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345" tabRatio="868"/>
  </bookViews>
  <sheets>
    <sheet name="forecast" sheetId="9" r:id="rId1"/>
    <sheet name="Sum achiv 2 mont" sheetId="12" state="hidden" r:id="rId2"/>
    <sheet name="Sheet1" sheetId="13" state="hidden" r:id="rId3"/>
    <sheet name="Ice ceam" sheetId="10" state="hidden" r:id="rId4"/>
    <sheet name="Breakdown KPI" sheetId="11" state="hidden" r:id="rId5"/>
  </sheets>
  <externalReferences>
    <externalReference r:id="rId6"/>
    <externalReference r:id="rId7"/>
  </externalReferences>
  <definedNames>
    <definedName name="_xlnm._FilterDatabase" localSheetId="1" hidden="1">'Sum achiv 2 mont'!$A$8:$AE$496</definedName>
    <definedName name="_xlnm._FilterDatabase" localSheetId="2" hidden="1">Sheet1!$C$10:$AJ$495</definedName>
    <definedName name="_xlnm._FilterDatabase" localSheetId="0" hidden="1">forecast!$A$4:$K$492</definedName>
  </definedNames>
  <calcPr calcId="144525"/>
</workbook>
</file>

<file path=xl/sharedStrings.xml><?xml version="1.0" encoding="utf-8"?>
<sst xmlns="http://schemas.openxmlformats.org/spreadsheetml/2006/main" count="6842" uniqueCount="1232">
  <si>
    <t>Forecast</t>
  </si>
  <si>
    <t>Site</t>
  </si>
  <si>
    <t>Store</t>
  </si>
  <si>
    <t>City</t>
  </si>
  <si>
    <t>Type of store</t>
  </si>
  <si>
    <t>OM</t>
  </si>
  <si>
    <t>DM</t>
  </si>
  <si>
    <t>Total Days</t>
  </si>
  <si>
    <t>Sales</t>
  </si>
  <si>
    <t>TRX</t>
  </si>
  <si>
    <t>ADT</t>
  </si>
  <si>
    <t>AT</t>
  </si>
  <si>
    <t>SC01</t>
  </si>
  <si>
    <t>Plaza Indonesia</t>
  </si>
  <si>
    <t>Jakarta</t>
  </si>
  <si>
    <t>Mall Stores</t>
  </si>
  <si>
    <t>REGION 1</t>
  </si>
  <si>
    <t>District 14</t>
  </si>
  <si>
    <t>SC02</t>
  </si>
  <si>
    <t>Pondok Indah Mall</t>
  </si>
  <si>
    <t>REGION 6</t>
  </si>
  <si>
    <t>District 2</t>
  </si>
  <si>
    <t>SC03</t>
  </si>
  <si>
    <t>Jakarta Stock Exchange</t>
  </si>
  <si>
    <t>Office Stores</t>
  </si>
  <si>
    <t>District 13</t>
  </si>
  <si>
    <t>SC06</t>
  </si>
  <si>
    <t>Plaza Senayan</t>
  </si>
  <si>
    <t>District 44</t>
  </si>
  <si>
    <t>SC08</t>
  </si>
  <si>
    <t>Mall Taman Anggrek</t>
  </si>
  <si>
    <t>REGION 2</t>
  </si>
  <si>
    <t>District 42</t>
  </si>
  <si>
    <t>SC12</t>
  </si>
  <si>
    <t>Tunjungan Plaza 4</t>
  </si>
  <si>
    <t>Surabaya</t>
  </si>
  <si>
    <t>REGION 3</t>
  </si>
  <si>
    <t>District 28</t>
  </si>
  <si>
    <t>SC04</t>
  </si>
  <si>
    <t>Cilandak Town Square</t>
  </si>
  <si>
    <t>SC05</t>
  </si>
  <si>
    <t>Mall Kelapa Gading</t>
  </si>
  <si>
    <t>REGION 4</t>
  </si>
  <si>
    <t>District 5</t>
  </si>
  <si>
    <t>SC13</t>
  </si>
  <si>
    <t>Setiabudi</t>
  </si>
  <si>
    <t>REGION 7</t>
  </si>
  <si>
    <t>District 20</t>
  </si>
  <si>
    <t>SC19</t>
  </si>
  <si>
    <t>Cengkareng 2D</t>
  </si>
  <si>
    <t>Tangerang</t>
  </si>
  <si>
    <t>Airports</t>
  </si>
  <si>
    <t>District 7</t>
  </si>
  <si>
    <t>SC18</t>
  </si>
  <si>
    <t>Mall Puri Indah</t>
  </si>
  <si>
    <t>District 26</t>
  </si>
  <si>
    <t>SC16</t>
  </si>
  <si>
    <t>Wisma BNI 46</t>
  </si>
  <si>
    <t>SC17</t>
  </si>
  <si>
    <t>Skyline</t>
  </si>
  <si>
    <t>Retail-Strip</t>
  </si>
  <si>
    <t>SC24</t>
  </si>
  <si>
    <t>Sun Plaza</t>
  </si>
  <si>
    <t>Medan</t>
  </si>
  <si>
    <t>REGION 5</t>
  </si>
  <si>
    <t>District 16</t>
  </si>
  <si>
    <t>SC35</t>
  </si>
  <si>
    <t>Kinokuniya Plaza Senayan</t>
  </si>
  <si>
    <t>SC41</t>
  </si>
  <si>
    <t>Ciwalk</t>
  </si>
  <si>
    <t>Bandung</t>
  </si>
  <si>
    <t>District 31</t>
  </si>
  <si>
    <t>SC10</t>
  </si>
  <si>
    <t>Pasaraya Grande</t>
  </si>
  <si>
    <t>District 27</t>
  </si>
  <si>
    <t>SC44</t>
  </si>
  <si>
    <t>Tebet Indraya Square</t>
  </si>
  <si>
    <t>District 23</t>
  </si>
  <si>
    <t>SC39</t>
  </si>
  <si>
    <t>Bali Discovery Mall</t>
  </si>
  <si>
    <t>Bali</t>
  </si>
  <si>
    <t>District 18</t>
  </si>
  <si>
    <t>SC46</t>
  </si>
  <si>
    <t>La Piazza</t>
  </si>
  <si>
    <t>SC40</t>
  </si>
  <si>
    <t>Wisma Metropolitan</t>
  </si>
  <si>
    <t>SC37</t>
  </si>
  <si>
    <t xml:space="preserve">Citraland Mall </t>
  </si>
  <si>
    <t>SC26</t>
  </si>
  <si>
    <t>Pondok Indah Mall 2</t>
  </si>
  <si>
    <t>SC48</t>
  </si>
  <si>
    <t>KM 19</t>
  </si>
  <si>
    <t>Transportation-Hub</t>
  </si>
  <si>
    <t>District 32</t>
  </si>
  <si>
    <t>SC33</t>
  </si>
  <si>
    <t>Nusa Dua</t>
  </si>
  <si>
    <t>Entertainment / Tourist</t>
  </si>
  <si>
    <t>District 37</t>
  </si>
  <si>
    <t>SC31</t>
  </si>
  <si>
    <t>Wisma GKBI</t>
  </si>
  <si>
    <t>SC50</t>
  </si>
  <si>
    <t>Margonda City</t>
  </si>
  <si>
    <t>District 19</t>
  </si>
  <si>
    <t>SC29</t>
  </si>
  <si>
    <t>Senayan City 1</t>
  </si>
  <si>
    <t>SC51</t>
  </si>
  <si>
    <t>Senayan City 2</t>
  </si>
  <si>
    <t>SC52</t>
  </si>
  <si>
    <t>Ancol</t>
  </si>
  <si>
    <t>District 24</t>
  </si>
  <si>
    <t>SC53</t>
  </si>
  <si>
    <t>Plaza Menteng</t>
  </si>
  <si>
    <t>District 12</t>
  </si>
  <si>
    <t>SC49</t>
  </si>
  <si>
    <t>Botanical Square</t>
  </si>
  <si>
    <t>Bogor</t>
  </si>
  <si>
    <t>District 1</t>
  </si>
  <si>
    <t>SC55</t>
  </si>
  <si>
    <t>Wisma Mulia</t>
  </si>
  <si>
    <t>SC54</t>
  </si>
  <si>
    <t>New Galaxy Mall</t>
  </si>
  <si>
    <t>District 22</t>
  </si>
  <si>
    <t>SC56</t>
  </si>
  <si>
    <t>Pakuwon Supermall</t>
  </si>
  <si>
    <t>District 47</t>
  </si>
  <si>
    <t>SC58</t>
  </si>
  <si>
    <t>Tunjungan Plaza 3</t>
  </si>
  <si>
    <t>SC62</t>
  </si>
  <si>
    <t>Grand Indonesia 1 (GF)</t>
  </si>
  <si>
    <t>SC64</t>
  </si>
  <si>
    <t>Paris Van Java</t>
  </si>
  <si>
    <t>SC59</t>
  </si>
  <si>
    <t>Oakwood</t>
  </si>
  <si>
    <t>SC69</t>
  </si>
  <si>
    <t>Plaza Ambarukmo</t>
  </si>
  <si>
    <t>Yogya</t>
  </si>
  <si>
    <t>District 21</t>
  </si>
  <si>
    <t>SC57</t>
  </si>
  <si>
    <t>Ratu Prabu 2</t>
  </si>
  <si>
    <t>District 39</t>
  </si>
  <si>
    <t>SC63</t>
  </si>
  <si>
    <t>KM13,5</t>
  </si>
  <si>
    <t>District 34</t>
  </si>
  <si>
    <t>SC68</t>
  </si>
  <si>
    <t>Sumarecon Mall Serpong</t>
  </si>
  <si>
    <t>District 43</t>
  </si>
  <si>
    <t>SC70</t>
  </si>
  <si>
    <t>Citywalk Sudirman</t>
  </si>
  <si>
    <t>SC73</t>
  </si>
  <si>
    <t>Pacific Place</t>
  </si>
  <si>
    <t>SC65</t>
  </si>
  <si>
    <t>Surabaya Town Square</t>
  </si>
  <si>
    <t>SC77</t>
  </si>
  <si>
    <t>Pluit Junction</t>
  </si>
  <si>
    <t>District 29</t>
  </si>
  <si>
    <t>SC45</t>
  </si>
  <si>
    <t>FX</t>
  </si>
  <si>
    <t>SC75</t>
  </si>
  <si>
    <t>Cambridge City Square</t>
  </si>
  <si>
    <t>District 33</t>
  </si>
  <si>
    <t>SC81</t>
  </si>
  <si>
    <t>Sampoerna Strategic Square</t>
  </si>
  <si>
    <t>SC80</t>
  </si>
  <si>
    <t>Mall Artha Gading</t>
  </si>
  <si>
    <t>SCA2</t>
  </si>
  <si>
    <t>Debenhams Karawaci</t>
  </si>
  <si>
    <t>District 25</t>
  </si>
  <si>
    <t>SC98</t>
  </si>
  <si>
    <t>Graha Niaga</t>
  </si>
  <si>
    <t>SC78</t>
  </si>
  <si>
    <t>Emporium Pluit</t>
  </si>
  <si>
    <t>SC66</t>
  </si>
  <si>
    <t>Metropolitan Mall</t>
  </si>
  <si>
    <t>Bekasi</t>
  </si>
  <si>
    <t>SC82</t>
  </si>
  <si>
    <t>Cengkareng T3</t>
  </si>
  <si>
    <t>SC83</t>
  </si>
  <si>
    <t>Pluit Village</t>
  </si>
  <si>
    <t>SC84</t>
  </si>
  <si>
    <t>Teraskota</t>
  </si>
  <si>
    <t>Banten</t>
  </si>
  <si>
    <t>SC85</t>
  </si>
  <si>
    <t>Balikpapan Superblock</t>
  </si>
  <si>
    <t>Balikpapan</t>
  </si>
  <si>
    <t>District 38</t>
  </si>
  <si>
    <t>SC60</t>
  </si>
  <si>
    <t>Surabaya Airport</t>
  </si>
  <si>
    <t>District 17</t>
  </si>
  <si>
    <t>SC87</t>
  </si>
  <si>
    <t>Central Park 1</t>
  </si>
  <si>
    <t>SC88</t>
  </si>
  <si>
    <t>Paragon City</t>
  </si>
  <si>
    <t>Semarang</t>
  </si>
  <si>
    <t>District 35</t>
  </si>
  <si>
    <t>SC93</t>
  </si>
  <si>
    <t>Bogor Rest Area</t>
  </si>
  <si>
    <t>SC94</t>
  </si>
  <si>
    <t>KM 10</t>
  </si>
  <si>
    <t>District 40</t>
  </si>
  <si>
    <t>SC90</t>
  </si>
  <si>
    <t>Hayam Wuruk</t>
  </si>
  <si>
    <t>District 8</t>
  </si>
  <si>
    <t>SC91</t>
  </si>
  <si>
    <t>Ubud Lotus Pond</t>
  </si>
  <si>
    <t>SCA7</t>
  </si>
  <si>
    <t>Gandaria City</t>
  </si>
  <si>
    <t>SCA9</t>
  </si>
  <si>
    <t>Arcadia Towers</t>
  </si>
  <si>
    <t>SC76</t>
  </si>
  <si>
    <t>Rasuna Epicentrum</t>
  </si>
  <si>
    <t>SCB1</t>
  </si>
  <si>
    <t>Plaza Bintaro</t>
  </si>
  <si>
    <t>District 30</t>
  </si>
  <si>
    <t>SCA8</t>
  </si>
  <si>
    <t>Kemang Sky</t>
  </si>
  <si>
    <t>Residential Area</t>
  </si>
  <si>
    <t>SCA3</t>
  </si>
  <si>
    <t>Flavor Bliss Alam Sutera</t>
  </si>
  <si>
    <t>SCB3</t>
  </si>
  <si>
    <t>Sogo Central Park</t>
  </si>
  <si>
    <t>SCB4</t>
  </si>
  <si>
    <t>Bali Galeria</t>
  </si>
  <si>
    <t>SCB2</t>
  </si>
  <si>
    <t>KM 97</t>
  </si>
  <si>
    <t>District 46</t>
  </si>
  <si>
    <t>SCB9</t>
  </si>
  <si>
    <t>RS Premier Bintaro</t>
  </si>
  <si>
    <t>Hospital</t>
  </si>
  <si>
    <t>SCC1</t>
  </si>
  <si>
    <t>Allianz Tower</t>
  </si>
  <si>
    <t>SC79</t>
  </si>
  <si>
    <t>Mall of Indonesia</t>
  </si>
  <si>
    <t>SCC6</t>
  </si>
  <si>
    <t>Citiwalk Lippo Cikarang</t>
  </si>
  <si>
    <t>SCC8</t>
  </si>
  <si>
    <t>Megamal Batam Center</t>
  </si>
  <si>
    <t>Batam</t>
  </si>
  <si>
    <t>District 41</t>
  </si>
  <si>
    <t>SCC2</t>
  </si>
  <si>
    <t xml:space="preserve">Depok Margonda Raya </t>
  </si>
  <si>
    <t>Depok</t>
  </si>
  <si>
    <t>SCD5</t>
  </si>
  <si>
    <t>The East</t>
  </si>
  <si>
    <t>SCE0</t>
  </si>
  <si>
    <t>Sepinggan Airport</t>
  </si>
  <si>
    <t>SCD8</t>
  </si>
  <si>
    <t>Cideng</t>
  </si>
  <si>
    <t>SCD9</t>
  </si>
  <si>
    <t>Batam Airport</t>
  </si>
  <si>
    <t>SCD3</t>
  </si>
  <si>
    <t>Petra Square</t>
  </si>
  <si>
    <t>SCD7</t>
  </si>
  <si>
    <t>Atrium Senen</t>
  </si>
  <si>
    <t>SCE1</t>
  </si>
  <si>
    <t>Grand City</t>
  </si>
  <si>
    <t>SCD2</t>
  </si>
  <si>
    <t>Tomang Raya</t>
  </si>
  <si>
    <t>SCE2</t>
  </si>
  <si>
    <t>Plaza UOB</t>
  </si>
  <si>
    <t>SCD4</t>
  </si>
  <si>
    <t>Mall Ratu Indah</t>
  </si>
  <si>
    <t>Makassar</t>
  </si>
  <si>
    <t>District 36</t>
  </si>
  <si>
    <t>SCE5</t>
  </si>
  <si>
    <t>Balikpapan Plaza</t>
  </si>
  <si>
    <t>SCE4</t>
  </si>
  <si>
    <t>Ranch Pesanggrahan</t>
  </si>
  <si>
    <t>SCD6</t>
  </si>
  <si>
    <t>East Coast</t>
  </si>
  <si>
    <t>SCD0</t>
  </si>
  <si>
    <t>Trans Mall</t>
  </si>
  <si>
    <t>SCC9</t>
  </si>
  <si>
    <t>Tempo Scan Building</t>
  </si>
  <si>
    <t>SCC0</t>
  </si>
  <si>
    <t>Sunset Star</t>
  </si>
  <si>
    <t>SCE6</t>
  </si>
  <si>
    <t>Ciputra World</t>
  </si>
  <si>
    <t>SCE3</t>
  </si>
  <si>
    <t>Legian 101</t>
  </si>
  <si>
    <t>SCF0</t>
  </si>
  <si>
    <t>New Bandung Supermall</t>
  </si>
  <si>
    <t>District 11</t>
  </si>
  <si>
    <t>SCF1</t>
  </si>
  <si>
    <t>Makassar Airport</t>
  </si>
  <si>
    <t>SCE9</t>
  </si>
  <si>
    <t>Kuta Beachwalk 1</t>
  </si>
  <si>
    <t>SCE8</t>
  </si>
  <si>
    <t>Kuningan City</t>
  </si>
  <si>
    <t>District 15</t>
  </si>
  <si>
    <t>SCB0</t>
  </si>
  <si>
    <t xml:space="preserve">Senayan City 3 - 5F </t>
  </si>
  <si>
    <t>SCF3</t>
  </si>
  <si>
    <t>Hermes Place</t>
  </si>
  <si>
    <t>SCE7</t>
  </si>
  <si>
    <t>Kota Kasablanka</t>
  </si>
  <si>
    <t>SCF4</t>
  </si>
  <si>
    <t>Kuta Beachwalk 2</t>
  </si>
  <si>
    <t>SCF2</t>
  </si>
  <si>
    <t>KM 62</t>
  </si>
  <si>
    <t>SCC7</t>
  </si>
  <si>
    <t>Solo Paragon</t>
  </si>
  <si>
    <t>Solo</t>
  </si>
  <si>
    <t>District 4</t>
  </si>
  <si>
    <t>SCG4</t>
  </si>
  <si>
    <t>Kemang Village 2</t>
  </si>
  <si>
    <t>SCG3</t>
  </si>
  <si>
    <t>Bintaro Sektor 9</t>
  </si>
  <si>
    <t>SCF5</t>
  </si>
  <si>
    <t>KM 39</t>
  </si>
  <si>
    <t>SCG1</t>
  </si>
  <si>
    <t>Menara Thamrin</t>
  </si>
  <si>
    <t>SCF6</t>
  </si>
  <si>
    <t>Mal Alam Sutera</t>
  </si>
  <si>
    <t>SCG6</t>
  </si>
  <si>
    <t>Eka Hospital</t>
  </si>
  <si>
    <t>SCG2</t>
  </si>
  <si>
    <t>Palembang Indah Mall</t>
  </si>
  <si>
    <t>Palembang</t>
  </si>
  <si>
    <t>SCG8</t>
  </si>
  <si>
    <t>Gambir</t>
  </si>
  <si>
    <t>Trains</t>
  </si>
  <si>
    <t>SCF7</t>
  </si>
  <si>
    <t>1 Park</t>
  </si>
  <si>
    <t>SCH0</t>
  </si>
  <si>
    <t>Grand Indonesia 3</t>
  </si>
  <si>
    <t>SCH5</t>
  </si>
  <si>
    <t>Central Park 3</t>
  </si>
  <si>
    <t>SCG0</t>
  </si>
  <si>
    <t>Wisma Pondok Indah</t>
  </si>
  <si>
    <t>SCH8</t>
  </si>
  <si>
    <t>Vimala Hills</t>
  </si>
  <si>
    <t>SCH3</t>
  </si>
  <si>
    <t>Terogong</t>
  </si>
  <si>
    <t>SCI0</t>
  </si>
  <si>
    <t>Plaza BII</t>
  </si>
  <si>
    <t>SCH2</t>
  </si>
  <si>
    <t>KM 14</t>
  </si>
  <si>
    <t>SCG9</t>
  </si>
  <si>
    <t>Griya Santrian</t>
  </si>
  <si>
    <t>District 10</t>
  </si>
  <si>
    <t>SCH9</t>
  </si>
  <si>
    <t>Graha Family Hospital</t>
  </si>
  <si>
    <t>SCI4</t>
  </si>
  <si>
    <t>Lotte Shopping Avenue</t>
  </si>
  <si>
    <t>SCI5</t>
  </si>
  <si>
    <t>Gunung Sahari</t>
  </si>
  <si>
    <t>SCI9</t>
  </si>
  <si>
    <t>Street Gallery PIM</t>
  </si>
  <si>
    <t>SCI8</t>
  </si>
  <si>
    <t xml:space="preserve">KM 7 </t>
  </si>
  <si>
    <t>SCJ1</t>
  </si>
  <si>
    <t>Farmer Market</t>
  </si>
  <si>
    <t>SCH1</t>
  </si>
  <si>
    <t>Sentul City</t>
  </si>
  <si>
    <t>SCH4</t>
  </si>
  <si>
    <t>Ciputra Citra Grand</t>
  </si>
  <si>
    <t>SCI2</t>
  </si>
  <si>
    <t>Bale Kota</t>
  </si>
  <si>
    <t>SCJ3</t>
  </si>
  <si>
    <t>Citra 6</t>
  </si>
  <si>
    <t>SCJ8</t>
  </si>
  <si>
    <t>Grand Metropolitan Mall</t>
  </si>
  <si>
    <t>SCJ2</t>
  </si>
  <si>
    <t>Grand Galaxy Park</t>
  </si>
  <si>
    <t>District 45</t>
  </si>
  <si>
    <t>SCJ6</t>
  </si>
  <si>
    <t>Lippo Mall Kuta</t>
  </si>
  <si>
    <t>SCH7</t>
  </si>
  <si>
    <t>Baywalk Mall</t>
  </si>
  <si>
    <t>SCK0</t>
  </si>
  <si>
    <t>Books and Beyond</t>
  </si>
  <si>
    <t>SCJ7</t>
  </si>
  <si>
    <t>Alamanda Tower</t>
  </si>
  <si>
    <t>SCK1</t>
  </si>
  <si>
    <t>Juanda Terminal 2 Domestic</t>
  </si>
  <si>
    <t>SCK5</t>
  </si>
  <si>
    <t>Braga Citywalk</t>
  </si>
  <si>
    <t>SCJ5</t>
  </si>
  <si>
    <t>Kuala Namu Departure Area</t>
  </si>
  <si>
    <t>SCL1</t>
  </si>
  <si>
    <t>Bintaro Xchange</t>
  </si>
  <si>
    <t>SCL2</t>
  </si>
  <si>
    <t>Menara Standard Chartered</t>
  </si>
  <si>
    <t>SCK9</t>
  </si>
  <si>
    <t>Mayapada Tower 2</t>
  </si>
  <si>
    <t>SCK4</t>
  </si>
  <si>
    <t>Kota Station</t>
  </si>
  <si>
    <t>SCL0</t>
  </si>
  <si>
    <t xml:space="preserve">Medan Focal Point </t>
  </si>
  <si>
    <t>SCL4</t>
  </si>
  <si>
    <t>Gedung Sarana Jaya</t>
  </si>
  <si>
    <t>SCL5</t>
  </si>
  <si>
    <t>Cirebon Superblock</t>
  </si>
  <si>
    <t>Cirebon</t>
  </si>
  <si>
    <t>SCL6</t>
  </si>
  <si>
    <t>Menara Kadin</t>
  </si>
  <si>
    <t>SCM0</t>
  </si>
  <si>
    <t>Citraland Semarang</t>
  </si>
  <si>
    <t>SCM1</t>
  </si>
  <si>
    <t>Metropole XXI Cinema</t>
  </si>
  <si>
    <t>SCL8</t>
  </si>
  <si>
    <t>Farmer Market Jababeka</t>
  </si>
  <si>
    <t>SCM3</t>
  </si>
  <si>
    <t>Jogja City Mall</t>
  </si>
  <si>
    <t>SCM4</t>
  </si>
  <si>
    <t>Cibinong City Mall</t>
  </si>
  <si>
    <t>SCM8</t>
  </si>
  <si>
    <t>Manggarai Train Station</t>
  </si>
  <si>
    <t>SCM6</t>
  </si>
  <si>
    <t>Kalibata City Square</t>
  </si>
  <si>
    <t>SCM9</t>
  </si>
  <si>
    <t>The Park Solo</t>
  </si>
  <si>
    <t>SCK7</t>
  </si>
  <si>
    <t>KM 26</t>
  </si>
  <si>
    <t>SCL9</t>
  </si>
  <si>
    <t>Menara Bidakara</t>
  </si>
  <si>
    <t>SCN1</t>
  </si>
  <si>
    <t>Palembang Icon</t>
  </si>
  <si>
    <t>SCN2</t>
  </si>
  <si>
    <t>Makassar Airport 2</t>
  </si>
  <si>
    <t>SCN4</t>
  </si>
  <si>
    <t>Cyber 2 Tower</t>
  </si>
  <si>
    <t>SCN5</t>
  </si>
  <si>
    <t>Cipinang Indah Mall</t>
  </si>
  <si>
    <t>SCN6</t>
  </si>
  <si>
    <t>Lotte Shopping Avenue Ground Floor</t>
  </si>
  <si>
    <t>SCN3</t>
  </si>
  <si>
    <t>MRT Bundaran HI</t>
  </si>
  <si>
    <t>SCN0</t>
  </si>
  <si>
    <t>Oberoi Seminyak</t>
  </si>
  <si>
    <t>SCO5</t>
  </si>
  <si>
    <t>Cinere Bellevue</t>
  </si>
  <si>
    <t>SCO2</t>
  </si>
  <si>
    <t>Graha Pena</t>
  </si>
  <si>
    <t>SCO9</t>
  </si>
  <si>
    <t>Aeon Mall</t>
  </si>
  <si>
    <t>SCO0</t>
  </si>
  <si>
    <t>TCC Tower</t>
  </si>
  <si>
    <t>SCO4</t>
  </si>
  <si>
    <t>Manhattan Square</t>
  </si>
  <si>
    <t>SCP2</t>
  </si>
  <si>
    <t>Antam</t>
  </si>
  <si>
    <t>SCP7</t>
  </si>
  <si>
    <t>JI Expo</t>
  </si>
  <si>
    <t>SCO7</t>
  </si>
  <si>
    <t>Big Mall Samarinda</t>
  </si>
  <si>
    <t>Samarinda</t>
  </si>
  <si>
    <t>SCP4</t>
  </si>
  <si>
    <t>Mall Boemi Kedaton</t>
  </si>
  <si>
    <t>Lampung</t>
  </si>
  <si>
    <t>SCP8</t>
  </si>
  <si>
    <t>Lippo Mall Puri 1</t>
  </si>
  <si>
    <t>SCP1</t>
  </si>
  <si>
    <t>Rest Area Sentul</t>
  </si>
  <si>
    <t>SCP9</t>
  </si>
  <si>
    <t>Green Terrace Taman Mini</t>
  </si>
  <si>
    <t>SCP6</t>
  </si>
  <si>
    <t>Pantai Indah Kapuk</t>
  </si>
  <si>
    <t>SCQ1</t>
  </si>
  <si>
    <t>The Breeze</t>
  </si>
  <si>
    <t>SCQ0</t>
  </si>
  <si>
    <t>Airport Hub</t>
  </si>
  <si>
    <t>SCQ2</t>
  </si>
  <si>
    <t>Dipati Ukur</t>
  </si>
  <si>
    <t>SCK6</t>
  </si>
  <si>
    <t>Lippo Plaza Bogor</t>
  </si>
  <si>
    <t>SCO3</t>
  </si>
  <si>
    <t>Manado Town Square</t>
  </si>
  <si>
    <t>Manado</t>
  </si>
  <si>
    <t>SCN9</t>
  </si>
  <si>
    <t>Plaza Oleos</t>
  </si>
  <si>
    <t>SCQ3</t>
  </si>
  <si>
    <t>Lippo Mall Puri 2</t>
  </si>
  <si>
    <t>SCQ6</t>
  </si>
  <si>
    <t>Golden Fatmawati</t>
  </si>
  <si>
    <t>SCP3</t>
  </si>
  <si>
    <t>Sahid Sudirman Center</t>
  </si>
  <si>
    <t>SCQ7</t>
  </si>
  <si>
    <t>Pratama Tanjung Benoa</t>
  </si>
  <si>
    <t>SCR5</t>
  </si>
  <si>
    <t>One Belpark</t>
  </si>
  <si>
    <t>SCR0</t>
  </si>
  <si>
    <t>Manado Airport</t>
  </si>
  <si>
    <t>SCR6</t>
  </si>
  <si>
    <t>D'Prima Hotel Melawai</t>
  </si>
  <si>
    <t>SCO8</t>
  </si>
  <si>
    <t>SKA Pekan Baru</t>
  </si>
  <si>
    <t>Pekan Baru</t>
  </si>
  <si>
    <t>SCR1</t>
  </si>
  <si>
    <t>Hartono Mall</t>
  </si>
  <si>
    <t>SCQ8</t>
  </si>
  <si>
    <t>Rest Area KM 72A</t>
  </si>
  <si>
    <t>SCO6</t>
  </si>
  <si>
    <t>Tanah Lot</t>
  </si>
  <si>
    <t>SCK8</t>
  </si>
  <si>
    <t>South Quarter</t>
  </si>
  <si>
    <t>SCQ4</t>
  </si>
  <si>
    <t>Empire XXI Jogjakarta</t>
  </si>
  <si>
    <t>SCR2</t>
  </si>
  <si>
    <t>Wisma 77</t>
  </si>
  <si>
    <t>SCQ5</t>
  </si>
  <si>
    <t>Lombok Epicentrum</t>
  </si>
  <si>
    <t>Lombok</t>
  </si>
  <si>
    <t>SCR4</t>
  </si>
  <si>
    <t>Binus Kemanggisan</t>
  </si>
  <si>
    <t>University</t>
  </si>
  <si>
    <t>SCQ9</t>
  </si>
  <si>
    <t>Jimbaran Arcade</t>
  </si>
  <si>
    <t>SCR9</t>
  </si>
  <si>
    <t>Gallery Mall Jogya</t>
  </si>
  <si>
    <t>SCS1</t>
  </si>
  <si>
    <t>Tunjungan Plaza 5</t>
  </si>
  <si>
    <t>SCS3</t>
  </si>
  <si>
    <t>Penta City</t>
  </si>
  <si>
    <t>SCS0</t>
  </si>
  <si>
    <t>Ruko Plaza Pondok Indah</t>
  </si>
  <si>
    <t>SCT2</t>
  </si>
  <si>
    <t>Lokasari</t>
  </si>
  <si>
    <t>SCS5</t>
  </si>
  <si>
    <t>Canggu</t>
  </si>
  <si>
    <t>SCS6</t>
  </si>
  <si>
    <t>Malang City Point</t>
  </si>
  <si>
    <t>Malang</t>
  </si>
  <si>
    <t>SCS7</t>
  </si>
  <si>
    <t>Patra Jasa Office Tower</t>
  </si>
  <si>
    <t>SCS4</t>
  </si>
  <si>
    <t>Mall Kelapa Gading 2</t>
  </si>
  <si>
    <t>SCS2</t>
  </si>
  <si>
    <t>Teras Yasmin</t>
  </si>
  <si>
    <t>SCR7</t>
  </si>
  <si>
    <t>Km 42,5</t>
  </si>
  <si>
    <t>SCS8</t>
  </si>
  <si>
    <t>Km 102 A</t>
  </si>
  <si>
    <t>SCT0</t>
  </si>
  <si>
    <t>Km 101 B</t>
  </si>
  <si>
    <t>SCT6</t>
  </si>
  <si>
    <t>Km 45</t>
  </si>
  <si>
    <t>SCT7</t>
  </si>
  <si>
    <t>Filateli</t>
  </si>
  <si>
    <t>SCS9</t>
  </si>
  <si>
    <t>Medan Center Point</t>
  </si>
  <si>
    <t>SCT4</t>
  </si>
  <si>
    <t>Ayani Megamall Ponti</t>
  </si>
  <si>
    <t>Pontianak</t>
  </si>
  <si>
    <t>SCU0</t>
  </si>
  <si>
    <t>Regale City</t>
  </si>
  <si>
    <t>SCU2</t>
  </si>
  <si>
    <t>Mall Basura</t>
  </si>
  <si>
    <t>SCU3</t>
  </si>
  <si>
    <t>Metropolitan Mall Cileungsi</t>
  </si>
  <si>
    <t>SCU8</t>
  </si>
  <si>
    <t>PPAU Bandung</t>
  </si>
  <si>
    <t>SCU6</t>
  </si>
  <si>
    <t>Km22 + 200</t>
  </si>
  <si>
    <t>SCU4</t>
  </si>
  <si>
    <t>Menteng Huis</t>
  </si>
  <si>
    <t>SCU1</t>
  </si>
  <si>
    <t>Living World</t>
  </si>
  <si>
    <t>SCU7</t>
  </si>
  <si>
    <t>T3 Ultimate Departure (landside)</t>
  </si>
  <si>
    <t>SCU5</t>
  </si>
  <si>
    <t>PIK Avenue</t>
  </si>
  <si>
    <t>SCV1</t>
  </si>
  <si>
    <t>Central Neo Soho</t>
  </si>
  <si>
    <t>SCU9</t>
  </si>
  <si>
    <t>Lulu Hypermart</t>
  </si>
  <si>
    <t>SCV5</t>
  </si>
  <si>
    <t>Food Centrum</t>
  </si>
  <si>
    <t>SCT8</t>
  </si>
  <si>
    <t>T3 Ultimate Departure (Airside)</t>
  </si>
  <si>
    <t>SCV2</t>
  </si>
  <si>
    <t>Merdeka Walk</t>
  </si>
  <si>
    <t>SCV6</t>
  </si>
  <si>
    <t>Belleza</t>
  </si>
  <si>
    <t>SCV3</t>
  </si>
  <si>
    <t>Level 21 Mall</t>
  </si>
  <si>
    <t>SCV8</t>
  </si>
  <si>
    <t xml:space="preserve">RDTX Tower </t>
  </si>
  <si>
    <t>SCV0</t>
  </si>
  <si>
    <t>Buah Batu</t>
  </si>
  <si>
    <t>SCV7</t>
  </si>
  <si>
    <t>Malioboro 41</t>
  </si>
  <si>
    <t>SCW2</t>
  </si>
  <si>
    <t>Plaza Festival</t>
  </si>
  <si>
    <t>SCW4</t>
  </si>
  <si>
    <t>La Maison</t>
  </si>
  <si>
    <t>SCV9</t>
  </si>
  <si>
    <t>Plaza Indonesia Level 4</t>
  </si>
  <si>
    <t>SCW6</t>
  </si>
  <si>
    <t>Menara Jamsostek</t>
  </si>
  <si>
    <t>SCW3</t>
  </si>
  <si>
    <t>Gallery Lafayette</t>
  </si>
  <si>
    <t>SCW7</t>
  </si>
  <si>
    <t>Binus Alam Sutera</t>
  </si>
  <si>
    <t>SCW8</t>
  </si>
  <si>
    <t>Green Pramuka</t>
  </si>
  <si>
    <t>SCW9</t>
  </si>
  <si>
    <t>Untar 2</t>
  </si>
  <si>
    <t>SCX1</t>
  </si>
  <si>
    <t>Daan Mogot Baru</t>
  </si>
  <si>
    <t>SCX7</t>
  </si>
  <si>
    <t>Asia Afrika</t>
  </si>
  <si>
    <t>SCX3</t>
  </si>
  <si>
    <t>Sumarecon Mall Serpong 2</t>
  </si>
  <si>
    <t>SCW1</t>
  </si>
  <si>
    <t>Resinda Park Mall</t>
  </si>
  <si>
    <t>Karawang</t>
  </si>
  <si>
    <t>SCY1</t>
  </si>
  <si>
    <t>Uttara the Icon</t>
  </si>
  <si>
    <t>SCX9</t>
  </si>
  <si>
    <t>Summarecon Mall Bekasi</t>
  </si>
  <si>
    <t>SCY2</t>
  </si>
  <si>
    <t>Villa Taman Telaga</t>
  </si>
  <si>
    <t>SCY0</t>
  </si>
  <si>
    <t>WTC Batang Hari</t>
  </si>
  <si>
    <t>Jambi</t>
  </si>
  <si>
    <t>SCX8</t>
  </si>
  <si>
    <t>Transmart Malang</t>
  </si>
  <si>
    <t>SCT3</t>
  </si>
  <si>
    <t>By Pass Ngurah Rai</t>
  </si>
  <si>
    <t>SCW0</t>
  </si>
  <si>
    <t>Telkom Landmark Tower</t>
  </si>
  <si>
    <t>SCY3</t>
  </si>
  <si>
    <t>Q Big</t>
  </si>
  <si>
    <t>SCX4</t>
  </si>
  <si>
    <t>Paskal 23</t>
  </si>
  <si>
    <t>SCY7</t>
  </si>
  <si>
    <t>Ciumbuleuit</t>
  </si>
  <si>
    <t>SCZ1</t>
  </si>
  <si>
    <t>Lenmarc</t>
  </si>
  <si>
    <t>SCY6</t>
  </si>
  <si>
    <t>Season City</t>
  </si>
  <si>
    <t>SCZ2</t>
  </si>
  <si>
    <t>Sogo Pakuwon</t>
  </si>
  <si>
    <t>SCX6</t>
  </si>
  <si>
    <t>Pakubuwono</t>
  </si>
  <si>
    <t>SCZ5</t>
  </si>
  <si>
    <t>D mall</t>
  </si>
  <si>
    <t>SCZ6</t>
  </si>
  <si>
    <t>Cijantung Mall</t>
  </si>
  <si>
    <t>SCY8</t>
  </si>
  <si>
    <t>Graha Pos Indonesia</t>
  </si>
  <si>
    <t>SCX5</t>
  </si>
  <si>
    <t>Plaza Renon</t>
  </si>
  <si>
    <t>SCZ4</t>
  </si>
  <si>
    <t>Living Plaza Bandung</t>
  </si>
  <si>
    <t>SCY9</t>
  </si>
  <si>
    <t>Bella Terra</t>
  </si>
  <si>
    <t>SC0E</t>
  </si>
  <si>
    <t>Alternative Cibubur</t>
  </si>
  <si>
    <t>SCZ3</t>
  </si>
  <si>
    <t>Living Plaza Cinere</t>
  </si>
  <si>
    <t>SCZ9</t>
  </si>
  <si>
    <t>Phinisi Point</t>
  </si>
  <si>
    <t>SCZ7</t>
  </si>
  <si>
    <t>Gallery West</t>
  </si>
  <si>
    <t>SCZ0</t>
  </si>
  <si>
    <t>Linc Square</t>
  </si>
  <si>
    <t>SCZ8</t>
  </si>
  <si>
    <t>Duta Mall Banjarmasin</t>
  </si>
  <si>
    <t>Banjarmasin</t>
  </si>
  <si>
    <t>SC0B</t>
  </si>
  <si>
    <t>Manhattan Time Square</t>
  </si>
  <si>
    <t>SC0D</t>
  </si>
  <si>
    <t>Mall Ciputra Seraya</t>
  </si>
  <si>
    <t>SC0A</t>
  </si>
  <si>
    <t>Jogja Airport</t>
  </si>
  <si>
    <t>SC0F</t>
  </si>
  <si>
    <t>Diponegoro</t>
  </si>
  <si>
    <t>SC0N</t>
  </si>
  <si>
    <t>Ngurah Rai Domestik Boarding</t>
  </si>
  <si>
    <t>SCW5</t>
  </si>
  <si>
    <t>Chase Plaza</t>
  </si>
  <si>
    <t>SC0O</t>
  </si>
  <si>
    <t>Tunjungan Plaza 6</t>
  </si>
  <si>
    <t>SC0H</t>
  </si>
  <si>
    <t>Aeon JGC</t>
  </si>
  <si>
    <t>SC0J</t>
  </si>
  <si>
    <t>Java Supermall</t>
  </si>
  <si>
    <t>SC0Q</t>
  </si>
  <si>
    <t>THB Pondok Indah</t>
  </si>
  <si>
    <t>SC0C</t>
  </si>
  <si>
    <t>Rawamangun</t>
  </si>
  <si>
    <t>SC0G</t>
  </si>
  <si>
    <t>Manyar</t>
  </si>
  <si>
    <t>SC0L</t>
  </si>
  <si>
    <t>Miko Mall</t>
  </si>
  <si>
    <t>SC0P</t>
  </si>
  <si>
    <t xml:space="preserve">Cikupa Festival </t>
  </si>
  <si>
    <t>SC0K</t>
  </si>
  <si>
    <t>Surya Sumantri</t>
  </si>
  <si>
    <t>SC0R</t>
  </si>
  <si>
    <t>GI Seibu</t>
  </si>
  <si>
    <t>SC0S</t>
  </si>
  <si>
    <t>Cempaka Putih</t>
  </si>
  <si>
    <t>SCY4</t>
  </si>
  <si>
    <t>Festival City Link</t>
  </si>
  <si>
    <t>SC0M</t>
  </si>
  <si>
    <t>Jatinegara City Plaza</t>
  </si>
  <si>
    <t>SC0X</t>
  </si>
  <si>
    <t>Mediterania Tanjung Duren</t>
  </si>
  <si>
    <t>SC0U</t>
  </si>
  <si>
    <t>Central Plaza Samarinda</t>
  </si>
  <si>
    <t>SC0Y</t>
  </si>
  <si>
    <t>Arteri Pondok Indah</t>
  </si>
  <si>
    <t>SC0V</t>
  </si>
  <si>
    <t>Supermall Karawaci 2</t>
  </si>
  <si>
    <t>SC0Z</t>
  </si>
  <si>
    <t>Sogo Kota Kasablanka</t>
  </si>
  <si>
    <t>SC1E</t>
  </si>
  <si>
    <t>Tokopedia Tower</t>
  </si>
  <si>
    <t>SC1D</t>
  </si>
  <si>
    <t>Grand Wisata</t>
  </si>
  <si>
    <t>SC1G</t>
  </si>
  <si>
    <t>Supomo</t>
  </si>
  <si>
    <t>SC1H</t>
  </si>
  <si>
    <t>BG Junction</t>
  </si>
  <si>
    <t>SC1I</t>
  </si>
  <si>
    <t>Bintaro sektor 7</t>
  </si>
  <si>
    <t>SC1N</t>
  </si>
  <si>
    <t>Martadinata</t>
  </si>
  <si>
    <t>SC0W</t>
  </si>
  <si>
    <t>DT Hayam Wuruk</t>
  </si>
  <si>
    <t>SC1L</t>
  </si>
  <si>
    <t>Transmart Kawanua</t>
  </si>
  <si>
    <t>SC1M</t>
  </si>
  <si>
    <t>Matraman</t>
  </si>
  <si>
    <t>SC1K</t>
  </si>
  <si>
    <t>Thamrin Plaza Medan</t>
  </si>
  <si>
    <t>SC1O</t>
  </si>
  <si>
    <t>Solo Square</t>
  </si>
  <si>
    <t>SC1S</t>
  </si>
  <si>
    <t>Green Central City</t>
  </si>
  <si>
    <t>SC1R</t>
  </si>
  <si>
    <t>The Hive</t>
  </si>
  <si>
    <t>SC1C</t>
  </si>
  <si>
    <t>Lagoon Avenue</t>
  </si>
  <si>
    <t>SC1F</t>
  </si>
  <si>
    <t>Sun City Sidoarjo</t>
  </si>
  <si>
    <t>Sidoarjo</t>
  </si>
  <si>
    <t>SC1B</t>
  </si>
  <si>
    <t>T3 Pier 2</t>
  </si>
  <si>
    <t>SC1J</t>
  </si>
  <si>
    <t>Cik Ditiro</t>
  </si>
  <si>
    <t>SC1W</t>
  </si>
  <si>
    <t>BSD</t>
  </si>
  <si>
    <t>SC1U</t>
  </si>
  <si>
    <t>TP 2 Surabaya</t>
  </si>
  <si>
    <t>SC1V</t>
  </si>
  <si>
    <t>Jatiasih</t>
  </si>
  <si>
    <t>SC2B</t>
  </si>
  <si>
    <t>RS Carolus Salemba</t>
  </si>
  <si>
    <t>SC2C</t>
  </si>
  <si>
    <t>Gatot Subroto Bali</t>
  </si>
  <si>
    <t>SC1X</t>
  </si>
  <si>
    <t>Living World Pekanbaru</t>
  </si>
  <si>
    <t>SC2A</t>
  </si>
  <si>
    <t>Cilegon</t>
  </si>
  <si>
    <t>SC2F</t>
  </si>
  <si>
    <t>Grand Pakuwon</t>
  </si>
  <si>
    <t>SC1Z</t>
  </si>
  <si>
    <t>Tebet Raya</t>
  </si>
  <si>
    <t>SC2D</t>
  </si>
  <si>
    <t>Kelapa Gading Boulevard</t>
  </si>
  <si>
    <t>SC2K</t>
  </si>
  <si>
    <t>Halim Perdanakusuma Airport 2</t>
  </si>
  <si>
    <t>SC2G</t>
  </si>
  <si>
    <t>Gubeng</t>
  </si>
  <si>
    <t>SC1Y</t>
  </si>
  <si>
    <t>Rajawali Palembang</t>
  </si>
  <si>
    <t>SC2S</t>
  </si>
  <si>
    <t>Sunter Mall</t>
  </si>
  <si>
    <t>SC2M</t>
  </si>
  <si>
    <t>Muara Karang</t>
  </si>
  <si>
    <t>SC2O</t>
  </si>
  <si>
    <t>Setiabudi Bandung</t>
  </si>
  <si>
    <t>SC2P</t>
  </si>
  <si>
    <t>GWK Bali</t>
  </si>
  <si>
    <t>SC2J</t>
  </si>
  <si>
    <t>Harapan Indah</t>
  </si>
  <si>
    <t>SC2L</t>
  </si>
  <si>
    <t>Bayfront Mall</t>
  </si>
  <si>
    <t>SC2Q</t>
  </si>
  <si>
    <t>Gajah Mada</t>
  </si>
  <si>
    <t>SC2T</t>
  </si>
  <si>
    <t>Plaza Cireundeu</t>
  </si>
  <si>
    <t>SC2V</t>
  </si>
  <si>
    <t>RS Husada</t>
  </si>
  <si>
    <t>SCY5</t>
  </si>
  <si>
    <t>Pesona Square</t>
  </si>
  <si>
    <t>SC2U</t>
  </si>
  <si>
    <t>Talavera</t>
  </si>
  <si>
    <t>SC2R</t>
  </si>
  <si>
    <t>Menara Astra</t>
  </si>
  <si>
    <t>SC2Y</t>
  </si>
  <si>
    <t>Raden Saleh</t>
  </si>
  <si>
    <t>SC2W</t>
  </si>
  <si>
    <t>Ubud Monkey Forest</t>
  </si>
  <si>
    <t>SC3B</t>
  </si>
  <si>
    <t>La Avenue</t>
  </si>
  <si>
    <t>SC3D</t>
  </si>
  <si>
    <t>Plaza Surabaya</t>
  </si>
  <si>
    <t>SC3C</t>
  </si>
  <si>
    <t>Kartika Chandra</t>
  </si>
  <si>
    <t>SC2H</t>
  </si>
  <si>
    <t>Tang city Mall</t>
  </si>
  <si>
    <t>SC3F</t>
  </si>
  <si>
    <t>Grage Mall</t>
  </si>
  <si>
    <t>SC2Z</t>
  </si>
  <si>
    <t>Sleman Jogjakarta</t>
  </si>
  <si>
    <t>SC3E</t>
  </si>
  <si>
    <t>Cemara Asri</t>
  </si>
  <si>
    <t>SC3G</t>
  </si>
  <si>
    <t>Kemanggisan Raya</t>
  </si>
  <si>
    <t>SC3I</t>
  </si>
  <si>
    <t>Menara FIF</t>
  </si>
  <si>
    <t>SC3H</t>
  </si>
  <si>
    <t>Kota Araya Malang</t>
  </si>
  <si>
    <t>SC3J</t>
  </si>
  <si>
    <t>Ratu Plaza</t>
  </si>
  <si>
    <t>SC3M</t>
  </si>
  <si>
    <t>Blok M Plaza</t>
  </si>
  <si>
    <t>SC1Q</t>
  </si>
  <si>
    <t>Dewata</t>
  </si>
  <si>
    <t xml:space="preserve">REGION 00 </t>
  </si>
  <si>
    <t>District 00</t>
  </si>
  <si>
    <t>SC3L</t>
  </si>
  <si>
    <t>Jatiwarna</t>
  </si>
  <si>
    <t>SC4P</t>
  </si>
  <si>
    <t>DT Galuh Mas</t>
  </si>
  <si>
    <t>SC3S</t>
  </si>
  <si>
    <t>Lambung Mangkurat</t>
  </si>
  <si>
    <t>SC3P</t>
  </si>
  <si>
    <t>Glodok Chinatown</t>
  </si>
  <si>
    <t>SC5L</t>
  </si>
  <si>
    <t>Ciputat Raya</t>
  </si>
  <si>
    <t>SC4J</t>
  </si>
  <si>
    <t>Labuan Bajo</t>
  </si>
  <si>
    <t>SC3V</t>
  </si>
  <si>
    <t>Transmart Cibubur</t>
  </si>
  <si>
    <t>SC3N</t>
  </si>
  <si>
    <t>HOS Cokroaminoto</t>
  </si>
  <si>
    <t>SC3O</t>
  </si>
  <si>
    <t>PIK Elang Laut</t>
  </si>
  <si>
    <t>SC5I</t>
  </si>
  <si>
    <t>D'Prima Hotel Makassar</t>
  </si>
  <si>
    <t>SC4R</t>
  </si>
  <si>
    <t>Gresik Icon</t>
  </si>
  <si>
    <t>Gresik</t>
  </si>
  <si>
    <t>SC4L</t>
  </si>
  <si>
    <t>POS Pengumben</t>
  </si>
  <si>
    <t>SC3R</t>
  </si>
  <si>
    <t>Galaxy Mall 3</t>
  </si>
  <si>
    <t>SC5J</t>
  </si>
  <si>
    <t>Strabucks Living Plaza Jababeka</t>
  </si>
  <si>
    <t>SC3U</t>
  </si>
  <si>
    <t>MERR Surabaya</t>
  </si>
  <si>
    <t>SC4F</t>
  </si>
  <si>
    <t>Tanjung Duren</t>
  </si>
  <si>
    <t>SC4X</t>
  </si>
  <si>
    <t>Ngagel</t>
  </si>
  <si>
    <t>SC4K</t>
  </si>
  <si>
    <t>DT Bez Plaza Serpong</t>
  </si>
  <si>
    <t>SC2N</t>
  </si>
  <si>
    <t>Cikarang DT</t>
  </si>
  <si>
    <t>SC4T</t>
  </si>
  <si>
    <t>Multatuli</t>
  </si>
  <si>
    <t>SC5A</t>
  </si>
  <si>
    <t>Sunter Green Lake</t>
  </si>
  <si>
    <t>SC4W</t>
  </si>
  <si>
    <t>Intiland Tower</t>
  </si>
  <si>
    <t>SC3X</t>
  </si>
  <si>
    <t>Bandung Indah Plaza</t>
  </si>
  <si>
    <t>SC4Y</t>
  </si>
  <si>
    <t>Malang Ijen</t>
  </si>
  <si>
    <t>SC4G</t>
  </si>
  <si>
    <t>Satrio Tower</t>
  </si>
  <si>
    <t>SC4H</t>
  </si>
  <si>
    <t>Trans Studio Mall Bali</t>
  </si>
  <si>
    <t>SC4Z</t>
  </si>
  <si>
    <t>Ahmad Yani Lampung</t>
  </si>
  <si>
    <t>SC5M</t>
  </si>
  <si>
    <t>RS Pusat pertamina</t>
  </si>
  <si>
    <t>SC4U</t>
  </si>
  <si>
    <t>Padjajaran</t>
  </si>
  <si>
    <t>SC3W</t>
  </si>
  <si>
    <t>Kota Wisata</t>
  </si>
  <si>
    <t>SC4A</t>
  </si>
  <si>
    <t>DT Megamas Manado</t>
  </si>
  <si>
    <t>SC5B</t>
  </si>
  <si>
    <t>Bendungan Hilir</t>
  </si>
  <si>
    <t>SC4D</t>
  </si>
  <si>
    <t>Pondok Bambu</t>
  </si>
  <si>
    <t>SC4M</t>
  </si>
  <si>
    <t>Pamulang</t>
  </si>
  <si>
    <t>SC5G</t>
  </si>
  <si>
    <t>Noble House</t>
  </si>
  <si>
    <t>SC4V</t>
  </si>
  <si>
    <t>Ngaliyan</t>
  </si>
  <si>
    <t>SC2I</t>
  </si>
  <si>
    <t>DT Kota Bintang</t>
  </si>
  <si>
    <t>SC4O</t>
  </si>
  <si>
    <t>Kelapa Dua</t>
  </si>
  <si>
    <t>SC5Q</t>
  </si>
  <si>
    <t>Terminal 2E</t>
  </si>
  <si>
    <t>SC4Q</t>
  </si>
  <si>
    <t>Sudirman Bali</t>
  </si>
  <si>
    <t>SC0I</t>
  </si>
  <si>
    <t>Mall Botania 2</t>
  </si>
  <si>
    <t>SC4S</t>
  </si>
  <si>
    <t>Veteran Raya</t>
  </si>
  <si>
    <t>SC3Y</t>
  </si>
  <si>
    <t>Pondok Indah Reserve</t>
  </si>
  <si>
    <t>SC3K</t>
  </si>
  <si>
    <t>DT Ahmad Yani Batam</t>
  </si>
  <si>
    <t>SC4I</t>
  </si>
  <si>
    <t>Grand Batam Mall</t>
  </si>
  <si>
    <t>SC3A</t>
  </si>
  <si>
    <t>Rest Area KM 57</t>
  </si>
  <si>
    <t>SC5C</t>
  </si>
  <si>
    <t>Legenda Wisata</t>
  </si>
  <si>
    <t>SC5D</t>
  </si>
  <si>
    <t>PIK Crown</t>
  </si>
  <si>
    <t>SC5E</t>
  </si>
  <si>
    <t>Plaza Sentral</t>
  </si>
  <si>
    <t>SC5H</t>
  </si>
  <si>
    <t>Taman Palem</t>
  </si>
  <si>
    <t>SC5F</t>
  </si>
  <si>
    <t>Deli Park Reserve</t>
  </si>
  <si>
    <t>SC5U</t>
  </si>
  <si>
    <t>Starbucks Pekayon</t>
  </si>
  <si>
    <t>SC5R</t>
  </si>
  <si>
    <t>Starbucks Transpark Juanda Bekasi</t>
  </si>
  <si>
    <t>SC5T</t>
  </si>
  <si>
    <t>Starbucks XL Axiata</t>
  </si>
  <si>
    <t>SC4B</t>
  </si>
  <si>
    <t>Starbucks Emerald Bintaro</t>
  </si>
  <si>
    <t>SC5P</t>
  </si>
  <si>
    <t>Starbucks Citra Xperience</t>
  </si>
  <si>
    <t>SC4E</t>
  </si>
  <si>
    <t>Starbucks DT Teuku Umar</t>
  </si>
  <si>
    <t>SC5N</t>
  </si>
  <si>
    <t>Starbucks Jemur Sari</t>
  </si>
  <si>
    <t>SC5O</t>
  </si>
  <si>
    <t>Starbucks Tanah Abang</t>
  </si>
  <si>
    <t>SC5Y</t>
  </si>
  <si>
    <t>Starbucks DP Mall Semarang</t>
  </si>
  <si>
    <t>SC5Z</t>
  </si>
  <si>
    <t>Starbucks Tabanan</t>
  </si>
  <si>
    <t>SC6A</t>
  </si>
  <si>
    <t>Starbucks Central Pavilion</t>
  </si>
  <si>
    <t>SC6K</t>
  </si>
  <si>
    <t>Tata Puri</t>
  </si>
  <si>
    <t>SC6B</t>
  </si>
  <si>
    <t>Colony Kemang</t>
  </si>
  <si>
    <t>SC5S</t>
  </si>
  <si>
    <t>Gelora Bung Karno</t>
  </si>
  <si>
    <t>SC6F</t>
  </si>
  <si>
    <t>Raden Saleh Cikini</t>
  </si>
  <si>
    <t>SC6G</t>
  </si>
  <si>
    <t>Wijaya</t>
  </si>
  <si>
    <t>SC6L</t>
  </si>
  <si>
    <t>Salemba</t>
  </si>
  <si>
    <t>SC5V</t>
  </si>
  <si>
    <t>Sopo Del Tower</t>
  </si>
  <si>
    <t>SC6E</t>
  </si>
  <si>
    <t>Kenjeran</t>
  </si>
  <si>
    <t>SC6I</t>
  </si>
  <si>
    <t>Green Sedayu</t>
  </si>
  <si>
    <t>SC5X</t>
  </si>
  <si>
    <t>Kerobokan</t>
  </si>
  <si>
    <t>SC6N</t>
  </si>
  <si>
    <t>Pattimura Makassar</t>
  </si>
  <si>
    <t>SC5W</t>
  </si>
  <si>
    <t>Museum Mandala Semarang</t>
  </si>
  <si>
    <t>SC6W</t>
  </si>
  <si>
    <t>Wang Plaza</t>
  </si>
  <si>
    <t>SC6M</t>
  </si>
  <si>
    <t xml:space="preserve">Kambang iwak Palembang </t>
  </si>
  <si>
    <t>SC6X</t>
  </si>
  <si>
    <t>KM 456</t>
  </si>
  <si>
    <t>SC6T</t>
  </si>
  <si>
    <t>KM 21</t>
  </si>
  <si>
    <t>SC6R</t>
  </si>
  <si>
    <t>Royal Square SBY</t>
  </si>
  <si>
    <t>SC7A</t>
  </si>
  <si>
    <t>Kota Lama Semarang   </t>
  </si>
  <si>
    <t>SC6Y</t>
  </si>
  <si>
    <t xml:space="preserve">DT Cipondoh Tangerang </t>
  </si>
  <si>
    <t>SC7C</t>
  </si>
  <si>
    <t xml:space="preserve">S Parman Samarinda  </t>
  </si>
  <si>
    <t>SC7B</t>
  </si>
  <si>
    <t xml:space="preserve">Setiabudi Semarang  </t>
  </si>
  <si>
    <t>SC7D</t>
  </si>
  <si>
    <t xml:space="preserve">Pancoran Mas Depok </t>
  </si>
  <si>
    <t>SC7F</t>
  </si>
  <si>
    <t>DT Tuparev</t>
  </si>
  <si>
    <t>SC7H</t>
  </si>
  <si>
    <t xml:space="preserve">Alauddin Makasar </t>
  </si>
  <si>
    <t>SC7K</t>
  </si>
  <si>
    <t>Aeon Mall Centul</t>
  </si>
  <si>
    <t>SC6Q</t>
  </si>
  <si>
    <t>Gandaria City - Reserve</t>
  </si>
  <si>
    <t>SC7I</t>
  </si>
  <si>
    <t>Metland Cyber City</t>
  </si>
  <si>
    <t>SC6V</t>
  </si>
  <si>
    <t xml:space="preserve">Rest Area Km 6B </t>
  </si>
  <si>
    <t>SC7L</t>
  </si>
  <si>
    <t>Antasari Lampung</t>
  </si>
  <si>
    <t>SC7E</t>
  </si>
  <si>
    <t>Jatiwaringin</t>
  </si>
  <si>
    <t>SC67</t>
  </si>
  <si>
    <t>Bali Airport</t>
  </si>
  <si>
    <t>SCG7</t>
  </si>
  <si>
    <t>Palembang Airport</t>
  </si>
  <si>
    <t>SCJ0</t>
  </si>
  <si>
    <t>Pantai Kuta</t>
  </si>
  <si>
    <t>SCJ9</t>
  </si>
  <si>
    <t>Medan Train Station Airport Departure Railink</t>
  </si>
  <si>
    <t>SCN8</t>
  </si>
  <si>
    <t>Semarang Airport</t>
  </si>
  <si>
    <t>SCO1</t>
  </si>
  <si>
    <t>Juanda T2 Boarding Lounge</t>
  </si>
  <si>
    <t>SCN7</t>
  </si>
  <si>
    <t>Park 23 Entertainment Center</t>
  </si>
  <si>
    <t>SCM5</t>
  </si>
  <si>
    <t>Husein Sastranegara Airport</t>
  </si>
  <si>
    <t>SCV4</t>
  </si>
  <si>
    <t>Pekan Baru Airport</t>
  </si>
  <si>
    <t>SC0T</t>
  </si>
  <si>
    <t>Lombok Airport</t>
  </si>
  <si>
    <t>SC3T</t>
  </si>
  <si>
    <t>Pontianak Airport</t>
  </si>
  <si>
    <t>SC20</t>
  </si>
  <si>
    <t>Plaza Kampung Kemang</t>
  </si>
  <si>
    <t>SC61</t>
  </si>
  <si>
    <t>Grand Indonesia 2 (Kinokuniya)</t>
  </si>
  <si>
    <t>SC71</t>
  </si>
  <si>
    <t>Cengkareng 2F</t>
  </si>
  <si>
    <t>SCH6</t>
  </si>
  <si>
    <t>World Trade Center II</t>
  </si>
  <si>
    <t>SCI6</t>
  </si>
  <si>
    <t>MD Place</t>
  </si>
  <si>
    <t>SCL3</t>
  </si>
  <si>
    <t>Halim Perdanakusuma Airport</t>
  </si>
  <si>
    <t>SCL7</t>
  </si>
  <si>
    <t>Menara Mulia</t>
  </si>
  <si>
    <t>SCP5</t>
  </si>
  <si>
    <t>Dharmawangsa Square</t>
  </si>
  <si>
    <t>SCR8</t>
  </si>
  <si>
    <t>Landmark Centre</t>
  </si>
  <si>
    <t>SC1A</t>
  </si>
  <si>
    <t>Railink Sudirman</t>
  </si>
  <si>
    <t>SC3Z</t>
  </si>
  <si>
    <t>MRT Cipete</t>
  </si>
  <si>
    <t>SC7G</t>
  </si>
  <si>
    <t>DT Restarea 456 B</t>
  </si>
  <si>
    <t>SC5K</t>
  </si>
  <si>
    <t>Starbucks Kertajati Airport</t>
  </si>
  <si>
    <t>Majalengka</t>
  </si>
  <si>
    <t>SC92</t>
  </si>
  <si>
    <t>Denpasar Imperial</t>
  </si>
  <si>
    <t>SCT5</t>
  </si>
  <si>
    <t>Supadio Airport</t>
  </si>
  <si>
    <t>SCI7</t>
  </si>
  <si>
    <t>MNC Tower</t>
  </si>
  <si>
    <t>SC23</t>
  </si>
  <si>
    <t>Plaza Semanggi</t>
  </si>
  <si>
    <t>SCK3</t>
  </si>
  <si>
    <t>Juanda Terminal 2 International</t>
  </si>
  <si>
    <t>SC22</t>
  </si>
  <si>
    <t>Cibubur Junction</t>
  </si>
  <si>
    <t>SCG5</t>
  </si>
  <si>
    <t>Cengkareng Terminal 1A</t>
  </si>
  <si>
    <t>SCM7</t>
  </si>
  <si>
    <t>Cirebon Station</t>
  </si>
  <si>
    <t>SCI1</t>
  </si>
  <si>
    <t>SC42</t>
  </si>
  <si>
    <t>SC09</t>
  </si>
  <si>
    <t>Kemang Village 3</t>
  </si>
  <si>
    <t>By Operation</t>
  </si>
  <si>
    <t>Forecast March</t>
  </si>
  <si>
    <t>Achivment March 2021</t>
  </si>
  <si>
    <t>Different</t>
  </si>
  <si>
    <t>Forecast April</t>
  </si>
  <si>
    <t>Achivment April</t>
  </si>
  <si>
    <t xml:space="preserve">Different </t>
  </si>
  <si>
    <t>Region 1</t>
  </si>
  <si>
    <t>Region 6</t>
  </si>
  <si>
    <t>Region 2</t>
  </si>
  <si>
    <t>Region 3</t>
  </si>
  <si>
    <t>Region 4</t>
  </si>
  <si>
    <t>Region 7</t>
  </si>
  <si>
    <t>Region 5</t>
  </si>
  <si>
    <t>District 6</t>
  </si>
  <si>
    <t xml:space="preserve">Region 00 </t>
  </si>
  <si>
    <t>Mon</t>
  </si>
  <si>
    <t>Tue</t>
  </si>
  <si>
    <t>Wed</t>
  </si>
  <si>
    <t>Thu</t>
  </si>
  <si>
    <t>Fri</t>
  </si>
  <si>
    <t>Sat</t>
  </si>
  <si>
    <t>Sun</t>
  </si>
  <si>
    <t>Botania 2</t>
  </si>
  <si>
    <t>Dewata Store</t>
  </si>
  <si>
    <t>TP 2 Surabaya / East Coast 2</t>
  </si>
  <si>
    <t>DT Cikarang</t>
  </si>
  <si>
    <t>DT KM 57</t>
  </si>
  <si>
    <t>Starbucks Kartika Chandra</t>
  </si>
  <si>
    <t>HOS Cokro Aminoto ponti</t>
  </si>
  <si>
    <t>Elang Laut</t>
  </si>
  <si>
    <t>Glodok</t>
  </si>
  <si>
    <t>Galaxy 3 reserve</t>
  </si>
  <si>
    <t>Airport Pontianak</t>
  </si>
  <si>
    <t>Merr Surabaya</t>
  </si>
  <si>
    <t>Transmall Cibubur</t>
  </si>
  <si>
    <t>DT Kota Wisata</t>
  </si>
  <si>
    <t>Reserve PIM</t>
  </si>
  <si>
    <t>DT Mega Mas Manado</t>
  </si>
  <si>
    <t>DT Emerald Bintaro</t>
  </si>
  <si>
    <t>Tj Duren</t>
  </si>
  <si>
    <t>Transmall Bali</t>
  </si>
  <si>
    <t>Grand Batam</t>
  </si>
  <si>
    <t>DT Bez Serpong</t>
  </si>
  <si>
    <t>POS PENGUMBEN</t>
  </si>
  <si>
    <t>Sudirman Bali TBI</t>
  </si>
  <si>
    <t>Veteran Bintaro</t>
  </si>
  <si>
    <t>Padjajaran Bogor Reserve</t>
  </si>
  <si>
    <t>NGALIYAN</t>
  </si>
  <si>
    <t>Initiland</t>
  </si>
  <si>
    <t>A Yani Lampung</t>
  </si>
  <si>
    <t>Sunter Greenlake</t>
  </si>
  <si>
    <t>Benhil</t>
  </si>
  <si>
    <t>Deli Park Medan Reserve</t>
  </si>
  <si>
    <t>Living Plaza Jababeka</t>
  </si>
  <si>
    <t>Kertajati Airport</t>
  </si>
  <si>
    <t>RSPP</t>
  </si>
  <si>
    <t xml:space="preserve">Citra Tower </t>
  </si>
  <si>
    <t>Airport Cengkareng 2E</t>
  </si>
  <si>
    <t>Transpark Juanda Bekasi</t>
  </si>
  <si>
    <t>XL Axiata</t>
  </si>
  <si>
    <t>Pekayon Bekasi</t>
  </si>
  <si>
    <t>Books and Beyond (Palem Semi)</t>
  </si>
  <si>
    <t>Sudirman Station</t>
  </si>
  <si>
    <t>Tabanan Bali</t>
  </si>
  <si>
    <t>Central Pavilion Palembang</t>
  </si>
  <si>
    <t>Museum Semarang</t>
  </si>
  <si>
    <t>Tanah Abang</t>
  </si>
  <si>
    <t>Jemursari Surabaya</t>
  </si>
  <si>
    <t>SC6H</t>
  </si>
  <si>
    <t>Margo City Reserve</t>
  </si>
  <si>
    <t>Kerobokan Bali</t>
  </si>
  <si>
    <t>DT Teuku Umar Bali</t>
  </si>
  <si>
    <t>Kenjeran Surabaya</t>
  </si>
  <si>
    <t>SC6C</t>
  </si>
  <si>
    <t>Mall Boxies 123 Bogor</t>
  </si>
  <si>
    <t>Sopodel Tower</t>
  </si>
  <si>
    <t>DP Mall Semarang</t>
  </si>
  <si>
    <t>SC6D</t>
  </si>
  <si>
    <t>Deli Park Medan 2</t>
  </si>
  <si>
    <t>Green Sedayu Mall</t>
  </si>
  <si>
    <t>SC6O</t>
  </si>
  <si>
    <t>Jelambar</t>
  </si>
  <si>
    <t>DT KM 21 JAGORAWI</t>
  </si>
  <si>
    <t>REST AREA PENDOPO KM 456</t>
  </si>
  <si>
    <t>SCSCNS40</t>
  </si>
  <si>
    <t>New Store 2020 - 40 (Mall Stores 8)</t>
  </si>
  <si>
    <t>DT Metland Cybercity</t>
  </si>
  <si>
    <t>DT REST AREA 456 B</t>
  </si>
  <si>
    <t>SCSCNS57</t>
  </si>
  <si>
    <t>New Store 2020 - 57 (Mall Stores 11)</t>
  </si>
  <si>
    <t>SCSCNS58</t>
  </si>
  <si>
    <t>New Store 2020 - 58 (Trans-Hub 11)</t>
  </si>
  <si>
    <t>SCSCNS59</t>
  </si>
  <si>
    <t>New Store 2020 - 59 (Trans-Hub 12)</t>
  </si>
  <si>
    <t>SCSCNS62</t>
  </si>
  <si>
    <t>New Store 2020 - 62 (Stand Alone 24)</t>
  </si>
  <si>
    <t>SCSCNS64</t>
  </si>
  <si>
    <t>New Store 2020 - 64 (Stand Alone 26)</t>
  </si>
  <si>
    <t>MX Mall Malang</t>
  </si>
  <si>
    <t>Frcst TY</t>
  </si>
  <si>
    <t>Contribut</t>
  </si>
  <si>
    <t>MIX</t>
  </si>
  <si>
    <t>Sls Qty</t>
  </si>
  <si>
    <t>Sls LY</t>
  </si>
  <si>
    <t>contribut</t>
  </si>
  <si>
    <t>Sls</t>
  </si>
  <si>
    <t>VAR</t>
  </si>
  <si>
    <t>LM</t>
  </si>
  <si>
    <t>TM- Ops</t>
  </si>
  <si>
    <t>Target marketing</t>
  </si>
  <si>
    <t>ADS Marketing</t>
  </si>
  <si>
    <t xml:space="preserve">% Contri to Forst sales </t>
  </si>
  <si>
    <t>MARCH achivment</t>
  </si>
  <si>
    <t>Marketing Target April</t>
  </si>
  <si>
    <t>OPS Target April</t>
  </si>
  <si>
    <t>Add on</t>
  </si>
  <si>
    <t>Product Mix</t>
  </si>
  <si>
    <t>Total Sales</t>
  </si>
  <si>
    <t>Blend Bev</t>
  </si>
  <si>
    <t>Bev Seasonal</t>
  </si>
  <si>
    <t>Beverages</t>
  </si>
  <si>
    <t>Drip coffee</t>
  </si>
  <si>
    <t>Food</t>
  </si>
  <si>
    <t xml:space="preserve">Espresso Drink </t>
  </si>
  <si>
    <t>Merchandise</t>
  </si>
  <si>
    <t>Ice cream Bev</t>
  </si>
  <si>
    <t>Wholebean</t>
  </si>
  <si>
    <t>Other Bev</t>
  </si>
  <si>
    <t>TOTAL</t>
  </si>
  <si>
    <t>Reserve Drink</t>
  </si>
  <si>
    <t>Total Beverage</t>
  </si>
  <si>
    <t>Baked</t>
  </si>
  <si>
    <t>Dairy</t>
  </si>
  <si>
    <t>Hot Meal</t>
  </si>
  <si>
    <t>Food sales</t>
  </si>
  <si>
    <t xml:space="preserve">Net sales </t>
  </si>
  <si>
    <t>Pastry</t>
  </si>
  <si>
    <t xml:space="preserve">Target Ko Albert </t>
  </si>
  <si>
    <t>Sandwich &amp; Salads</t>
  </si>
  <si>
    <t>food Qty</t>
  </si>
  <si>
    <t>Totatal TRX</t>
  </si>
  <si>
    <t>UPH</t>
  </si>
  <si>
    <t>Whole Bean</t>
  </si>
  <si>
    <t>Total Retail Sales</t>
  </si>
  <si>
    <t>Add on sales</t>
  </si>
  <si>
    <t>AT Add on</t>
  </si>
  <si>
    <t>AT food</t>
  </si>
  <si>
    <t>Total</t>
  </si>
  <si>
    <t>Qty Target</t>
  </si>
  <si>
    <t>Qty target</t>
  </si>
  <si>
    <t>USD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</si>
</sst>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177" formatCode="[$-C09]dd/mmm"/>
    <numFmt numFmtId="178" formatCode="0.0%"/>
    <numFmt numFmtId="179" formatCode="_(* #,##0_);_(* \(#,##0\);_(* &quot;-&quot;??_);_(@_)"/>
    <numFmt numFmtId="180" formatCode="#,##0,,"/>
  </numFmts>
  <fonts count="36">
    <font>
      <sz val="11"/>
      <color theme="1"/>
      <name val="Calibri"/>
      <charset val="134"/>
      <scheme val="minor"/>
    </font>
    <font>
      <sz val="10"/>
      <color indexed="8"/>
      <name val="Calibri"/>
      <charset val="1"/>
    </font>
    <font>
      <sz val="10"/>
      <color indexed="9"/>
      <name val="Calibri"/>
      <charset val="1"/>
    </font>
    <font>
      <b/>
      <sz val="10"/>
      <color indexed="9"/>
      <name val="Calibri"/>
      <charset val="1"/>
    </font>
    <font>
      <sz val="10"/>
      <name val="Arial"/>
      <charset val="134"/>
    </font>
    <font>
      <b/>
      <sz val="10"/>
      <color indexed="9"/>
      <name val="Arial"/>
      <charset val="134"/>
    </font>
    <font>
      <b/>
      <sz val="10"/>
      <color indexed="8"/>
      <name val="Calibri"/>
      <charset val="134"/>
    </font>
    <font>
      <b/>
      <sz val="10"/>
      <color indexed="8"/>
      <name val="Calibri"/>
      <charset val="1"/>
    </font>
    <font>
      <b/>
      <sz val="8"/>
      <color indexed="9"/>
      <name val="Calibri"/>
      <charset val="1"/>
    </font>
    <font>
      <b/>
      <sz val="11"/>
      <color theme="1"/>
      <name val="Calibri"/>
      <charset val="134"/>
      <scheme val="minor"/>
    </font>
    <font>
      <b/>
      <sz val="11"/>
      <color rgb="FFFFC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8"/>
        <bgColor indexed="18"/>
      </patternFill>
    </fill>
    <fill>
      <patternFill patternType="solid">
        <fgColor indexed="13"/>
        <bgColor indexed="3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5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FFC000"/>
      </left>
      <right style="thin">
        <color auto="1"/>
      </right>
      <top style="thick">
        <color rgb="FFFFC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FFC000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ck">
        <color rgb="FFFFC000"/>
      </right>
      <top style="thick">
        <color rgb="FFFFC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C000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rgb="FFFFC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FFC000"/>
      </right>
      <top style="medium">
        <color auto="1"/>
      </top>
      <bottom/>
      <diagonal/>
    </border>
    <border>
      <left style="medium">
        <color auto="1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7" tint="-0.24994659260841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7" tint="-0.249946592608417"/>
      </right>
      <top style="thin">
        <color auto="1"/>
      </top>
      <bottom style="thin">
        <color auto="1"/>
      </bottom>
      <diagonal/>
    </border>
    <border>
      <left style="medium">
        <color theme="7" tint="-0.249946592608417"/>
      </left>
      <right/>
      <top/>
      <bottom/>
      <diagonal/>
    </border>
    <border>
      <left/>
      <right style="medium">
        <color theme="7" tint="-0.249946592608417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3" borderId="50" applyNumberFormat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19" fillId="27" borderId="51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18" fillId="0" borderId="5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33" borderId="53" applyNumberFormat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54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39" borderId="53" applyNumberFormat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35" fillId="0" borderId="55" applyNumberFormat="0" applyFill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177">
    <xf numFmtId="0" fontId="0" fillId="0" borderId="0" xfId="0"/>
    <xf numFmtId="0" fontId="1" fillId="0" borderId="0" xfId="0" applyFont="1" applyFill="1" applyBorder="1" applyAlignment="1"/>
    <xf numFmtId="17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3" fontId="1" fillId="3" borderId="9" xfId="0" applyNumberFormat="1" applyFont="1" applyFill="1" applyBorder="1" applyAlignment="1"/>
    <xf numFmtId="10" fontId="1" fillId="0" borderId="10" xfId="6" applyNumberFormat="1" applyFont="1" applyFill="1" applyBorder="1" applyAlignment="1"/>
    <xf numFmtId="3" fontId="1" fillId="0" borderId="11" xfId="0" applyNumberFormat="1" applyFont="1" applyFill="1" applyBorder="1" applyAlignment="1"/>
    <xf numFmtId="10" fontId="1" fillId="0" borderId="1" xfId="0" applyNumberFormat="1" applyFont="1" applyFill="1" applyBorder="1" applyAlignment="1"/>
    <xf numFmtId="178" fontId="1" fillId="0" borderId="10" xfId="0" applyNumberFormat="1" applyFont="1" applyFill="1" applyBorder="1" applyAlignment="1"/>
    <xf numFmtId="3" fontId="1" fillId="3" borderId="12" xfId="0" applyNumberFormat="1" applyFont="1" applyFill="1" applyBorder="1" applyAlignment="1"/>
    <xf numFmtId="178" fontId="1" fillId="0" borderId="10" xfId="6" applyNumberFormat="1" applyFont="1" applyFill="1" applyBorder="1" applyAlignment="1"/>
    <xf numFmtId="178" fontId="1" fillId="0" borderId="1" xfId="0" applyNumberFormat="1" applyFont="1" applyFill="1" applyBorder="1" applyAlignment="1"/>
    <xf numFmtId="0" fontId="5" fillId="2" borderId="4" xfId="0" applyFont="1" applyFill="1" applyBorder="1" applyAlignment="1">
      <alignment horizontal="center" vertical="center"/>
    </xf>
    <xf numFmtId="3" fontId="6" fillId="4" borderId="12" xfId="0" applyNumberFormat="1" applyFont="1" applyFill="1" applyBorder="1" applyAlignment="1"/>
    <xf numFmtId="178" fontId="6" fillId="4" borderId="10" xfId="6" applyNumberFormat="1" applyFont="1" applyFill="1" applyBorder="1" applyAlignment="1"/>
    <xf numFmtId="3" fontId="6" fillId="4" borderId="11" xfId="0" applyNumberFormat="1" applyFont="1" applyFill="1" applyBorder="1" applyAlignment="1"/>
    <xf numFmtId="178" fontId="6" fillId="4" borderId="1" xfId="6" applyNumberFormat="1" applyFont="1" applyFill="1" applyBorder="1" applyAlignment="1"/>
    <xf numFmtId="178" fontId="1" fillId="4" borderId="13" xfId="0" applyNumberFormat="1" applyFont="1" applyFill="1" applyBorder="1" applyAlignment="1"/>
    <xf numFmtId="0" fontId="1" fillId="0" borderId="4" xfId="0" applyFont="1" applyFill="1" applyBorder="1" applyAlignment="1"/>
    <xf numFmtId="3" fontId="1" fillId="0" borderId="12" xfId="0" applyNumberFormat="1" applyFont="1" applyFill="1" applyBorder="1" applyAlignment="1"/>
    <xf numFmtId="3" fontId="1" fillId="0" borderId="14" xfId="0" applyNumberFormat="1" applyFont="1" applyFill="1" applyBorder="1" applyAlignment="1"/>
    <xf numFmtId="178" fontId="1" fillId="0" borderId="15" xfId="0" applyNumberFormat="1" applyFont="1" applyFill="1" applyBorder="1" applyAlignment="1"/>
    <xf numFmtId="3" fontId="1" fillId="3" borderId="14" xfId="0" applyNumberFormat="1" applyFont="1" applyFill="1" applyBorder="1" applyAlignment="1"/>
    <xf numFmtId="178" fontId="6" fillId="4" borderId="15" xfId="0" applyNumberFormat="1" applyFont="1" applyFill="1" applyBorder="1" applyAlignment="1"/>
    <xf numFmtId="178" fontId="6" fillId="4" borderId="1" xfId="0" applyNumberFormat="1" applyFont="1" applyFill="1" applyBorder="1" applyAlignment="1"/>
    <xf numFmtId="178" fontId="6" fillId="4" borderId="10" xfId="0" applyNumberFormat="1" applyFont="1" applyFill="1" applyBorder="1" applyAlignment="1"/>
    <xf numFmtId="3" fontId="7" fillId="0" borderId="11" xfId="0" applyNumberFormat="1" applyFont="1" applyFill="1" applyBorder="1" applyAlignment="1"/>
    <xf numFmtId="3" fontId="6" fillId="4" borderId="16" xfId="0" applyNumberFormat="1" applyFont="1" applyFill="1" applyBorder="1" applyAlignment="1"/>
    <xf numFmtId="178" fontId="6" fillId="4" borderId="17" xfId="0" applyNumberFormat="1" applyFont="1" applyFill="1" applyBorder="1" applyAlignment="1"/>
    <xf numFmtId="3" fontId="6" fillId="4" borderId="18" xfId="0" applyNumberFormat="1" applyFont="1" applyFill="1" applyBorder="1" applyAlignment="1"/>
    <xf numFmtId="10" fontId="6" fillId="4" borderId="10" xfId="0" applyNumberFormat="1" applyFont="1" applyFill="1" applyBorder="1" applyAlignment="1"/>
    <xf numFmtId="10" fontId="0" fillId="0" borderId="0" xfId="6" applyNumberFormat="1" applyFont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wrapText="1"/>
    </xf>
    <xf numFmtId="0" fontId="0" fillId="0" borderId="0" xfId="0" applyFont="1"/>
    <xf numFmtId="0" fontId="9" fillId="5" borderId="19" xfId="0" applyFont="1" applyFill="1" applyBorder="1" applyAlignment="1">
      <alignment horizontal="center" wrapText="1"/>
    </xf>
    <xf numFmtId="179" fontId="0" fillId="0" borderId="20" xfId="2" applyNumberFormat="1" applyFont="1" applyBorder="1"/>
    <xf numFmtId="0" fontId="0" fillId="0" borderId="21" xfId="0" applyFill="1" applyBorder="1"/>
    <xf numFmtId="0" fontId="9" fillId="6" borderId="22" xfId="0" applyFont="1" applyFill="1" applyBorder="1" applyAlignment="1">
      <alignment horizontal="left" vertical="center" wrapText="1"/>
    </xf>
    <xf numFmtId="17" fontId="9" fillId="6" borderId="23" xfId="0" applyNumberFormat="1" applyFont="1" applyFill="1" applyBorder="1" applyAlignment="1">
      <alignment horizontal="center" wrapText="1"/>
    </xf>
    <xf numFmtId="0" fontId="9" fillId="6" borderId="24" xfId="0" applyFont="1" applyFill="1" applyBorder="1" applyAlignment="1">
      <alignment horizontal="left" vertical="center" wrapText="1"/>
    </xf>
    <xf numFmtId="17" fontId="9" fillId="6" borderId="25" xfId="0" applyNumberFormat="1" applyFont="1" applyFill="1" applyBorder="1" applyAlignment="1">
      <alignment horizontal="center" vertical="center" wrapText="1"/>
    </xf>
    <xf numFmtId="0" fontId="9" fillId="0" borderId="26" xfId="0" applyFont="1" applyBorder="1" applyAlignment="1"/>
    <xf numFmtId="178" fontId="9" fillId="0" borderId="23" xfId="6" applyNumberFormat="1" applyFont="1" applyBorder="1" applyAlignment="1"/>
    <xf numFmtId="0" fontId="10" fillId="7" borderId="27" xfId="0" applyFont="1" applyFill="1" applyBorder="1" applyAlignment="1"/>
    <xf numFmtId="178" fontId="10" fillId="7" borderId="28" xfId="0" applyNumberFormat="1" applyFont="1" applyFill="1" applyBorder="1" applyAlignment="1"/>
    <xf numFmtId="0" fontId="0" fillId="0" borderId="29" xfId="0" applyFill="1" applyBorder="1"/>
    <xf numFmtId="179" fontId="9" fillId="8" borderId="20" xfId="2" applyNumberFormat="1" applyFont="1" applyFill="1" applyBorder="1"/>
    <xf numFmtId="43" fontId="9" fillId="8" borderId="20" xfId="0" applyNumberFormat="1" applyFont="1" applyFill="1" applyBorder="1"/>
    <xf numFmtId="10" fontId="9" fillId="8" borderId="20" xfId="6" applyNumberFormat="1" applyFont="1" applyFill="1" applyBorder="1"/>
    <xf numFmtId="180" fontId="0" fillId="0" borderId="0" xfId="0" applyNumberFormat="1"/>
    <xf numFmtId="179" fontId="0" fillId="0" borderId="0" xfId="2" applyNumberFormat="1" applyFont="1"/>
    <xf numFmtId="179" fontId="9" fillId="8" borderId="20" xfId="0" applyNumberFormat="1" applyFont="1" applyFill="1" applyBorder="1"/>
    <xf numFmtId="9" fontId="9" fillId="8" borderId="20" xfId="0" applyNumberFormat="1" applyFont="1" applyFill="1" applyBorder="1"/>
    <xf numFmtId="0" fontId="9" fillId="5" borderId="30" xfId="0" applyFont="1" applyFill="1" applyBorder="1" applyAlignment="1">
      <alignment horizontal="center" wrapText="1"/>
    </xf>
    <xf numFmtId="0" fontId="9" fillId="9" borderId="31" xfId="0" applyFont="1" applyFill="1" applyBorder="1" applyAlignment="1">
      <alignment horizontal="center" wrapText="1"/>
    </xf>
    <xf numFmtId="0" fontId="9" fillId="9" borderId="20" xfId="0" applyFont="1" applyFill="1" applyBorder="1" applyAlignment="1">
      <alignment horizontal="center" wrapText="1"/>
    </xf>
    <xf numFmtId="0" fontId="9" fillId="9" borderId="20" xfId="0" applyFont="1" applyFill="1" applyBorder="1" applyAlignment="1">
      <alignment horizontal="center"/>
    </xf>
    <xf numFmtId="17" fontId="9" fillId="6" borderId="32" xfId="0" applyNumberFormat="1" applyFont="1" applyFill="1" applyBorder="1" applyAlignment="1">
      <alignment horizontal="center" wrapText="1"/>
    </xf>
    <xf numFmtId="17" fontId="9" fillId="6" borderId="0" xfId="0" applyNumberFormat="1" applyFont="1" applyFill="1" applyBorder="1" applyAlignment="1">
      <alignment horizontal="center" wrapText="1"/>
    </xf>
    <xf numFmtId="17" fontId="9" fillId="6" borderId="33" xfId="0" applyNumberFormat="1" applyFont="1" applyFill="1" applyBorder="1" applyAlignment="1">
      <alignment horizontal="center" wrapText="1"/>
    </xf>
    <xf numFmtId="17" fontId="9" fillId="6" borderId="26" xfId="0" applyNumberFormat="1" applyFont="1" applyFill="1" applyBorder="1" applyAlignment="1">
      <alignment horizontal="center" wrapText="1"/>
    </xf>
    <xf numFmtId="17" fontId="9" fillId="6" borderId="34" xfId="0" applyNumberFormat="1" applyFont="1" applyFill="1" applyBorder="1" applyAlignment="1">
      <alignment horizontal="center" vertical="center" wrapText="1"/>
    </xf>
    <xf numFmtId="17" fontId="9" fillId="6" borderId="35" xfId="0" applyNumberFormat="1" applyFont="1" applyFill="1" applyBorder="1" applyAlignment="1">
      <alignment horizontal="center" wrapText="1"/>
    </xf>
    <xf numFmtId="17" fontId="9" fillId="6" borderId="36" xfId="0" applyNumberFormat="1" applyFont="1" applyFill="1" applyBorder="1" applyAlignment="1">
      <alignment horizontal="center" vertical="center" wrapText="1"/>
    </xf>
    <xf numFmtId="17" fontId="9" fillId="6" borderId="24" xfId="0" applyNumberFormat="1" applyFont="1" applyFill="1" applyBorder="1" applyAlignment="1">
      <alignment horizontal="center" wrapText="1"/>
    </xf>
    <xf numFmtId="180" fontId="9" fillId="0" borderId="37" xfId="0" applyNumberFormat="1" applyFont="1" applyBorder="1" applyAlignment="1"/>
    <xf numFmtId="178" fontId="0" fillId="0" borderId="0" xfId="6" applyNumberFormat="1" applyFont="1" applyBorder="1"/>
    <xf numFmtId="180" fontId="0" fillId="0" borderId="33" xfId="2" applyNumberFormat="1" applyFont="1" applyBorder="1"/>
    <xf numFmtId="178" fontId="0" fillId="0" borderId="26" xfId="6" applyNumberFormat="1" applyFont="1" applyBorder="1"/>
    <xf numFmtId="180" fontId="9" fillId="0" borderId="32" xfId="0" applyNumberFormat="1" applyFont="1" applyBorder="1" applyAlignment="1"/>
    <xf numFmtId="180" fontId="10" fillId="7" borderId="38" xfId="0" applyNumberFormat="1" applyFont="1" applyFill="1" applyBorder="1" applyAlignment="1"/>
    <xf numFmtId="178" fontId="10" fillId="7" borderId="39" xfId="6" applyNumberFormat="1" applyFont="1" applyFill="1" applyBorder="1"/>
    <xf numFmtId="180" fontId="10" fillId="7" borderId="40" xfId="2" applyNumberFormat="1" applyFont="1" applyFill="1" applyBorder="1"/>
    <xf numFmtId="178" fontId="10" fillId="7" borderId="27" xfId="6" applyNumberFormat="1" applyFont="1" applyFill="1" applyBorder="1"/>
    <xf numFmtId="179" fontId="0" fillId="0" borderId="0" xfId="0" applyNumberFormat="1"/>
    <xf numFmtId="43" fontId="0" fillId="0" borderId="0" xfId="2" applyFont="1"/>
    <xf numFmtId="43" fontId="0" fillId="0" borderId="0" xfId="0" applyNumberFormat="1"/>
    <xf numFmtId="3" fontId="0" fillId="0" borderId="0" xfId="0" applyNumberFormat="1"/>
    <xf numFmtId="10" fontId="0" fillId="0" borderId="0" xfId="0" applyNumberFormat="1"/>
    <xf numFmtId="3" fontId="11" fillId="0" borderId="0" xfId="0" applyNumberFormat="1" applyFont="1"/>
    <xf numFmtId="177" fontId="12" fillId="5" borderId="20" xfId="0" applyNumberFormat="1" applyFont="1" applyFill="1" applyBorder="1" applyAlignment="1">
      <alignment horizontal="center" vertical="center"/>
    </xf>
    <xf numFmtId="3" fontId="12" fillId="10" borderId="20" xfId="0" applyNumberFormat="1" applyFont="1" applyFill="1" applyBorder="1" applyAlignment="1">
      <alignment horizontal="center" vertical="center"/>
    </xf>
    <xf numFmtId="180" fontId="12" fillId="10" borderId="31" xfId="0" applyNumberFormat="1" applyFont="1" applyFill="1" applyBorder="1" applyAlignment="1">
      <alignment horizontal="center" vertical="center"/>
    </xf>
    <xf numFmtId="9" fontId="12" fillId="7" borderId="0" xfId="6" applyFont="1" applyFill="1" applyBorder="1" applyAlignment="1">
      <alignment horizontal="center" vertical="center"/>
    </xf>
    <xf numFmtId="3" fontId="12" fillId="0" borderId="20" xfId="0" applyNumberFormat="1" applyFont="1" applyFill="1" applyBorder="1" applyAlignment="1">
      <alignment horizontal="right" vertical="center"/>
    </xf>
    <xf numFmtId="177" fontId="12" fillId="5" borderId="0" xfId="0" applyNumberFormat="1" applyFont="1" applyFill="1" applyBorder="1" applyAlignment="1">
      <alignment horizontal="center" vertical="center"/>
    </xf>
    <xf numFmtId="3" fontId="12" fillId="10" borderId="0" xfId="0" applyNumberFormat="1" applyFont="1" applyFill="1" applyBorder="1" applyAlignment="1">
      <alignment horizontal="center" vertical="center"/>
    </xf>
    <xf numFmtId="180" fontId="12" fillId="10" borderId="0" xfId="0" applyNumberFormat="1" applyFont="1" applyFill="1" applyBorder="1" applyAlignment="1">
      <alignment horizontal="center" vertical="center"/>
    </xf>
    <xf numFmtId="3" fontId="12" fillId="0" borderId="20" xfId="0" applyNumberFormat="1" applyFont="1" applyFill="1" applyBorder="1" applyAlignment="1">
      <alignment horizontal="center" vertical="center"/>
    </xf>
    <xf numFmtId="3" fontId="12" fillId="7" borderId="20" xfId="0" applyNumberFormat="1" applyFont="1" applyFill="1" applyBorder="1" applyAlignment="1">
      <alignment horizontal="right" vertical="center"/>
    </xf>
    <xf numFmtId="3" fontId="12" fillId="0" borderId="0" xfId="0" applyNumberFormat="1" applyFont="1" applyFill="1" applyBorder="1" applyAlignment="1">
      <alignment horizontal="right" vertical="center"/>
    </xf>
    <xf numFmtId="0" fontId="9" fillId="8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179" fontId="0" fillId="0" borderId="20" xfId="2" applyNumberFormat="1" applyFont="1" applyBorder="1" applyAlignment="1">
      <alignment horizontal="center"/>
    </xf>
    <xf numFmtId="0" fontId="0" fillId="7" borderId="0" xfId="0" applyFill="1"/>
    <xf numFmtId="0" fontId="0" fillId="7" borderId="20" xfId="0" applyFill="1" applyBorder="1"/>
    <xf numFmtId="0" fontId="0" fillId="0" borderId="20" xfId="0" applyFill="1" applyBorder="1"/>
    <xf numFmtId="0" fontId="0" fillId="0" borderId="41" xfId="0" applyFill="1" applyBorder="1"/>
    <xf numFmtId="179" fontId="0" fillId="0" borderId="20" xfId="2" applyNumberFormat="1" applyFont="1" applyFill="1" applyBorder="1"/>
    <xf numFmtId="0" fontId="0" fillId="11" borderId="20" xfId="0" applyFill="1" applyBorder="1"/>
    <xf numFmtId="0" fontId="0" fillId="11" borderId="41" xfId="0" applyFill="1" applyBorder="1"/>
    <xf numFmtId="0" fontId="0" fillId="12" borderId="20" xfId="0" applyFill="1" applyBorder="1"/>
    <xf numFmtId="0" fontId="0" fillId="12" borderId="41" xfId="0" applyFill="1" applyBorder="1"/>
    <xf numFmtId="0" fontId="9" fillId="7" borderId="20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 wrapText="1"/>
    </xf>
    <xf numFmtId="0" fontId="0" fillId="7" borderId="31" xfId="0" applyFill="1" applyBorder="1" applyAlignment="1">
      <alignment horizontal="center"/>
    </xf>
    <xf numFmtId="3" fontId="9" fillId="13" borderId="20" xfId="0" applyNumberFormat="1" applyFont="1" applyFill="1" applyBorder="1" applyAlignment="1">
      <alignment horizontal="center"/>
    </xf>
    <xf numFmtId="179" fontId="0" fillId="7" borderId="20" xfId="2" applyNumberFormat="1" applyFont="1" applyFill="1" applyBorder="1"/>
    <xf numFmtId="0" fontId="0" fillId="7" borderId="0" xfId="0" applyFill="1" applyBorder="1"/>
    <xf numFmtId="0" fontId="0" fillId="7" borderId="31" xfId="0" applyFill="1" applyBorder="1"/>
    <xf numFmtId="3" fontId="0" fillId="0" borderId="20" xfId="0" applyNumberFormat="1" applyBorder="1"/>
    <xf numFmtId="0" fontId="9" fillId="8" borderId="41" xfId="0" applyFont="1" applyFill="1" applyBorder="1" applyAlignment="1">
      <alignment horizontal="center" wrapText="1"/>
    </xf>
    <xf numFmtId="0" fontId="9" fillId="8" borderId="42" xfId="0" applyFont="1" applyFill="1" applyBorder="1" applyAlignment="1">
      <alignment horizontal="center" wrapText="1"/>
    </xf>
    <xf numFmtId="0" fontId="9" fillId="8" borderId="43" xfId="0" applyFont="1" applyFill="1" applyBorder="1" applyAlignment="1">
      <alignment horizontal="center" wrapText="1"/>
    </xf>
    <xf numFmtId="0" fontId="9" fillId="8" borderId="41" xfId="0" applyFont="1" applyFill="1" applyBorder="1" applyAlignment="1">
      <alignment horizontal="center"/>
    </xf>
    <xf numFmtId="0" fontId="9" fillId="8" borderId="42" xfId="0" applyFont="1" applyFill="1" applyBorder="1" applyAlignment="1">
      <alignment horizontal="center"/>
    </xf>
    <xf numFmtId="0" fontId="9" fillId="8" borderId="43" xfId="0" applyFont="1" applyFill="1" applyBorder="1" applyAlignment="1">
      <alignment horizontal="center"/>
    </xf>
    <xf numFmtId="3" fontId="9" fillId="13" borderId="41" xfId="0" applyNumberFormat="1" applyFont="1" applyFill="1" applyBorder="1" applyAlignment="1">
      <alignment horizontal="center"/>
    </xf>
    <xf numFmtId="0" fontId="9" fillId="7" borderId="0" xfId="0" applyFont="1" applyFill="1"/>
    <xf numFmtId="3" fontId="9" fillId="5" borderId="42" xfId="0" applyNumberFormat="1" applyFont="1" applyFill="1" applyBorder="1" applyAlignment="1">
      <alignment horizontal="center"/>
    </xf>
    <xf numFmtId="3" fontId="9" fillId="5" borderId="20" xfId="0" applyNumberFormat="1" applyFont="1" applyFill="1" applyBorder="1" applyAlignment="1">
      <alignment horizontal="center"/>
    </xf>
    <xf numFmtId="3" fontId="9" fillId="5" borderId="43" xfId="0" applyNumberFormat="1" applyFont="1" applyFill="1" applyBorder="1" applyAlignment="1">
      <alignment horizontal="center"/>
    </xf>
    <xf numFmtId="0" fontId="0" fillId="7" borderId="44" xfId="0" applyFill="1" applyBorder="1"/>
    <xf numFmtId="0" fontId="0" fillId="7" borderId="45" xfId="0" applyFill="1" applyBorder="1"/>
    <xf numFmtId="3" fontId="0" fillId="0" borderId="41" xfId="0" applyNumberFormat="1" applyBorder="1"/>
    <xf numFmtId="3" fontId="9" fillId="0" borderId="20" xfId="0" applyNumberFormat="1" applyFont="1" applyBorder="1"/>
    <xf numFmtId="3" fontId="0" fillId="0" borderId="42" xfId="0" applyNumberFormat="1" applyFill="1" applyBorder="1"/>
    <xf numFmtId="3" fontId="0" fillId="0" borderId="20" xfId="2" applyNumberFormat="1" applyFont="1" applyFill="1" applyBorder="1"/>
    <xf numFmtId="3" fontId="0" fillId="0" borderId="20" xfId="0" applyNumberFormat="1" applyFill="1" applyBorder="1"/>
    <xf numFmtId="3" fontId="0" fillId="0" borderId="43" xfId="2" applyNumberFormat="1" applyFont="1" applyFill="1" applyBorder="1"/>
    <xf numFmtId="0" fontId="13" fillId="0" borderId="0" xfId="0" applyFont="1"/>
    <xf numFmtId="3" fontId="13" fillId="0" borderId="0" xfId="0" applyNumberFormat="1" applyFont="1"/>
    <xf numFmtId="179" fontId="13" fillId="0" borderId="0" xfId="2" applyNumberFormat="1" applyFont="1"/>
    <xf numFmtId="43" fontId="13" fillId="0" borderId="0" xfId="0" applyNumberFormat="1" applyFont="1"/>
    <xf numFmtId="43" fontId="13" fillId="0" borderId="0" xfId="2" applyNumberFormat="1" applyFont="1"/>
    <xf numFmtId="9" fontId="13" fillId="0" borderId="0" xfId="0" applyNumberFormat="1" applyFont="1"/>
    <xf numFmtId="0" fontId="9" fillId="8" borderId="46" xfId="0" applyFont="1" applyFill="1" applyBorder="1" applyAlignment="1">
      <alignment horizontal="center"/>
    </xf>
    <xf numFmtId="0" fontId="9" fillId="0" borderId="0" xfId="0" applyFont="1"/>
    <xf numFmtId="3" fontId="9" fillId="5" borderId="41" xfId="0" applyNumberFormat="1" applyFont="1" applyFill="1" applyBorder="1" applyAlignment="1">
      <alignment horizontal="center"/>
    </xf>
    <xf numFmtId="3" fontId="9" fillId="14" borderId="47" xfId="0" applyNumberFormat="1" applyFont="1" applyFill="1" applyBorder="1"/>
    <xf numFmtId="0" fontId="0" fillId="7" borderId="47" xfId="0" applyFill="1" applyBorder="1"/>
    <xf numFmtId="3" fontId="0" fillId="15" borderId="20" xfId="0" applyNumberFormat="1" applyFill="1" applyBorder="1"/>
    <xf numFmtId="3" fontId="0" fillId="15" borderId="20" xfId="2" applyNumberFormat="1" applyFont="1" applyFill="1" applyBorder="1"/>
    <xf numFmtId="3" fontId="0" fillId="15" borderId="41" xfId="2" applyNumberFormat="1" applyFont="1" applyFill="1" applyBorder="1"/>
    <xf numFmtId="3" fontId="9" fillId="0" borderId="46" xfId="0" applyNumberFormat="1" applyFont="1" applyBorder="1"/>
    <xf numFmtId="0" fontId="0" fillId="0" borderId="20" xfId="0" applyFont="1" applyFill="1" applyBorder="1"/>
    <xf numFmtId="0" fontId="0" fillId="5" borderId="20" xfId="0" applyFill="1" applyBorder="1"/>
    <xf numFmtId="0" fontId="0" fillId="5" borderId="41" xfId="0" applyFill="1" applyBorder="1"/>
    <xf numFmtId="0" fontId="0" fillId="9" borderId="20" xfId="0" applyFont="1" applyFill="1" applyBorder="1"/>
    <xf numFmtId="0" fontId="14" fillId="9" borderId="20" xfId="0" applyFont="1" applyFill="1" applyBorder="1"/>
    <xf numFmtId="0" fontId="15" fillId="9" borderId="20" xfId="0" applyFont="1" applyFill="1" applyBorder="1"/>
    <xf numFmtId="0" fontId="0" fillId="9" borderId="20" xfId="0" applyFill="1" applyBorder="1"/>
    <xf numFmtId="0" fontId="0" fillId="9" borderId="41" xfId="0" applyFill="1" applyBorder="1"/>
    <xf numFmtId="0" fontId="0" fillId="13" borderId="20" xfId="0" applyFill="1" applyBorder="1"/>
    <xf numFmtId="0" fontId="0" fillId="0" borderId="20" xfId="0" applyBorder="1"/>
    <xf numFmtId="0" fontId="0" fillId="0" borderId="41" xfId="0" applyBorder="1"/>
    <xf numFmtId="0" fontId="0" fillId="14" borderId="20" xfId="0" applyFill="1" applyBorder="1"/>
    <xf numFmtId="0" fontId="15" fillId="0" borderId="0" xfId="0" applyFont="1" applyFill="1" applyBorder="1"/>
    <xf numFmtId="0" fontId="0" fillId="0" borderId="0" xfId="0" applyFill="1" applyBorder="1"/>
    <xf numFmtId="3" fontId="9" fillId="8" borderId="20" xfId="0" applyNumberFormat="1" applyFont="1" applyFill="1" applyBorder="1" applyAlignment="1">
      <alignment horizontal="center"/>
    </xf>
    <xf numFmtId="3" fontId="0" fillId="5" borderId="20" xfId="0" applyNumberFormat="1" applyFill="1" applyBorder="1"/>
    <xf numFmtId="3" fontId="0" fillId="0" borderId="20" xfId="2" applyNumberFormat="1" applyFont="1" applyBorder="1"/>
    <xf numFmtId="3" fontId="9" fillId="8" borderId="41" xfId="0" applyNumberFormat="1" applyFont="1" applyFill="1" applyBorder="1" applyAlignment="1">
      <alignment horizontal="center"/>
    </xf>
    <xf numFmtId="3" fontId="0" fillId="5" borderId="41" xfId="2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b val="1"/>
        <i val="0"/>
        <color rgb="FFFF0000"/>
      </font>
      <fill>
        <patternFill patternType="solid">
          <bgColor theme="0"/>
        </patternFill>
      </fill>
    </dxf>
    <dxf>
      <font>
        <b val="1"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yu.Widyaningsih.MAP\Desktop\Sales%20Report\Apr'21\Proposal%20Forecast%20-%20APR%202021%20-%20%20Adjust%20Final%20(%201%20April%202021%2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yu.Widyaningsih.MAP\Desktop\Daily%20sales%20Update%20-%20JGN%20DI%20AP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aily Brekdown"/>
      <sheetName val="Breakdown Forecast"/>
      <sheetName val="Detail Store"/>
      <sheetName val="Calender "/>
      <sheetName val="Ice cream"/>
      <sheetName val="Ayu coret2"/>
    </sheetNames>
    <sheetDataSet>
      <sheetData sheetId="0"/>
      <sheetData sheetId="1">
        <row r="38">
          <cell r="B38">
            <v>12532</v>
          </cell>
          <cell r="C38">
            <v>1902988.64817066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tail"/>
      <sheetName val="SUM Report"/>
      <sheetName val="Comparison"/>
      <sheetName val="Sum week"/>
      <sheetName val="Recap Week "/>
      <sheetName val="Sheet6"/>
      <sheetName val="Sheet5"/>
      <sheetName val="Sheet3"/>
      <sheetName val="Sheet4"/>
      <sheetName val="Sheet1"/>
      <sheetName val="Sum"/>
      <sheetName val="timeline"/>
      <sheetName val="Detail Week"/>
      <sheetName val="Sheet2"/>
      <sheetName val="Sheet7"/>
      <sheetName val="Sheet8"/>
      <sheetName val="Store"/>
      <sheetName val="Ice cream"/>
    </sheetNames>
    <sheetDataSet>
      <sheetData sheetId="0">
        <row r="12">
          <cell r="G12">
            <v>12450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942"/>
  <sheetViews>
    <sheetView tabSelected="1" zoomScale="84" zoomScaleNormal="84" workbookViewId="0">
      <selection activeCell="L5" sqref="L5"/>
    </sheetView>
  </sheetViews>
  <sheetFormatPr defaultColWidth="9" defaultRowHeight="15"/>
  <cols>
    <col min="1" max="1" width="12.5714285714286" customWidth="1"/>
    <col min="2" max="2" width="45.1428571428571" customWidth="1"/>
    <col min="3" max="3" width="11.8571428571429" customWidth="1"/>
    <col min="4" max="4" width="18.4285714285714" customWidth="1"/>
    <col min="5" max="5" width="9.57142857142857" customWidth="1"/>
    <col min="6" max="6" width="11.5714285714286" customWidth="1"/>
    <col min="7" max="7" width="10" customWidth="1"/>
    <col min="8" max="8" width="19.1428571428571" customWidth="1"/>
    <col min="9" max="9" width="10.7142857142857" customWidth="1"/>
    <col min="10" max="10" width="9.14285714285714" customWidth="1"/>
    <col min="11" max="11" width="11.5714285714286" customWidth="1"/>
    <col min="12" max="12" width="19.1428571428571" customWidth="1"/>
  </cols>
  <sheetData>
    <row r="1" customHeight="1" spans="7:11">
      <c r="G1" s="117" t="s">
        <v>0</v>
      </c>
      <c r="H1" s="117"/>
      <c r="I1" s="117"/>
      <c r="J1" s="124"/>
      <c r="K1" s="124"/>
    </row>
    <row r="2" spans="1:11">
      <c r="A2" s="105" t="s">
        <v>1</v>
      </c>
      <c r="B2" s="104" t="s">
        <v>2</v>
      </c>
      <c r="C2" s="104" t="s">
        <v>3</v>
      </c>
      <c r="D2" s="104" t="s">
        <v>4</v>
      </c>
      <c r="E2" s="104" t="s">
        <v>5</v>
      </c>
      <c r="F2" s="104" t="s">
        <v>6</v>
      </c>
      <c r="G2" s="104" t="s">
        <v>7</v>
      </c>
      <c r="H2" s="104" t="s">
        <v>8</v>
      </c>
      <c r="I2" s="104" t="s">
        <v>9</v>
      </c>
      <c r="J2" s="127" t="s">
        <v>10</v>
      </c>
      <c r="K2" s="127" t="s">
        <v>11</v>
      </c>
    </row>
    <row r="3" spans="1:12">
      <c r="A3" s="105"/>
      <c r="B3" s="105"/>
      <c r="C3" s="105"/>
      <c r="D3" s="105"/>
      <c r="E3" s="105"/>
      <c r="F3" s="105"/>
      <c r="G3" s="172">
        <f>SUBTOTAL(9,G5:G492)</f>
        <v>12739</v>
      </c>
      <c r="H3" s="172">
        <f>SUBTOTAL(9,H5:H492)</f>
        <v>191230714253.179</v>
      </c>
      <c r="I3" s="172">
        <f>SUBTOTAL(9,I5:I492)</f>
        <v>2218399.32131104</v>
      </c>
      <c r="J3" s="175">
        <f>I3/G3</f>
        <v>174.142344085959</v>
      </c>
      <c r="K3" s="175">
        <f>H3/I3</f>
        <v>86202.1153793742</v>
      </c>
      <c r="L3" s="90"/>
    </row>
    <row r="4" ht="6.75" customHeight="1" spans="1:1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</row>
    <row r="5" spans="1:12">
      <c r="A5" s="109" t="s">
        <v>12</v>
      </c>
      <c r="B5" s="109" t="s">
        <v>13</v>
      </c>
      <c r="C5" s="109" t="s">
        <v>14</v>
      </c>
      <c r="D5" s="109" t="s">
        <v>15</v>
      </c>
      <c r="E5" s="109" t="s">
        <v>16</v>
      </c>
      <c r="F5" s="110" t="s">
        <v>17</v>
      </c>
      <c r="G5" s="173">
        <v>30</v>
      </c>
      <c r="H5" s="174">
        <f t="shared" ref="H5:H68" si="0">IFERROR(G5*J5*K5,0)</f>
        <v>761255306.071503</v>
      </c>
      <c r="I5" s="123">
        <f>IFERROR(J5*G5,0)</f>
        <v>9369.83860803176</v>
      </c>
      <c r="J5" s="176">
        <v>312.327953601059</v>
      </c>
      <c r="K5" s="176">
        <v>81245.2954546048</v>
      </c>
      <c r="L5" s="63"/>
    </row>
    <row r="6" spans="1:12">
      <c r="A6" s="109" t="s">
        <v>18</v>
      </c>
      <c r="B6" s="109" t="s">
        <v>19</v>
      </c>
      <c r="C6" s="109" t="s">
        <v>14</v>
      </c>
      <c r="D6" s="109" t="s">
        <v>15</v>
      </c>
      <c r="E6" s="109" t="s">
        <v>20</v>
      </c>
      <c r="F6" s="110" t="s">
        <v>21</v>
      </c>
      <c r="G6" s="173">
        <v>30</v>
      </c>
      <c r="H6" s="174">
        <f t="shared" si="0"/>
        <v>642543565.892152</v>
      </c>
      <c r="I6" s="123">
        <f t="shared" ref="I6:I69" si="1">IFERROR(J6*G6,0)</f>
        <v>7825.27978450235</v>
      </c>
      <c r="J6" s="176">
        <v>260.842659483412</v>
      </c>
      <c r="K6" s="176">
        <v>82111.2578191368</v>
      </c>
      <c r="L6" s="63"/>
    </row>
    <row r="7" spans="1:11">
      <c r="A7" s="109" t="s">
        <v>22</v>
      </c>
      <c r="B7" s="109" t="s">
        <v>23</v>
      </c>
      <c r="C7" s="109" t="s">
        <v>14</v>
      </c>
      <c r="D7" s="109" t="s">
        <v>24</v>
      </c>
      <c r="E7" s="109" t="s">
        <v>20</v>
      </c>
      <c r="F7" s="110" t="s">
        <v>25</v>
      </c>
      <c r="G7" s="173">
        <v>21</v>
      </c>
      <c r="H7" s="174">
        <f t="shared" si="0"/>
        <v>148143874.545341</v>
      </c>
      <c r="I7" s="123">
        <f t="shared" si="1"/>
        <v>2201.69584915165</v>
      </c>
      <c r="J7" s="176">
        <v>104.842659483412</v>
      </c>
      <c r="K7" s="176">
        <v>67286.2578191368</v>
      </c>
    </row>
    <row r="8" spans="1:11">
      <c r="A8" s="109" t="s">
        <v>26</v>
      </c>
      <c r="B8" s="109" t="s">
        <v>27</v>
      </c>
      <c r="C8" s="109" t="s">
        <v>14</v>
      </c>
      <c r="D8" s="109" t="s">
        <v>15</v>
      </c>
      <c r="E8" s="109" t="s">
        <v>16</v>
      </c>
      <c r="F8" s="110" t="s">
        <v>28</v>
      </c>
      <c r="G8" s="173">
        <v>30</v>
      </c>
      <c r="H8" s="174">
        <f t="shared" si="0"/>
        <v>1007000788.99917</v>
      </c>
      <c r="I8" s="123">
        <f t="shared" si="1"/>
        <v>13259.6033139141</v>
      </c>
      <c r="J8" s="176">
        <v>441.986777130471</v>
      </c>
      <c r="K8" s="176">
        <v>75945.0162390952</v>
      </c>
    </row>
    <row r="9" spans="1:11">
      <c r="A9" s="109" t="s">
        <v>29</v>
      </c>
      <c r="B9" s="109" t="s">
        <v>30</v>
      </c>
      <c r="C9" s="109" t="s">
        <v>14</v>
      </c>
      <c r="D9" s="109" t="s">
        <v>15</v>
      </c>
      <c r="E9" s="109" t="s">
        <v>31</v>
      </c>
      <c r="F9" s="110" t="s">
        <v>32</v>
      </c>
      <c r="G9" s="173">
        <v>30</v>
      </c>
      <c r="H9" s="174">
        <f t="shared" si="0"/>
        <v>407189265.791012</v>
      </c>
      <c r="I9" s="123">
        <f t="shared" si="1"/>
        <v>5776.52806509425</v>
      </c>
      <c r="J9" s="176">
        <v>192.550935503142</v>
      </c>
      <c r="K9" s="176">
        <v>70490.3120356204</v>
      </c>
    </row>
    <row r="10" spans="1:11">
      <c r="A10" s="109" t="s">
        <v>33</v>
      </c>
      <c r="B10" s="109" t="s">
        <v>34</v>
      </c>
      <c r="C10" s="109" t="s">
        <v>35</v>
      </c>
      <c r="D10" s="109" t="s">
        <v>15</v>
      </c>
      <c r="E10" s="109" t="s">
        <v>36</v>
      </c>
      <c r="F10" s="110" t="s">
        <v>37</v>
      </c>
      <c r="G10" s="173">
        <v>30</v>
      </c>
      <c r="H10" s="174">
        <f t="shared" si="0"/>
        <v>289189552.934569</v>
      </c>
      <c r="I10" s="123">
        <f t="shared" si="1"/>
        <v>3235.27978450235</v>
      </c>
      <c r="J10" s="176">
        <v>107.842659483412</v>
      </c>
      <c r="K10" s="176">
        <v>89386.2578191368</v>
      </c>
    </row>
    <row r="11" spans="1:11">
      <c r="A11" s="109" t="s">
        <v>38</v>
      </c>
      <c r="B11" s="109" t="s">
        <v>39</v>
      </c>
      <c r="C11" s="109" t="s">
        <v>14</v>
      </c>
      <c r="D11" s="109" t="s">
        <v>15</v>
      </c>
      <c r="E11" s="109" t="s">
        <v>20</v>
      </c>
      <c r="F11" s="110" t="s">
        <v>21</v>
      </c>
      <c r="G11" s="173">
        <v>30</v>
      </c>
      <c r="H11" s="174">
        <f t="shared" si="0"/>
        <v>999046083.266902</v>
      </c>
      <c r="I11" s="123">
        <f t="shared" si="1"/>
        <v>12775.2797845024</v>
      </c>
      <c r="J11" s="176">
        <v>425.842659483412</v>
      </c>
      <c r="K11" s="176">
        <v>78201.5032249111</v>
      </c>
    </row>
    <row r="12" spans="1:11">
      <c r="A12" s="109" t="s">
        <v>40</v>
      </c>
      <c r="B12" s="109" t="s">
        <v>41</v>
      </c>
      <c r="C12" s="109" t="s">
        <v>14</v>
      </c>
      <c r="D12" s="109" t="s">
        <v>15</v>
      </c>
      <c r="E12" s="109" t="s">
        <v>42</v>
      </c>
      <c r="F12" s="110" t="s">
        <v>43</v>
      </c>
      <c r="G12" s="173">
        <v>30</v>
      </c>
      <c r="H12" s="174">
        <f t="shared" si="0"/>
        <v>906983615.634033</v>
      </c>
      <c r="I12" s="123">
        <f t="shared" si="1"/>
        <v>10735.2797845024</v>
      </c>
      <c r="J12" s="176">
        <v>357.842659483412</v>
      </c>
      <c r="K12" s="176">
        <v>84486.2578191368</v>
      </c>
    </row>
    <row r="13" spans="1:11">
      <c r="A13" s="109" t="s">
        <v>44</v>
      </c>
      <c r="B13" s="109" t="s">
        <v>45</v>
      </c>
      <c r="C13" s="109" t="s">
        <v>14</v>
      </c>
      <c r="D13" s="109" t="s">
        <v>24</v>
      </c>
      <c r="E13" s="109" t="s">
        <v>46</v>
      </c>
      <c r="F13" s="110" t="s">
        <v>47</v>
      </c>
      <c r="G13" s="173">
        <v>30</v>
      </c>
      <c r="H13" s="174">
        <f t="shared" si="0"/>
        <v>664838849.137135</v>
      </c>
      <c r="I13" s="123">
        <f t="shared" si="1"/>
        <v>8209.27978450235</v>
      </c>
      <c r="J13" s="176">
        <v>273.642659483412</v>
      </c>
      <c r="K13" s="176">
        <v>80986.2578191368</v>
      </c>
    </row>
    <row r="14" spans="1:11">
      <c r="A14" s="114" t="s">
        <v>48</v>
      </c>
      <c r="B14" s="114" t="s">
        <v>49</v>
      </c>
      <c r="C14" s="114" t="s">
        <v>50</v>
      </c>
      <c r="D14" s="114" t="s">
        <v>51</v>
      </c>
      <c r="E14" s="109" t="s">
        <v>20</v>
      </c>
      <c r="F14" s="110" t="s">
        <v>52</v>
      </c>
      <c r="G14" s="173">
        <v>0</v>
      </c>
      <c r="H14" s="174">
        <f t="shared" si="0"/>
        <v>0</v>
      </c>
      <c r="I14" s="123">
        <f t="shared" si="1"/>
        <v>0</v>
      </c>
      <c r="J14" s="176">
        <v>0</v>
      </c>
      <c r="K14" s="176">
        <v>0</v>
      </c>
    </row>
    <row r="15" spans="1:11">
      <c r="A15" s="109" t="s">
        <v>53</v>
      </c>
      <c r="B15" s="109" t="s">
        <v>54</v>
      </c>
      <c r="C15" s="109" t="s">
        <v>50</v>
      </c>
      <c r="D15" s="109" t="s">
        <v>15</v>
      </c>
      <c r="E15" s="109" t="s">
        <v>31</v>
      </c>
      <c r="F15" s="110" t="s">
        <v>55</v>
      </c>
      <c r="G15" s="173">
        <v>30</v>
      </c>
      <c r="H15" s="174">
        <f t="shared" si="0"/>
        <v>701154823.464241</v>
      </c>
      <c r="I15" s="123">
        <f t="shared" si="1"/>
        <v>8330.49234130751</v>
      </c>
      <c r="J15" s="176">
        <v>277.683078043584</v>
      </c>
      <c r="K15" s="176">
        <v>84167.2730418946</v>
      </c>
    </row>
    <row r="16" spans="1:11">
      <c r="A16" s="109" t="s">
        <v>56</v>
      </c>
      <c r="B16" s="109" t="s">
        <v>57</v>
      </c>
      <c r="C16" s="109" t="s">
        <v>14</v>
      </c>
      <c r="D16" s="109" t="s">
        <v>24</v>
      </c>
      <c r="E16" s="109" t="s">
        <v>16</v>
      </c>
      <c r="F16" s="110" t="s">
        <v>17</v>
      </c>
      <c r="G16" s="173">
        <v>21</v>
      </c>
      <c r="H16" s="174">
        <f t="shared" si="0"/>
        <v>376832791.731633</v>
      </c>
      <c r="I16" s="123">
        <f t="shared" si="1"/>
        <v>5218.17403096983</v>
      </c>
      <c r="J16" s="176">
        <v>248.48447766523</v>
      </c>
      <c r="K16" s="176">
        <v>72215.4511319731</v>
      </c>
    </row>
    <row r="17" spans="1:11">
      <c r="A17" s="109" t="s">
        <v>58</v>
      </c>
      <c r="B17" s="109" t="s">
        <v>59</v>
      </c>
      <c r="C17" s="109" t="s">
        <v>14</v>
      </c>
      <c r="D17" s="109" t="s">
        <v>60</v>
      </c>
      <c r="E17" s="109" t="s">
        <v>16</v>
      </c>
      <c r="F17" s="110" t="s">
        <v>17</v>
      </c>
      <c r="G17" s="173">
        <v>30</v>
      </c>
      <c r="H17" s="174">
        <f t="shared" si="0"/>
        <v>912664247.03227</v>
      </c>
      <c r="I17" s="123">
        <f t="shared" si="1"/>
        <v>10105.9856668553</v>
      </c>
      <c r="J17" s="176">
        <v>336.866188895176</v>
      </c>
      <c r="K17" s="176">
        <v>90309.2758211151</v>
      </c>
    </row>
    <row r="18" spans="1:11">
      <c r="A18" s="109" t="s">
        <v>61</v>
      </c>
      <c r="B18" s="109" t="s">
        <v>62</v>
      </c>
      <c r="C18" s="109" t="s">
        <v>63</v>
      </c>
      <c r="D18" s="109" t="s">
        <v>15</v>
      </c>
      <c r="E18" s="109" t="s">
        <v>64</v>
      </c>
      <c r="F18" s="110" t="s">
        <v>65</v>
      </c>
      <c r="G18" s="173">
        <v>30</v>
      </c>
      <c r="H18" s="174">
        <f t="shared" si="0"/>
        <v>660721771.514724</v>
      </c>
      <c r="I18" s="123">
        <f t="shared" si="1"/>
        <v>8695.27978450235</v>
      </c>
      <c r="J18" s="176">
        <v>289.842659483412</v>
      </c>
      <c r="K18" s="176">
        <v>75986.2578191368</v>
      </c>
    </row>
    <row r="19" spans="1:11">
      <c r="A19" s="114" t="s">
        <v>66</v>
      </c>
      <c r="B19" s="114" t="s">
        <v>67</v>
      </c>
      <c r="C19" s="114" t="s">
        <v>14</v>
      </c>
      <c r="D19" s="114" t="s">
        <v>15</v>
      </c>
      <c r="E19" s="109" t="s">
        <v>16</v>
      </c>
      <c r="F19" s="110" t="s">
        <v>28</v>
      </c>
      <c r="G19" s="173">
        <v>0</v>
      </c>
      <c r="H19" s="174">
        <f t="shared" si="0"/>
        <v>0</v>
      </c>
      <c r="I19" s="123">
        <f t="shared" si="1"/>
        <v>0</v>
      </c>
      <c r="J19" s="176">
        <v>0</v>
      </c>
      <c r="K19" s="176">
        <v>0</v>
      </c>
    </row>
    <row r="20" spans="1:11">
      <c r="A20" s="109" t="s">
        <v>68</v>
      </c>
      <c r="B20" s="109" t="s">
        <v>69</v>
      </c>
      <c r="C20" s="109" t="s">
        <v>70</v>
      </c>
      <c r="D20" s="109" t="s">
        <v>15</v>
      </c>
      <c r="E20" s="109" t="s">
        <v>42</v>
      </c>
      <c r="F20" s="110" t="s">
        <v>71</v>
      </c>
      <c r="G20" s="173">
        <v>30</v>
      </c>
      <c r="H20" s="174">
        <f t="shared" si="0"/>
        <v>347048773.454843</v>
      </c>
      <c r="I20" s="123">
        <f t="shared" si="1"/>
        <v>4285.27978450235</v>
      </c>
      <c r="J20" s="176">
        <v>142.842659483412</v>
      </c>
      <c r="K20" s="176">
        <v>80986.2578191368</v>
      </c>
    </row>
    <row r="21" spans="1:11">
      <c r="A21" s="109" t="s">
        <v>72</v>
      </c>
      <c r="B21" s="109" t="s">
        <v>73</v>
      </c>
      <c r="C21" s="109" t="s">
        <v>14</v>
      </c>
      <c r="D21" s="109" t="s">
        <v>15</v>
      </c>
      <c r="E21" s="109" t="s">
        <v>16</v>
      </c>
      <c r="F21" s="110" t="s">
        <v>74</v>
      </c>
      <c r="G21" s="173">
        <v>30</v>
      </c>
      <c r="H21" s="174">
        <f t="shared" si="0"/>
        <v>209511553.545037</v>
      </c>
      <c r="I21" s="123">
        <f t="shared" si="1"/>
        <v>2597.28566685529</v>
      </c>
      <c r="J21" s="176">
        <v>86.5761888951764</v>
      </c>
      <c r="K21" s="176">
        <v>80665.5795389292</v>
      </c>
    </row>
    <row r="22" spans="1:11">
      <c r="A22" s="109" t="s">
        <v>75</v>
      </c>
      <c r="B22" s="109" t="s">
        <v>76</v>
      </c>
      <c r="C22" s="109" t="s">
        <v>14</v>
      </c>
      <c r="D22" s="109" t="s">
        <v>60</v>
      </c>
      <c r="E22" s="109" t="s">
        <v>16</v>
      </c>
      <c r="F22" s="110" t="s">
        <v>77</v>
      </c>
      <c r="G22" s="173">
        <v>30</v>
      </c>
      <c r="H22" s="174">
        <f t="shared" si="0"/>
        <v>615218407.464264</v>
      </c>
      <c r="I22" s="123">
        <f t="shared" si="1"/>
        <v>6886.93272567882</v>
      </c>
      <c r="J22" s="176">
        <v>229.564424189294</v>
      </c>
      <c r="K22" s="176">
        <v>89331.2642898836</v>
      </c>
    </row>
    <row r="23" spans="1:11">
      <c r="A23" s="109" t="s">
        <v>78</v>
      </c>
      <c r="B23" s="109" t="s">
        <v>79</v>
      </c>
      <c r="C23" s="109" t="s">
        <v>80</v>
      </c>
      <c r="D23" s="109" t="s">
        <v>15</v>
      </c>
      <c r="E23" s="109" t="s">
        <v>64</v>
      </c>
      <c r="F23" s="110" t="s">
        <v>81</v>
      </c>
      <c r="G23" s="173">
        <v>30</v>
      </c>
      <c r="H23" s="174">
        <f t="shared" si="0"/>
        <v>75635656.3573964</v>
      </c>
      <c r="I23" s="123">
        <f t="shared" si="1"/>
        <v>745.279784502352</v>
      </c>
      <c r="J23" s="176">
        <v>24.8426594834117</v>
      </c>
      <c r="K23" s="176">
        <v>101486.257819137</v>
      </c>
    </row>
    <row r="24" spans="1:11">
      <c r="A24" s="109" t="s">
        <v>82</v>
      </c>
      <c r="B24" s="109" t="s">
        <v>83</v>
      </c>
      <c r="C24" s="109" t="s">
        <v>14</v>
      </c>
      <c r="D24" s="109" t="s">
        <v>15</v>
      </c>
      <c r="E24" s="109" t="s">
        <v>42</v>
      </c>
      <c r="F24" s="110" t="s">
        <v>43</v>
      </c>
      <c r="G24" s="173">
        <v>30</v>
      </c>
      <c r="H24" s="174">
        <f t="shared" si="0"/>
        <v>154648885.52478</v>
      </c>
      <c r="I24" s="123">
        <f t="shared" si="1"/>
        <v>2455.27978450235</v>
      </c>
      <c r="J24" s="176">
        <v>81.8426594834117</v>
      </c>
      <c r="K24" s="176">
        <v>62986.2578191368</v>
      </c>
    </row>
    <row r="25" spans="1:11">
      <c r="A25" s="109" t="s">
        <v>84</v>
      </c>
      <c r="B25" s="109" t="s">
        <v>85</v>
      </c>
      <c r="C25" s="109" t="s">
        <v>14</v>
      </c>
      <c r="D25" s="109" t="s">
        <v>24</v>
      </c>
      <c r="E25" s="109" t="s">
        <v>16</v>
      </c>
      <c r="F25" s="110" t="s">
        <v>28</v>
      </c>
      <c r="G25" s="173">
        <v>21</v>
      </c>
      <c r="H25" s="174">
        <f t="shared" si="0"/>
        <v>232910930.653722</v>
      </c>
      <c r="I25" s="123">
        <f t="shared" si="1"/>
        <v>3377.65766733346</v>
      </c>
      <c r="J25" s="176">
        <v>160.840841301594</v>
      </c>
      <c r="K25" s="176">
        <v>68956.3459631467</v>
      </c>
    </row>
    <row r="26" spans="1:11">
      <c r="A26" s="109" t="s">
        <v>86</v>
      </c>
      <c r="B26" s="109" t="s">
        <v>87</v>
      </c>
      <c r="C26" s="109" t="s">
        <v>14</v>
      </c>
      <c r="D26" s="109" t="s">
        <v>15</v>
      </c>
      <c r="E26" s="109" t="s">
        <v>31</v>
      </c>
      <c r="F26" s="110" t="s">
        <v>32</v>
      </c>
      <c r="G26" s="173">
        <v>30</v>
      </c>
      <c r="H26" s="174">
        <f t="shared" si="0"/>
        <v>360074680.219796</v>
      </c>
      <c r="I26" s="123">
        <f t="shared" si="1"/>
        <v>5021.67545021738</v>
      </c>
      <c r="J26" s="176">
        <v>167.389181673913</v>
      </c>
      <c r="K26" s="176">
        <v>71704.0923471485</v>
      </c>
    </row>
    <row r="27" spans="1:11">
      <c r="A27" s="109" t="s">
        <v>88</v>
      </c>
      <c r="B27" s="109" t="s">
        <v>89</v>
      </c>
      <c r="C27" s="109" t="s">
        <v>14</v>
      </c>
      <c r="D27" s="109" t="s">
        <v>15</v>
      </c>
      <c r="E27" s="109" t="s">
        <v>20</v>
      </c>
      <c r="F27" s="110" t="s">
        <v>21</v>
      </c>
      <c r="G27" s="173">
        <v>30</v>
      </c>
      <c r="H27" s="174">
        <f t="shared" si="0"/>
        <v>516183881.414278</v>
      </c>
      <c r="I27" s="123">
        <f t="shared" si="1"/>
        <v>6625.27978450235</v>
      </c>
      <c r="J27" s="176">
        <v>220.842659483412</v>
      </c>
      <c r="K27" s="176">
        <v>77911.2578191368</v>
      </c>
    </row>
    <row r="28" spans="1:11">
      <c r="A28" s="109" t="s">
        <v>90</v>
      </c>
      <c r="B28" s="109" t="s">
        <v>91</v>
      </c>
      <c r="C28" s="109" t="s">
        <v>14</v>
      </c>
      <c r="D28" s="109" t="s">
        <v>92</v>
      </c>
      <c r="E28" s="109" t="s">
        <v>42</v>
      </c>
      <c r="F28" s="110" t="s">
        <v>93</v>
      </c>
      <c r="G28" s="173">
        <v>30</v>
      </c>
      <c r="H28" s="174">
        <f t="shared" si="0"/>
        <v>427581273.011142</v>
      </c>
      <c r="I28" s="123">
        <f t="shared" si="1"/>
        <v>5215.27978450235</v>
      </c>
      <c r="J28" s="176">
        <v>173.842659483412</v>
      </c>
      <c r="K28" s="176">
        <v>81986.2578191368</v>
      </c>
    </row>
    <row r="29" spans="1:11">
      <c r="A29" s="109" t="s">
        <v>94</v>
      </c>
      <c r="B29" s="109" t="s">
        <v>95</v>
      </c>
      <c r="C29" s="109" t="s">
        <v>80</v>
      </c>
      <c r="D29" s="109" t="s">
        <v>96</v>
      </c>
      <c r="E29" s="109" t="s">
        <v>64</v>
      </c>
      <c r="F29" s="110" t="s">
        <v>97</v>
      </c>
      <c r="G29" s="173">
        <v>30</v>
      </c>
      <c r="H29" s="174">
        <f t="shared" si="0"/>
        <v>80479974.9566617</v>
      </c>
      <c r="I29" s="123">
        <f t="shared" si="1"/>
        <v>745.279784502352</v>
      </c>
      <c r="J29" s="176">
        <v>24.8426594834117</v>
      </c>
      <c r="K29" s="176">
        <v>107986.257819137</v>
      </c>
    </row>
    <row r="30" spans="1:11">
      <c r="A30" s="109" t="s">
        <v>98</v>
      </c>
      <c r="B30" s="109" t="s">
        <v>99</v>
      </c>
      <c r="C30" s="109" t="s">
        <v>14</v>
      </c>
      <c r="D30" s="109" t="s">
        <v>24</v>
      </c>
      <c r="E30" s="109" t="s">
        <v>16</v>
      </c>
      <c r="F30" s="110" t="s">
        <v>28</v>
      </c>
      <c r="G30" s="173">
        <v>21</v>
      </c>
      <c r="H30" s="174">
        <f t="shared" si="0"/>
        <v>491986971.460079</v>
      </c>
      <c r="I30" s="123">
        <f t="shared" si="1"/>
        <v>4626.29857642437</v>
      </c>
      <c r="J30" s="176">
        <v>220.299932210684</v>
      </c>
      <c r="K30" s="176">
        <v>106345.702365006</v>
      </c>
    </row>
    <row r="31" spans="1:11">
      <c r="A31" s="109" t="s">
        <v>100</v>
      </c>
      <c r="B31" s="109" t="s">
        <v>101</v>
      </c>
      <c r="C31" s="109" t="s">
        <v>14</v>
      </c>
      <c r="D31" s="109" t="s">
        <v>15</v>
      </c>
      <c r="E31" s="109" t="s">
        <v>46</v>
      </c>
      <c r="F31" s="110" t="s">
        <v>102</v>
      </c>
      <c r="G31" s="173">
        <v>30</v>
      </c>
      <c r="H31" s="174">
        <f t="shared" si="0"/>
        <v>670490813.539169</v>
      </c>
      <c r="I31" s="123">
        <f t="shared" si="1"/>
        <v>7374.97978450235</v>
      </c>
      <c r="J31" s="176">
        <v>245.832659483412</v>
      </c>
      <c r="K31" s="176">
        <v>90914.2578191368</v>
      </c>
    </row>
    <row r="32" spans="1:11">
      <c r="A32" s="109" t="s">
        <v>103</v>
      </c>
      <c r="B32" s="109" t="s">
        <v>104</v>
      </c>
      <c r="C32" s="109" t="s">
        <v>14</v>
      </c>
      <c r="D32" s="109" t="s">
        <v>15</v>
      </c>
      <c r="E32" s="109" t="s">
        <v>16</v>
      </c>
      <c r="F32" s="110" t="s">
        <v>74</v>
      </c>
      <c r="G32" s="173">
        <v>30</v>
      </c>
      <c r="H32" s="174">
        <f t="shared" si="0"/>
        <v>718498713.909009</v>
      </c>
      <c r="I32" s="123">
        <f t="shared" si="1"/>
        <v>9004.49154920823</v>
      </c>
      <c r="J32" s="176">
        <v>300.149718306941</v>
      </c>
      <c r="K32" s="176">
        <v>79793.3686741242</v>
      </c>
    </row>
    <row r="33" spans="1:11">
      <c r="A33" s="109" t="s">
        <v>105</v>
      </c>
      <c r="B33" s="109" t="s">
        <v>106</v>
      </c>
      <c r="C33" s="109" t="s">
        <v>14</v>
      </c>
      <c r="D33" s="109" t="s">
        <v>15</v>
      </c>
      <c r="E33" s="109" t="s">
        <v>16</v>
      </c>
      <c r="F33" s="110" t="s">
        <v>74</v>
      </c>
      <c r="G33" s="173">
        <v>30</v>
      </c>
      <c r="H33" s="174">
        <f t="shared" si="0"/>
        <v>235811723.486289</v>
      </c>
      <c r="I33" s="123">
        <f t="shared" si="1"/>
        <v>3017.16213744353</v>
      </c>
      <c r="J33" s="176">
        <v>100.572071248118</v>
      </c>
      <c r="K33" s="176">
        <v>78156.795274547</v>
      </c>
    </row>
    <row r="34" spans="1:11">
      <c r="A34" s="109" t="s">
        <v>107</v>
      </c>
      <c r="B34" s="109" t="s">
        <v>108</v>
      </c>
      <c r="C34" s="109" t="s">
        <v>14</v>
      </c>
      <c r="D34" s="109" t="s">
        <v>96</v>
      </c>
      <c r="E34" s="109" t="s">
        <v>42</v>
      </c>
      <c r="F34" s="110" t="s">
        <v>109</v>
      </c>
      <c r="G34" s="173">
        <v>30</v>
      </c>
      <c r="H34" s="174">
        <f t="shared" si="0"/>
        <v>304039223.220607</v>
      </c>
      <c r="I34" s="123">
        <f t="shared" si="1"/>
        <v>3475.27978450235</v>
      </c>
      <c r="J34" s="176">
        <v>115.842659483412</v>
      </c>
      <c r="K34" s="176">
        <v>87486.2578191368</v>
      </c>
    </row>
    <row r="35" spans="1:11">
      <c r="A35" s="109" t="s">
        <v>110</v>
      </c>
      <c r="B35" s="109" t="s">
        <v>111</v>
      </c>
      <c r="C35" s="109" t="s">
        <v>14</v>
      </c>
      <c r="D35" s="109" t="s">
        <v>60</v>
      </c>
      <c r="E35" s="109" t="s">
        <v>46</v>
      </c>
      <c r="F35" s="110" t="s">
        <v>112</v>
      </c>
      <c r="G35" s="173">
        <v>30</v>
      </c>
      <c r="H35" s="174">
        <f t="shared" si="0"/>
        <v>279464512.232182</v>
      </c>
      <c r="I35" s="123">
        <f t="shared" si="1"/>
        <v>3265.27978450235</v>
      </c>
      <c r="J35" s="176">
        <v>108.842659483412</v>
      </c>
      <c r="K35" s="176">
        <v>85586.6972130762</v>
      </c>
    </row>
    <row r="36" spans="1:11">
      <c r="A36" s="109" t="s">
        <v>113</v>
      </c>
      <c r="B36" s="109" t="s">
        <v>114</v>
      </c>
      <c r="C36" s="109" t="s">
        <v>115</v>
      </c>
      <c r="D36" s="109" t="s">
        <v>15</v>
      </c>
      <c r="E36" s="109" t="s">
        <v>46</v>
      </c>
      <c r="F36" s="110" t="s">
        <v>116</v>
      </c>
      <c r="G36" s="173">
        <v>30</v>
      </c>
      <c r="H36" s="174">
        <f t="shared" si="0"/>
        <v>468246344.056986</v>
      </c>
      <c r="I36" s="123">
        <f t="shared" si="1"/>
        <v>5242.87978450235</v>
      </c>
      <c r="J36" s="176">
        <v>174.762659483412</v>
      </c>
      <c r="K36" s="176">
        <v>89310.9060865928</v>
      </c>
    </row>
    <row r="37" spans="1:11">
      <c r="A37" s="109" t="s">
        <v>117</v>
      </c>
      <c r="B37" s="109" t="s">
        <v>118</v>
      </c>
      <c r="C37" s="109" t="s">
        <v>14</v>
      </c>
      <c r="D37" s="109" t="s">
        <v>24</v>
      </c>
      <c r="E37" s="109" t="s">
        <v>16</v>
      </c>
      <c r="F37" s="110" t="s">
        <v>77</v>
      </c>
      <c r="G37" s="173">
        <v>21</v>
      </c>
      <c r="H37" s="174">
        <f t="shared" si="0"/>
        <v>105331874.534071</v>
      </c>
      <c r="I37" s="123">
        <f t="shared" si="1"/>
        <v>1399.49584915165</v>
      </c>
      <c r="J37" s="176">
        <v>66.6426594834117</v>
      </c>
      <c r="K37" s="176">
        <v>75264.1564445664</v>
      </c>
    </row>
    <row r="38" spans="1:11">
      <c r="A38" s="109" t="s">
        <v>119</v>
      </c>
      <c r="B38" s="109" t="s">
        <v>120</v>
      </c>
      <c r="C38" s="109" t="s">
        <v>35</v>
      </c>
      <c r="D38" s="109" t="s">
        <v>15</v>
      </c>
      <c r="E38" s="109" t="s">
        <v>36</v>
      </c>
      <c r="F38" s="110" t="s">
        <v>121</v>
      </c>
      <c r="G38" s="173">
        <v>30</v>
      </c>
      <c r="H38" s="174">
        <f t="shared" si="0"/>
        <v>364055887.596861</v>
      </c>
      <c r="I38" s="123">
        <f t="shared" si="1"/>
        <v>4495.27978450235</v>
      </c>
      <c r="J38" s="176">
        <v>149.842659483412</v>
      </c>
      <c r="K38" s="176">
        <v>80986.2578191368</v>
      </c>
    </row>
    <row r="39" spans="1:11">
      <c r="A39" s="109" t="s">
        <v>122</v>
      </c>
      <c r="B39" s="109" t="s">
        <v>123</v>
      </c>
      <c r="C39" s="109" t="s">
        <v>35</v>
      </c>
      <c r="D39" s="109" t="s">
        <v>15</v>
      </c>
      <c r="E39" s="109" t="s">
        <v>36</v>
      </c>
      <c r="F39" s="110" t="s">
        <v>124</v>
      </c>
      <c r="G39" s="173">
        <v>30</v>
      </c>
      <c r="H39" s="174">
        <f t="shared" si="0"/>
        <v>652803045.282784</v>
      </c>
      <c r="I39" s="123">
        <f t="shared" si="1"/>
        <v>8060.66439988697</v>
      </c>
      <c r="J39" s="176">
        <v>268.688813329566</v>
      </c>
      <c r="K39" s="176">
        <v>80986.2578191368</v>
      </c>
    </row>
    <row r="40" spans="1:11">
      <c r="A40" s="109" t="s">
        <v>125</v>
      </c>
      <c r="B40" s="109" t="s">
        <v>126</v>
      </c>
      <c r="C40" s="109" t="s">
        <v>35</v>
      </c>
      <c r="D40" s="109" t="s">
        <v>15</v>
      </c>
      <c r="E40" s="109" t="s">
        <v>36</v>
      </c>
      <c r="F40" s="110" t="s">
        <v>37</v>
      </c>
      <c r="G40" s="173">
        <v>30</v>
      </c>
      <c r="H40" s="174">
        <f t="shared" si="0"/>
        <v>376155428.992278</v>
      </c>
      <c r="I40" s="123">
        <f t="shared" si="1"/>
        <v>4045.27978450235</v>
      </c>
      <c r="J40" s="176">
        <v>134.842659483412</v>
      </c>
      <c r="K40" s="176">
        <v>92986.2578191368</v>
      </c>
    </row>
    <row r="41" spans="1:11">
      <c r="A41" s="109" t="s">
        <v>127</v>
      </c>
      <c r="B41" s="109" t="s">
        <v>128</v>
      </c>
      <c r="C41" s="109" t="s">
        <v>14</v>
      </c>
      <c r="D41" s="109" t="s">
        <v>15</v>
      </c>
      <c r="E41" s="109" t="s">
        <v>16</v>
      </c>
      <c r="F41" s="110" t="s">
        <v>17</v>
      </c>
      <c r="G41" s="173">
        <v>30</v>
      </c>
      <c r="H41" s="174">
        <f t="shared" si="0"/>
        <v>1121248378.18753</v>
      </c>
      <c r="I41" s="123">
        <f t="shared" si="1"/>
        <v>13557.6974315612</v>
      </c>
      <c r="J41" s="176">
        <v>451.923247718706</v>
      </c>
      <c r="K41" s="176">
        <v>82701.9767809064</v>
      </c>
    </row>
    <row r="42" spans="1:11">
      <c r="A42" s="109" t="s">
        <v>129</v>
      </c>
      <c r="B42" s="109" t="s">
        <v>130</v>
      </c>
      <c r="C42" s="109" t="s">
        <v>70</v>
      </c>
      <c r="D42" s="109" t="s">
        <v>15</v>
      </c>
      <c r="E42" s="109" t="s">
        <v>42</v>
      </c>
      <c r="F42" s="110" t="s">
        <v>71</v>
      </c>
      <c r="G42" s="173">
        <v>30</v>
      </c>
      <c r="H42" s="174">
        <f t="shared" si="0"/>
        <v>558422906.36279</v>
      </c>
      <c r="I42" s="123">
        <f t="shared" si="1"/>
        <v>6895.27978450235</v>
      </c>
      <c r="J42" s="176">
        <v>229.842659483412</v>
      </c>
      <c r="K42" s="176">
        <v>80986.2578191368</v>
      </c>
    </row>
    <row r="43" spans="1:11">
      <c r="A43" s="109" t="s">
        <v>131</v>
      </c>
      <c r="B43" s="109" t="s">
        <v>132</v>
      </c>
      <c r="C43" s="109" t="s">
        <v>14</v>
      </c>
      <c r="D43" s="109" t="s">
        <v>60</v>
      </c>
      <c r="E43" s="109" t="s">
        <v>46</v>
      </c>
      <c r="F43" s="110" t="s">
        <v>47</v>
      </c>
      <c r="G43" s="173">
        <v>30</v>
      </c>
      <c r="H43" s="174">
        <f t="shared" si="0"/>
        <v>409461497.329817</v>
      </c>
      <c r="I43" s="123">
        <f t="shared" si="1"/>
        <v>5768.17978450235</v>
      </c>
      <c r="J43" s="176">
        <v>192.272659483412</v>
      </c>
      <c r="K43" s="176">
        <v>70986.2578191368</v>
      </c>
    </row>
    <row r="44" spans="1:11">
      <c r="A44" s="109" t="s">
        <v>133</v>
      </c>
      <c r="B44" s="109" t="s">
        <v>134</v>
      </c>
      <c r="C44" s="109" t="s">
        <v>135</v>
      </c>
      <c r="D44" s="109" t="s">
        <v>15</v>
      </c>
      <c r="E44" s="109" t="s">
        <v>36</v>
      </c>
      <c r="F44" s="110" t="s">
        <v>136</v>
      </c>
      <c r="G44" s="173">
        <v>30</v>
      </c>
      <c r="H44" s="174">
        <f t="shared" si="0"/>
        <v>619684758.316825</v>
      </c>
      <c r="I44" s="123">
        <f t="shared" si="1"/>
        <v>7042.97209219466</v>
      </c>
      <c r="J44" s="176">
        <v>234.765736406489</v>
      </c>
      <c r="K44" s="176">
        <v>87986.2578191368</v>
      </c>
    </row>
    <row r="45" spans="1:11">
      <c r="A45" s="114" t="s">
        <v>137</v>
      </c>
      <c r="B45" s="114" t="s">
        <v>138</v>
      </c>
      <c r="C45" s="114" t="s">
        <v>14</v>
      </c>
      <c r="D45" s="114" t="s">
        <v>24</v>
      </c>
      <c r="E45" s="109" t="s">
        <v>20</v>
      </c>
      <c r="F45" s="110" t="s">
        <v>139</v>
      </c>
      <c r="G45" s="173">
        <v>0</v>
      </c>
      <c r="H45" s="174">
        <f t="shared" si="0"/>
        <v>0</v>
      </c>
      <c r="I45" s="123">
        <f t="shared" si="1"/>
        <v>0</v>
      </c>
      <c r="J45" s="176">
        <v>0</v>
      </c>
      <c r="K45" s="176">
        <v>0</v>
      </c>
    </row>
    <row r="46" spans="1:11">
      <c r="A46" s="109" t="s">
        <v>140</v>
      </c>
      <c r="B46" s="109" t="s">
        <v>141</v>
      </c>
      <c r="C46" s="109" t="s">
        <v>14</v>
      </c>
      <c r="D46" s="109" t="s">
        <v>92</v>
      </c>
      <c r="E46" s="109" t="s">
        <v>31</v>
      </c>
      <c r="F46" s="110" t="s">
        <v>142</v>
      </c>
      <c r="G46" s="173">
        <v>30</v>
      </c>
      <c r="H46" s="174">
        <f t="shared" si="0"/>
        <v>957533956.297597</v>
      </c>
      <c r="I46" s="123">
        <f t="shared" si="1"/>
        <v>11387.0524987775</v>
      </c>
      <c r="J46" s="176">
        <v>379.568416625916</v>
      </c>
      <c r="K46" s="176">
        <v>84089.7112224958</v>
      </c>
    </row>
    <row r="47" spans="1:11">
      <c r="A47" s="109" t="s">
        <v>143</v>
      </c>
      <c r="B47" s="109" t="s">
        <v>144</v>
      </c>
      <c r="C47" s="109" t="s">
        <v>14</v>
      </c>
      <c r="D47" s="109" t="s">
        <v>15</v>
      </c>
      <c r="E47" s="109" t="s">
        <v>31</v>
      </c>
      <c r="F47" s="110" t="s">
        <v>145</v>
      </c>
      <c r="G47" s="173">
        <v>30</v>
      </c>
      <c r="H47" s="174">
        <f t="shared" si="0"/>
        <v>531206598.727107</v>
      </c>
      <c r="I47" s="123">
        <f t="shared" si="1"/>
        <v>6755.44726863887</v>
      </c>
      <c r="J47" s="176">
        <v>225.181575621296</v>
      </c>
      <c r="K47" s="176">
        <v>78633.8161787085</v>
      </c>
    </row>
    <row r="48" spans="1:11">
      <c r="A48" s="109" t="s">
        <v>146</v>
      </c>
      <c r="B48" s="109" t="s">
        <v>147</v>
      </c>
      <c r="C48" s="109" t="s">
        <v>14</v>
      </c>
      <c r="D48" s="109" t="s">
        <v>24</v>
      </c>
      <c r="E48" s="109" t="s">
        <v>20</v>
      </c>
      <c r="F48" s="110" t="s">
        <v>52</v>
      </c>
      <c r="G48" s="173">
        <v>30</v>
      </c>
      <c r="H48" s="174">
        <f t="shared" si="0"/>
        <v>486992690.952109</v>
      </c>
      <c r="I48" s="123">
        <f t="shared" si="1"/>
        <v>7045.27978450235</v>
      </c>
      <c r="J48" s="176">
        <v>234.842659483412</v>
      </c>
      <c r="K48" s="176">
        <v>69123.2578191368</v>
      </c>
    </row>
    <row r="49" spans="1:11">
      <c r="A49" s="109" t="s">
        <v>148</v>
      </c>
      <c r="B49" s="109" t="s">
        <v>149</v>
      </c>
      <c r="C49" s="109" t="s">
        <v>14</v>
      </c>
      <c r="D49" s="109" t="s">
        <v>15</v>
      </c>
      <c r="E49" s="109" t="s">
        <v>20</v>
      </c>
      <c r="F49" s="110" t="s">
        <v>25</v>
      </c>
      <c r="G49" s="173">
        <v>30</v>
      </c>
      <c r="H49" s="174">
        <f t="shared" si="0"/>
        <v>361757294.773395</v>
      </c>
      <c r="I49" s="123">
        <f t="shared" si="1"/>
        <v>4825.27978450235</v>
      </c>
      <c r="J49" s="176">
        <v>160.842659483412</v>
      </c>
      <c r="K49" s="176">
        <v>74971.2578191368</v>
      </c>
    </row>
    <row r="50" spans="1:11">
      <c r="A50" s="109" t="s">
        <v>150</v>
      </c>
      <c r="B50" s="109" t="s">
        <v>151</v>
      </c>
      <c r="C50" s="109" t="s">
        <v>35</v>
      </c>
      <c r="D50" s="109" t="s">
        <v>15</v>
      </c>
      <c r="E50" s="109" t="s">
        <v>36</v>
      </c>
      <c r="F50" s="110" t="s">
        <v>124</v>
      </c>
      <c r="G50" s="173">
        <v>30</v>
      </c>
      <c r="H50" s="174">
        <f t="shared" si="0"/>
        <v>115675574.389092</v>
      </c>
      <c r="I50" s="123">
        <f t="shared" si="1"/>
        <v>1345.27978450235</v>
      </c>
      <c r="J50" s="176">
        <v>44.8426594834117</v>
      </c>
      <c r="K50" s="176">
        <v>85986.2578191368</v>
      </c>
    </row>
    <row r="51" spans="1:11">
      <c r="A51" s="109" t="s">
        <v>152</v>
      </c>
      <c r="B51" s="109" t="s">
        <v>153</v>
      </c>
      <c r="C51" s="109" t="s">
        <v>14</v>
      </c>
      <c r="D51" s="109" t="s">
        <v>15</v>
      </c>
      <c r="E51" s="109" t="s">
        <v>20</v>
      </c>
      <c r="F51" s="110" t="s">
        <v>154</v>
      </c>
      <c r="G51" s="173">
        <v>30</v>
      </c>
      <c r="H51" s="174">
        <f t="shared" si="0"/>
        <v>208251032.57317</v>
      </c>
      <c r="I51" s="123">
        <f t="shared" si="1"/>
        <v>2395.27978450235</v>
      </c>
      <c r="J51" s="176">
        <v>79.8426594834117</v>
      </c>
      <c r="K51" s="176">
        <v>86942.2578191368</v>
      </c>
    </row>
    <row r="52" spans="1:11">
      <c r="A52" s="109" t="s">
        <v>155</v>
      </c>
      <c r="B52" s="109" t="s">
        <v>156</v>
      </c>
      <c r="C52" s="109" t="s">
        <v>14</v>
      </c>
      <c r="D52" s="109" t="s">
        <v>15</v>
      </c>
      <c r="E52" s="109" t="s">
        <v>20</v>
      </c>
      <c r="F52" s="110" t="s">
        <v>25</v>
      </c>
      <c r="G52" s="173">
        <v>30</v>
      </c>
      <c r="H52" s="174">
        <f t="shared" si="0"/>
        <v>427557512.334279</v>
      </c>
      <c r="I52" s="123">
        <f t="shared" si="1"/>
        <v>5695.27978450235</v>
      </c>
      <c r="J52" s="176">
        <v>189.842659483412</v>
      </c>
      <c r="K52" s="176">
        <v>75072.2578191368</v>
      </c>
    </row>
    <row r="53" spans="1:11">
      <c r="A53" s="109" t="s">
        <v>157</v>
      </c>
      <c r="B53" s="109" t="s">
        <v>158</v>
      </c>
      <c r="C53" s="109" t="s">
        <v>63</v>
      </c>
      <c r="D53" s="109" t="s">
        <v>15</v>
      </c>
      <c r="E53" s="109" t="s">
        <v>64</v>
      </c>
      <c r="F53" s="110" t="s">
        <v>159</v>
      </c>
      <c r="G53" s="173">
        <v>30</v>
      </c>
      <c r="H53" s="174">
        <f t="shared" si="0"/>
        <v>368064869.423273</v>
      </c>
      <c r="I53" s="123">
        <f t="shared" si="1"/>
        <v>4045.27978450235</v>
      </c>
      <c r="J53" s="176">
        <v>134.842659483412</v>
      </c>
      <c r="K53" s="176">
        <v>90986.2578191368</v>
      </c>
    </row>
    <row r="54" spans="1:11">
      <c r="A54" s="109" t="s">
        <v>160</v>
      </c>
      <c r="B54" s="109" t="s">
        <v>161</v>
      </c>
      <c r="C54" s="109" t="s">
        <v>14</v>
      </c>
      <c r="D54" s="109" t="s">
        <v>24</v>
      </c>
      <c r="E54" s="109" t="s">
        <v>16</v>
      </c>
      <c r="F54" s="110" t="s">
        <v>28</v>
      </c>
      <c r="G54" s="173">
        <v>21</v>
      </c>
      <c r="H54" s="174">
        <f t="shared" si="0"/>
        <v>179709189.714056</v>
      </c>
      <c r="I54" s="123">
        <f t="shared" si="1"/>
        <v>2874.26857642437</v>
      </c>
      <c r="J54" s="176">
        <v>136.869932210684</v>
      </c>
      <c r="K54" s="176">
        <v>62523.4507269382</v>
      </c>
    </row>
    <row r="55" spans="1:11">
      <c r="A55" s="109" t="s">
        <v>162</v>
      </c>
      <c r="B55" s="109" t="s">
        <v>163</v>
      </c>
      <c r="C55" s="109" t="s">
        <v>14</v>
      </c>
      <c r="D55" s="109" t="s">
        <v>15</v>
      </c>
      <c r="E55" s="109" t="s">
        <v>42</v>
      </c>
      <c r="F55" s="110" t="s">
        <v>109</v>
      </c>
      <c r="G55" s="173">
        <v>30</v>
      </c>
      <c r="H55" s="174">
        <f t="shared" si="0"/>
        <v>535397479.274708</v>
      </c>
      <c r="I55" s="123">
        <f t="shared" si="1"/>
        <v>6865.27978450235</v>
      </c>
      <c r="J55" s="176">
        <v>228.842659483412</v>
      </c>
      <c r="K55" s="176">
        <v>77986.2578191368</v>
      </c>
    </row>
    <row r="56" spans="1:11">
      <c r="A56" s="109" t="s">
        <v>164</v>
      </c>
      <c r="B56" s="109" t="s">
        <v>165</v>
      </c>
      <c r="C56" s="109" t="s">
        <v>14</v>
      </c>
      <c r="D56" s="109" t="s">
        <v>15</v>
      </c>
      <c r="E56" s="109" t="s">
        <v>31</v>
      </c>
      <c r="F56" s="110" t="s">
        <v>166</v>
      </c>
      <c r="G56" s="173">
        <v>30</v>
      </c>
      <c r="H56" s="174">
        <f t="shared" si="0"/>
        <v>567567992.781233</v>
      </c>
      <c r="I56" s="123">
        <f t="shared" si="1"/>
        <v>6438.38187591167</v>
      </c>
      <c r="J56" s="176">
        <v>214.612729197056</v>
      </c>
      <c r="K56" s="176">
        <v>88153.8255605358</v>
      </c>
    </row>
    <row r="57" spans="1:11">
      <c r="A57" s="109" t="s">
        <v>167</v>
      </c>
      <c r="B57" s="109" t="s">
        <v>168</v>
      </c>
      <c r="C57" s="109" t="s">
        <v>14</v>
      </c>
      <c r="D57" s="109" t="s">
        <v>24</v>
      </c>
      <c r="E57" s="109" t="s">
        <v>20</v>
      </c>
      <c r="F57" s="110" t="s">
        <v>25</v>
      </c>
      <c r="G57" s="173">
        <v>21</v>
      </c>
      <c r="H57" s="174">
        <f t="shared" si="0"/>
        <v>338438287.841432</v>
      </c>
      <c r="I57" s="123">
        <f t="shared" si="1"/>
        <v>4847.69584915165</v>
      </c>
      <c r="J57" s="176">
        <v>230.842659483412</v>
      </c>
      <c r="K57" s="176">
        <v>69814.2578191368</v>
      </c>
    </row>
    <row r="58" spans="1:11">
      <c r="A58" s="109" t="s">
        <v>169</v>
      </c>
      <c r="B58" s="109" t="s">
        <v>170</v>
      </c>
      <c r="C58" s="109" t="s">
        <v>14</v>
      </c>
      <c r="D58" s="109" t="s">
        <v>15</v>
      </c>
      <c r="E58" s="109" t="s">
        <v>20</v>
      </c>
      <c r="F58" s="110" t="s">
        <v>154</v>
      </c>
      <c r="G58" s="173">
        <v>30</v>
      </c>
      <c r="H58" s="174">
        <f t="shared" si="0"/>
        <v>252447292.460326</v>
      </c>
      <c r="I58" s="123">
        <f t="shared" si="1"/>
        <v>3625.27978450235</v>
      </c>
      <c r="J58" s="176">
        <v>120.842659483412</v>
      </c>
      <c r="K58" s="176">
        <v>69635.2578191368</v>
      </c>
    </row>
    <row r="59" spans="1:11">
      <c r="A59" s="109" t="s">
        <v>171</v>
      </c>
      <c r="B59" s="109" t="s">
        <v>172</v>
      </c>
      <c r="C59" s="109" t="s">
        <v>173</v>
      </c>
      <c r="D59" s="109" t="s">
        <v>15</v>
      </c>
      <c r="E59" s="109" t="s">
        <v>42</v>
      </c>
      <c r="F59" s="110" t="s">
        <v>93</v>
      </c>
      <c r="G59" s="173">
        <v>30</v>
      </c>
      <c r="H59" s="174">
        <f t="shared" si="0"/>
        <v>337330422.516546</v>
      </c>
      <c r="I59" s="123">
        <f t="shared" si="1"/>
        <v>4165.27978450235</v>
      </c>
      <c r="J59" s="176">
        <v>138.842659483412</v>
      </c>
      <c r="K59" s="176">
        <v>80986.2578191368</v>
      </c>
    </row>
    <row r="60" spans="1:11">
      <c r="A60" s="109" t="s">
        <v>174</v>
      </c>
      <c r="B60" s="109" t="s">
        <v>175</v>
      </c>
      <c r="C60" s="109" t="s">
        <v>50</v>
      </c>
      <c r="D60" s="109" t="s">
        <v>51</v>
      </c>
      <c r="E60" s="109" t="s">
        <v>20</v>
      </c>
      <c r="F60" s="110" t="s">
        <v>52</v>
      </c>
      <c r="G60" s="173">
        <v>30</v>
      </c>
      <c r="H60" s="174">
        <f t="shared" si="0"/>
        <v>346256319.60187</v>
      </c>
      <c r="I60" s="123">
        <f t="shared" si="1"/>
        <v>3895.27978450235</v>
      </c>
      <c r="J60" s="176">
        <v>129.842659483412</v>
      </c>
      <c r="K60" s="176">
        <v>88891.2578191368</v>
      </c>
    </row>
    <row r="61" spans="1:11">
      <c r="A61" s="109" t="s">
        <v>176</v>
      </c>
      <c r="B61" s="109" t="s">
        <v>177</v>
      </c>
      <c r="C61" s="109" t="s">
        <v>14</v>
      </c>
      <c r="D61" s="109" t="s">
        <v>15</v>
      </c>
      <c r="E61" s="109" t="s">
        <v>20</v>
      </c>
      <c r="F61" s="110" t="s">
        <v>154</v>
      </c>
      <c r="G61" s="173">
        <v>30</v>
      </c>
      <c r="H61" s="174">
        <f t="shared" si="0"/>
        <v>339790849.882656</v>
      </c>
      <c r="I61" s="123">
        <f t="shared" si="1"/>
        <v>4525.27978450235</v>
      </c>
      <c r="J61" s="176">
        <v>150.842659483412</v>
      </c>
      <c r="K61" s="176">
        <v>75087.2578191368</v>
      </c>
    </row>
    <row r="62" spans="1:11">
      <c r="A62" s="109" t="s">
        <v>178</v>
      </c>
      <c r="B62" s="109" t="s">
        <v>179</v>
      </c>
      <c r="C62" s="109" t="s">
        <v>180</v>
      </c>
      <c r="D62" s="109" t="s">
        <v>15</v>
      </c>
      <c r="E62" s="109" t="s">
        <v>31</v>
      </c>
      <c r="F62" s="110" t="s">
        <v>166</v>
      </c>
      <c r="G62" s="173">
        <v>30</v>
      </c>
      <c r="H62" s="174">
        <f t="shared" si="0"/>
        <v>632485007.445795</v>
      </c>
      <c r="I62" s="123">
        <f t="shared" si="1"/>
        <v>6925.27978450235</v>
      </c>
      <c r="J62" s="176">
        <v>230.842659483412</v>
      </c>
      <c r="K62" s="176">
        <v>91329.8851638014</v>
      </c>
    </row>
    <row r="63" spans="1:11">
      <c r="A63" s="109" t="s">
        <v>181</v>
      </c>
      <c r="B63" s="109" t="s">
        <v>182</v>
      </c>
      <c r="C63" s="109" t="s">
        <v>183</v>
      </c>
      <c r="D63" s="109" t="s">
        <v>15</v>
      </c>
      <c r="E63" s="109" t="s">
        <v>31</v>
      </c>
      <c r="F63" s="110" t="s">
        <v>184</v>
      </c>
      <c r="G63" s="173">
        <v>30</v>
      </c>
      <c r="H63" s="174">
        <f t="shared" si="0"/>
        <v>512388199.455598</v>
      </c>
      <c r="I63" s="123">
        <f t="shared" si="1"/>
        <v>5665.35626371728</v>
      </c>
      <c r="J63" s="176">
        <v>188.845208790576</v>
      </c>
      <c r="K63" s="176">
        <v>90442.3615399252</v>
      </c>
    </row>
    <row r="64" spans="1:11">
      <c r="A64" s="109" t="s">
        <v>185</v>
      </c>
      <c r="B64" s="109" t="s">
        <v>186</v>
      </c>
      <c r="C64" s="109" t="s">
        <v>35</v>
      </c>
      <c r="D64" s="109" t="s">
        <v>51</v>
      </c>
      <c r="E64" s="109" t="s">
        <v>36</v>
      </c>
      <c r="F64" s="110" t="s">
        <v>187</v>
      </c>
      <c r="G64" s="173">
        <v>30</v>
      </c>
      <c r="H64" s="174">
        <f t="shared" si="0"/>
        <v>454636738.091457</v>
      </c>
      <c r="I64" s="123">
        <f t="shared" si="1"/>
        <v>5545.27978450235</v>
      </c>
      <c r="J64" s="176">
        <v>184.842659483412</v>
      </c>
      <c r="K64" s="176">
        <v>81986.2578191368</v>
      </c>
    </row>
    <row r="65" spans="1:11">
      <c r="A65" s="109" t="s">
        <v>188</v>
      </c>
      <c r="B65" s="109" t="s">
        <v>189</v>
      </c>
      <c r="C65" s="109" t="s">
        <v>14</v>
      </c>
      <c r="D65" s="109" t="s">
        <v>15</v>
      </c>
      <c r="E65" s="109" t="s">
        <v>31</v>
      </c>
      <c r="F65" s="110" t="s">
        <v>32</v>
      </c>
      <c r="G65" s="173">
        <v>30</v>
      </c>
      <c r="H65" s="174">
        <f t="shared" si="0"/>
        <v>822413734.351464</v>
      </c>
      <c r="I65" s="123">
        <f t="shared" si="1"/>
        <v>10966.0490152716</v>
      </c>
      <c r="J65" s="176">
        <v>365.534967175719</v>
      </c>
      <c r="K65" s="176">
        <v>74996.3576859953</v>
      </c>
    </row>
    <row r="66" spans="1:11">
      <c r="A66" s="109" t="s">
        <v>190</v>
      </c>
      <c r="B66" s="109" t="s">
        <v>191</v>
      </c>
      <c r="C66" s="109" t="s">
        <v>192</v>
      </c>
      <c r="D66" s="109" t="s">
        <v>15</v>
      </c>
      <c r="E66" s="109" t="s">
        <v>36</v>
      </c>
      <c r="F66" s="110" t="s">
        <v>193</v>
      </c>
      <c r="G66" s="173">
        <v>30</v>
      </c>
      <c r="H66" s="174">
        <f t="shared" si="0"/>
        <v>562208650.735712</v>
      </c>
      <c r="I66" s="123">
        <f t="shared" si="1"/>
        <v>6145.27978450235</v>
      </c>
      <c r="J66" s="176">
        <v>204.842659483412</v>
      </c>
      <c r="K66" s="176">
        <v>91486.2578191368</v>
      </c>
    </row>
    <row r="67" spans="1:11">
      <c r="A67" s="109" t="s">
        <v>194</v>
      </c>
      <c r="B67" s="109" t="s">
        <v>195</v>
      </c>
      <c r="C67" s="109" t="s">
        <v>115</v>
      </c>
      <c r="D67" s="109" t="s">
        <v>92</v>
      </c>
      <c r="E67" s="109" t="s">
        <v>46</v>
      </c>
      <c r="F67" s="110" t="s">
        <v>116</v>
      </c>
      <c r="G67" s="173">
        <v>30</v>
      </c>
      <c r="H67" s="174">
        <f t="shared" si="0"/>
        <v>760501393.132989</v>
      </c>
      <c r="I67" s="123">
        <f t="shared" si="1"/>
        <v>7675.27978450235</v>
      </c>
      <c r="J67" s="176">
        <v>255.842659483412</v>
      </c>
      <c r="K67" s="176">
        <v>99084.5173707629</v>
      </c>
    </row>
    <row r="68" spans="1:11">
      <c r="A68" s="109" t="s">
        <v>196</v>
      </c>
      <c r="B68" s="109" t="s">
        <v>197</v>
      </c>
      <c r="C68" s="109" t="s">
        <v>14</v>
      </c>
      <c r="D68" s="109" t="s">
        <v>92</v>
      </c>
      <c r="E68" s="109" t="s">
        <v>46</v>
      </c>
      <c r="F68" s="110" t="s">
        <v>198</v>
      </c>
      <c r="G68" s="173">
        <v>30</v>
      </c>
      <c r="H68" s="174">
        <f t="shared" si="0"/>
        <v>1512983483.68058</v>
      </c>
      <c r="I68" s="123">
        <f t="shared" si="1"/>
        <v>14275.2797845024</v>
      </c>
      <c r="J68" s="176">
        <v>475.842659483412</v>
      </c>
      <c r="K68" s="176">
        <v>105986.257819137</v>
      </c>
    </row>
    <row r="69" spans="1:11">
      <c r="A69" s="109" t="s">
        <v>199</v>
      </c>
      <c r="B69" s="109" t="s">
        <v>200</v>
      </c>
      <c r="C69" s="109" t="s">
        <v>14</v>
      </c>
      <c r="D69" s="109" t="s">
        <v>60</v>
      </c>
      <c r="E69" s="109" t="s">
        <v>16</v>
      </c>
      <c r="F69" s="110" t="s">
        <v>201</v>
      </c>
      <c r="G69" s="173">
        <v>30</v>
      </c>
      <c r="H69" s="174">
        <f t="shared" ref="H69:H132" si="2">IFERROR(G69*J69*K69,0)</f>
        <v>612080727.598563</v>
      </c>
      <c r="I69" s="123">
        <f t="shared" si="1"/>
        <v>7555.82684332588</v>
      </c>
      <c r="J69" s="176">
        <v>251.860894777529</v>
      </c>
      <c r="K69" s="176">
        <v>81007.775891426</v>
      </c>
    </row>
    <row r="70" spans="1:11">
      <c r="A70" s="109" t="s">
        <v>202</v>
      </c>
      <c r="B70" s="109" t="s">
        <v>203</v>
      </c>
      <c r="C70" s="109" t="s">
        <v>80</v>
      </c>
      <c r="D70" s="109" t="s">
        <v>96</v>
      </c>
      <c r="E70" s="109" t="s">
        <v>64</v>
      </c>
      <c r="F70" s="110" t="s">
        <v>81</v>
      </c>
      <c r="G70" s="173">
        <v>30</v>
      </c>
      <c r="H70" s="174">
        <f t="shared" si="2"/>
        <v>78087181.2850999</v>
      </c>
      <c r="I70" s="123">
        <f t="shared" ref="I70:I133" si="3">IFERROR(J70*G70,0)</f>
        <v>835.279784502352</v>
      </c>
      <c r="J70" s="176">
        <v>27.8426594834117</v>
      </c>
      <c r="K70" s="176">
        <v>93486.2578191368</v>
      </c>
    </row>
    <row r="71" spans="1:11">
      <c r="A71" s="109" t="s">
        <v>204</v>
      </c>
      <c r="B71" s="109" t="s">
        <v>205</v>
      </c>
      <c r="C71" s="109" t="s">
        <v>14</v>
      </c>
      <c r="D71" s="109" t="s">
        <v>15</v>
      </c>
      <c r="E71" s="109" t="s">
        <v>20</v>
      </c>
      <c r="F71" s="110" t="s">
        <v>21</v>
      </c>
      <c r="G71" s="173">
        <v>30</v>
      </c>
      <c r="H71" s="174">
        <f t="shared" si="2"/>
        <v>574753167.119008</v>
      </c>
      <c r="I71" s="123">
        <f t="shared" si="3"/>
        <v>7825.27978450235</v>
      </c>
      <c r="J71" s="176">
        <v>260.842659483412</v>
      </c>
      <c r="K71" s="176">
        <v>73448.2578191368</v>
      </c>
    </row>
    <row r="72" spans="1:11">
      <c r="A72" s="109" t="s">
        <v>206</v>
      </c>
      <c r="B72" s="109" t="s">
        <v>207</v>
      </c>
      <c r="C72" s="109" t="s">
        <v>14</v>
      </c>
      <c r="D72" s="109" t="s">
        <v>24</v>
      </c>
      <c r="E72" s="109" t="s">
        <v>46</v>
      </c>
      <c r="F72" s="110" t="s">
        <v>102</v>
      </c>
      <c r="G72" s="173">
        <v>21</v>
      </c>
      <c r="H72" s="174">
        <f t="shared" si="2"/>
        <v>97523315.5041296</v>
      </c>
      <c r="I72" s="123">
        <f t="shared" si="3"/>
        <v>1204.19584915165</v>
      </c>
      <c r="J72" s="176">
        <v>57.3426594834117</v>
      </c>
      <c r="K72" s="176">
        <v>80986.2578191368</v>
      </c>
    </row>
    <row r="73" spans="1:11">
      <c r="A73" s="109" t="s">
        <v>208</v>
      </c>
      <c r="B73" s="109" t="s">
        <v>209</v>
      </c>
      <c r="C73" s="109" t="s">
        <v>14</v>
      </c>
      <c r="D73" s="109" t="s">
        <v>15</v>
      </c>
      <c r="E73" s="109" t="s">
        <v>46</v>
      </c>
      <c r="F73" s="110" t="s">
        <v>47</v>
      </c>
      <c r="G73" s="173">
        <v>30</v>
      </c>
      <c r="H73" s="174">
        <f t="shared" si="2"/>
        <v>261177510.694821</v>
      </c>
      <c r="I73" s="123">
        <f t="shared" si="3"/>
        <v>3265.27978450235</v>
      </c>
      <c r="J73" s="176">
        <v>108.842659483412</v>
      </c>
      <c r="K73" s="176">
        <v>79986.2578191368</v>
      </c>
    </row>
    <row r="74" spans="1:11">
      <c r="A74" s="109" t="s">
        <v>210</v>
      </c>
      <c r="B74" s="109" t="s">
        <v>211</v>
      </c>
      <c r="C74" s="109" t="s">
        <v>14</v>
      </c>
      <c r="D74" s="109" t="s">
        <v>15</v>
      </c>
      <c r="E74" s="109" t="s">
        <v>20</v>
      </c>
      <c r="F74" s="110" t="s">
        <v>212</v>
      </c>
      <c r="G74" s="173">
        <v>30</v>
      </c>
      <c r="H74" s="174">
        <f t="shared" si="2"/>
        <v>484325992.293541</v>
      </c>
      <c r="I74" s="123">
        <f t="shared" si="3"/>
        <v>5575.27978450235</v>
      </c>
      <c r="J74" s="176">
        <v>185.842659483412</v>
      </c>
      <c r="K74" s="176">
        <v>86870.2578191368</v>
      </c>
    </row>
    <row r="75" spans="1:11">
      <c r="A75" s="109" t="s">
        <v>213</v>
      </c>
      <c r="B75" s="109" t="s">
        <v>214</v>
      </c>
      <c r="C75" s="109" t="s">
        <v>14</v>
      </c>
      <c r="D75" s="109" t="s">
        <v>215</v>
      </c>
      <c r="E75" s="109" t="s">
        <v>16</v>
      </c>
      <c r="F75" s="110" t="s">
        <v>74</v>
      </c>
      <c r="G75" s="173">
        <v>30</v>
      </c>
      <c r="H75" s="174">
        <f t="shared" si="2"/>
        <v>853128384.759741</v>
      </c>
      <c r="I75" s="123">
        <f t="shared" si="3"/>
        <v>9569.77978450235</v>
      </c>
      <c r="J75" s="176">
        <v>318.992659483412</v>
      </c>
      <c r="K75" s="176">
        <v>89148.1731002136</v>
      </c>
    </row>
    <row r="76" spans="1:11">
      <c r="A76" s="109" t="s">
        <v>216</v>
      </c>
      <c r="B76" s="109" t="s">
        <v>217</v>
      </c>
      <c r="C76" s="109" t="s">
        <v>180</v>
      </c>
      <c r="D76" s="109" t="s">
        <v>60</v>
      </c>
      <c r="E76" s="109" t="s">
        <v>31</v>
      </c>
      <c r="F76" s="110" t="s">
        <v>145</v>
      </c>
      <c r="G76" s="173">
        <v>30</v>
      </c>
      <c r="H76" s="174">
        <f t="shared" si="2"/>
        <v>696097664.406029</v>
      </c>
      <c r="I76" s="123">
        <f t="shared" si="3"/>
        <v>7711.27269450155</v>
      </c>
      <c r="J76" s="176">
        <v>257.042423150052</v>
      </c>
      <c r="K76" s="176">
        <v>90270.1398307927</v>
      </c>
    </row>
    <row r="77" spans="1:11">
      <c r="A77" s="109" t="s">
        <v>218</v>
      </c>
      <c r="B77" s="109" t="s">
        <v>219</v>
      </c>
      <c r="C77" s="109" t="s">
        <v>14</v>
      </c>
      <c r="D77" s="109" t="s">
        <v>15</v>
      </c>
      <c r="E77" s="109" t="s">
        <v>31</v>
      </c>
      <c r="F77" s="110" t="s">
        <v>32</v>
      </c>
      <c r="G77" s="173">
        <v>30</v>
      </c>
      <c r="H77" s="174">
        <f t="shared" si="2"/>
        <v>445988196.110612</v>
      </c>
      <c r="I77" s="123">
        <f t="shared" si="3"/>
        <v>6171.70254782324</v>
      </c>
      <c r="J77" s="176">
        <v>205.723418260775</v>
      </c>
      <c r="K77" s="176">
        <v>72263.3977666198</v>
      </c>
    </row>
    <row r="78" spans="1:11">
      <c r="A78" s="109" t="s">
        <v>220</v>
      </c>
      <c r="B78" s="109" t="s">
        <v>221</v>
      </c>
      <c r="C78" s="109" t="s">
        <v>80</v>
      </c>
      <c r="D78" s="109" t="s">
        <v>15</v>
      </c>
      <c r="E78" s="109" t="s">
        <v>64</v>
      </c>
      <c r="F78" s="110" t="s">
        <v>81</v>
      </c>
      <c r="G78" s="173">
        <v>30</v>
      </c>
      <c r="H78" s="174">
        <f t="shared" si="2"/>
        <v>237541761.656541</v>
      </c>
      <c r="I78" s="123">
        <f t="shared" si="3"/>
        <v>2845.27978450235</v>
      </c>
      <c r="J78" s="176">
        <v>94.8426594834117</v>
      </c>
      <c r="K78" s="176">
        <v>83486.2578191368</v>
      </c>
    </row>
    <row r="79" spans="1:11">
      <c r="A79" s="109" t="s">
        <v>222</v>
      </c>
      <c r="B79" s="109" t="s">
        <v>223</v>
      </c>
      <c r="C79" s="109" t="s">
        <v>70</v>
      </c>
      <c r="D79" s="109" t="s">
        <v>92</v>
      </c>
      <c r="E79" s="109" t="s">
        <v>42</v>
      </c>
      <c r="F79" s="110" t="s">
        <v>224</v>
      </c>
      <c r="G79" s="173">
        <v>30</v>
      </c>
      <c r="H79" s="174">
        <f t="shared" si="2"/>
        <v>1175593738.38874</v>
      </c>
      <c r="I79" s="123">
        <f t="shared" si="3"/>
        <v>11305.2797845024</v>
      </c>
      <c r="J79" s="176">
        <v>376.842659483412</v>
      </c>
      <c r="K79" s="176">
        <v>103986.257819137</v>
      </c>
    </row>
    <row r="80" spans="1:11">
      <c r="A80" s="109" t="s">
        <v>225</v>
      </c>
      <c r="B80" s="109" t="s">
        <v>226</v>
      </c>
      <c r="C80" s="109" t="s">
        <v>14</v>
      </c>
      <c r="D80" s="109" t="s">
        <v>227</v>
      </c>
      <c r="E80" s="109" t="s">
        <v>20</v>
      </c>
      <c r="F80" s="110" t="s">
        <v>212</v>
      </c>
      <c r="G80" s="173">
        <v>26</v>
      </c>
      <c r="H80" s="174">
        <f t="shared" si="2"/>
        <v>232783861.458062</v>
      </c>
      <c r="I80" s="123">
        <f t="shared" si="3"/>
        <v>2881.90914656871</v>
      </c>
      <c r="J80" s="176">
        <v>110.842659483412</v>
      </c>
      <c r="K80" s="176">
        <v>80774.1846182841</v>
      </c>
    </row>
    <row r="81" spans="1:11">
      <c r="A81" s="114" t="s">
        <v>228</v>
      </c>
      <c r="B81" s="114" t="s">
        <v>229</v>
      </c>
      <c r="C81" s="114" t="s">
        <v>14</v>
      </c>
      <c r="D81" s="114" t="s">
        <v>24</v>
      </c>
      <c r="E81" s="109" t="s">
        <v>46</v>
      </c>
      <c r="F81" s="110" t="s">
        <v>47</v>
      </c>
      <c r="G81" s="173">
        <v>0</v>
      </c>
      <c r="H81" s="174">
        <f t="shared" si="2"/>
        <v>0</v>
      </c>
      <c r="I81" s="123">
        <f t="shared" si="3"/>
        <v>0</v>
      </c>
      <c r="J81" s="176">
        <v>0</v>
      </c>
      <c r="K81" s="176">
        <v>0</v>
      </c>
    </row>
    <row r="82" spans="1:11">
      <c r="A82" s="109" t="s">
        <v>230</v>
      </c>
      <c r="B82" s="109" t="s">
        <v>231</v>
      </c>
      <c r="C82" s="109" t="s">
        <v>14</v>
      </c>
      <c r="D82" s="109" t="s">
        <v>15</v>
      </c>
      <c r="E82" s="109" t="s">
        <v>42</v>
      </c>
      <c r="F82" s="110" t="s">
        <v>109</v>
      </c>
      <c r="G82" s="173">
        <v>30</v>
      </c>
      <c r="H82" s="174">
        <f t="shared" si="2"/>
        <v>480475240.99869</v>
      </c>
      <c r="I82" s="123">
        <f t="shared" si="3"/>
        <v>6865.27978450235</v>
      </c>
      <c r="J82" s="176">
        <v>228.842659483412</v>
      </c>
      <c r="K82" s="176">
        <v>69986.2578191368</v>
      </c>
    </row>
    <row r="83" spans="1:11">
      <c r="A83" s="109" t="s">
        <v>232</v>
      </c>
      <c r="B83" s="109" t="s">
        <v>233</v>
      </c>
      <c r="C83" s="109" t="s">
        <v>14</v>
      </c>
      <c r="D83" s="109" t="s">
        <v>60</v>
      </c>
      <c r="E83" s="109" t="s">
        <v>42</v>
      </c>
      <c r="F83" s="110" t="s">
        <v>93</v>
      </c>
      <c r="G83" s="173">
        <v>30</v>
      </c>
      <c r="H83" s="174">
        <f t="shared" si="2"/>
        <v>425763159.691652</v>
      </c>
      <c r="I83" s="123">
        <f t="shared" si="3"/>
        <v>4705.27978450235</v>
      </c>
      <c r="J83" s="176">
        <v>156.842659483412</v>
      </c>
      <c r="K83" s="176">
        <v>90486.2578191368</v>
      </c>
    </row>
    <row r="84" spans="1:11">
      <c r="A84" s="109" t="s">
        <v>234</v>
      </c>
      <c r="B84" s="109" t="s">
        <v>235</v>
      </c>
      <c r="C84" s="109" t="s">
        <v>236</v>
      </c>
      <c r="D84" s="109" t="s">
        <v>15</v>
      </c>
      <c r="E84" s="109" t="s">
        <v>64</v>
      </c>
      <c r="F84" s="110" t="s">
        <v>237</v>
      </c>
      <c r="G84" s="173">
        <v>30</v>
      </c>
      <c r="H84" s="174">
        <f t="shared" si="2"/>
        <v>306663810.955181</v>
      </c>
      <c r="I84" s="123">
        <f t="shared" si="3"/>
        <v>3505.27978450235</v>
      </c>
      <c r="J84" s="176">
        <v>116.842659483412</v>
      </c>
      <c r="K84" s="176">
        <v>87486.2578191368</v>
      </c>
    </row>
    <row r="85" spans="1:11">
      <c r="A85" s="109" t="s">
        <v>238</v>
      </c>
      <c r="B85" s="109" t="s">
        <v>239</v>
      </c>
      <c r="C85" s="109" t="s">
        <v>240</v>
      </c>
      <c r="D85" s="109" t="s">
        <v>60</v>
      </c>
      <c r="E85" s="109" t="s">
        <v>46</v>
      </c>
      <c r="F85" s="110" t="s">
        <v>102</v>
      </c>
      <c r="G85" s="173">
        <v>30</v>
      </c>
      <c r="H85" s="174">
        <f t="shared" si="2"/>
        <v>428490087.21896</v>
      </c>
      <c r="I85" s="123">
        <f t="shared" si="3"/>
        <v>5125.27978450235</v>
      </c>
      <c r="J85" s="176">
        <v>170.842659483412</v>
      </c>
      <c r="K85" s="176">
        <v>83603.2578191368</v>
      </c>
    </row>
    <row r="86" spans="1:11">
      <c r="A86" s="109" t="s">
        <v>241</v>
      </c>
      <c r="B86" s="109" t="s">
        <v>242</v>
      </c>
      <c r="C86" s="109" t="s">
        <v>14</v>
      </c>
      <c r="D86" s="109" t="s">
        <v>24</v>
      </c>
      <c r="E86" s="109" t="s">
        <v>46</v>
      </c>
      <c r="F86" s="110" t="s">
        <v>47</v>
      </c>
      <c r="G86" s="173">
        <v>21</v>
      </c>
      <c r="H86" s="174">
        <f t="shared" si="2"/>
        <v>149969532.790986</v>
      </c>
      <c r="I86" s="123">
        <f t="shared" si="3"/>
        <v>2112.65584915165</v>
      </c>
      <c r="J86" s="176">
        <v>100.602659483412</v>
      </c>
      <c r="K86" s="176">
        <v>70986.2578191368</v>
      </c>
    </row>
    <row r="87" spans="1:11">
      <c r="A87" s="114" t="s">
        <v>243</v>
      </c>
      <c r="B87" s="114" t="s">
        <v>244</v>
      </c>
      <c r="C87" s="114" t="s">
        <v>183</v>
      </c>
      <c r="D87" s="114" t="s">
        <v>51</v>
      </c>
      <c r="E87" s="109" t="s">
        <v>31</v>
      </c>
      <c r="F87" s="110" t="s">
        <v>184</v>
      </c>
      <c r="G87" s="173">
        <v>0</v>
      </c>
      <c r="H87" s="174">
        <f t="shared" si="2"/>
        <v>0</v>
      </c>
      <c r="I87" s="123">
        <f t="shared" si="3"/>
        <v>0</v>
      </c>
      <c r="J87" s="176">
        <v>0</v>
      </c>
      <c r="K87" s="176">
        <v>0</v>
      </c>
    </row>
    <row r="88" spans="1:11">
      <c r="A88" s="109" t="s">
        <v>245</v>
      </c>
      <c r="B88" s="109" t="s">
        <v>246</v>
      </c>
      <c r="C88" s="109" t="s">
        <v>14</v>
      </c>
      <c r="D88" s="109" t="s">
        <v>60</v>
      </c>
      <c r="E88" s="109" t="s">
        <v>31</v>
      </c>
      <c r="F88" s="110" t="s">
        <v>32</v>
      </c>
      <c r="G88" s="173">
        <v>30</v>
      </c>
      <c r="H88" s="174">
        <f t="shared" si="2"/>
        <v>529084883.243863</v>
      </c>
      <c r="I88" s="123">
        <f t="shared" si="3"/>
        <v>6025.27978450235</v>
      </c>
      <c r="J88" s="176">
        <v>200.842659483412</v>
      </c>
      <c r="K88" s="176">
        <v>87810.8406857262</v>
      </c>
    </row>
    <row r="89" spans="1:11">
      <c r="A89" s="109" t="s">
        <v>247</v>
      </c>
      <c r="B89" s="109" t="s">
        <v>248</v>
      </c>
      <c r="C89" s="109" t="s">
        <v>236</v>
      </c>
      <c r="D89" s="109" t="s">
        <v>51</v>
      </c>
      <c r="E89" s="109" t="s">
        <v>64</v>
      </c>
      <c r="F89" s="110" t="s">
        <v>237</v>
      </c>
      <c r="G89" s="173">
        <v>30</v>
      </c>
      <c r="H89" s="174">
        <f t="shared" si="2"/>
        <v>245571780.652658</v>
      </c>
      <c r="I89" s="123">
        <f t="shared" si="3"/>
        <v>2995.27978450235</v>
      </c>
      <c r="J89" s="176">
        <v>99.8426594834117</v>
      </c>
      <c r="K89" s="176">
        <v>81986.2578191368</v>
      </c>
    </row>
    <row r="90" spans="1:11">
      <c r="A90" s="109" t="s">
        <v>249</v>
      </c>
      <c r="B90" s="109" t="s">
        <v>250</v>
      </c>
      <c r="C90" s="109" t="s">
        <v>35</v>
      </c>
      <c r="D90" s="109" t="s">
        <v>60</v>
      </c>
      <c r="E90" s="109" t="s">
        <v>36</v>
      </c>
      <c r="F90" s="110" t="s">
        <v>121</v>
      </c>
      <c r="G90" s="173">
        <v>30</v>
      </c>
      <c r="H90" s="174">
        <f t="shared" si="2"/>
        <v>217937544.021697</v>
      </c>
      <c r="I90" s="123">
        <f t="shared" si="3"/>
        <v>2395.27978450235</v>
      </c>
      <c r="J90" s="176">
        <v>79.8426594834117</v>
      </c>
      <c r="K90" s="176">
        <v>90986.2578191368</v>
      </c>
    </row>
    <row r="91" spans="1:11">
      <c r="A91" s="109" t="s">
        <v>251</v>
      </c>
      <c r="B91" s="109" t="s">
        <v>252</v>
      </c>
      <c r="C91" s="109" t="s">
        <v>14</v>
      </c>
      <c r="D91" s="109" t="s">
        <v>15</v>
      </c>
      <c r="E91" s="109" t="s">
        <v>46</v>
      </c>
      <c r="F91" s="110" t="s">
        <v>112</v>
      </c>
      <c r="G91" s="173">
        <v>30</v>
      </c>
      <c r="H91" s="174">
        <f t="shared" si="2"/>
        <v>381061355.150373</v>
      </c>
      <c r="I91" s="123">
        <f t="shared" si="3"/>
        <v>4192.27978450235</v>
      </c>
      <c r="J91" s="176">
        <v>139.742659483412</v>
      </c>
      <c r="K91" s="176">
        <v>90895.9742045478</v>
      </c>
    </row>
    <row r="92" spans="1:11">
      <c r="A92" s="109" t="s">
        <v>253</v>
      </c>
      <c r="B92" s="109" t="s">
        <v>254</v>
      </c>
      <c r="C92" s="109" t="s">
        <v>35</v>
      </c>
      <c r="D92" s="109" t="s">
        <v>15</v>
      </c>
      <c r="E92" s="109" t="s">
        <v>36</v>
      </c>
      <c r="F92" s="110" t="s">
        <v>187</v>
      </c>
      <c r="G92" s="173">
        <v>30</v>
      </c>
      <c r="H92" s="174">
        <f t="shared" si="2"/>
        <v>317189238.192877</v>
      </c>
      <c r="I92" s="123">
        <f t="shared" si="3"/>
        <v>3599.89516911774</v>
      </c>
      <c r="J92" s="176">
        <v>119.996505637258</v>
      </c>
      <c r="K92" s="176">
        <v>88110.687476106</v>
      </c>
    </row>
    <row r="93" spans="1:11">
      <c r="A93" s="109" t="s">
        <v>255</v>
      </c>
      <c r="B93" s="109" t="s">
        <v>256</v>
      </c>
      <c r="C93" s="109" t="s">
        <v>14</v>
      </c>
      <c r="D93" s="109" t="s">
        <v>60</v>
      </c>
      <c r="E93" s="109" t="s">
        <v>31</v>
      </c>
      <c r="F93" s="110" t="s">
        <v>32</v>
      </c>
      <c r="G93" s="173">
        <v>30</v>
      </c>
      <c r="H93" s="174">
        <f t="shared" si="2"/>
        <v>658398894.699081</v>
      </c>
      <c r="I93" s="123">
        <f t="shared" si="3"/>
        <v>7898.05122173966</v>
      </c>
      <c r="J93" s="176">
        <v>263.268374057989</v>
      </c>
      <c r="K93" s="176">
        <v>83362.1960929824</v>
      </c>
    </row>
    <row r="94" spans="1:11">
      <c r="A94" s="109" t="s">
        <v>257</v>
      </c>
      <c r="B94" s="109" t="s">
        <v>258</v>
      </c>
      <c r="C94" s="109" t="s">
        <v>14</v>
      </c>
      <c r="D94" s="109" t="s">
        <v>24</v>
      </c>
      <c r="E94" s="109" t="s">
        <v>16</v>
      </c>
      <c r="F94" s="110" t="s">
        <v>17</v>
      </c>
      <c r="G94" s="173">
        <v>21</v>
      </c>
      <c r="H94" s="174">
        <f t="shared" si="2"/>
        <v>146986722.450901</v>
      </c>
      <c r="I94" s="123">
        <f t="shared" si="3"/>
        <v>2398.40857642437</v>
      </c>
      <c r="J94" s="176">
        <v>114.209932210684</v>
      </c>
      <c r="K94" s="176">
        <v>61285.1054218765</v>
      </c>
    </row>
    <row r="95" spans="1:11">
      <c r="A95" s="109" t="s">
        <v>259</v>
      </c>
      <c r="B95" s="109" t="s">
        <v>260</v>
      </c>
      <c r="C95" s="109" t="s">
        <v>261</v>
      </c>
      <c r="D95" s="109" t="s">
        <v>15</v>
      </c>
      <c r="E95" s="109" t="s">
        <v>64</v>
      </c>
      <c r="F95" s="110" t="s">
        <v>262</v>
      </c>
      <c r="G95" s="173">
        <v>30</v>
      </c>
      <c r="H95" s="174">
        <f t="shared" si="2"/>
        <v>558422906.36279</v>
      </c>
      <c r="I95" s="123">
        <f t="shared" si="3"/>
        <v>6895.27978450235</v>
      </c>
      <c r="J95" s="176">
        <v>229.842659483412</v>
      </c>
      <c r="K95" s="176">
        <v>80986.2578191368</v>
      </c>
    </row>
    <row r="96" spans="1:11">
      <c r="A96" s="109" t="s">
        <v>263</v>
      </c>
      <c r="B96" s="109" t="s">
        <v>264</v>
      </c>
      <c r="C96" s="109" t="s">
        <v>183</v>
      </c>
      <c r="D96" s="109" t="s">
        <v>15</v>
      </c>
      <c r="E96" s="109" t="s">
        <v>31</v>
      </c>
      <c r="F96" s="110" t="s">
        <v>184</v>
      </c>
      <c r="G96" s="173">
        <v>30</v>
      </c>
      <c r="H96" s="174">
        <f t="shared" si="2"/>
        <v>368024979.993323</v>
      </c>
      <c r="I96" s="123">
        <f t="shared" si="3"/>
        <v>3775.27978450235</v>
      </c>
      <c r="J96" s="176">
        <v>125.842659483412</v>
      </c>
      <c r="K96" s="176">
        <v>97482.8359752509</v>
      </c>
    </row>
    <row r="97" spans="1:11">
      <c r="A97" s="109" t="s">
        <v>265</v>
      </c>
      <c r="B97" s="109" t="s">
        <v>266</v>
      </c>
      <c r="C97" s="109" t="s">
        <v>14</v>
      </c>
      <c r="D97" s="109" t="s">
        <v>215</v>
      </c>
      <c r="E97" s="109" t="s">
        <v>31</v>
      </c>
      <c r="F97" s="110" t="s">
        <v>55</v>
      </c>
      <c r="G97" s="173">
        <v>30</v>
      </c>
      <c r="H97" s="174">
        <f t="shared" si="2"/>
        <v>697919836.745004</v>
      </c>
      <c r="I97" s="123">
        <f t="shared" si="3"/>
        <v>8084.03682543362</v>
      </c>
      <c r="J97" s="176">
        <v>269.467894181121</v>
      </c>
      <c r="K97" s="176">
        <v>86333.0847961059</v>
      </c>
    </row>
    <row r="98" spans="1:11">
      <c r="A98" s="109" t="s">
        <v>267</v>
      </c>
      <c r="B98" s="109" t="s">
        <v>268</v>
      </c>
      <c r="C98" s="109" t="s">
        <v>35</v>
      </c>
      <c r="D98" s="109" t="s">
        <v>15</v>
      </c>
      <c r="E98" s="109" t="s">
        <v>36</v>
      </c>
      <c r="F98" s="110" t="s">
        <v>37</v>
      </c>
      <c r="G98" s="173">
        <v>30</v>
      </c>
      <c r="H98" s="174">
        <f t="shared" si="2"/>
        <v>315256630.115804</v>
      </c>
      <c r="I98" s="123">
        <f t="shared" si="3"/>
        <v>3595.27978450235</v>
      </c>
      <c r="J98" s="176">
        <v>119.842659483412</v>
      </c>
      <c r="K98" s="176">
        <v>87686.2578191368</v>
      </c>
    </row>
    <row r="99" spans="1:11">
      <c r="A99" s="109" t="s">
        <v>269</v>
      </c>
      <c r="B99" s="109" t="s">
        <v>270</v>
      </c>
      <c r="C99" s="109" t="s">
        <v>261</v>
      </c>
      <c r="D99" s="109" t="s">
        <v>15</v>
      </c>
      <c r="E99" s="109" t="s">
        <v>64</v>
      </c>
      <c r="F99" s="110" t="s">
        <v>262</v>
      </c>
      <c r="G99" s="173">
        <v>30</v>
      </c>
      <c r="H99" s="174">
        <f t="shared" si="2"/>
        <v>414513855.915042</v>
      </c>
      <c r="I99" s="123">
        <f t="shared" si="3"/>
        <v>4765.27978450235</v>
      </c>
      <c r="J99" s="176">
        <v>158.842659483412</v>
      </c>
      <c r="K99" s="176">
        <v>86986.2578191368</v>
      </c>
    </row>
    <row r="100" spans="1:11">
      <c r="A100" s="109" t="s">
        <v>271</v>
      </c>
      <c r="B100" s="109" t="s">
        <v>272</v>
      </c>
      <c r="C100" s="109" t="s">
        <v>14</v>
      </c>
      <c r="D100" s="109" t="s">
        <v>24</v>
      </c>
      <c r="E100" s="109" t="s">
        <v>46</v>
      </c>
      <c r="F100" s="110" t="s">
        <v>47</v>
      </c>
      <c r="G100" s="173">
        <v>21</v>
      </c>
      <c r="H100" s="174">
        <f t="shared" si="2"/>
        <v>145740567.227093</v>
      </c>
      <c r="I100" s="123">
        <f t="shared" si="3"/>
        <v>1917.98584915165</v>
      </c>
      <c r="J100" s="176">
        <v>91.3326594834117</v>
      </c>
      <c r="K100" s="176">
        <v>75986.2578191368</v>
      </c>
    </row>
    <row r="101" spans="1:11">
      <c r="A101" s="109" t="s">
        <v>273</v>
      </c>
      <c r="B101" s="109" t="s">
        <v>274</v>
      </c>
      <c r="C101" s="109" t="s">
        <v>80</v>
      </c>
      <c r="D101" s="109" t="s">
        <v>60</v>
      </c>
      <c r="E101" s="109" t="s">
        <v>64</v>
      </c>
      <c r="F101" s="110" t="s">
        <v>81</v>
      </c>
      <c r="G101" s="173">
        <v>30</v>
      </c>
      <c r="H101" s="174">
        <f t="shared" si="2"/>
        <v>174927068.292189</v>
      </c>
      <c r="I101" s="123">
        <f t="shared" si="3"/>
        <v>2095.27978450235</v>
      </c>
      <c r="J101" s="176">
        <v>69.8426594834117</v>
      </c>
      <c r="K101" s="176">
        <v>83486.2578191368</v>
      </c>
    </row>
    <row r="102" spans="1:11">
      <c r="A102" s="109" t="s">
        <v>275</v>
      </c>
      <c r="B102" s="109" t="s">
        <v>276</v>
      </c>
      <c r="C102" s="109" t="s">
        <v>35</v>
      </c>
      <c r="D102" s="109" t="s">
        <v>15</v>
      </c>
      <c r="E102" s="109" t="s">
        <v>36</v>
      </c>
      <c r="F102" s="110" t="s">
        <v>124</v>
      </c>
      <c r="G102" s="173">
        <v>30</v>
      </c>
      <c r="H102" s="174">
        <f t="shared" si="2"/>
        <v>323455627.393587</v>
      </c>
      <c r="I102" s="123">
        <f t="shared" si="3"/>
        <v>3295.27978450235</v>
      </c>
      <c r="J102" s="176">
        <v>109.842659483412</v>
      </c>
      <c r="K102" s="176">
        <v>98157.2578191368</v>
      </c>
    </row>
    <row r="103" spans="1:11">
      <c r="A103" s="114" t="s">
        <v>277</v>
      </c>
      <c r="B103" s="114" t="s">
        <v>278</v>
      </c>
      <c r="C103" s="114" t="s">
        <v>80</v>
      </c>
      <c r="D103" s="114" t="s">
        <v>96</v>
      </c>
      <c r="E103" s="109" t="s">
        <v>64</v>
      </c>
      <c r="F103" s="110" t="s">
        <v>97</v>
      </c>
      <c r="G103" s="173">
        <v>0</v>
      </c>
      <c r="H103" s="174">
        <f t="shared" si="2"/>
        <v>0</v>
      </c>
      <c r="I103" s="123">
        <f t="shared" si="3"/>
        <v>0</v>
      </c>
      <c r="J103" s="176">
        <v>0</v>
      </c>
      <c r="K103" s="176">
        <v>0</v>
      </c>
    </row>
    <row r="104" spans="1:11">
      <c r="A104" s="109" t="s">
        <v>279</v>
      </c>
      <c r="B104" s="109" t="s">
        <v>280</v>
      </c>
      <c r="C104" s="109" t="s">
        <v>70</v>
      </c>
      <c r="D104" s="109" t="s">
        <v>15</v>
      </c>
      <c r="E104" s="109" t="s">
        <v>42</v>
      </c>
      <c r="F104" s="110" t="s">
        <v>281</v>
      </c>
      <c r="G104" s="173">
        <v>30</v>
      </c>
      <c r="H104" s="174">
        <f t="shared" si="2"/>
        <v>612925372.100317</v>
      </c>
      <c r="I104" s="123">
        <f t="shared" si="3"/>
        <v>7615.27978450235</v>
      </c>
      <c r="J104" s="176">
        <v>253.842659483412</v>
      </c>
      <c r="K104" s="176">
        <v>80486.2578191368</v>
      </c>
    </row>
    <row r="105" spans="1:11">
      <c r="A105" s="109" t="s">
        <v>282</v>
      </c>
      <c r="B105" s="109" t="s">
        <v>283</v>
      </c>
      <c r="C105" s="109" t="s">
        <v>261</v>
      </c>
      <c r="D105" s="109" t="s">
        <v>51</v>
      </c>
      <c r="E105" s="109" t="s">
        <v>64</v>
      </c>
      <c r="F105" s="110" t="s">
        <v>262</v>
      </c>
      <c r="G105" s="173">
        <v>30</v>
      </c>
      <c r="H105" s="174">
        <f t="shared" si="2"/>
        <v>773470446.705489</v>
      </c>
      <c r="I105" s="123">
        <f t="shared" si="3"/>
        <v>8995.27978450235</v>
      </c>
      <c r="J105" s="176">
        <v>299.842659483412</v>
      </c>
      <c r="K105" s="176">
        <v>85986.2578191368</v>
      </c>
    </row>
    <row r="106" spans="1:11">
      <c r="A106" s="109" t="s">
        <v>284</v>
      </c>
      <c r="B106" s="109" t="s">
        <v>285</v>
      </c>
      <c r="C106" s="109" t="s">
        <v>80</v>
      </c>
      <c r="D106" s="109" t="s">
        <v>15</v>
      </c>
      <c r="E106" s="109" t="s">
        <v>64</v>
      </c>
      <c r="F106" s="110" t="s">
        <v>97</v>
      </c>
      <c r="G106" s="173">
        <v>30</v>
      </c>
      <c r="H106" s="174">
        <f t="shared" si="2"/>
        <v>345097452.327173</v>
      </c>
      <c r="I106" s="123">
        <f t="shared" si="3"/>
        <v>3595.27978450235</v>
      </c>
      <c r="J106" s="176">
        <v>119.842659483412</v>
      </c>
      <c r="K106" s="176">
        <v>95986.2578191368</v>
      </c>
    </row>
    <row r="107" spans="1:11">
      <c r="A107" s="109" t="s">
        <v>286</v>
      </c>
      <c r="B107" s="109" t="s">
        <v>287</v>
      </c>
      <c r="C107" s="109" t="s">
        <v>14</v>
      </c>
      <c r="D107" s="109" t="s">
        <v>15</v>
      </c>
      <c r="E107" s="109" t="s">
        <v>16</v>
      </c>
      <c r="F107" s="110" t="s">
        <v>288</v>
      </c>
      <c r="G107" s="173">
        <v>30</v>
      </c>
      <c r="H107" s="174">
        <f t="shared" si="2"/>
        <v>583903737.975889</v>
      </c>
      <c r="I107" s="123">
        <f t="shared" si="3"/>
        <v>8155.65037273765</v>
      </c>
      <c r="J107" s="176">
        <v>271.855012424588</v>
      </c>
      <c r="K107" s="176">
        <v>71594.9938128463</v>
      </c>
    </row>
    <row r="108" spans="1:11">
      <c r="A108" s="109" t="s">
        <v>289</v>
      </c>
      <c r="B108" s="109" t="s">
        <v>290</v>
      </c>
      <c r="C108" s="109" t="s">
        <v>14</v>
      </c>
      <c r="D108" s="109" t="s">
        <v>15</v>
      </c>
      <c r="E108" s="109" t="s">
        <v>16</v>
      </c>
      <c r="F108" s="110" t="s">
        <v>74</v>
      </c>
      <c r="G108" s="173">
        <v>30</v>
      </c>
      <c r="H108" s="174">
        <f t="shared" si="2"/>
        <v>617708207.124248</v>
      </c>
      <c r="I108" s="123">
        <f t="shared" si="3"/>
        <v>7844.83272567882</v>
      </c>
      <c r="J108" s="176">
        <v>261.494424189294</v>
      </c>
      <c r="K108" s="176">
        <v>78740.774816304</v>
      </c>
    </row>
    <row r="109" spans="1:11">
      <c r="A109" s="109" t="s">
        <v>291</v>
      </c>
      <c r="B109" s="109" t="s">
        <v>292</v>
      </c>
      <c r="C109" s="109" t="s">
        <v>63</v>
      </c>
      <c r="D109" s="109" t="s">
        <v>60</v>
      </c>
      <c r="E109" s="109" t="s">
        <v>64</v>
      </c>
      <c r="F109" s="110" t="s">
        <v>159</v>
      </c>
      <c r="G109" s="173">
        <v>30</v>
      </c>
      <c r="H109" s="174">
        <f t="shared" si="2"/>
        <v>502613734.575208</v>
      </c>
      <c r="I109" s="123">
        <f t="shared" si="3"/>
        <v>5845.27978450235</v>
      </c>
      <c r="J109" s="176">
        <v>194.842659483412</v>
      </c>
      <c r="K109" s="176">
        <v>85986.2578191368</v>
      </c>
    </row>
    <row r="110" spans="1:11">
      <c r="A110" s="109" t="s">
        <v>293</v>
      </c>
      <c r="B110" s="109" t="s">
        <v>294</v>
      </c>
      <c r="C110" s="109" t="s">
        <v>14</v>
      </c>
      <c r="D110" s="109" t="s">
        <v>15</v>
      </c>
      <c r="E110" s="109" t="s">
        <v>16</v>
      </c>
      <c r="F110" s="110" t="s">
        <v>288</v>
      </c>
      <c r="G110" s="173">
        <v>30</v>
      </c>
      <c r="H110" s="174">
        <f t="shared" si="2"/>
        <v>1299598340.17798</v>
      </c>
      <c r="I110" s="123">
        <f t="shared" si="3"/>
        <v>16235.0915492082</v>
      </c>
      <c r="J110" s="176">
        <v>541.169718306941</v>
      </c>
      <c r="K110" s="176">
        <v>80048.7226227782</v>
      </c>
    </row>
    <row r="111" spans="1:11">
      <c r="A111" s="109" t="s">
        <v>295</v>
      </c>
      <c r="B111" s="109" t="s">
        <v>296</v>
      </c>
      <c r="C111" s="109" t="s">
        <v>80</v>
      </c>
      <c r="D111" s="109" t="s">
        <v>15</v>
      </c>
      <c r="E111" s="109" t="s">
        <v>64</v>
      </c>
      <c r="F111" s="110" t="s">
        <v>97</v>
      </c>
      <c r="G111" s="173">
        <v>30</v>
      </c>
      <c r="H111" s="174">
        <f t="shared" si="2"/>
        <v>157924249.579857</v>
      </c>
      <c r="I111" s="123">
        <f t="shared" si="3"/>
        <v>1645.27978450235</v>
      </c>
      <c r="J111" s="176">
        <v>54.8426594834117</v>
      </c>
      <c r="K111" s="176">
        <v>95986.2578191368</v>
      </c>
    </row>
    <row r="112" spans="1:11">
      <c r="A112" s="109" t="s">
        <v>297</v>
      </c>
      <c r="B112" s="109" t="s">
        <v>298</v>
      </c>
      <c r="C112" s="109" t="s">
        <v>14</v>
      </c>
      <c r="D112" s="109" t="s">
        <v>92</v>
      </c>
      <c r="E112" s="109" t="s">
        <v>42</v>
      </c>
      <c r="F112" s="110" t="s">
        <v>224</v>
      </c>
      <c r="G112" s="173">
        <v>30</v>
      </c>
      <c r="H112" s="174">
        <f t="shared" si="2"/>
        <v>490758332.46708</v>
      </c>
      <c r="I112" s="123">
        <f t="shared" si="3"/>
        <v>4765.27978450235</v>
      </c>
      <c r="J112" s="176">
        <v>158.842659483412</v>
      </c>
      <c r="K112" s="176">
        <v>102986.257819137</v>
      </c>
    </row>
    <row r="113" spans="1:11">
      <c r="A113" s="109" t="s">
        <v>299</v>
      </c>
      <c r="B113" s="109" t="s">
        <v>300</v>
      </c>
      <c r="C113" s="109" t="s">
        <v>301</v>
      </c>
      <c r="D113" s="109" t="s">
        <v>15</v>
      </c>
      <c r="E113" s="109" t="s">
        <v>36</v>
      </c>
      <c r="F113" s="110" t="s">
        <v>302</v>
      </c>
      <c r="G113" s="173">
        <v>30</v>
      </c>
      <c r="H113" s="174">
        <f t="shared" si="2"/>
        <v>560979594.778811</v>
      </c>
      <c r="I113" s="123">
        <f t="shared" si="3"/>
        <v>6145.27978450235</v>
      </c>
      <c r="J113" s="176">
        <v>204.842659483412</v>
      </c>
      <c r="K113" s="176">
        <v>91286.2578191368</v>
      </c>
    </row>
    <row r="114" spans="1:11">
      <c r="A114" s="109" t="s">
        <v>303</v>
      </c>
      <c r="B114" s="109" t="s">
        <v>304</v>
      </c>
      <c r="C114" s="109" t="s">
        <v>14</v>
      </c>
      <c r="D114" s="109" t="s">
        <v>15</v>
      </c>
      <c r="E114" s="109" t="s">
        <v>16</v>
      </c>
      <c r="F114" s="110" t="s">
        <v>74</v>
      </c>
      <c r="G114" s="173">
        <v>30</v>
      </c>
      <c r="H114" s="174">
        <f t="shared" si="2"/>
        <v>289713574.174997</v>
      </c>
      <c r="I114" s="123">
        <f t="shared" si="3"/>
        <v>4176.82096097294</v>
      </c>
      <c r="J114" s="176">
        <v>139.227365365765</v>
      </c>
      <c r="K114" s="176">
        <v>69362.2199471801</v>
      </c>
    </row>
    <row r="115" spans="1:11">
      <c r="A115" s="109" t="s">
        <v>305</v>
      </c>
      <c r="B115" s="109" t="s">
        <v>306</v>
      </c>
      <c r="C115" s="109" t="s">
        <v>14</v>
      </c>
      <c r="D115" s="109" t="s">
        <v>215</v>
      </c>
      <c r="E115" s="109" t="s">
        <v>20</v>
      </c>
      <c r="F115" s="110" t="s">
        <v>212</v>
      </c>
      <c r="G115" s="173">
        <v>30</v>
      </c>
      <c r="H115" s="174">
        <f t="shared" si="2"/>
        <v>672952603.134728</v>
      </c>
      <c r="I115" s="123">
        <f t="shared" si="3"/>
        <v>7825.27978450235</v>
      </c>
      <c r="J115" s="176">
        <v>260.842659483412</v>
      </c>
      <c r="K115" s="176">
        <v>85997.2578191368</v>
      </c>
    </row>
    <row r="116" spans="1:11">
      <c r="A116" s="109" t="s">
        <v>307</v>
      </c>
      <c r="B116" s="109" t="s">
        <v>308</v>
      </c>
      <c r="C116" s="109" t="s">
        <v>14</v>
      </c>
      <c r="D116" s="109" t="s">
        <v>92</v>
      </c>
      <c r="E116" s="109" t="s">
        <v>42</v>
      </c>
      <c r="F116" s="110" t="s">
        <v>93</v>
      </c>
      <c r="G116" s="173">
        <v>30</v>
      </c>
      <c r="H116" s="174">
        <f t="shared" si="2"/>
        <v>201118065.598468</v>
      </c>
      <c r="I116" s="123">
        <f t="shared" si="3"/>
        <v>2095.27978450235</v>
      </c>
      <c r="J116" s="176">
        <v>69.8426594834117</v>
      </c>
      <c r="K116" s="176">
        <v>95986.2578191368</v>
      </c>
    </row>
    <row r="117" spans="1:11">
      <c r="A117" s="109" t="s">
        <v>309</v>
      </c>
      <c r="B117" s="109" t="s">
        <v>310</v>
      </c>
      <c r="C117" s="109" t="s">
        <v>14</v>
      </c>
      <c r="D117" s="109" t="s">
        <v>24</v>
      </c>
      <c r="E117" s="109" t="s">
        <v>16</v>
      </c>
      <c r="F117" s="110" t="s">
        <v>17</v>
      </c>
      <c r="G117" s="173">
        <v>21</v>
      </c>
      <c r="H117" s="174">
        <f t="shared" si="2"/>
        <v>105200954.906044</v>
      </c>
      <c r="I117" s="123">
        <f t="shared" si="3"/>
        <v>1271.68221278801</v>
      </c>
      <c r="J117" s="176">
        <v>60.5562958470481</v>
      </c>
      <c r="K117" s="176">
        <v>82725.8208443469</v>
      </c>
    </row>
    <row r="118" spans="1:11">
      <c r="A118" s="109" t="s">
        <v>311</v>
      </c>
      <c r="B118" s="109" t="s">
        <v>312</v>
      </c>
      <c r="C118" s="109" t="s">
        <v>14</v>
      </c>
      <c r="D118" s="109" t="s">
        <v>15</v>
      </c>
      <c r="E118" s="109" t="s">
        <v>31</v>
      </c>
      <c r="F118" s="110" t="s">
        <v>145</v>
      </c>
      <c r="G118" s="173">
        <v>30</v>
      </c>
      <c r="H118" s="174">
        <f t="shared" si="2"/>
        <v>261580629.677615</v>
      </c>
      <c r="I118" s="123">
        <f t="shared" si="3"/>
        <v>2891.36236247189</v>
      </c>
      <c r="J118" s="176">
        <v>96.3787454157297</v>
      </c>
      <c r="K118" s="176">
        <v>90469.6806850539</v>
      </c>
    </row>
    <row r="119" spans="1:11">
      <c r="A119" s="109" t="s">
        <v>313</v>
      </c>
      <c r="B119" s="109" t="s">
        <v>314</v>
      </c>
      <c r="C119" s="109" t="s">
        <v>14</v>
      </c>
      <c r="D119" s="109" t="s">
        <v>227</v>
      </c>
      <c r="E119" s="109" t="s">
        <v>31</v>
      </c>
      <c r="F119" s="110" t="s">
        <v>166</v>
      </c>
      <c r="G119" s="173">
        <v>25</v>
      </c>
      <c r="H119" s="174">
        <f t="shared" si="2"/>
        <v>222162223.839279</v>
      </c>
      <c r="I119" s="123">
        <f t="shared" si="3"/>
        <v>2646.06648708529</v>
      </c>
      <c r="J119" s="176">
        <v>105.842659483412</v>
      </c>
      <c r="K119" s="176">
        <v>83959.4261609036</v>
      </c>
    </row>
    <row r="120" spans="1:11">
      <c r="A120" s="109" t="s">
        <v>315</v>
      </c>
      <c r="B120" s="109" t="s">
        <v>316</v>
      </c>
      <c r="C120" s="109" t="s">
        <v>317</v>
      </c>
      <c r="D120" s="109" t="s">
        <v>15</v>
      </c>
      <c r="E120" s="109" t="s">
        <v>42</v>
      </c>
      <c r="F120" s="110" t="s">
        <v>109</v>
      </c>
      <c r="G120" s="173">
        <v>30</v>
      </c>
      <c r="H120" s="174">
        <f t="shared" si="2"/>
        <v>246581061.25969</v>
      </c>
      <c r="I120" s="123">
        <f t="shared" si="3"/>
        <v>2695.27978450235</v>
      </c>
      <c r="J120" s="176">
        <v>89.8426594834117</v>
      </c>
      <c r="K120" s="176">
        <v>91486.2578191368</v>
      </c>
    </row>
    <row r="121" spans="1:11">
      <c r="A121" s="109" t="s">
        <v>318</v>
      </c>
      <c r="B121" s="109" t="s">
        <v>319</v>
      </c>
      <c r="C121" s="109" t="s">
        <v>14</v>
      </c>
      <c r="D121" s="109" t="s">
        <v>320</v>
      </c>
      <c r="E121" s="109" t="s">
        <v>16</v>
      </c>
      <c r="F121" s="110" t="s">
        <v>201</v>
      </c>
      <c r="G121" s="173">
        <v>30</v>
      </c>
      <c r="H121" s="174">
        <f t="shared" si="2"/>
        <v>411820261.344137</v>
      </c>
      <c r="I121" s="123">
        <f t="shared" si="3"/>
        <v>5169.25625509059</v>
      </c>
      <c r="J121" s="176">
        <v>172.308541836353</v>
      </c>
      <c r="K121" s="176">
        <v>79667.2172981527</v>
      </c>
    </row>
    <row r="122" spans="1:11">
      <c r="A122" s="109" t="s">
        <v>321</v>
      </c>
      <c r="B122" s="109" t="s">
        <v>322</v>
      </c>
      <c r="C122" s="109" t="s">
        <v>14</v>
      </c>
      <c r="D122" s="109" t="s">
        <v>215</v>
      </c>
      <c r="E122" s="109" t="s">
        <v>16</v>
      </c>
      <c r="F122" s="110" t="s">
        <v>74</v>
      </c>
      <c r="G122" s="173">
        <v>30</v>
      </c>
      <c r="H122" s="174">
        <f t="shared" si="2"/>
        <v>343260485.634591</v>
      </c>
      <c r="I122" s="123">
        <f t="shared" si="3"/>
        <v>4598.51507862</v>
      </c>
      <c r="J122" s="176">
        <v>153.283835954</v>
      </c>
      <c r="K122" s="176">
        <v>74645.9410844429</v>
      </c>
    </row>
    <row r="123" spans="1:11">
      <c r="A123" s="109" t="s">
        <v>323</v>
      </c>
      <c r="B123" s="109" t="s">
        <v>324</v>
      </c>
      <c r="C123" s="109" t="s">
        <v>14</v>
      </c>
      <c r="D123" s="109" t="s">
        <v>15</v>
      </c>
      <c r="E123" s="109" t="s">
        <v>16</v>
      </c>
      <c r="F123" s="110" t="s">
        <v>17</v>
      </c>
      <c r="G123" s="173">
        <v>30</v>
      </c>
      <c r="H123" s="174">
        <f t="shared" si="2"/>
        <v>543180098.800953</v>
      </c>
      <c r="I123" s="123">
        <f t="shared" si="3"/>
        <v>6752.42684332588</v>
      </c>
      <c r="J123" s="176">
        <v>225.080894777529</v>
      </c>
      <c r="K123" s="176">
        <v>80442.2041740199</v>
      </c>
    </row>
    <row r="124" spans="1:11">
      <c r="A124" s="109" t="s">
        <v>325</v>
      </c>
      <c r="B124" s="109" t="s">
        <v>326</v>
      </c>
      <c r="C124" s="109" t="s">
        <v>14</v>
      </c>
      <c r="D124" s="109" t="s">
        <v>15</v>
      </c>
      <c r="E124" s="109" t="s">
        <v>31</v>
      </c>
      <c r="F124" s="110" t="s">
        <v>32</v>
      </c>
      <c r="G124" s="173">
        <v>30</v>
      </c>
      <c r="H124" s="174">
        <f t="shared" si="2"/>
        <v>170723348.680684</v>
      </c>
      <c r="I124" s="123">
        <f t="shared" si="3"/>
        <v>2404.46627059649</v>
      </c>
      <c r="J124" s="176">
        <v>80.1488756865497</v>
      </c>
      <c r="K124" s="176">
        <v>71002.5966129818</v>
      </c>
    </row>
    <row r="125" spans="1:11">
      <c r="A125" s="109" t="s">
        <v>327</v>
      </c>
      <c r="B125" s="109" t="s">
        <v>328</v>
      </c>
      <c r="C125" s="109" t="s">
        <v>14</v>
      </c>
      <c r="D125" s="109" t="s">
        <v>24</v>
      </c>
      <c r="E125" s="109" t="s">
        <v>20</v>
      </c>
      <c r="F125" s="110" t="s">
        <v>21</v>
      </c>
      <c r="G125" s="173">
        <v>21</v>
      </c>
      <c r="H125" s="174">
        <f t="shared" si="2"/>
        <v>166441658.602602</v>
      </c>
      <c r="I125" s="123">
        <f t="shared" si="3"/>
        <v>2621.69584915165</v>
      </c>
      <c r="J125" s="176">
        <v>124.842659483412</v>
      </c>
      <c r="K125" s="176">
        <v>63486.2578191368</v>
      </c>
    </row>
    <row r="126" spans="1:11">
      <c r="A126" s="109" t="s">
        <v>329</v>
      </c>
      <c r="B126" s="109" t="s">
        <v>330</v>
      </c>
      <c r="C126" s="109" t="s">
        <v>14</v>
      </c>
      <c r="D126" s="109" t="s">
        <v>60</v>
      </c>
      <c r="E126" s="109" t="s">
        <v>46</v>
      </c>
      <c r="F126" s="110" t="s">
        <v>116</v>
      </c>
      <c r="G126" s="173">
        <v>30</v>
      </c>
      <c r="H126" s="174">
        <f t="shared" si="2"/>
        <v>365988171.826313</v>
      </c>
      <c r="I126" s="123">
        <f t="shared" si="3"/>
        <v>3235.27978450235</v>
      </c>
      <c r="J126" s="176">
        <v>107.842659483412</v>
      </c>
      <c r="K126" s="176">
        <v>113124.117913842</v>
      </c>
    </row>
    <row r="127" spans="1:11">
      <c r="A127" s="109" t="s">
        <v>331</v>
      </c>
      <c r="B127" s="109" t="s">
        <v>332</v>
      </c>
      <c r="C127" s="109" t="s">
        <v>14</v>
      </c>
      <c r="D127" s="109" t="s">
        <v>60</v>
      </c>
      <c r="E127" s="109" t="s">
        <v>20</v>
      </c>
      <c r="F127" s="110" t="s">
        <v>21</v>
      </c>
      <c r="G127" s="173">
        <v>30</v>
      </c>
      <c r="H127" s="174">
        <f t="shared" si="2"/>
        <v>527424994.182073</v>
      </c>
      <c r="I127" s="123">
        <f t="shared" si="3"/>
        <v>6625.27978450235</v>
      </c>
      <c r="J127" s="176">
        <v>220.842659483412</v>
      </c>
      <c r="K127" s="176">
        <v>79607.9579032737</v>
      </c>
    </row>
    <row r="128" spans="1:11">
      <c r="A128" s="109" t="s">
        <v>333</v>
      </c>
      <c r="B128" s="109" t="s">
        <v>334</v>
      </c>
      <c r="C128" s="109" t="s">
        <v>14</v>
      </c>
      <c r="D128" s="109" t="s">
        <v>24</v>
      </c>
      <c r="E128" s="109" t="s">
        <v>16</v>
      </c>
      <c r="F128" s="110" t="s">
        <v>17</v>
      </c>
      <c r="G128" s="173">
        <v>21</v>
      </c>
      <c r="H128" s="174">
        <f t="shared" si="2"/>
        <v>161182796.439781</v>
      </c>
      <c r="I128" s="123">
        <f t="shared" si="3"/>
        <v>2563.58312187892</v>
      </c>
      <c r="J128" s="176">
        <v>122.075386756139</v>
      </c>
      <c r="K128" s="176">
        <v>62874.0277871879</v>
      </c>
    </row>
    <row r="129" spans="1:11">
      <c r="A129" s="109" t="s">
        <v>335</v>
      </c>
      <c r="B129" s="109" t="s">
        <v>336</v>
      </c>
      <c r="C129" s="109" t="s">
        <v>14</v>
      </c>
      <c r="D129" s="109" t="s">
        <v>92</v>
      </c>
      <c r="E129" s="109" t="s">
        <v>31</v>
      </c>
      <c r="F129" s="110" t="s">
        <v>142</v>
      </c>
      <c r="G129" s="173">
        <v>30</v>
      </c>
      <c r="H129" s="174">
        <f t="shared" si="2"/>
        <v>754408695.577668</v>
      </c>
      <c r="I129" s="123">
        <f t="shared" si="3"/>
        <v>9269.90494842878</v>
      </c>
      <c r="J129" s="176">
        <v>308.996831614293</v>
      </c>
      <c r="K129" s="176">
        <v>81382.5707787368</v>
      </c>
    </row>
    <row r="130" spans="1:11">
      <c r="A130" s="109" t="s">
        <v>337</v>
      </c>
      <c r="B130" s="109" t="s">
        <v>338</v>
      </c>
      <c r="C130" s="109" t="s">
        <v>80</v>
      </c>
      <c r="D130" s="109" t="s">
        <v>96</v>
      </c>
      <c r="E130" s="109" t="s">
        <v>64</v>
      </c>
      <c r="F130" s="110" t="s">
        <v>339</v>
      </c>
      <c r="G130" s="173">
        <v>30</v>
      </c>
      <c r="H130" s="174">
        <f t="shared" si="2"/>
        <v>234130762.47907</v>
      </c>
      <c r="I130" s="123">
        <f t="shared" si="3"/>
        <v>2545.27978450235</v>
      </c>
      <c r="J130" s="176">
        <v>84.8426594834117</v>
      </c>
      <c r="K130" s="176">
        <v>91986.2578191368</v>
      </c>
    </row>
    <row r="131" spans="1:11">
      <c r="A131" s="109" t="s">
        <v>340</v>
      </c>
      <c r="B131" s="109" t="s">
        <v>341</v>
      </c>
      <c r="C131" s="109" t="s">
        <v>35</v>
      </c>
      <c r="D131" s="109" t="s">
        <v>227</v>
      </c>
      <c r="E131" s="109" t="s">
        <v>36</v>
      </c>
      <c r="F131" s="110" t="s">
        <v>124</v>
      </c>
      <c r="G131" s="173">
        <v>30</v>
      </c>
      <c r="H131" s="174">
        <f t="shared" si="2"/>
        <v>359495391.000044</v>
      </c>
      <c r="I131" s="123">
        <f t="shared" si="3"/>
        <v>3745.27978450235</v>
      </c>
      <c r="J131" s="176">
        <v>124.842659483412</v>
      </c>
      <c r="K131" s="176">
        <v>95986.2578191368</v>
      </c>
    </row>
    <row r="132" spans="1:11">
      <c r="A132" s="109" t="s">
        <v>342</v>
      </c>
      <c r="B132" s="109" t="s">
        <v>343</v>
      </c>
      <c r="C132" s="109" t="s">
        <v>14</v>
      </c>
      <c r="D132" s="109" t="s">
        <v>15</v>
      </c>
      <c r="E132" s="109" t="s">
        <v>16</v>
      </c>
      <c r="F132" s="110" t="s">
        <v>288</v>
      </c>
      <c r="G132" s="173">
        <v>30</v>
      </c>
      <c r="H132" s="174">
        <f t="shared" si="2"/>
        <v>485768227.975347</v>
      </c>
      <c r="I132" s="123">
        <f t="shared" si="3"/>
        <v>7397.69154920824</v>
      </c>
      <c r="J132" s="176">
        <v>246.589718306941</v>
      </c>
      <c r="K132" s="176">
        <v>65664.8394629724</v>
      </c>
    </row>
    <row r="133" spans="1:11">
      <c r="A133" s="109" t="s">
        <v>344</v>
      </c>
      <c r="B133" s="109" t="s">
        <v>345</v>
      </c>
      <c r="C133" s="109" t="s">
        <v>14</v>
      </c>
      <c r="D133" s="109" t="s">
        <v>60</v>
      </c>
      <c r="E133" s="109" t="s">
        <v>42</v>
      </c>
      <c r="F133" s="110" t="s">
        <v>109</v>
      </c>
      <c r="G133" s="173">
        <v>30</v>
      </c>
      <c r="H133" s="174">
        <f t="shared" ref="H133:H196" si="4">IFERROR(G133*J133*K133,0)</f>
        <v>351441953.919981</v>
      </c>
      <c r="I133" s="123">
        <f t="shared" si="3"/>
        <v>4135.27978450235</v>
      </c>
      <c r="J133" s="176">
        <v>137.842659483412</v>
      </c>
      <c r="K133" s="176">
        <v>84986.2578191368</v>
      </c>
    </row>
    <row r="134" spans="1:11">
      <c r="A134" s="109" t="s">
        <v>346</v>
      </c>
      <c r="B134" s="109" t="s">
        <v>347</v>
      </c>
      <c r="C134" s="109" t="s">
        <v>14</v>
      </c>
      <c r="D134" s="109" t="s">
        <v>15</v>
      </c>
      <c r="E134" s="109" t="s">
        <v>20</v>
      </c>
      <c r="F134" s="110" t="s">
        <v>21</v>
      </c>
      <c r="G134" s="173">
        <v>30</v>
      </c>
      <c r="H134" s="174">
        <f t="shared" si="4"/>
        <v>455174986.622853</v>
      </c>
      <c r="I134" s="123">
        <f t="shared" ref="I134:I197" si="5">IFERROR(J134*G134,0)</f>
        <v>6475.27978450235</v>
      </c>
      <c r="J134" s="176">
        <v>215.842659483412</v>
      </c>
      <c r="K134" s="176">
        <v>70294.2578191368</v>
      </c>
    </row>
    <row r="135" spans="1:11">
      <c r="A135" s="109" t="s">
        <v>348</v>
      </c>
      <c r="B135" s="109" t="s">
        <v>349</v>
      </c>
      <c r="C135" s="109" t="s">
        <v>14</v>
      </c>
      <c r="D135" s="109" t="s">
        <v>92</v>
      </c>
      <c r="E135" s="109" t="s">
        <v>31</v>
      </c>
      <c r="F135" s="110" t="s">
        <v>166</v>
      </c>
      <c r="G135" s="173">
        <v>30</v>
      </c>
      <c r="H135" s="174">
        <f t="shared" si="4"/>
        <v>631949558.370846</v>
      </c>
      <c r="I135" s="123">
        <f t="shared" si="5"/>
        <v>6982.51514742863</v>
      </c>
      <c r="J135" s="176">
        <v>232.750504914288</v>
      </c>
      <c r="K135" s="176">
        <v>90504.5739290041</v>
      </c>
    </row>
    <row r="136" spans="1:11">
      <c r="A136" s="109" t="s">
        <v>350</v>
      </c>
      <c r="B136" s="109" t="s">
        <v>351</v>
      </c>
      <c r="C136" s="109" t="s">
        <v>115</v>
      </c>
      <c r="D136" s="109" t="s">
        <v>60</v>
      </c>
      <c r="E136" s="109" t="s">
        <v>46</v>
      </c>
      <c r="F136" s="110" t="s">
        <v>116</v>
      </c>
      <c r="G136" s="173">
        <v>30</v>
      </c>
      <c r="H136" s="174">
        <f t="shared" si="4"/>
        <v>257653742.02757</v>
      </c>
      <c r="I136" s="123">
        <f t="shared" si="5"/>
        <v>2770.87978450235</v>
      </c>
      <c r="J136" s="176">
        <v>92.3626594834117</v>
      </c>
      <c r="K136" s="176">
        <v>92986.2578191368</v>
      </c>
    </row>
    <row r="137" spans="1:11">
      <c r="A137" s="109" t="s">
        <v>352</v>
      </c>
      <c r="B137" s="109" t="s">
        <v>353</v>
      </c>
      <c r="C137" s="109" t="s">
        <v>115</v>
      </c>
      <c r="D137" s="109" t="s">
        <v>96</v>
      </c>
      <c r="E137" s="109" t="s">
        <v>46</v>
      </c>
      <c r="F137" s="110" t="s">
        <v>116</v>
      </c>
      <c r="G137" s="173">
        <v>30</v>
      </c>
      <c r="H137" s="174">
        <f t="shared" si="4"/>
        <v>346412315.794709</v>
      </c>
      <c r="I137" s="123">
        <f t="shared" si="5"/>
        <v>3605.17978450235</v>
      </c>
      <c r="J137" s="176">
        <v>120.172659483412</v>
      </c>
      <c r="K137" s="176">
        <v>96087.3899503813</v>
      </c>
    </row>
    <row r="138" spans="1:11">
      <c r="A138" s="109" t="s">
        <v>354</v>
      </c>
      <c r="B138" s="109" t="s">
        <v>355</v>
      </c>
      <c r="C138" s="109" t="s">
        <v>14</v>
      </c>
      <c r="D138" s="109" t="s">
        <v>15</v>
      </c>
      <c r="E138" s="109" t="s">
        <v>46</v>
      </c>
      <c r="F138" s="110" t="s">
        <v>198</v>
      </c>
      <c r="G138" s="173">
        <v>30</v>
      </c>
      <c r="H138" s="174">
        <f t="shared" si="4"/>
        <v>423362647.16771</v>
      </c>
      <c r="I138" s="123">
        <f t="shared" si="5"/>
        <v>4192.27978450235</v>
      </c>
      <c r="J138" s="176">
        <v>139.742659483412</v>
      </c>
      <c r="K138" s="176">
        <v>100986.257819137</v>
      </c>
    </row>
    <row r="139" spans="1:11">
      <c r="A139" s="109" t="s">
        <v>356</v>
      </c>
      <c r="B139" s="109" t="s">
        <v>357</v>
      </c>
      <c r="C139" s="109" t="s">
        <v>50</v>
      </c>
      <c r="D139" s="109" t="s">
        <v>15</v>
      </c>
      <c r="E139" s="109" t="s">
        <v>31</v>
      </c>
      <c r="F139" s="110" t="s">
        <v>142</v>
      </c>
      <c r="G139" s="173">
        <v>30</v>
      </c>
      <c r="H139" s="174">
        <f t="shared" si="4"/>
        <v>274283671.472674</v>
      </c>
      <c r="I139" s="123">
        <f t="shared" si="5"/>
        <v>2825.59381386614</v>
      </c>
      <c r="J139" s="176">
        <v>94.1864604622046</v>
      </c>
      <c r="K139" s="176">
        <v>97071.1608040305</v>
      </c>
    </row>
    <row r="140" spans="1:11">
      <c r="A140" s="109" t="s">
        <v>358</v>
      </c>
      <c r="B140" s="109" t="s">
        <v>359</v>
      </c>
      <c r="C140" s="109" t="s">
        <v>14</v>
      </c>
      <c r="D140" s="109" t="s">
        <v>60</v>
      </c>
      <c r="E140" s="109" t="s">
        <v>20</v>
      </c>
      <c r="F140" s="110" t="s">
        <v>52</v>
      </c>
      <c r="G140" s="173">
        <v>30</v>
      </c>
      <c r="H140" s="174">
        <f t="shared" si="4"/>
        <v>594951291.329709</v>
      </c>
      <c r="I140" s="123">
        <f t="shared" si="5"/>
        <v>7675.27978450235</v>
      </c>
      <c r="J140" s="176">
        <v>255.842659483412</v>
      </c>
      <c r="K140" s="176">
        <v>77515.2578191368</v>
      </c>
    </row>
    <row r="141" spans="1:11">
      <c r="A141" s="109" t="s">
        <v>360</v>
      </c>
      <c r="B141" s="109" t="s">
        <v>361</v>
      </c>
      <c r="C141" s="109" t="s">
        <v>173</v>
      </c>
      <c r="D141" s="109" t="s">
        <v>15</v>
      </c>
      <c r="E141" s="109" t="s">
        <v>42</v>
      </c>
      <c r="F141" s="110" t="s">
        <v>93</v>
      </c>
      <c r="G141" s="173">
        <v>30</v>
      </c>
      <c r="H141" s="174">
        <f t="shared" si="4"/>
        <v>313296341.536087</v>
      </c>
      <c r="I141" s="123">
        <f t="shared" si="5"/>
        <v>3775.27978450235</v>
      </c>
      <c r="J141" s="176">
        <v>125.842659483412</v>
      </c>
      <c r="K141" s="176">
        <v>82986.2578191368</v>
      </c>
    </row>
    <row r="142" spans="1:11">
      <c r="A142" s="109" t="s">
        <v>362</v>
      </c>
      <c r="B142" s="109" t="s">
        <v>363</v>
      </c>
      <c r="C142" s="109" t="s">
        <v>173</v>
      </c>
      <c r="D142" s="109" t="s">
        <v>15</v>
      </c>
      <c r="E142" s="109" t="s">
        <v>42</v>
      </c>
      <c r="F142" s="110" t="s">
        <v>364</v>
      </c>
      <c r="G142" s="173">
        <v>30</v>
      </c>
      <c r="H142" s="174">
        <f t="shared" si="4"/>
        <v>429915358.165062</v>
      </c>
      <c r="I142" s="123">
        <f t="shared" si="5"/>
        <v>5695.27978450235</v>
      </c>
      <c r="J142" s="176">
        <v>189.842659483412</v>
      </c>
      <c r="K142" s="176">
        <v>75486.2578191368</v>
      </c>
    </row>
    <row r="143" spans="1:11">
      <c r="A143" s="114" t="s">
        <v>365</v>
      </c>
      <c r="B143" s="114" t="s">
        <v>366</v>
      </c>
      <c r="C143" s="114" t="s">
        <v>80</v>
      </c>
      <c r="D143" s="114" t="s">
        <v>15</v>
      </c>
      <c r="E143" s="109" t="s">
        <v>64</v>
      </c>
      <c r="F143" s="110" t="s">
        <v>81</v>
      </c>
      <c r="G143" s="173">
        <v>0</v>
      </c>
      <c r="H143" s="174">
        <f t="shared" si="4"/>
        <v>0</v>
      </c>
      <c r="I143" s="123">
        <f t="shared" si="5"/>
        <v>0</v>
      </c>
      <c r="J143" s="176">
        <v>0</v>
      </c>
      <c r="K143" s="176">
        <v>0</v>
      </c>
    </row>
    <row r="144" spans="1:11">
      <c r="A144" s="109" t="s">
        <v>367</v>
      </c>
      <c r="B144" s="109" t="s">
        <v>368</v>
      </c>
      <c r="C144" s="109" t="s">
        <v>14</v>
      </c>
      <c r="D144" s="109" t="s">
        <v>15</v>
      </c>
      <c r="E144" s="109" t="s">
        <v>20</v>
      </c>
      <c r="F144" s="110" t="s">
        <v>154</v>
      </c>
      <c r="G144" s="173">
        <v>30</v>
      </c>
      <c r="H144" s="174">
        <f t="shared" si="4"/>
        <v>276635117.73692</v>
      </c>
      <c r="I144" s="123">
        <f t="shared" si="5"/>
        <v>4075.27978450235</v>
      </c>
      <c r="J144" s="176">
        <v>135.842659483412</v>
      </c>
      <c r="K144" s="176">
        <v>67881.2578191368</v>
      </c>
    </row>
    <row r="145" spans="1:11">
      <c r="A145" s="109" t="s">
        <v>369</v>
      </c>
      <c r="B145" s="109" t="s">
        <v>370</v>
      </c>
      <c r="C145" s="109" t="s">
        <v>50</v>
      </c>
      <c r="D145" s="109" t="s">
        <v>60</v>
      </c>
      <c r="E145" s="109" t="s">
        <v>31</v>
      </c>
      <c r="F145" s="110" t="s">
        <v>166</v>
      </c>
      <c r="G145" s="173">
        <v>30</v>
      </c>
      <c r="H145" s="174">
        <f t="shared" si="4"/>
        <v>536000973.776072</v>
      </c>
      <c r="I145" s="123">
        <f t="shared" si="5"/>
        <v>6025.27978450235</v>
      </c>
      <c r="J145" s="176">
        <v>200.842659483412</v>
      </c>
      <c r="K145" s="176">
        <v>88958.6862264425</v>
      </c>
    </row>
    <row r="146" spans="1:11">
      <c r="A146" s="109" t="s">
        <v>371</v>
      </c>
      <c r="B146" s="109" t="s">
        <v>372</v>
      </c>
      <c r="C146" s="109" t="s">
        <v>14</v>
      </c>
      <c r="D146" s="109" t="s">
        <v>24</v>
      </c>
      <c r="E146" s="109" t="s">
        <v>20</v>
      </c>
      <c r="F146" s="110" t="s">
        <v>139</v>
      </c>
      <c r="G146" s="173">
        <v>21</v>
      </c>
      <c r="H146" s="174">
        <f t="shared" si="4"/>
        <v>160769661.762561</v>
      </c>
      <c r="I146" s="123">
        <f t="shared" si="5"/>
        <v>2117.69584915165</v>
      </c>
      <c r="J146" s="176">
        <v>100.842659483412</v>
      </c>
      <c r="K146" s="176">
        <v>75917.2578191368</v>
      </c>
    </row>
    <row r="147" spans="1:11">
      <c r="A147" s="114" t="s">
        <v>373</v>
      </c>
      <c r="B147" s="114" t="s">
        <v>374</v>
      </c>
      <c r="C147" s="114" t="s">
        <v>35</v>
      </c>
      <c r="D147" s="114" t="s">
        <v>51</v>
      </c>
      <c r="E147" s="109" t="s">
        <v>36</v>
      </c>
      <c r="F147" s="110" t="s">
        <v>187</v>
      </c>
      <c r="G147" s="173">
        <v>0</v>
      </c>
      <c r="H147" s="174">
        <f t="shared" si="4"/>
        <v>0</v>
      </c>
      <c r="I147" s="123">
        <f t="shared" si="5"/>
        <v>0</v>
      </c>
      <c r="J147" s="176">
        <v>0</v>
      </c>
      <c r="K147" s="176">
        <v>0</v>
      </c>
    </row>
    <row r="148" spans="1:11">
      <c r="A148" s="109" t="s">
        <v>375</v>
      </c>
      <c r="B148" s="109" t="s">
        <v>376</v>
      </c>
      <c r="C148" s="109" t="s">
        <v>70</v>
      </c>
      <c r="D148" s="109" t="s">
        <v>15</v>
      </c>
      <c r="E148" s="109" t="s">
        <v>42</v>
      </c>
      <c r="F148" s="110" t="s">
        <v>71</v>
      </c>
      <c r="G148" s="173">
        <v>30</v>
      </c>
      <c r="H148" s="174">
        <f t="shared" si="4"/>
        <v>198222381.895463</v>
      </c>
      <c r="I148" s="123">
        <f t="shared" si="5"/>
        <v>2305.27978450235</v>
      </c>
      <c r="J148" s="176">
        <v>76.8426594834117</v>
      </c>
      <c r="K148" s="176">
        <v>85986.2578191368</v>
      </c>
    </row>
    <row r="149" spans="1:11">
      <c r="A149" s="114" t="s">
        <v>377</v>
      </c>
      <c r="B149" s="114" t="s">
        <v>378</v>
      </c>
      <c r="C149" s="114" t="s">
        <v>63</v>
      </c>
      <c r="D149" s="114" t="s">
        <v>51</v>
      </c>
      <c r="E149" s="109" t="s">
        <v>64</v>
      </c>
      <c r="F149" s="110" t="s">
        <v>65</v>
      </c>
      <c r="G149" s="173">
        <v>0</v>
      </c>
      <c r="H149" s="174">
        <f t="shared" si="4"/>
        <v>0</v>
      </c>
      <c r="I149" s="123">
        <f t="shared" si="5"/>
        <v>0</v>
      </c>
      <c r="J149" s="176">
        <v>0</v>
      </c>
      <c r="K149" s="176">
        <v>0</v>
      </c>
    </row>
    <row r="150" spans="1:11">
      <c r="A150" s="109" t="s">
        <v>379</v>
      </c>
      <c r="B150" s="109" t="s">
        <v>380</v>
      </c>
      <c r="C150" s="109" t="s">
        <v>14</v>
      </c>
      <c r="D150" s="109" t="s">
        <v>15</v>
      </c>
      <c r="E150" s="109" t="s">
        <v>20</v>
      </c>
      <c r="F150" s="110" t="s">
        <v>212</v>
      </c>
      <c r="G150" s="173">
        <v>30</v>
      </c>
      <c r="H150" s="174">
        <f t="shared" si="4"/>
        <v>411910209.740446</v>
      </c>
      <c r="I150" s="123">
        <f t="shared" si="5"/>
        <v>5425.27978450235</v>
      </c>
      <c r="J150" s="176">
        <v>180.842659483412</v>
      </c>
      <c r="K150" s="176">
        <v>75924.2336067336</v>
      </c>
    </row>
    <row r="151" spans="1:11">
      <c r="A151" s="109" t="s">
        <v>381</v>
      </c>
      <c r="B151" s="109" t="s">
        <v>382</v>
      </c>
      <c r="C151" s="109" t="s">
        <v>14</v>
      </c>
      <c r="D151" s="109" t="s">
        <v>24</v>
      </c>
      <c r="E151" s="109" t="s">
        <v>16</v>
      </c>
      <c r="F151" s="110" t="s">
        <v>28</v>
      </c>
      <c r="G151" s="173">
        <v>21</v>
      </c>
      <c r="H151" s="174">
        <f t="shared" si="4"/>
        <v>166128562.418749</v>
      </c>
      <c r="I151" s="123">
        <f t="shared" si="5"/>
        <v>2439.70221278801</v>
      </c>
      <c r="J151" s="176">
        <v>116.176295847048</v>
      </c>
      <c r="K151" s="176">
        <v>68093.7868351166</v>
      </c>
    </row>
    <row r="152" spans="1:11">
      <c r="A152" s="109" t="s">
        <v>383</v>
      </c>
      <c r="B152" s="109" t="s">
        <v>384</v>
      </c>
      <c r="C152" s="109" t="s">
        <v>14</v>
      </c>
      <c r="D152" s="109" t="s">
        <v>24</v>
      </c>
      <c r="E152" s="109" t="s">
        <v>16</v>
      </c>
      <c r="F152" s="110" t="s">
        <v>28</v>
      </c>
      <c r="G152" s="173">
        <v>21</v>
      </c>
      <c r="H152" s="174">
        <f t="shared" si="4"/>
        <v>198207255.713814</v>
      </c>
      <c r="I152" s="123">
        <f t="shared" si="5"/>
        <v>3035.51039460619</v>
      </c>
      <c r="J152" s="176">
        <v>144.548114028866</v>
      </c>
      <c r="K152" s="176">
        <v>65296.1874438017</v>
      </c>
    </row>
    <row r="153" spans="1:11">
      <c r="A153" s="109" t="s">
        <v>385</v>
      </c>
      <c r="B153" s="109" t="s">
        <v>386</v>
      </c>
      <c r="C153" s="109" t="s">
        <v>14</v>
      </c>
      <c r="D153" s="109" t="s">
        <v>320</v>
      </c>
      <c r="E153" s="109" t="s">
        <v>16</v>
      </c>
      <c r="F153" s="110" t="s">
        <v>201</v>
      </c>
      <c r="G153" s="173">
        <v>30</v>
      </c>
      <c r="H153" s="174">
        <f t="shared" si="4"/>
        <v>102805770.232271</v>
      </c>
      <c r="I153" s="123">
        <f t="shared" si="5"/>
        <v>1192.2444903847</v>
      </c>
      <c r="J153" s="176">
        <v>39.7414830128235</v>
      </c>
      <c r="K153" s="176">
        <v>86228.7652082994</v>
      </c>
    </row>
    <row r="154" spans="1:11">
      <c r="A154" s="109" t="s">
        <v>387</v>
      </c>
      <c r="B154" s="109" t="s">
        <v>388</v>
      </c>
      <c r="C154" s="109" t="s">
        <v>63</v>
      </c>
      <c r="D154" s="109" t="s">
        <v>15</v>
      </c>
      <c r="E154" s="109" t="s">
        <v>64</v>
      </c>
      <c r="F154" s="110" t="s">
        <v>159</v>
      </c>
      <c r="G154" s="173">
        <v>30</v>
      </c>
      <c r="H154" s="174">
        <f t="shared" si="4"/>
        <v>409008685.441885</v>
      </c>
      <c r="I154" s="123">
        <f t="shared" si="5"/>
        <v>4495.27978450235</v>
      </c>
      <c r="J154" s="176">
        <v>149.842659483412</v>
      </c>
      <c r="K154" s="176">
        <v>90986.2578191368</v>
      </c>
    </row>
    <row r="155" spans="1:11">
      <c r="A155" s="109" t="s">
        <v>389</v>
      </c>
      <c r="B155" s="109" t="s">
        <v>390</v>
      </c>
      <c r="C155" s="109" t="s">
        <v>14</v>
      </c>
      <c r="D155" s="109" t="s">
        <v>24</v>
      </c>
      <c r="E155" s="109" t="s">
        <v>16</v>
      </c>
      <c r="F155" s="110" t="s">
        <v>201</v>
      </c>
      <c r="G155" s="173">
        <v>21</v>
      </c>
      <c r="H155" s="174">
        <f t="shared" si="4"/>
        <v>63047854.9994139</v>
      </c>
      <c r="I155" s="123">
        <f t="shared" si="5"/>
        <v>872.510394606192</v>
      </c>
      <c r="J155" s="176">
        <v>41.5481140288663</v>
      </c>
      <c r="K155" s="176">
        <v>72260.2909824021</v>
      </c>
    </row>
    <row r="156" spans="1:11">
      <c r="A156" s="109" t="s">
        <v>391</v>
      </c>
      <c r="B156" s="109" t="s">
        <v>392</v>
      </c>
      <c r="C156" s="109" t="s">
        <v>393</v>
      </c>
      <c r="D156" s="109" t="s">
        <v>15</v>
      </c>
      <c r="E156" s="109" t="s">
        <v>42</v>
      </c>
      <c r="F156" s="110" t="s">
        <v>71</v>
      </c>
      <c r="G156" s="173">
        <v>30</v>
      </c>
      <c r="H156" s="174">
        <f t="shared" si="4"/>
        <v>558777958.685784</v>
      </c>
      <c r="I156" s="123">
        <f t="shared" si="5"/>
        <v>6175.27978450235</v>
      </c>
      <c r="J156" s="176">
        <v>205.842659483412</v>
      </c>
      <c r="K156" s="176">
        <v>90486.2578191368</v>
      </c>
    </row>
    <row r="157" spans="1:11">
      <c r="A157" s="109" t="s">
        <v>394</v>
      </c>
      <c r="B157" s="109" t="s">
        <v>395</v>
      </c>
      <c r="C157" s="109" t="s">
        <v>14</v>
      </c>
      <c r="D157" s="109" t="s">
        <v>24</v>
      </c>
      <c r="E157" s="109" t="s">
        <v>46</v>
      </c>
      <c r="F157" s="110" t="s">
        <v>47</v>
      </c>
      <c r="G157" s="173">
        <v>21</v>
      </c>
      <c r="H157" s="174">
        <f t="shared" si="4"/>
        <v>136061436.149944</v>
      </c>
      <c r="I157" s="123">
        <f t="shared" si="5"/>
        <v>1680.05584915165</v>
      </c>
      <c r="J157" s="176">
        <v>80.0026594834117</v>
      </c>
      <c r="K157" s="176">
        <v>80986.2578191368</v>
      </c>
    </row>
    <row r="158" spans="1:11">
      <c r="A158" s="109" t="s">
        <v>396</v>
      </c>
      <c r="B158" s="109" t="s">
        <v>397</v>
      </c>
      <c r="C158" s="109" t="s">
        <v>192</v>
      </c>
      <c r="D158" s="109" t="s">
        <v>15</v>
      </c>
      <c r="E158" s="109" t="s">
        <v>36</v>
      </c>
      <c r="F158" s="110" t="s">
        <v>193</v>
      </c>
      <c r="G158" s="173">
        <v>30</v>
      </c>
      <c r="H158" s="174">
        <f t="shared" si="4"/>
        <v>305549374.697648</v>
      </c>
      <c r="I158" s="123">
        <f t="shared" si="5"/>
        <v>3595.27978450235</v>
      </c>
      <c r="J158" s="176">
        <v>119.842659483412</v>
      </c>
      <c r="K158" s="176">
        <v>84986.2578191368</v>
      </c>
    </row>
    <row r="159" spans="1:11">
      <c r="A159" s="109" t="s">
        <v>398</v>
      </c>
      <c r="B159" s="109" t="s">
        <v>399</v>
      </c>
      <c r="C159" s="109" t="s">
        <v>14</v>
      </c>
      <c r="D159" s="109" t="s">
        <v>60</v>
      </c>
      <c r="E159" s="109" t="s">
        <v>46</v>
      </c>
      <c r="F159" s="110" t="s">
        <v>112</v>
      </c>
      <c r="G159" s="173">
        <v>30</v>
      </c>
      <c r="H159" s="174">
        <f t="shared" si="4"/>
        <v>461269474.202496</v>
      </c>
      <c r="I159" s="123">
        <f t="shared" si="5"/>
        <v>5428.27978450235</v>
      </c>
      <c r="J159" s="176">
        <v>180.942659483412</v>
      </c>
      <c r="K159" s="176">
        <v>84975.2578191368</v>
      </c>
    </row>
    <row r="160" spans="1:11">
      <c r="A160" s="109" t="s">
        <v>400</v>
      </c>
      <c r="B160" s="109" t="s">
        <v>401</v>
      </c>
      <c r="C160" s="109" t="s">
        <v>14</v>
      </c>
      <c r="D160" s="109" t="s">
        <v>15</v>
      </c>
      <c r="E160" s="109" t="s">
        <v>42</v>
      </c>
      <c r="F160" s="110" t="s">
        <v>93</v>
      </c>
      <c r="G160" s="173">
        <v>30</v>
      </c>
      <c r="H160" s="174">
        <f t="shared" si="4"/>
        <v>345373708.119568</v>
      </c>
      <c r="I160" s="123">
        <f t="shared" si="5"/>
        <v>3655.27978450235</v>
      </c>
      <c r="J160" s="176">
        <v>121.842659483412</v>
      </c>
      <c r="K160" s="176">
        <v>94486.2578191368</v>
      </c>
    </row>
    <row r="161" spans="1:11">
      <c r="A161" s="109" t="s">
        <v>402</v>
      </c>
      <c r="B161" s="109" t="s">
        <v>403</v>
      </c>
      <c r="C161" s="109" t="s">
        <v>135</v>
      </c>
      <c r="D161" s="109" t="s">
        <v>15</v>
      </c>
      <c r="E161" s="109" t="s">
        <v>36</v>
      </c>
      <c r="F161" s="110" t="s">
        <v>136</v>
      </c>
      <c r="G161" s="173">
        <v>30</v>
      </c>
      <c r="H161" s="174">
        <f t="shared" si="4"/>
        <v>299960109.033422</v>
      </c>
      <c r="I161" s="123">
        <f t="shared" si="5"/>
        <v>3445.27978450235</v>
      </c>
      <c r="J161" s="176">
        <v>114.842659483412</v>
      </c>
      <c r="K161" s="176">
        <v>87064.0783319573</v>
      </c>
    </row>
    <row r="162" spans="1:11">
      <c r="A162" s="109" t="s">
        <v>404</v>
      </c>
      <c r="B162" s="109" t="s">
        <v>405</v>
      </c>
      <c r="C162" s="109" t="s">
        <v>115</v>
      </c>
      <c r="D162" s="109" t="s">
        <v>15</v>
      </c>
      <c r="E162" s="109" t="s">
        <v>46</v>
      </c>
      <c r="F162" s="110" t="s">
        <v>116</v>
      </c>
      <c r="G162" s="173">
        <v>30</v>
      </c>
      <c r="H162" s="174">
        <f t="shared" si="4"/>
        <v>545027449.666017</v>
      </c>
      <c r="I162" s="123">
        <f t="shared" si="5"/>
        <v>5675.47978450235</v>
      </c>
      <c r="J162" s="176">
        <v>189.182659483412</v>
      </c>
      <c r="K162" s="176">
        <v>96031.9603558956</v>
      </c>
    </row>
    <row r="163" spans="1:11">
      <c r="A163" s="109" t="s">
        <v>406</v>
      </c>
      <c r="B163" s="109" t="s">
        <v>407</v>
      </c>
      <c r="C163" s="109" t="s">
        <v>14</v>
      </c>
      <c r="D163" s="109" t="s">
        <v>320</v>
      </c>
      <c r="E163" s="109" t="s">
        <v>46</v>
      </c>
      <c r="F163" s="110" t="s">
        <v>112</v>
      </c>
      <c r="G163" s="173">
        <v>30</v>
      </c>
      <c r="H163" s="174">
        <f t="shared" si="4"/>
        <v>190591537.097675</v>
      </c>
      <c r="I163" s="123">
        <f t="shared" si="5"/>
        <v>2875.27978450235</v>
      </c>
      <c r="J163" s="176">
        <v>95.8426594834117</v>
      </c>
      <c r="K163" s="176">
        <v>66286.2578191368</v>
      </c>
    </row>
    <row r="164" spans="1:11">
      <c r="A164" s="109" t="s">
        <v>408</v>
      </c>
      <c r="B164" s="109" t="s">
        <v>409</v>
      </c>
      <c r="C164" s="109" t="s">
        <v>14</v>
      </c>
      <c r="D164" s="109" t="s">
        <v>15</v>
      </c>
      <c r="E164" s="109" t="s">
        <v>16</v>
      </c>
      <c r="F164" s="110" t="s">
        <v>28</v>
      </c>
      <c r="G164" s="173">
        <v>30</v>
      </c>
      <c r="H164" s="174">
        <f t="shared" si="4"/>
        <v>498630996.533374</v>
      </c>
      <c r="I164" s="123">
        <f t="shared" si="5"/>
        <v>5943.57390214941</v>
      </c>
      <c r="J164" s="176">
        <v>198.119130071647</v>
      </c>
      <c r="K164" s="176">
        <v>83894.1358755631</v>
      </c>
    </row>
    <row r="165" spans="1:11">
      <c r="A165" s="109" t="s">
        <v>410</v>
      </c>
      <c r="B165" s="109" t="s">
        <v>411</v>
      </c>
      <c r="C165" s="109" t="s">
        <v>301</v>
      </c>
      <c r="D165" s="109" t="s">
        <v>15</v>
      </c>
      <c r="E165" s="109" t="s">
        <v>36</v>
      </c>
      <c r="F165" s="110" t="s">
        <v>302</v>
      </c>
      <c r="G165" s="173">
        <v>30</v>
      </c>
      <c r="H165" s="174">
        <f t="shared" si="4"/>
        <v>411507952.63195</v>
      </c>
      <c r="I165" s="123">
        <f t="shared" si="5"/>
        <v>4645.27978450235</v>
      </c>
      <c r="J165" s="176">
        <v>154.842659483412</v>
      </c>
      <c r="K165" s="176">
        <v>88586.2578191368</v>
      </c>
    </row>
    <row r="166" spans="1:11">
      <c r="A166" s="109" t="s">
        <v>412</v>
      </c>
      <c r="B166" s="109" t="s">
        <v>413</v>
      </c>
      <c r="C166" s="109" t="s">
        <v>35</v>
      </c>
      <c r="D166" s="109" t="s">
        <v>92</v>
      </c>
      <c r="E166" s="109" t="s">
        <v>36</v>
      </c>
      <c r="F166" s="110" t="s">
        <v>187</v>
      </c>
      <c r="G166" s="173">
        <v>30</v>
      </c>
      <c r="H166" s="174">
        <f t="shared" si="4"/>
        <v>754692394.055916</v>
      </c>
      <c r="I166" s="123">
        <f t="shared" si="5"/>
        <v>7945.27978450235</v>
      </c>
      <c r="J166" s="176">
        <v>264.842659483412</v>
      </c>
      <c r="K166" s="176">
        <v>94986.2578191368</v>
      </c>
    </row>
    <row r="167" spans="1:11">
      <c r="A167" s="109" t="s">
        <v>414</v>
      </c>
      <c r="B167" s="109" t="s">
        <v>415</v>
      </c>
      <c r="C167" s="109" t="s">
        <v>14</v>
      </c>
      <c r="D167" s="109" t="s">
        <v>24</v>
      </c>
      <c r="E167" s="109" t="s">
        <v>16</v>
      </c>
      <c r="F167" s="110" t="s">
        <v>77</v>
      </c>
      <c r="G167" s="173">
        <v>30</v>
      </c>
      <c r="H167" s="174">
        <f t="shared" si="4"/>
        <v>384119913.941416</v>
      </c>
      <c r="I167" s="123">
        <f t="shared" si="5"/>
        <v>4531.26213744353</v>
      </c>
      <c r="J167" s="176">
        <v>151.042071248118</v>
      </c>
      <c r="K167" s="176">
        <v>84771.0642841182</v>
      </c>
    </row>
    <row r="168" spans="1:11">
      <c r="A168" s="109" t="s">
        <v>416</v>
      </c>
      <c r="B168" s="109" t="s">
        <v>417</v>
      </c>
      <c r="C168" s="109" t="s">
        <v>317</v>
      </c>
      <c r="D168" s="109" t="s">
        <v>15</v>
      </c>
      <c r="E168" s="109" t="s">
        <v>42</v>
      </c>
      <c r="F168" s="110" t="s">
        <v>109</v>
      </c>
      <c r="G168" s="173">
        <v>30</v>
      </c>
      <c r="H168" s="174">
        <f t="shared" si="4"/>
        <v>364943788.277498</v>
      </c>
      <c r="I168" s="123">
        <f t="shared" si="5"/>
        <v>4345.27978450235</v>
      </c>
      <c r="J168" s="176">
        <v>144.842659483412</v>
      </c>
      <c r="K168" s="176">
        <v>83986.2578191368</v>
      </c>
    </row>
    <row r="169" spans="1:11">
      <c r="A169" s="109" t="s">
        <v>418</v>
      </c>
      <c r="B169" s="109" t="s">
        <v>419</v>
      </c>
      <c r="C169" s="109" t="s">
        <v>261</v>
      </c>
      <c r="D169" s="109" t="s">
        <v>51</v>
      </c>
      <c r="E169" s="109" t="s">
        <v>64</v>
      </c>
      <c r="F169" s="110" t="s">
        <v>262</v>
      </c>
      <c r="G169" s="173">
        <v>30</v>
      </c>
      <c r="H169" s="174">
        <f t="shared" si="4"/>
        <v>484257360.632649</v>
      </c>
      <c r="I169" s="123">
        <f t="shared" si="5"/>
        <v>4795.27978450235</v>
      </c>
      <c r="J169" s="176">
        <v>159.842659483412</v>
      </c>
      <c r="K169" s="176">
        <v>100986.257819137</v>
      </c>
    </row>
    <row r="170" spans="1:11">
      <c r="A170" s="109" t="s">
        <v>420</v>
      </c>
      <c r="B170" s="109" t="s">
        <v>421</v>
      </c>
      <c r="C170" s="109" t="s">
        <v>14</v>
      </c>
      <c r="D170" s="109" t="s">
        <v>24</v>
      </c>
      <c r="E170" s="109" t="s">
        <v>16</v>
      </c>
      <c r="F170" s="110" t="s">
        <v>288</v>
      </c>
      <c r="G170" s="173">
        <v>21</v>
      </c>
      <c r="H170" s="174">
        <f t="shared" si="4"/>
        <v>207735545.282524</v>
      </c>
      <c r="I170" s="123">
        <f t="shared" si="5"/>
        <v>3299.00312187892</v>
      </c>
      <c r="J170" s="176">
        <v>157.095386756139</v>
      </c>
      <c r="K170" s="176">
        <v>62969.1872386619</v>
      </c>
    </row>
    <row r="171" spans="1:11">
      <c r="A171" s="109" t="s">
        <v>422</v>
      </c>
      <c r="B171" s="109" t="s">
        <v>423</v>
      </c>
      <c r="C171" s="109" t="s">
        <v>14</v>
      </c>
      <c r="D171" s="109" t="s">
        <v>15</v>
      </c>
      <c r="E171" s="109" t="s">
        <v>42</v>
      </c>
      <c r="F171" s="110" t="s">
        <v>43</v>
      </c>
      <c r="G171" s="173">
        <v>30</v>
      </c>
      <c r="H171" s="174">
        <f t="shared" si="4"/>
        <v>366959717.946233</v>
      </c>
      <c r="I171" s="123">
        <f t="shared" si="5"/>
        <v>3925.27978450235</v>
      </c>
      <c r="J171" s="176">
        <v>130.842659483412</v>
      </c>
      <c r="K171" s="176">
        <v>93486.2578191368</v>
      </c>
    </row>
    <row r="172" spans="1:11">
      <c r="A172" s="109" t="s">
        <v>424</v>
      </c>
      <c r="B172" s="109" t="s">
        <v>425</v>
      </c>
      <c r="C172" s="109" t="s">
        <v>14</v>
      </c>
      <c r="D172" s="109" t="s">
        <v>15</v>
      </c>
      <c r="E172" s="109" t="s">
        <v>16</v>
      </c>
      <c r="F172" s="110" t="s">
        <v>288</v>
      </c>
      <c r="G172" s="173">
        <v>30</v>
      </c>
      <c r="H172" s="174">
        <f t="shared" si="4"/>
        <v>522793460.995534</v>
      </c>
      <c r="I172" s="123">
        <f t="shared" si="5"/>
        <v>6846.94449038471</v>
      </c>
      <c r="J172" s="176">
        <v>228.231483012824</v>
      </c>
      <c r="K172" s="176">
        <v>76354.2718550885</v>
      </c>
    </row>
    <row r="173" spans="1:11">
      <c r="A173" s="114" t="s">
        <v>426</v>
      </c>
      <c r="B173" s="114" t="s">
        <v>427</v>
      </c>
      <c r="C173" s="114" t="s">
        <v>14</v>
      </c>
      <c r="D173" s="114" t="s">
        <v>320</v>
      </c>
      <c r="E173" s="109" t="s">
        <v>16</v>
      </c>
      <c r="F173" s="110" t="s">
        <v>17</v>
      </c>
      <c r="G173" s="173">
        <v>30</v>
      </c>
      <c r="H173" s="174">
        <f t="shared" si="4"/>
        <v>59128078.1932181</v>
      </c>
      <c r="I173" s="123">
        <f t="shared" si="5"/>
        <v>908.951213073781</v>
      </c>
      <c r="J173" s="176">
        <v>30.298373769126</v>
      </c>
      <c r="K173" s="176">
        <v>65050.8820965935</v>
      </c>
    </row>
    <row r="174" spans="1:11">
      <c r="A174" s="109" t="s">
        <v>428</v>
      </c>
      <c r="B174" s="109" t="s">
        <v>429</v>
      </c>
      <c r="C174" s="109" t="s">
        <v>80</v>
      </c>
      <c r="D174" s="109" t="s">
        <v>60</v>
      </c>
      <c r="E174" s="109" t="s">
        <v>64</v>
      </c>
      <c r="F174" s="110" t="s">
        <v>339</v>
      </c>
      <c r="G174" s="173">
        <v>30</v>
      </c>
      <c r="H174" s="174">
        <f t="shared" si="4"/>
        <v>133059352.41547</v>
      </c>
      <c r="I174" s="123">
        <f t="shared" si="5"/>
        <v>1495.27978450235</v>
      </c>
      <c r="J174" s="176">
        <v>49.8426594834117</v>
      </c>
      <c r="K174" s="176">
        <v>88986.2578191368</v>
      </c>
    </row>
    <row r="175" spans="1:11">
      <c r="A175" s="109" t="s">
        <v>430</v>
      </c>
      <c r="B175" s="109" t="s">
        <v>431</v>
      </c>
      <c r="C175" s="109" t="s">
        <v>14</v>
      </c>
      <c r="D175" s="109" t="s">
        <v>15</v>
      </c>
      <c r="E175" s="109" t="s">
        <v>20</v>
      </c>
      <c r="F175" s="110" t="s">
        <v>139</v>
      </c>
      <c r="G175" s="173">
        <v>30</v>
      </c>
      <c r="H175" s="174">
        <f t="shared" si="4"/>
        <v>143719790.726036</v>
      </c>
      <c r="I175" s="123">
        <f t="shared" si="5"/>
        <v>1795.27978450235</v>
      </c>
      <c r="J175" s="176">
        <v>59.8426594834117</v>
      </c>
      <c r="K175" s="176">
        <v>80054.2578191368</v>
      </c>
    </row>
    <row r="176" spans="1:11">
      <c r="A176" s="109" t="s">
        <v>432</v>
      </c>
      <c r="B176" s="109" t="s">
        <v>433</v>
      </c>
      <c r="C176" s="109" t="s">
        <v>35</v>
      </c>
      <c r="D176" s="109" t="s">
        <v>24</v>
      </c>
      <c r="E176" s="109" t="s">
        <v>36</v>
      </c>
      <c r="F176" s="110" t="s">
        <v>121</v>
      </c>
      <c r="G176" s="173">
        <v>30</v>
      </c>
      <c r="H176" s="174">
        <f t="shared" si="4"/>
        <v>365112218.955881</v>
      </c>
      <c r="I176" s="123">
        <f t="shared" si="5"/>
        <v>3655.27978450235</v>
      </c>
      <c r="J176" s="176">
        <v>121.842659483412</v>
      </c>
      <c r="K176" s="176">
        <v>99886.2578191368</v>
      </c>
    </row>
    <row r="177" spans="1:11">
      <c r="A177" s="109" t="s">
        <v>434</v>
      </c>
      <c r="B177" s="109" t="s">
        <v>435</v>
      </c>
      <c r="C177" s="109" t="s">
        <v>14</v>
      </c>
      <c r="D177" s="109" t="s">
        <v>15</v>
      </c>
      <c r="E177" s="109" t="s">
        <v>31</v>
      </c>
      <c r="F177" s="110" t="s">
        <v>166</v>
      </c>
      <c r="G177" s="173">
        <v>30</v>
      </c>
      <c r="H177" s="174">
        <f t="shared" si="4"/>
        <v>484066201.676892</v>
      </c>
      <c r="I177" s="123">
        <f t="shared" si="5"/>
        <v>6094.2678873098</v>
      </c>
      <c r="J177" s="176">
        <v>203.142262910327</v>
      </c>
      <c r="K177" s="176">
        <v>79429.7544229835</v>
      </c>
    </row>
    <row r="178" spans="1:11">
      <c r="A178" s="109" t="s">
        <v>436</v>
      </c>
      <c r="B178" s="109" t="s">
        <v>437</v>
      </c>
      <c r="C178" s="109" t="s">
        <v>14</v>
      </c>
      <c r="D178" s="109" t="s">
        <v>24</v>
      </c>
      <c r="E178" s="109" t="s">
        <v>16</v>
      </c>
      <c r="F178" s="110" t="s">
        <v>17</v>
      </c>
      <c r="G178" s="173">
        <v>21</v>
      </c>
      <c r="H178" s="174">
        <f t="shared" si="4"/>
        <v>277457117.634544</v>
      </c>
      <c r="I178" s="123">
        <f t="shared" si="5"/>
        <v>4575.17312187892</v>
      </c>
      <c r="J178" s="176">
        <v>217.865386756139</v>
      </c>
      <c r="K178" s="176">
        <v>60644.0696872687</v>
      </c>
    </row>
    <row r="179" spans="1:11">
      <c r="A179" s="109" t="s">
        <v>438</v>
      </c>
      <c r="B179" s="109" t="s">
        <v>439</v>
      </c>
      <c r="C179" s="109" t="s">
        <v>14</v>
      </c>
      <c r="D179" s="109" t="s">
        <v>24</v>
      </c>
      <c r="E179" s="109" t="s">
        <v>20</v>
      </c>
      <c r="F179" s="110" t="s">
        <v>139</v>
      </c>
      <c r="G179" s="173">
        <v>21</v>
      </c>
      <c r="H179" s="174">
        <f t="shared" si="4"/>
        <v>93942562.255879</v>
      </c>
      <c r="I179" s="123">
        <f t="shared" si="5"/>
        <v>1067.69584915165</v>
      </c>
      <c r="J179" s="176">
        <v>50.8426594834117</v>
      </c>
      <c r="K179" s="176">
        <v>87986.2578191368</v>
      </c>
    </row>
    <row r="180" spans="1:11">
      <c r="A180" s="109" t="s">
        <v>440</v>
      </c>
      <c r="B180" s="109" t="s">
        <v>441</v>
      </c>
      <c r="C180" s="109" t="s">
        <v>14</v>
      </c>
      <c r="D180" s="109" t="s">
        <v>24</v>
      </c>
      <c r="E180" s="109" t="s">
        <v>20</v>
      </c>
      <c r="F180" s="110" t="s">
        <v>139</v>
      </c>
      <c r="G180" s="173">
        <v>21</v>
      </c>
      <c r="H180" s="174">
        <f t="shared" si="4"/>
        <v>229196835.788421</v>
      </c>
      <c r="I180" s="123">
        <f t="shared" si="5"/>
        <v>2411.69584915165</v>
      </c>
      <c r="J180" s="176">
        <v>114.842659483412</v>
      </c>
      <c r="K180" s="176">
        <v>95035.5476496112</v>
      </c>
    </row>
    <row r="181" spans="1:11">
      <c r="A181" s="109" t="s">
        <v>442</v>
      </c>
      <c r="B181" s="109" t="s">
        <v>443</v>
      </c>
      <c r="C181" s="109" t="s">
        <v>14</v>
      </c>
      <c r="D181" s="109" t="s">
        <v>96</v>
      </c>
      <c r="E181" s="109" t="s">
        <v>42</v>
      </c>
      <c r="F181" s="110" t="s">
        <v>109</v>
      </c>
      <c r="G181" s="173">
        <v>30</v>
      </c>
      <c r="H181" s="174">
        <f t="shared" si="4"/>
        <v>238083581.191402</v>
      </c>
      <c r="I181" s="123">
        <f t="shared" si="5"/>
        <v>2995.27978450235</v>
      </c>
      <c r="J181" s="176">
        <v>99.8426594834117</v>
      </c>
      <c r="K181" s="176">
        <v>79486.2578191368</v>
      </c>
    </row>
    <row r="182" spans="1:11">
      <c r="A182" s="109" t="s">
        <v>444</v>
      </c>
      <c r="B182" s="109" t="s">
        <v>445</v>
      </c>
      <c r="C182" s="109" t="s">
        <v>446</v>
      </c>
      <c r="D182" s="109" t="s">
        <v>15</v>
      </c>
      <c r="E182" s="109" t="s">
        <v>31</v>
      </c>
      <c r="F182" s="110" t="s">
        <v>184</v>
      </c>
      <c r="G182" s="173">
        <v>30</v>
      </c>
      <c r="H182" s="174">
        <f t="shared" si="4"/>
        <v>628345231.377103</v>
      </c>
      <c r="I182" s="123">
        <f t="shared" si="5"/>
        <v>6325.27978450235</v>
      </c>
      <c r="J182" s="176">
        <v>210.842659483412</v>
      </c>
      <c r="K182" s="176">
        <v>99338.7253662075</v>
      </c>
    </row>
    <row r="183" spans="1:11">
      <c r="A183" s="109" t="s">
        <v>447</v>
      </c>
      <c r="B183" s="109" t="s">
        <v>448</v>
      </c>
      <c r="C183" s="109" t="s">
        <v>449</v>
      </c>
      <c r="D183" s="109" t="s">
        <v>15</v>
      </c>
      <c r="E183" s="109" t="s">
        <v>16</v>
      </c>
      <c r="F183" s="110" t="s">
        <v>288</v>
      </c>
      <c r="G183" s="173">
        <v>30</v>
      </c>
      <c r="H183" s="174">
        <f t="shared" si="4"/>
        <v>559836685.997609</v>
      </c>
      <c r="I183" s="123">
        <f t="shared" si="5"/>
        <v>6030.82096097294</v>
      </c>
      <c r="J183" s="176">
        <v>201.027365365765</v>
      </c>
      <c r="K183" s="176">
        <v>92829.26646645</v>
      </c>
    </row>
    <row r="184" spans="1:11">
      <c r="A184" s="109" t="s">
        <v>450</v>
      </c>
      <c r="B184" s="109" t="s">
        <v>451</v>
      </c>
      <c r="C184" s="109" t="s">
        <v>14</v>
      </c>
      <c r="D184" s="109" t="s">
        <v>15</v>
      </c>
      <c r="E184" s="109" t="s">
        <v>31</v>
      </c>
      <c r="F184" s="110" t="s">
        <v>55</v>
      </c>
      <c r="G184" s="173">
        <v>30</v>
      </c>
      <c r="H184" s="174">
        <f t="shared" si="4"/>
        <v>294171196.517361</v>
      </c>
      <c r="I184" s="123">
        <f t="shared" si="5"/>
        <v>4156.05018390926</v>
      </c>
      <c r="J184" s="176">
        <v>138.535006130309</v>
      </c>
      <c r="K184" s="176">
        <v>70781.4351367282</v>
      </c>
    </row>
    <row r="185" spans="1:11">
      <c r="A185" s="109" t="s">
        <v>452</v>
      </c>
      <c r="B185" s="109" t="s">
        <v>453</v>
      </c>
      <c r="C185" s="109" t="s">
        <v>14</v>
      </c>
      <c r="D185" s="109" t="s">
        <v>92</v>
      </c>
      <c r="E185" s="109" t="s">
        <v>46</v>
      </c>
      <c r="F185" s="110" t="s">
        <v>116</v>
      </c>
      <c r="G185" s="173">
        <v>30</v>
      </c>
      <c r="H185" s="174">
        <f t="shared" si="4"/>
        <v>828042768.449298</v>
      </c>
      <c r="I185" s="123">
        <f t="shared" si="5"/>
        <v>7825.27978450235</v>
      </c>
      <c r="J185" s="176">
        <v>260.842659483412</v>
      </c>
      <c r="K185" s="176">
        <v>105816.378615523</v>
      </c>
    </row>
    <row r="186" spans="1:11">
      <c r="A186" s="109" t="s">
        <v>454</v>
      </c>
      <c r="B186" s="109" t="s">
        <v>455</v>
      </c>
      <c r="C186" s="109" t="s">
        <v>14</v>
      </c>
      <c r="D186" s="109" t="s">
        <v>60</v>
      </c>
      <c r="E186" s="109" t="s">
        <v>46</v>
      </c>
      <c r="F186" s="110" t="s">
        <v>198</v>
      </c>
      <c r="G186" s="173">
        <v>30</v>
      </c>
      <c r="H186" s="174">
        <f t="shared" si="4"/>
        <v>570780495.821523</v>
      </c>
      <c r="I186" s="123">
        <f t="shared" si="5"/>
        <v>5737.27978450235</v>
      </c>
      <c r="J186" s="176">
        <v>191.242659483412</v>
      </c>
      <c r="K186" s="176">
        <v>99486.2578191368</v>
      </c>
    </row>
    <row r="187" spans="1:11">
      <c r="A187" s="109" t="s">
        <v>456</v>
      </c>
      <c r="B187" s="109" t="s">
        <v>457</v>
      </c>
      <c r="C187" s="109" t="s">
        <v>14</v>
      </c>
      <c r="D187" s="109" t="s">
        <v>60</v>
      </c>
      <c r="E187" s="109" t="s">
        <v>20</v>
      </c>
      <c r="F187" s="110" t="s">
        <v>154</v>
      </c>
      <c r="G187" s="173">
        <v>30</v>
      </c>
      <c r="H187" s="174">
        <f t="shared" si="4"/>
        <v>658957325.684969</v>
      </c>
      <c r="I187" s="123">
        <f t="shared" si="5"/>
        <v>8275.27978450235</v>
      </c>
      <c r="J187" s="176">
        <v>275.842659483412</v>
      </c>
      <c r="K187" s="176">
        <v>79629.6128765388</v>
      </c>
    </row>
    <row r="188" spans="1:11">
      <c r="A188" s="109" t="s">
        <v>458</v>
      </c>
      <c r="B188" s="109" t="s">
        <v>459</v>
      </c>
      <c r="C188" s="109" t="s">
        <v>50</v>
      </c>
      <c r="D188" s="109" t="s">
        <v>60</v>
      </c>
      <c r="E188" s="109" t="s">
        <v>31</v>
      </c>
      <c r="F188" s="110" t="s">
        <v>166</v>
      </c>
      <c r="G188" s="173">
        <v>30</v>
      </c>
      <c r="H188" s="174">
        <f t="shared" si="4"/>
        <v>570955691.32481</v>
      </c>
      <c r="I188" s="123">
        <f t="shared" si="5"/>
        <v>6925.27978450235</v>
      </c>
      <c r="J188" s="176">
        <v>230.842659483412</v>
      </c>
      <c r="K188" s="176">
        <v>82445.1443250735</v>
      </c>
    </row>
    <row r="189" spans="1:11">
      <c r="A189" s="109" t="s">
        <v>460</v>
      </c>
      <c r="B189" s="109" t="s">
        <v>461</v>
      </c>
      <c r="C189" s="109" t="s">
        <v>50</v>
      </c>
      <c r="D189" s="109" t="s">
        <v>15</v>
      </c>
      <c r="E189" s="109" t="s">
        <v>20</v>
      </c>
      <c r="F189" s="110" t="s">
        <v>52</v>
      </c>
      <c r="G189" s="173">
        <v>30</v>
      </c>
      <c r="H189" s="174">
        <f t="shared" si="4"/>
        <v>235104559.937279</v>
      </c>
      <c r="I189" s="123">
        <f t="shared" si="5"/>
        <v>2695.27978450235</v>
      </c>
      <c r="J189" s="176">
        <v>89.8426594834117</v>
      </c>
      <c r="K189" s="176">
        <v>87228.2578191368</v>
      </c>
    </row>
    <row r="190" spans="1:11">
      <c r="A190" s="109" t="s">
        <v>462</v>
      </c>
      <c r="B190" s="109" t="s">
        <v>463</v>
      </c>
      <c r="C190" s="109" t="s">
        <v>70</v>
      </c>
      <c r="D190" s="109" t="s">
        <v>60</v>
      </c>
      <c r="E190" s="109" t="s">
        <v>42</v>
      </c>
      <c r="F190" s="110" t="s">
        <v>71</v>
      </c>
      <c r="G190" s="173">
        <v>30</v>
      </c>
      <c r="H190" s="174">
        <f t="shared" si="4"/>
        <v>587625561.077696</v>
      </c>
      <c r="I190" s="123">
        <f t="shared" si="5"/>
        <v>6955.27978450235</v>
      </c>
      <c r="J190" s="176">
        <v>231.842659483412</v>
      </c>
      <c r="K190" s="176">
        <v>84486.2578191368</v>
      </c>
    </row>
    <row r="191" spans="1:11">
      <c r="A191" s="109" t="s">
        <v>464</v>
      </c>
      <c r="B191" s="109" t="s">
        <v>465</v>
      </c>
      <c r="C191" s="109" t="s">
        <v>115</v>
      </c>
      <c r="D191" s="109" t="s">
        <v>15</v>
      </c>
      <c r="E191" s="109" t="s">
        <v>46</v>
      </c>
      <c r="F191" s="110" t="s">
        <v>116</v>
      </c>
      <c r="G191" s="173">
        <v>30</v>
      </c>
      <c r="H191" s="174">
        <f t="shared" si="4"/>
        <v>326785326.928663</v>
      </c>
      <c r="I191" s="123">
        <f t="shared" si="5"/>
        <v>3357.97978450235</v>
      </c>
      <c r="J191" s="176">
        <v>111.932659483412</v>
      </c>
      <c r="K191" s="176">
        <v>97316.0495000096</v>
      </c>
    </row>
    <row r="192" spans="1:11">
      <c r="A192" s="109" t="s">
        <v>466</v>
      </c>
      <c r="B192" s="109" t="s">
        <v>467</v>
      </c>
      <c r="C192" s="109" t="s">
        <v>468</v>
      </c>
      <c r="D192" s="109" t="s">
        <v>15</v>
      </c>
      <c r="E192" s="109" t="s">
        <v>64</v>
      </c>
      <c r="F192" s="110" t="s">
        <v>262</v>
      </c>
      <c r="G192" s="173">
        <v>30</v>
      </c>
      <c r="H192" s="174">
        <f t="shared" si="4"/>
        <v>512477436.617117</v>
      </c>
      <c r="I192" s="123">
        <f t="shared" si="5"/>
        <v>5395.27978450235</v>
      </c>
      <c r="J192" s="176">
        <v>179.842659483412</v>
      </c>
      <c r="K192" s="176">
        <v>94986.2578191368</v>
      </c>
    </row>
    <row r="193" spans="1:11">
      <c r="A193" s="109" t="s">
        <v>469</v>
      </c>
      <c r="B193" s="109" t="s">
        <v>470</v>
      </c>
      <c r="C193" s="109" t="s">
        <v>14</v>
      </c>
      <c r="D193" s="109" t="s">
        <v>24</v>
      </c>
      <c r="E193" s="109" t="s">
        <v>46</v>
      </c>
      <c r="F193" s="110" t="s">
        <v>102</v>
      </c>
      <c r="G193" s="173">
        <v>21</v>
      </c>
      <c r="H193" s="174">
        <f t="shared" si="4"/>
        <v>269734538.800266</v>
      </c>
      <c r="I193" s="123">
        <f t="shared" si="5"/>
        <v>2852.69584915165</v>
      </c>
      <c r="J193" s="176">
        <v>135.842659483412</v>
      </c>
      <c r="K193" s="176">
        <v>94554.2578191368</v>
      </c>
    </row>
    <row r="194" spans="1:11">
      <c r="A194" s="109" t="s">
        <v>471</v>
      </c>
      <c r="B194" s="109" t="s">
        <v>472</v>
      </c>
      <c r="C194" s="109" t="s">
        <v>14</v>
      </c>
      <c r="D194" s="109" t="s">
        <v>15</v>
      </c>
      <c r="E194" s="109" t="s">
        <v>31</v>
      </c>
      <c r="F194" s="110" t="s">
        <v>55</v>
      </c>
      <c r="G194" s="173">
        <v>30</v>
      </c>
      <c r="H194" s="174">
        <f t="shared" si="4"/>
        <v>465537407.144843</v>
      </c>
      <c r="I194" s="123">
        <f t="shared" si="5"/>
        <v>6025.27978450235</v>
      </c>
      <c r="J194" s="176">
        <v>200.842659483412</v>
      </c>
      <c r="K194" s="176">
        <v>77264.0315130683</v>
      </c>
    </row>
    <row r="195" spans="1:11">
      <c r="A195" s="109" t="s">
        <v>473</v>
      </c>
      <c r="B195" s="109" t="s">
        <v>474</v>
      </c>
      <c r="C195" s="109" t="s">
        <v>14</v>
      </c>
      <c r="D195" s="109" t="s">
        <v>15</v>
      </c>
      <c r="E195" s="109" t="s">
        <v>20</v>
      </c>
      <c r="F195" s="110" t="s">
        <v>139</v>
      </c>
      <c r="G195" s="173">
        <v>30</v>
      </c>
      <c r="H195" s="174">
        <f t="shared" si="4"/>
        <v>330319661.478771</v>
      </c>
      <c r="I195" s="123">
        <f t="shared" si="5"/>
        <v>3745.27978450235</v>
      </c>
      <c r="J195" s="176">
        <v>124.842659483412</v>
      </c>
      <c r="K195" s="176">
        <v>88196.2578191368</v>
      </c>
    </row>
    <row r="196" spans="1:11">
      <c r="A196" s="109" t="s">
        <v>475</v>
      </c>
      <c r="B196" s="109" t="s">
        <v>476</v>
      </c>
      <c r="C196" s="109" t="s">
        <v>14</v>
      </c>
      <c r="D196" s="109" t="s">
        <v>24</v>
      </c>
      <c r="E196" s="109" t="s">
        <v>20</v>
      </c>
      <c r="F196" s="110" t="s">
        <v>52</v>
      </c>
      <c r="G196" s="173">
        <v>21</v>
      </c>
      <c r="H196" s="174">
        <f t="shared" si="4"/>
        <v>277394367.9128</v>
      </c>
      <c r="I196" s="123">
        <f t="shared" si="5"/>
        <v>4931.69584915165</v>
      </c>
      <c r="J196" s="176">
        <v>234.842659483412</v>
      </c>
      <c r="K196" s="176">
        <v>56247.2578191368</v>
      </c>
    </row>
    <row r="197" spans="1:11">
      <c r="A197" s="114" t="s">
        <v>477</v>
      </c>
      <c r="B197" s="114" t="s">
        <v>478</v>
      </c>
      <c r="C197" s="114" t="s">
        <v>80</v>
      </c>
      <c r="D197" s="114" t="s">
        <v>60</v>
      </c>
      <c r="E197" s="109" t="s">
        <v>64</v>
      </c>
      <c r="F197" s="110" t="s">
        <v>97</v>
      </c>
      <c r="G197" s="173">
        <v>0</v>
      </c>
      <c r="H197" s="174">
        <f t="shared" ref="H197:H260" si="6">IFERROR(G197*J197*K197,0)</f>
        <v>0</v>
      </c>
      <c r="I197" s="123">
        <f t="shared" si="5"/>
        <v>0</v>
      </c>
      <c r="J197" s="176">
        <v>0</v>
      </c>
      <c r="K197" s="176">
        <v>0</v>
      </c>
    </row>
    <row r="198" spans="1:11">
      <c r="A198" s="109" t="s">
        <v>479</v>
      </c>
      <c r="B198" s="109" t="s">
        <v>480</v>
      </c>
      <c r="C198" s="109" t="s">
        <v>14</v>
      </c>
      <c r="D198" s="109" t="s">
        <v>15</v>
      </c>
      <c r="E198" s="109" t="s">
        <v>20</v>
      </c>
      <c r="F198" s="110" t="s">
        <v>139</v>
      </c>
      <c r="G198" s="173">
        <v>30</v>
      </c>
      <c r="H198" s="174">
        <f t="shared" si="6"/>
        <v>442840870.615567</v>
      </c>
      <c r="I198" s="123">
        <f t="shared" ref="I198:I261" si="7">IFERROR(J198*G198,0)</f>
        <v>5125.27978450235</v>
      </c>
      <c r="J198" s="176">
        <v>170.842659483412</v>
      </c>
      <c r="K198" s="176">
        <v>86403.2578191368</v>
      </c>
    </row>
    <row r="199" spans="1:11">
      <c r="A199" s="109" t="s">
        <v>481</v>
      </c>
      <c r="B199" s="109" t="s">
        <v>482</v>
      </c>
      <c r="C199" s="109" t="s">
        <v>468</v>
      </c>
      <c r="D199" s="109" t="s">
        <v>51</v>
      </c>
      <c r="E199" s="109" t="s">
        <v>64</v>
      </c>
      <c r="F199" s="110" t="s">
        <v>262</v>
      </c>
      <c r="G199" s="173">
        <v>30</v>
      </c>
      <c r="H199" s="174">
        <f t="shared" si="6"/>
        <v>246949921.254372</v>
      </c>
      <c r="I199" s="123">
        <f t="shared" si="7"/>
        <v>2245.27978450235</v>
      </c>
      <c r="J199" s="176">
        <v>74.8426594834117</v>
      </c>
      <c r="K199" s="176">
        <v>109986.257819137</v>
      </c>
    </row>
    <row r="200" spans="1:11">
      <c r="A200" s="109" t="s">
        <v>483</v>
      </c>
      <c r="B200" s="109" t="s">
        <v>484</v>
      </c>
      <c r="C200" s="109" t="s">
        <v>14</v>
      </c>
      <c r="D200" s="109" t="s">
        <v>96</v>
      </c>
      <c r="E200" s="109" t="s">
        <v>16</v>
      </c>
      <c r="F200" s="110" t="s">
        <v>74</v>
      </c>
      <c r="G200" s="173">
        <v>30</v>
      </c>
      <c r="H200" s="174">
        <f t="shared" si="6"/>
        <v>216406864.530481</v>
      </c>
      <c r="I200" s="123">
        <f t="shared" si="7"/>
        <v>2933.55037273765</v>
      </c>
      <c r="J200" s="176">
        <v>97.7850124245882</v>
      </c>
      <c r="K200" s="176">
        <v>73769.6091881068</v>
      </c>
    </row>
    <row r="201" spans="1:11">
      <c r="A201" s="109" t="s">
        <v>485</v>
      </c>
      <c r="B201" s="109" t="s">
        <v>486</v>
      </c>
      <c r="C201" s="109" t="s">
        <v>487</v>
      </c>
      <c r="D201" s="109" t="s">
        <v>15</v>
      </c>
      <c r="E201" s="109" t="s">
        <v>64</v>
      </c>
      <c r="F201" s="110" t="s">
        <v>159</v>
      </c>
      <c r="G201" s="173">
        <v>30</v>
      </c>
      <c r="H201" s="174">
        <f t="shared" si="6"/>
        <v>604260348.438843</v>
      </c>
      <c r="I201" s="123">
        <f t="shared" si="7"/>
        <v>6295.27978450235</v>
      </c>
      <c r="J201" s="176">
        <v>209.842659483412</v>
      </c>
      <c r="K201" s="176">
        <v>95986.2578191368</v>
      </c>
    </row>
    <row r="202" spans="1:11">
      <c r="A202" s="109" t="s">
        <v>488</v>
      </c>
      <c r="B202" s="109" t="s">
        <v>489</v>
      </c>
      <c r="C202" s="109" t="s">
        <v>135</v>
      </c>
      <c r="D202" s="109" t="s">
        <v>15</v>
      </c>
      <c r="E202" s="109" t="s">
        <v>36</v>
      </c>
      <c r="F202" s="110" t="s">
        <v>136</v>
      </c>
      <c r="G202" s="173">
        <v>30</v>
      </c>
      <c r="H202" s="174">
        <f t="shared" si="6"/>
        <v>711948578.037305</v>
      </c>
      <c r="I202" s="123">
        <f t="shared" si="7"/>
        <v>7495.27978450235</v>
      </c>
      <c r="J202" s="176">
        <v>249.842659483412</v>
      </c>
      <c r="K202" s="176">
        <v>94986.2578191368</v>
      </c>
    </row>
    <row r="203" spans="1:11">
      <c r="A203" s="109" t="s">
        <v>490</v>
      </c>
      <c r="B203" s="109" t="s">
        <v>491</v>
      </c>
      <c r="C203" s="109" t="s">
        <v>70</v>
      </c>
      <c r="D203" s="109" t="s">
        <v>92</v>
      </c>
      <c r="E203" s="109" t="s">
        <v>42</v>
      </c>
      <c r="F203" s="110" t="s">
        <v>224</v>
      </c>
      <c r="G203" s="173">
        <v>30</v>
      </c>
      <c r="H203" s="174">
        <f t="shared" si="6"/>
        <v>763240105.267278</v>
      </c>
      <c r="I203" s="123">
        <f t="shared" si="7"/>
        <v>7375.27978450235</v>
      </c>
      <c r="J203" s="176">
        <v>245.842659483412</v>
      </c>
      <c r="K203" s="176">
        <v>103486.257819137</v>
      </c>
    </row>
    <row r="204" spans="1:11">
      <c r="A204" s="114" t="s">
        <v>492</v>
      </c>
      <c r="B204" s="114" t="s">
        <v>493</v>
      </c>
      <c r="C204" s="114" t="s">
        <v>80</v>
      </c>
      <c r="D204" s="114" t="s">
        <v>60</v>
      </c>
      <c r="E204" s="109" t="s">
        <v>64</v>
      </c>
      <c r="F204" s="110" t="s">
        <v>339</v>
      </c>
      <c r="G204" s="173">
        <v>0</v>
      </c>
      <c r="H204" s="174">
        <f t="shared" si="6"/>
        <v>0</v>
      </c>
      <c r="I204" s="123">
        <f t="shared" si="7"/>
        <v>0</v>
      </c>
      <c r="J204" s="176">
        <v>0</v>
      </c>
      <c r="K204" s="176">
        <v>0</v>
      </c>
    </row>
    <row r="205" spans="1:11">
      <c r="A205" s="109" t="s">
        <v>494</v>
      </c>
      <c r="B205" s="109" t="s">
        <v>495</v>
      </c>
      <c r="C205" s="109" t="s">
        <v>14</v>
      </c>
      <c r="D205" s="109" t="s">
        <v>24</v>
      </c>
      <c r="E205" s="109" t="s">
        <v>20</v>
      </c>
      <c r="F205" s="110" t="s">
        <v>139</v>
      </c>
      <c r="G205" s="173">
        <v>21</v>
      </c>
      <c r="H205" s="174">
        <f t="shared" si="6"/>
        <v>229577401.29751</v>
      </c>
      <c r="I205" s="123">
        <f t="shared" si="7"/>
        <v>3671.69584915165</v>
      </c>
      <c r="J205" s="176">
        <v>174.842659483412</v>
      </c>
      <c r="K205" s="176">
        <v>62526.2578191368</v>
      </c>
    </row>
    <row r="206" spans="1:11">
      <c r="A206" s="109" t="s">
        <v>496</v>
      </c>
      <c r="B206" s="109" t="s">
        <v>497</v>
      </c>
      <c r="C206" s="109" t="s">
        <v>135</v>
      </c>
      <c r="D206" s="109" t="s">
        <v>60</v>
      </c>
      <c r="E206" s="109" t="s">
        <v>36</v>
      </c>
      <c r="F206" s="110" t="s">
        <v>136</v>
      </c>
      <c r="G206" s="173">
        <v>30</v>
      </c>
      <c r="H206" s="174">
        <f t="shared" si="6"/>
        <v>294395331.709423</v>
      </c>
      <c r="I206" s="123">
        <f t="shared" si="7"/>
        <v>3505.27978450235</v>
      </c>
      <c r="J206" s="176">
        <v>116.842659483412</v>
      </c>
      <c r="K206" s="176">
        <v>83986.2578191368</v>
      </c>
    </row>
    <row r="207" spans="1:11">
      <c r="A207" s="109" t="s">
        <v>498</v>
      </c>
      <c r="B207" s="109" t="s">
        <v>499</v>
      </c>
      <c r="C207" s="109" t="s">
        <v>14</v>
      </c>
      <c r="D207" s="109" t="s">
        <v>24</v>
      </c>
      <c r="E207" s="109" t="s">
        <v>31</v>
      </c>
      <c r="F207" s="110" t="s">
        <v>32</v>
      </c>
      <c r="G207" s="173">
        <v>21</v>
      </c>
      <c r="H207" s="174">
        <f t="shared" si="6"/>
        <v>172217519.843179</v>
      </c>
      <c r="I207" s="123">
        <f t="shared" si="7"/>
        <v>2096.69584915165</v>
      </c>
      <c r="J207" s="176">
        <v>99.8426594834117</v>
      </c>
      <c r="K207" s="176">
        <v>82137.5784727481</v>
      </c>
    </row>
    <row r="208" spans="1:11">
      <c r="A208" s="109" t="s">
        <v>500</v>
      </c>
      <c r="B208" s="109" t="s">
        <v>501</v>
      </c>
      <c r="C208" s="109" t="s">
        <v>502</v>
      </c>
      <c r="D208" s="109" t="s">
        <v>15</v>
      </c>
      <c r="E208" s="109" t="s">
        <v>64</v>
      </c>
      <c r="F208" s="110" t="s">
        <v>81</v>
      </c>
      <c r="G208" s="173">
        <v>30</v>
      </c>
      <c r="H208" s="174">
        <f t="shared" si="6"/>
        <v>415205331.735815</v>
      </c>
      <c r="I208" s="123">
        <f t="shared" si="7"/>
        <v>4795.27978450235</v>
      </c>
      <c r="J208" s="176">
        <v>159.842659483412</v>
      </c>
      <c r="K208" s="176">
        <v>86586.2578191368</v>
      </c>
    </row>
    <row r="209" spans="1:11">
      <c r="A209" s="114" t="s">
        <v>503</v>
      </c>
      <c r="B209" s="114" t="s">
        <v>504</v>
      </c>
      <c r="C209" s="114" t="s">
        <v>14</v>
      </c>
      <c r="D209" s="114" t="s">
        <v>505</v>
      </c>
      <c r="E209" s="109" t="s">
        <v>31</v>
      </c>
      <c r="F209" s="110" t="s">
        <v>55</v>
      </c>
      <c r="G209" s="173">
        <v>0</v>
      </c>
      <c r="H209" s="174">
        <f t="shared" si="6"/>
        <v>0</v>
      </c>
      <c r="I209" s="123">
        <f t="shared" si="7"/>
        <v>0</v>
      </c>
      <c r="J209" s="176">
        <v>0</v>
      </c>
      <c r="K209" s="176">
        <v>0</v>
      </c>
    </row>
    <row r="210" spans="1:11">
      <c r="A210" s="109" t="s">
        <v>506</v>
      </c>
      <c r="B210" s="109" t="s">
        <v>507</v>
      </c>
      <c r="C210" s="109" t="s">
        <v>80</v>
      </c>
      <c r="D210" s="109" t="s">
        <v>60</v>
      </c>
      <c r="E210" s="109" t="s">
        <v>64</v>
      </c>
      <c r="F210" s="110" t="s">
        <v>97</v>
      </c>
      <c r="G210" s="173">
        <v>30</v>
      </c>
      <c r="H210" s="174">
        <f t="shared" si="6"/>
        <v>216638644.16359</v>
      </c>
      <c r="I210" s="123">
        <f t="shared" si="7"/>
        <v>2245.27978450235</v>
      </c>
      <c r="J210" s="176">
        <v>74.8426594834117</v>
      </c>
      <c r="K210" s="176">
        <v>96486.2578191368</v>
      </c>
    </row>
    <row r="211" spans="1:11">
      <c r="A211" s="109" t="s">
        <v>508</v>
      </c>
      <c r="B211" s="109" t="s">
        <v>509</v>
      </c>
      <c r="C211" s="109" t="s">
        <v>135</v>
      </c>
      <c r="D211" s="109" t="s">
        <v>15</v>
      </c>
      <c r="E211" s="109" t="s">
        <v>36</v>
      </c>
      <c r="F211" s="110" t="s">
        <v>136</v>
      </c>
      <c r="G211" s="173">
        <v>30</v>
      </c>
      <c r="H211" s="174">
        <f t="shared" si="6"/>
        <v>217331915.901355</v>
      </c>
      <c r="I211" s="123">
        <f t="shared" si="7"/>
        <v>2545.27978450235</v>
      </c>
      <c r="J211" s="176">
        <v>84.8426594834117</v>
      </c>
      <c r="K211" s="176">
        <v>85386.2578191368</v>
      </c>
    </row>
    <row r="212" spans="1:11">
      <c r="A212" s="109" t="s">
        <v>510</v>
      </c>
      <c r="B212" s="109" t="s">
        <v>511</v>
      </c>
      <c r="C212" s="109" t="s">
        <v>35</v>
      </c>
      <c r="D212" s="109" t="s">
        <v>15</v>
      </c>
      <c r="E212" s="109" t="s">
        <v>36</v>
      </c>
      <c r="F212" s="110" t="s">
        <v>37</v>
      </c>
      <c r="G212" s="173">
        <v>30</v>
      </c>
      <c r="H212" s="174">
        <f t="shared" si="6"/>
        <v>190817926.641813</v>
      </c>
      <c r="I212" s="123">
        <f t="shared" si="7"/>
        <v>2245.27978450235</v>
      </c>
      <c r="J212" s="176">
        <v>74.8426594834117</v>
      </c>
      <c r="K212" s="176">
        <v>84986.2578191368</v>
      </c>
    </row>
    <row r="213" spans="1:11">
      <c r="A213" s="109" t="s">
        <v>512</v>
      </c>
      <c r="B213" s="109" t="s">
        <v>513</v>
      </c>
      <c r="C213" s="109" t="s">
        <v>183</v>
      </c>
      <c r="D213" s="109" t="s">
        <v>15</v>
      </c>
      <c r="E213" s="109" t="s">
        <v>31</v>
      </c>
      <c r="F213" s="110" t="s">
        <v>184</v>
      </c>
      <c r="G213" s="173">
        <v>30</v>
      </c>
      <c r="H213" s="174">
        <f t="shared" si="6"/>
        <v>562239237.47751</v>
      </c>
      <c r="I213" s="123">
        <f t="shared" si="7"/>
        <v>5425.27978450235</v>
      </c>
      <c r="J213" s="176">
        <v>180.842659483412</v>
      </c>
      <c r="K213" s="176">
        <v>103633.224425325</v>
      </c>
    </row>
    <row r="214" spans="1:11">
      <c r="A214" s="109" t="s">
        <v>514</v>
      </c>
      <c r="B214" s="109" t="s">
        <v>515</v>
      </c>
      <c r="C214" s="109" t="s">
        <v>14</v>
      </c>
      <c r="D214" s="109" t="s">
        <v>60</v>
      </c>
      <c r="E214" s="109" t="s">
        <v>20</v>
      </c>
      <c r="F214" s="110" t="s">
        <v>21</v>
      </c>
      <c r="G214" s="173">
        <v>30</v>
      </c>
      <c r="H214" s="174">
        <f t="shared" si="6"/>
        <v>528241890.622072</v>
      </c>
      <c r="I214" s="123">
        <f t="shared" si="7"/>
        <v>6625.27978450235</v>
      </c>
      <c r="J214" s="176">
        <v>220.842659483412</v>
      </c>
      <c r="K214" s="176">
        <v>79731.2578191368</v>
      </c>
    </row>
    <row r="215" spans="1:11">
      <c r="A215" s="109" t="s">
        <v>516</v>
      </c>
      <c r="B215" s="109" t="s">
        <v>517</v>
      </c>
      <c r="C215" s="109" t="s">
        <v>14</v>
      </c>
      <c r="D215" s="109" t="s">
        <v>60</v>
      </c>
      <c r="E215" s="109" t="s">
        <v>16</v>
      </c>
      <c r="F215" s="110" t="s">
        <v>201</v>
      </c>
      <c r="G215" s="173">
        <v>30</v>
      </c>
      <c r="H215" s="174">
        <f t="shared" si="6"/>
        <v>131460153.748715</v>
      </c>
      <c r="I215" s="123">
        <f t="shared" si="7"/>
        <v>1650.29154920823</v>
      </c>
      <c r="J215" s="176">
        <v>55.0097183069411</v>
      </c>
      <c r="K215" s="176">
        <v>79658.7450331341</v>
      </c>
    </row>
    <row r="216" spans="1:11">
      <c r="A216" s="109" t="s">
        <v>518</v>
      </c>
      <c r="B216" s="109" t="s">
        <v>519</v>
      </c>
      <c r="C216" s="109" t="s">
        <v>80</v>
      </c>
      <c r="D216" s="109" t="s">
        <v>60</v>
      </c>
      <c r="E216" s="109" t="s">
        <v>64</v>
      </c>
      <c r="F216" s="110" t="s">
        <v>339</v>
      </c>
      <c r="G216" s="173">
        <v>30</v>
      </c>
      <c r="H216" s="174">
        <f t="shared" si="6"/>
        <v>354416930.750403</v>
      </c>
      <c r="I216" s="123">
        <f t="shared" si="7"/>
        <v>3895.27978450235</v>
      </c>
      <c r="J216" s="176">
        <v>129.842659483412</v>
      </c>
      <c r="K216" s="176">
        <v>90986.2578191368</v>
      </c>
    </row>
    <row r="217" spans="1:11">
      <c r="A217" s="109" t="s">
        <v>520</v>
      </c>
      <c r="B217" s="109" t="s">
        <v>521</v>
      </c>
      <c r="C217" s="109" t="s">
        <v>522</v>
      </c>
      <c r="D217" s="109" t="s">
        <v>15</v>
      </c>
      <c r="E217" s="109" t="s">
        <v>36</v>
      </c>
      <c r="F217" s="110" t="s">
        <v>187</v>
      </c>
      <c r="G217" s="173">
        <v>30</v>
      </c>
      <c r="H217" s="174">
        <f t="shared" si="6"/>
        <v>325942849.769944</v>
      </c>
      <c r="I217" s="123">
        <f t="shared" si="7"/>
        <v>3505.27978450235</v>
      </c>
      <c r="J217" s="176">
        <v>116.842659483412</v>
      </c>
      <c r="K217" s="176">
        <v>92986.2578191368</v>
      </c>
    </row>
    <row r="218" spans="1:11">
      <c r="A218" s="109" t="s">
        <v>523</v>
      </c>
      <c r="B218" s="109" t="s">
        <v>524</v>
      </c>
      <c r="C218" s="109" t="s">
        <v>14</v>
      </c>
      <c r="D218" s="109" t="s">
        <v>24</v>
      </c>
      <c r="E218" s="109" t="s">
        <v>16</v>
      </c>
      <c r="F218" s="110" t="s">
        <v>77</v>
      </c>
      <c r="G218" s="173">
        <v>21</v>
      </c>
      <c r="H218" s="174">
        <f t="shared" si="6"/>
        <v>197216760.566219</v>
      </c>
      <c r="I218" s="123">
        <f t="shared" si="7"/>
        <v>2250.9313036971</v>
      </c>
      <c r="J218" s="176">
        <v>107.187204937957</v>
      </c>
      <c r="K218" s="176">
        <v>87615.6283589355</v>
      </c>
    </row>
    <row r="219" spans="1:11">
      <c r="A219" s="109" t="s">
        <v>525</v>
      </c>
      <c r="B219" s="109" t="s">
        <v>526</v>
      </c>
      <c r="C219" s="109" t="s">
        <v>14</v>
      </c>
      <c r="D219" s="109" t="s">
        <v>15</v>
      </c>
      <c r="E219" s="109" t="s">
        <v>42</v>
      </c>
      <c r="F219" s="110" t="s">
        <v>43</v>
      </c>
      <c r="G219" s="173">
        <v>30</v>
      </c>
      <c r="H219" s="174">
        <f t="shared" si="6"/>
        <v>500523473.786822</v>
      </c>
      <c r="I219" s="123">
        <f t="shared" si="7"/>
        <v>5995.27978450235</v>
      </c>
      <c r="J219" s="176">
        <v>199.842659483412</v>
      </c>
      <c r="K219" s="176">
        <v>83486.2578191368</v>
      </c>
    </row>
    <row r="220" spans="1:11">
      <c r="A220" s="109" t="s">
        <v>527</v>
      </c>
      <c r="B220" s="109" t="s">
        <v>528</v>
      </c>
      <c r="C220" s="109" t="s">
        <v>115</v>
      </c>
      <c r="D220" s="109" t="s">
        <v>60</v>
      </c>
      <c r="E220" s="109" t="s">
        <v>46</v>
      </c>
      <c r="F220" s="110" t="s">
        <v>116</v>
      </c>
      <c r="G220" s="173">
        <v>30</v>
      </c>
      <c r="H220" s="174">
        <f t="shared" si="6"/>
        <v>664717988.072144</v>
      </c>
      <c r="I220" s="123">
        <f t="shared" si="7"/>
        <v>6787.87978450235</v>
      </c>
      <c r="J220" s="176">
        <v>226.262659483412</v>
      </c>
      <c r="K220" s="176">
        <v>97927.1892218517</v>
      </c>
    </row>
    <row r="221" spans="1:11">
      <c r="A221" s="109" t="s">
        <v>529</v>
      </c>
      <c r="B221" s="109" t="s">
        <v>530</v>
      </c>
      <c r="C221" s="109" t="s">
        <v>50</v>
      </c>
      <c r="D221" s="109" t="s">
        <v>92</v>
      </c>
      <c r="E221" s="109" t="s">
        <v>31</v>
      </c>
      <c r="F221" s="110" t="s">
        <v>142</v>
      </c>
      <c r="G221" s="173">
        <v>30</v>
      </c>
      <c r="H221" s="174">
        <f t="shared" si="6"/>
        <v>531135056.304409</v>
      </c>
      <c r="I221" s="123">
        <f t="shared" si="7"/>
        <v>5125.27978450235</v>
      </c>
      <c r="J221" s="176">
        <v>170.842659483412</v>
      </c>
      <c r="K221" s="176">
        <v>103630.451143455</v>
      </c>
    </row>
    <row r="222" spans="1:11">
      <c r="A222" s="109" t="s">
        <v>531</v>
      </c>
      <c r="B222" s="109" t="s">
        <v>532</v>
      </c>
      <c r="C222" s="109" t="s">
        <v>393</v>
      </c>
      <c r="D222" s="109" t="s">
        <v>92</v>
      </c>
      <c r="E222" s="109" t="s">
        <v>42</v>
      </c>
      <c r="F222" s="110" t="s">
        <v>224</v>
      </c>
      <c r="G222" s="173">
        <v>30</v>
      </c>
      <c r="H222" s="174">
        <f t="shared" si="6"/>
        <v>841512751.635261</v>
      </c>
      <c r="I222" s="123">
        <f t="shared" si="7"/>
        <v>7255.27978450235</v>
      </c>
      <c r="J222" s="176">
        <v>241.842659483412</v>
      </c>
      <c r="K222" s="176">
        <v>115986.257819137</v>
      </c>
    </row>
    <row r="223" spans="1:11">
      <c r="A223" s="109" t="s">
        <v>533</v>
      </c>
      <c r="B223" s="109" t="s">
        <v>534</v>
      </c>
      <c r="C223" s="109" t="s">
        <v>393</v>
      </c>
      <c r="D223" s="109" t="s">
        <v>92</v>
      </c>
      <c r="E223" s="109" t="s">
        <v>42</v>
      </c>
      <c r="F223" s="110" t="s">
        <v>224</v>
      </c>
      <c r="G223" s="173">
        <v>30</v>
      </c>
      <c r="H223" s="174">
        <f t="shared" si="6"/>
        <v>968013341.341472</v>
      </c>
      <c r="I223" s="123">
        <f t="shared" si="7"/>
        <v>8455.27978450235</v>
      </c>
      <c r="J223" s="176">
        <v>281.842659483412</v>
      </c>
      <c r="K223" s="176">
        <v>114486.257819137</v>
      </c>
    </row>
    <row r="224" spans="1:11">
      <c r="A224" s="109" t="s">
        <v>535</v>
      </c>
      <c r="B224" s="109" t="s">
        <v>536</v>
      </c>
      <c r="C224" s="109" t="s">
        <v>115</v>
      </c>
      <c r="D224" s="109" t="s">
        <v>92</v>
      </c>
      <c r="E224" s="109" t="s">
        <v>46</v>
      </c>
      <c r="F224" s="110" t="s">
        <v>116</v>
      </c>
      <c r="G224" s="173">
        <v>30</v>
      </c>
      <c r="H224" s="174">
        <f t="shared" si="6"/>
        <v>463066617.871971</v>
      </c>
      <c r="I224" s="123">
        <f t="shared" si="7"/>
        <v>4525.27978450235</v>
      </c>
      <c r="J224" s="176">
        <v>150.842659483412</v>
      </c>
      <c r="K224" s="176">
        <v>102328.837093748</v>
      </c>
    </row>
    <row r="225" spans="1:11">
      <c r="A225" s="109" t="s">
        <v>537</v>
      </c>
      <c r="B225" s="109" t="s">
        <v>538</v>
      </c>
      <c r="C225" s="109" t="s">
        <v>14</v>
      </c>
      <c r="D225" s="109" t="s">
        <v>24</v>
      </c>
      <c r="E225" s="109" t="s">
        <v>16</v>
      </c>
      <c r="F225" s="110" t="s">
        <v>201</v>
      </c>
      <c r="G225" s="173">
        <v>30</v>
      </c>
      <c r="H225" s="174">
        <f t="shared" si="6"/>
        <v>602230971.07374</v>
      </c>
      <c r="I225" s="123">
        <f t="shared" si="7"/>
        <v>7045.06801979647</v>
      </c>
      <c r="J225" s="176">
        <v>234.835600659882</v>
      </c>
      <c r="K225" s="176">
        <v>85482.6340045952</v>
      </c>
    </row>
    <row r="226" spans="1:11">
      <c r="A226" s="109" t="s">
        <v>539</v>
      </c>
      <c r="B226" s="109" t="s">
        <v>540</v>
      </c>
      <c r="C226" s="109" t="s">
        <v>63</v>
      </c>
      <c r="D226" s="109" t="s">
        <v>15</v>
      </c>
      <c r="E226" s="109" t="s">
        <v>64</v>
      </c>
      <c r="F226" s="110" t="s">
        <v>65</v>
      </c>
      <c r="G226" s="173">
        <v>30</v>
      </c>
      <c r="H226" s="174">
        <f t="shared" si="6"/>
        <v>432663500.637967</v>
      </c>
      <c r="I226" s="123">
        <f t="shared" si="7"/>
        <v>5245.27978450235</v>
      </c>
      <c r="J226" s="176">
        <v>174.842659483412</v>
      </c>
      <c r="K226" s="176">
        <v>82486.2578191368</v>
      </c>
    </row>
    <row r="227" spans="1:11">
      <c r="A227" s="109" t="s">
        <v>541</v>
      </c>
      <c r="B227" s="109" t="s">
        <v>542</v>
      </c>
      <c r="C227" s="109" t="s">
        <v>543</v>
      </c>
      <c r="D227" s="109" t="s">
        <v>15</v>
      </c>
      <c r="E227" s="109" t="s">
        <v>31</v>
      </c>
      <c r="F227" s="110" t="s">
        <v>184</v>
      </c>
      <c r="G227" s="173">
        <v>30</v>
      </c>
      <c r="H227" s="174">
        <f t="shared" si="6"/>
        <v>466610519.912079</v>
      </c>
      <c r="I227" s="123">
        <f t="shared" si="7"/>
        <v>5277.88214307086</v>
      </c>
      <c r="J227" s="176">
        <v>175.929404769029</v>
      </c>
      <c r="K227" s="176">
        <v>88408.6660640338</v>
      </c>
    </row>
    <row r="228" spans="1:11">
      <c r="A228" s="109" t="s">
        <v>544</v>
      </c>
      <c r="B228" s="109" t="s">
        <v>545</v>
      </c>
      <c r="C228" s="109" t="s">
        <v>63</v>
      </c>
      <c r="D228" s="109" t="s">
        <v>15</v>
      </c>
      <c r="E228" s="109" t="s">
        <v>64</v>
      </c>
      <c r="F228" s="110" t="s">
        <v>159</v>
      </c>
      <c r="G228" s="173">
        <v>30</v>
      </c>
      <c r="H228" s="174">
        <f t="shared" si="6"/>
        <v>373634347.846502</v>
      </c>
      <c r="I228" s="123">
        <f t="shared" si="7"/>
        <v>4345.27978450235</v>
      </c>
      <c r="J228" s="176">
        <v>144.842659483412</v>
      </c>
      <c r="K228" s="176">
        <v>85986.2578191368</v>
      </c>
    </row>
    <row r="229" spans="1:11">
      <c r="A229" s="109" t="s">
        <v>546</v>
      </c>
      <c r="B229" s="109" t="s">
        <v>547</v>
      </c>
      <c r="C229" s="109" t="s">
        <v>14</v>
      </c>
      <c r="D229" s="109" t="s">
        <v>15</v>
      </c>
      <c r="E229" s="109" t="s">
        <v>42</v>
      </c>
      <c r="F229" s="110" t="s">
        <v>43</v>
      </c>
      <c r="G229" s="173">
        <v>30</v>
      </c>
      <c r="H229" s="174">
        <f t="shared" si="6"/>
        <v>311430952.44024</v>
      </c>
      <c r="I229" s="123">
        <f t="shared" si="7"/>
        <v>4045.27978450235</v>
      </c>
      <c r="J229" s="176">
        <v>134.842659483412</v>
      </c>
      <c r="K229" s="176">
        <v>76986.2578191368</v>
      </c>
    </row>
    <row r="230" spans="1:11">
      <c r="A230" s="109" t="s">
        <v>548</v>
      </c>
      <c r="B230" s="109" t="s">
        <v>549</v>
      </c>
      <c r="C230" s="109" t="s">
        <v>115</v>
      </c>
      <c r="D230" s="109" t="s">
        <v>15</v>
      </c>
      <c r="E230" s="109" t="s">
        <v>46</v>
      </c>
      <c r="F230" s="110" t="s">
        <v>198</v>
      </c>
      <c r="G230" s="173">
        <v>30</v>
      </c>
      <c r="H230" s="174">
        <f t="shared" si="6"/>
        <v>239272603.081575</v>
      </c>
      <c r="I230" s="123">
        <f t="shared" si="7"/>
        <v>2492.77978450235</v>
      </c>
      <c r="J230" s="176">
        <v>83.0926594834117</v>
      </c>
      <c r="K230" s="176">
        <v>95986.2578191368</v>
      </c>
    </row>
    <row r="231" spans="1:11">
      <c r="A231" s="109" t="s">
        <v>550</v>
      </c>
      <c r="B231" s="109" t="s">
        <v>551</v>
      </c>
      <c r="C231" s="109" t="s">
        <v>70</v>
      </c>
      <c r="D231" s="109" t="s">
        <v>60</v>
      </c>
      <c r="E231" s="109" t="s">
        <v>42</v>
      </c>
      <c r="F231" s="110" t="s">
        <v>281</v>
      </c>
      <c r="G231" s="173">
        <v>30</v>
      </c>
      <c r="H231" s="174">
        <f t="shared" si="6"/>
        <v>201489041.60636</v>
      </c>
      <c r="I231" s="123">
        <f t="shared" si="7"/>
        <v>2155.27978450235</v>
      </c>
      <c r="J231" s="176">
        <v>71.8426594834117</v>
      </c>
      <c r="K231" s="176">
        <v>93486.2578191368</v>
      </c>
    </row>
    <row r="232" spans="1:11">
      <c r="A232" s="109" t="s">
        <v>552</v>
      </c>
      <c r="B232" s="109" t="s">
        <v>553</v>
      </c>
      <c r="C232" s="109" t="s">
        <v>192</v>
      </c>
      <c r="D232" s="109" t="s">
        <v>92</v>
      </c>
      <c r="E232" s="109" t="s">
        <v>36</v>
      </c>
      <c r="F232" s="110" t="s">
        <v>302</v>
      </c>
      <c r="G232" s="173">
        <v>30</v>
      </c>
      <c r="H232" s="174">
        <f t="shared" si="6"/>
        <v>1062101575.1134</v>
      </c>
      <c r="I232" s="123">
        <f t="shared" si="7"/>
        <v>9745.27978450235</v>
      </c>
      <c r="J232" s="176">
        <v>324.842659483412</v>
      </c>
      <c r="K232" s="176">
        <v>108986.257819137</v>
      </c>
    </row>
    <row r="233" spans="1:11">
      <c r="A233" s="109" t="s">
        <v>554</v>
      </c>
      <c r="B233" s="109" t="s">
        <v>555</v>
      </c>
      <c r="C233" s="109" t="s">
        <v>14</v>
      </c>
      <c r="D233" s="109" t="s">
        <v>60</v>
      </c>
      <c r="E233" s="109" t="s">
        <v>46</v>
      </c>
      <c r="F233" s="110" t="s">
        <v>112</v>
      </c>
      <c r="G233" s="173">
        <v>30</v>
      </c>
      <c r="H233" s="174">
        <f t="shared" si="6"/>
        <v>323371798.008795</v>
      </c>
      <c r="I233" s="123">
        <f t="shared" si="7"/>
        <v>3883.27978450235</v>
      </c>
      <c r="J233" s="176">
        <v>129.442659483412</v>
      </c>
      <c r="K233" s="176">
        <v>83272.8559243475</v>
      </c>
    </row>
    <row r="234" spans="1:11">
      <c r="A234" s="109" t="s">
        <v>556</v>
      </c>
      <c r="B234" s="109" t="s">
        <v>557</v>
      </c>
      <c r="C234" s="109" t="s">
        <v>50</v>
      </c>
      <c r="D234" s="109" t="s">
        <v>15</v>
      </c>
      <c r="E234" s="109" t="s">
        <v>31</v>
      </c>
      <c r="F234" s="110" t="s">
        <v>145</v>
      </c>
      <c r="G234" s="173">
        <v>30</v>
      </c>
      <c r="H234" s="174">
        <f t="shared" si="6"/>
        <v>331684480.004642</v>
      </c>
      <c r="I234" s="123">
        <f t="shared" si="7"/>
        <v>4525.27978450235</v>
      </c>
      <c r="J234" s="176">
        <v>150.842659483412</v>
      </c>
      <c r="K234" s="176">
        <v>73295.9056234613</v>
      </c>
    </row>
    <row r="235" spans="1:11">
      <c r="A235" s="109" t="s">
        <v>558</v>
      </c>
      <c r="B235" s="109" t="s">
        <v>559</v>
      </c>
      <c r="C235" s="109" t="s">
        <v>50</v>
      </c>
      <c r="D235" s="109" t="s">
        <v>51</v>
      </c>
      <c r="E235" s="109" t="s">
        <v>20</v>
      </c>
      <c r="F235" s="110" t="s">
        <v>52</v>
      </c>
      <c r="G235" s="173">
        <v>30</v>
      </c>
      <c r="H235" s="174">
        <f t="shared" si="6"/>
        <v>1061287424.19052</v>
      </c>
      <c r="I235" s="123">
        <f t="shared" si="7"/>
        <v>11245.2797845024</v>
      </c>
      <c r="J235" s="176">
        <v>374.842659483412</v>
      </c>
      <c r="K235" s="176">
        <v>94376.2578191368</v>
      </c>
    </row>
    <row r="236" spans="1:11">
      <c r="A236" s="109" t="s">
        <v>560</v>
      </c>
      <c r="B236" s="109" t="s">
        <v>561</v>
      </c>
      <c r="C236" s="109" t="s">
        <v>14</v>
      </c>
      <c r="D236" s="109" t="s">
        <v>15</v>
      </c>
      <c r="E236" s="109" t="s">
        <v>20</v>
      </c>
      <c r="F236" s="110" t="s">
        <v>154</v>
      </c>
      <c r="G236" s="173">
        <v>30</v>
      </c>
      <c r="H236" s="174">
        <f t="shared" si="6"/>
        <v>455650275.8761</v>
      </c>
      <c r="I236" s="123">
        <f t="shared" si="7"/>
        <v>5995.27978450235</v>
      </c>
      <c r="J236" s="176">
        <v>199.842659483412</v>
      </c>
      <c r="K236" s="176">
        <v>76001.5032249111</v>
      </c>
    </row>
    <row r="237" spans="1:11">
      <c r="A237" s="109" t="s">
        <v>562</v>
      </c>
      <c r="B237" s="109" t="s">
        <v>563</v>
      </c>
      <c r="C237" s="109" t="s">
        <v>14</v>
      </c>
      <c r="D237" s="109" t="s">
        <v>15</v>
      </c>
      <c r="E237" s="109" t="s">
        <v>31</v>
      </c>
      <c r="F237" s="110" t="s">
        <v>32</v>
      </c>
      <c r="G237" s="173">
        <v>30</v>
      </c>
      <c r="H237" s="174">
        <f t="shared" si="6"/>
        <v>256273974.201556</v>
      </c>
      <c r="I237" s="123">
        <f t="shared" si="7"/>
        <v>3157.12846772564</v>
      </c>
      <c r="J237" s="176">
        <v>105.237615590855</v>
      </c>
      <c r="K237" s="176">
        <v>81173.1219750372</v>
      </c>
    </row>
    <row r="238" spans="1:11">
      <c r="A238" s="109" t="s">
        <v>564</v>
      </c>
      <c r="B238" s="109" t="s">
        <v>565</v>
      </c>
      <c r="C238" s="109" t="s">
        <v>14</v>
      </c>
      <c r="D238" s="109" t="s">
        <v>15</v>
      </c>
      <c r="E238" s="109" t="s">
        <v>42</v>
      </c>
      <c r="F238" s="110" t="s">
        <v>43</v>
      </c>
      <c r="G238" s="173">
        <v>30</v>
      </c>
      <c r="H238" s="174">
        <f t="shared" si="6"/>
        <v>334940531.827891</v>
      </c>
      <c r="I238" s="123">
        <f t="shared" si="7"/>
        <v>3895.27978450235</v>
      </c>
      <c r="J238" s="176">
        <v>129.842659483412</v>
      </c>
      <c r="K238" s="176">
        <v>85986.2578191368</v>
      </c>
    </row>
    <row r="239" spans="1:11">
      <c r="A239" s="109" t="s">
        <v>566</v>
      </c>
      <c r="B239" s="109" t="s">
        <v>567</v>
      </c>
      <c r="C239" s="109" t="s">
        <v>14</v>
      </c>
      <c r="D239" s="109" t="s">
        <v>60</v>
      </c>
      <c r="E239" s="109" t="s">
        <v>42</v>
      </c>
      <c r="F239" s="110" t="s">
        <v>109</v>
      </c>
      <c r="G239" s="173">
        <v>30</v>
      </c>
      <c r="H239" s="174">
        <f t="shared" si="6"/>
        <v>430519083.376551</v>
      </c>
      <c r="I239" s="123">
        <f t="shared" si="7"/>
        <v>5485.27978450235</v>
      </c>
      <c r="J239" s="176">
        <v>182.842659483412</v>
      </c>
      <c r="K239" s="176">
        <v>78486.2578191368</v>
      </c>
    </row>
    <row r="240" spans="1:11">
      <c r="A240" s="109" t="s">
        <v>568</v>
      </c>
      <c r="B240" s="109" t="s">
        <v>569</v>
      </c>
      <c r="C240" s="109" t="s">
        <v>50</v>
      </c>
      <c r="D240" s="109" t="s">
        <v>51</v>
      </c>
      <c r="E240" s="109" t="s">
        <v>20</v>
      </c>
      <c r="F240" s="110" t="s">
        <v>52</v>
      </c>
      <c r="G240" s="173">
        <v>30</v>
      </c>
      <c r="H240" s="174">
        <f t="shared" si="6"/>
        <v>965244940.239875</v>
      </c>
      <c r="I240" s="123">
        <f t="shared" si="7"/>
        <v>10645.2797845024</v>
      </c>
      <c r="J240" s="176">
        <v>354.842659483412</v>
      </c>
      <c r="K240" s="176">
        <v>90673.5153776889</v>
      </c>
    </row>
    <row r="241" spans="1:11">
      <c r="A241" s="109" t="s">
        <v>570</v>
      </c>
      <c r="B241" s="109" t="s">
        <v>571</v>
      </c>
      <c r="C241" s="109" t="s">
        <v>63</v>
      </c>
      <c r="D241" s="109" t="s">
        <v>60</v>
      </c>
      <c r="E241" s="109" t="s">
        <v>64</v>
      </c>
      <c r="F241" s="110" t="s">
        <v>65</v>
      </c>
      <c r="G241" s="173">
        <v>30</v>
      </c>
      <c r="H241" s="174">
        <f t="shared" si="6"/>
        <v>445895122.356631</v>
      </c>
      <c r="I241" s="123">
        <f t="shared" si="7"/>
        <v>4795.27978450235</v>
      </c>
      <c r="J241" s="176">
        <v>159.842659483412</v>
      </c>
      <c r="K241" s="176">
        <v>92986.2578191368</v>
      </c>
    </row>
    <row r="242" spans="1:11">
      <c r="A242" s="109" t="s">
        <v>572</v>
      </c>
      <c r="B242" s="109" t="s">
        <v>573</v>
      </c>
      <c r="C242" s="109" t="s">
        <v>14</v>
      </c>
      <c r="D242" s="109" t="s">
        <v>60</v>
      </c>
      <c r="E242" s="109" t="s">
        <v>31</v>
      </c>
      <c r="F242" s="110" t="s">
        <v>55</v>
      </c>
      <c r="G242" s="173">
        <v>30</v>
      </c>
      <c r="H242" s="174">
        <f t="shared" si="6"/>
        <v>292567873.296134</v>
      </c>
      <c r="I242" s="123">
        <f t="shared" si="7"/>
        <v>3775.27978450235</v>
      </c>
      <c r="J242" s="176">
        <v>125.842659483412</v>
      </c>
      <c r="K242" s="176">
        <v>77495.6797896503</v>
      </c>
    </row>
    <row r="243" spans="1:11">
      <c r="A243" s="109" t="s">
        <v>574</v>
      </c>
      <c r="B243" s="109" t="s">
        <v>575</v>
      </c>
      <c r="C243" s="109" t="s">
        <v>80</v>
      </c>
      <c r="D243" s="109" t="s">
        <v>15</v>
      </c>
      <c r="E243" s="109" t="s">
        <v>64</v>
      </c>
      <c r="F243" s="110" t="s">
        <v>339</v>
      </c>
      <c r="G243" s="173">
        <v>30</v>
      </c>
      <c r="H243" s="174">
        <f t="shared" si="6"/>
        <v>322978891.113111</v>
      </c>
      <c r="I243" s="123">
        <f t="shared" si="7"/>
        <v>4195.27978450235</v>
      </c>
      <c r="J243" s="176">
        <v>139.842659483412</v>
      </c>
      <c r="K243" s="176">
        <v>76986.2578191368</v>
      </c>
    </row>
    <row r="244" spans="1:11">
      <c r="A244" s="109" t="s">
        <v>576</v>
      </c>
      <c r="B244" s="109" t="s">
        <v>577</v>
      </c>
      <c r="C244" s="109" t="s">
        <v>14</v>
      </c>
      <c r="D244" s="109" t="s">
        <v>24</v>
      </c>
      <c r="E244" s="109" t="s">
        <v>46</v>
      </c>
      <c r="F244" s="110" t="s">
        <v>47</v>
      </c>
      <c r="G244" s="173">
        <v>21</v>
      </c>
      <c r="H244" s="174">
        <f t="shared" si="6"/>
        <v>54584143.9967038</v>
      </c>
      <c r="I244" s="123">
        <f t="shared" si="7"/>
        <v>814.855849151646</v>
      </c>
      <c r="J244" s="176">
        <v>38.8026594834117</v>
      </c>
      <c r="K244" s="176">
        <v>66986.2578191368</v>
      </c>
    </row>
    <row r="245" spans="1:11">
      <c r="A245" s="109" t="s">
        <v>578</v>
      </c>
      <c r="B245" s="109" t="s">
        <v>579</v>
      </c>
      <c r="C245" s="109" t="s">
        <v>70</v>
      </c>
      <c r="D245" s="109" t="s">
        <v>60</v>
      </c>
      <c r="E245" s="109" t="s">
        <v>42</v>
      </c>
      <c r="F245" s="110" t="s">
        <v>281</v>
      </c>
      <c r="G245" s="173">
        <v>30</v>
      </c>
      <c r="H245" s="174">
        <f t="shared" si="6"/>
        <v>847467253.719965</v>
      </c>
      <c r="I245" s="123">
        <f t="shared" si="7"/>
        <v>8875.27978450235</v>
      </c>
      <c r="J245" s="176">
        <v>295.842659483412</v>
      </c>
      <c r="K245" s="176">
        <v>95486.2578191368</v>
      </c>
    </row>
    <row r="246" spans="1:11">
      <c r="A246" s="109" t="s">
        <v>580</v>
      </c>
      <c r="B246" s="109" t="s">
        <v>581</v>
      </c>
      <c r="C246" s="109" t="s">
        <v>135</v>
      </c>
      <c r="D246" s="109" t="s">
        <v>60</v>
      </c>
      <c r="E246" s="109" t="s">
        <v>36</v>
      </c>
      <c r="F246" s="110" t="s">
        <v>136</v>
      </c>
      <c r="G246" s="173">
        <v>30</v>
      </c>
      <c r="H246" s="174">
        <f t="shared" si="6"/>
        <v>293795785.183146</v>
      </c>
      <c r="I246" s="123">
        <f t="shared" si="7"/>
        <v>2995.27978450235</v>
      </c>
      <c r="J246" s="176">
        <v>99.8426594834117</v>
      </c>
      <c r="K246" s="176">
        <v>98086.2578191368</v>
      </c>
    </row>
    <row r="247" spans="1:11">
      <c r="A247" s="109" t="s">
        <v>582</v>
      </c>
      <c r="B247" s="109" t="s">
        <v>583</v>
      </c>
      <c r="C247" s="109" t="s">
        <v>14</v>
      </c>
      <c r="D247" s="109" t="s">
        <v>15</v>
      </c>
      <c r="E247" s="109" t="s">
        <v>46</v>
      </c>
      <c r="F247" s="110" t="s">
        <v>47</v>
      </c>
      <c r="G247" s="173">
        <v>30</v>
      </c>
      <c r="H247" s="174">
        <f t="shared" si="6"/>
        <v>237307565.864489</v>
      </c>
      <c r="I247" s="123">
        <f t="shared" si="7"/>
        <v>2894.47978450235</v>
      </c>
      <c r="J247" s="176">
        <v>96.4826594834117</v>
      </c>
      <c r="K247" s="176">
        <v>81986.2578191368</v>
      </c>
    </row>
    <row r="248" spans="1:11">
      <c r="A248" s="109" t="s">
        <v>584</v>
      </c>
      <c r="B248" s="109" t="s">
        <v>585</v>
      </c>
      <c r="C248" s="109" t="s">
        <v>14</v>
      </c>
      <c r="D248" s="109" t="s">
        <v>60</v>
      </c>
      <c r="E248" s="109" t="s">
        <v>16</v>
      </c>
      <c r="F248" s="110" t="s">
        <v>74</v>
      </c>
      <c r="G248" s="173">
        <v>30</v>
      </c>
      <c r="H248" s="174">
        <f t="shared" si="6"/>
        <v>153491937.536859</v>
      </c>
      <c r="I248" s="123">
        <f t="shared" si="7"/>
        <v>2337.36213744353</v>
      </c>
      <c r="J248" s="176">
        <v>77.9120712481176</v>
      </c>
      <c r="K248" s="176">
        <v>65668.8730761849</v>
      </c>
    </row>
    <row r="249" spans="1:11">
      <c r="A249" s="109" t="s">
        <v>586</v>
      </c>
      <c r="B249" s="109" t="s">
        <v>587</v>
      </c>
      <c r="C249" s="109" t="s">
        <v>14</v>
      </c>
      <c r="D249" s="109" t="s">
        <v>15</v>
      </c>
      <c r="E249" s="109" t="s">
        <v>16</v>
      </c>
      <c r="F249" s="110" t="s">
        <v>17</v>
      </c>
      <c r="G249" s="173">
        <v>30</v>
      </c>
      <c r="H249" s="174">
        <f t="shared" si="6"/>
        <v>176210677.909728</v>
      </c>
      <c r="I249" s="123">
        <f t="shared" si="7"/>
        <v>2719.06801979647</v>
      </c>
      <c r="J249" s="176">
        <v>90.6356006598823</v>
      </c>
      <c r="K249" s="176">
        <v>64805.5424236566</v>
      </c>
    </row>
    <row r="250" spans="1:11">
      <c r="A250" s="109" t="s">
        <v>588</v>
      </c>
      <c r="B250" s="109" t="s">
        <v>589</v>
      </c>
      <c r="C250" s="109" t="s">
        <v>14</v>
      </c>
      <c r="D250" s="109" t="s">
        <v>24</v>
      </c>
      <c r="E250" s="109" t="s">
        <v>16</v>
      </c>
      <c r="F250" s="110" t="s">
        <v>77</v>
      </c>
      <c r="G250" s="173">
        <v>21</v>
      </c>
      <c r="H250" s="174">
        <f t="shared" si="6"/>
        <v>203461090.076992</v>
      </c>
      <c r="I250" s="123">
        <f t="shared" si="7"/>
        <v>2864.43675824256</v>
      </c>
      <c r="J250" s="176">
        <v>136.401750392503</v>
      </c>
      <c r="K250" s="176">
        <v>71030.0513675239</v>
      </c>
    </row>
    <row r="251" spans="1:11">
      <c r="A251" s="109" t="s">
        <v>590</v>
      </c>
      <c r="B251" s="109" t="s">
        <v>591</v>
      </c>
      <c r="C251" s="109" t="s">
        <v>14</v>
      </c>
      <c r="D251" s="109" t="s">
        <v>15</v>
      </c>
      <c r="E251" s="109" t="s">
        <v>20</v>
      </c>
      <c r="F251" s="110" t="s">
        <v>25</v>
      </c>
      <c r="G251" s="173">
        <v>30</v>
      </c>
      <c r="H251" s="174">
        <f t="shared" si="6"/>
        <v>193498961.408129</v>
      </c>
      <c r="I251" s="123">
        <f t="shared" si="7"/>
        <v>2725.27978450235</v>
      </c>
      <c r="J251" s="176">
        <v>90.8426594834117</v>
      </c>
      <c r="K251" s="176">
        <v>71001.5032249111</v>
      </c>
    </row>
    <row r="252" spans="1:11">
      <c r="A252" s="114" t="s">
        <v>592</v>
      </c>
      <c r="B252" s="114" t="s">
        <v>593</v>
      </c>
      <c r="C252" s="114" t="s">
        <v>50</v>
      </c>
      <c r="D252" s="114" t="s">
        <v>505</v>
      </c>
      <c r="E252" s="109" t="s">
        <v>31</v>
      </c>
      <c r="F252" s="110" t="s">
        <v>145</v>
      </c>
      <c r="G252" s="173">
        <v>0</v>
      </c>
      <c r="H252" s="174">
        <f t="shared" si="6"/>
        <v>0</v>
      </c>
      <c r="I252" s="123">
        <f t="shared" si="7"/>
        <v>0</v>
      </c>
      <c r="J252" s="176">
        <v>0</v>
      </c>
      <c r="K252" s="176">
        <v>0</v>
      </c>
    </row>
    <row r="253" spans="1:11">
      <c r="A253" s="109" t="s">
        <v>594</v>
      </c>
      <c r="B253" s="109" t="s">
        <v>595</v>
      </c>
      <c r="C253" s="109" t="s">
        <v>14</v>
      </c>
      <c r="D253" s="109" t="s">
        <v>15</v>
      </c>
      <c r="E253" s="109" t="s">
        <v>46</v>
      </c>
      <c r="F253" s="110" t="s">
        <v>112</v>
      </c>
      <c r="G253" s="173">
        <v>30</v>
      </c>
      <c r="H253" s="174">
        <f t="shared" si="6"/>
        <v>630571885.963868</v>
      </c>
      <c r="I253" s="123">
        <f t="shared" si="7"/>
        <v>7127.77978450235</v>
      </c>
      <c r="J253" s="176">
        <v>237.592659483412</v>
      </c>
      <c r="K253" s="176">
        <v>88466.8024305262</v>
      </c>
    </row>
    <row r="254" spans="1:11">
      <c r="A254" s="114" t="s">
        <v>596</v>
      </c>
      <c r="B254" s="114" t="s">
        <v>597</v>
      </c>
      <c r="C254" s="114" t="s">
        <v>14</v>
      </c>
      <c r="D254" s="114" t="s">
        <v>505</v>
      </c>
      <c r="E254" s="109" t="s">
        <v>31</v>
      </c>
      <c r="F254" s="110" t="s">
        <v>32</v>
      </c>
      <c r="G254" s="173">
        <v>0</v>
      </c>
      <c r="H254" s="174">
        <f t="shared" si="6"/>
        <v>0</v>
      </c>
      <c r="I254" s="123">
        <f t="shared" si="7"/>
        <v>0</v>
      </c>
      <c r="J254" s="176">
        <v>0</v>
      </c>
      <c r="K254" s="176">
        <v>0</v>
      </c>
    </row>
    <row r="255" spans="1:11">
      <c r="A255" s="109" t="s">
        <v>598</v>
      </c>
      <c r="B255" s="109" t="s">
        <v>599</v>
      </c>
      <c r="C255" s="109" t="s">
        <v>14</v>
      </c>
      <c r="D255" s="109" t="s">
        <v>60</v>
      </c>
      <c r="E255" s="109" t="s">
        <v>31</v>
      </c>
      <c r="F255" s="110" t="s">
        <v>55</v>
      </c>
      <c r="G255" s="173">
        <v>30</v>
      </c>
      <c r="H255" s="174">
        <f t="shared" si="6"/>
        <v>496380063.633491</v>
      </c>
      <c r="I255" s="123">
        <f t="shared" si="7"/>
        <v>6100.86560973419</v>
      </c>
      <c r="J255" s="176">
        <v>203.36218699114</v>
      </c>
      <c r="K255" s="176">
        <v>81362.2353591095</v>
      </c>
    </row>
    <row r="256" spans="1:11">
      <c r="A256" s="109" t="s">
        <v>600</v>
      </c>
      <c r="B256" s="109" t="s">
        <v>601</v>
      </c>
      <c r="C256" s="109" t="s">
        <v>70</v>
      </c>
      <c r="D256" s="109" t="s">
        <v>60</v>
      </c>
      <c r="E256" s="109" t="s">
        <v>42</v>
      </c>
      <c r="F256" s="110" t="s">
        <v>71</v>
      </c>
      <c r="G256" s="173">
        <v>30</v>
      </c>
      <c r="H256" s="174">
        <f t="shared" si="6"/>
        <v>422529045.384317</v>
      </c>
      <c r="I256" s="123">
        <f t="shared" si="7"/>
        <v>5185.27978450235</v>
      </c>
      <c r="J256" s="176">
        <v>172.842659483412</v>
      </c>
      <c r="K256" s="176">
        <v>81486.2578191368</v>
      </c>
    </row>
    <row r="257" spans="1:11">
      <c r="A257" s="109" t="s">
        <v>602</v>
      </c>
      <c r="B257" s="109" t="s">
        <v>603</v>
      </c>
      <c r="C257" s="109" t="s">
        <v>50</v>
      </c>
      <c r="D257" s="109" t="s">
        <v>15</v>
      </c>
      <c r="E257" s="109" t="s">
        <v>31</v>
      </c>
      <c r="F257" s="110" t="s">
        <v>145</v>
      </c>
      <c r="G257" s="173">
        <v>30</v>
      </c>
      <c r="H257" s="174">
        <f t="shared" si="6"/>
        <v>472324243.377446</v>
      </c>
      <c r="I257" s="123">
        <f t="shared" si="7"/>
        <v>5785.27978450235</v>
      </c>
      <c r="J257" s="176">
        <v>192.842659483412</v>
      </c>
      <c r="K257" s="176">
        <v>81642.4202408864</v>
      </c>
    </row>
    <row r="258" spans="1:11">
      <c r="A258" s="109" t="s">
        <v>604</v>
      </c>
      <c r="B258" s="109" t="s">
        <v>605</v>
      </c>
      <c r="C258" s="109" t="s">
        <v>606</v>
      </c>
      <c r="D258" s="109" t="s">
        <v>15</v>
      </c>
      <c r="E258" s="109" t="s">
        <v>42</v>
      </c>
      <c r="F258" s="110" t="s">
        <v>224</v>
      </c>
      <c r="G258" s="173">
        <v>30</v>
      </c>
      <c r="H258" s="174">
        <f t="shared" si="6"/>
        <v>355578855.423147</v>
      </c>
      <c r="I258" s="123">
        <f t="shared" si="7"/>
        <v>3685.27978450235</v>
      </c>
      <c r="J258" s="176">
        <v>122.842659483412</v>
      </c>
      <c r="K258" s="176">
        <v>96486.2578191368</v>
      </c>
    </row>
    <row r="259" spans="1:11">
      <c r="A259" s="109" t="s">
        <v>607</v>
      </c>
      <c r="B259" s="109" t="s">
        <v>608</v>
      </c>
      <c r="C259" s="109" t="s">
        <v>135</v>
      </c>
      <c r="D259" s="109" t="s">
        <v>60</v>
      </c>
      <c r="E259" s="109" t="s">
        <v>36</v>
      </c>
      <c r="F259" s="110" t="s">
        <v>136</v>
      </c>
      <c r="G259" s="173">
        <v>30</v>
      </c>
      <c r="H259" s="174">
        <f t="shared" si="6"/>
        <v>482363137.013969</v>
      </c>
      <c r="I259" s="123">
        <f t="shared" si="7"/>
        <v>5545.27978450235</v>
      </c>
      <c r="J259" s="176">
        <v>184.842659483412</v>
      </c>
      <c r="K259" s="176">
        <v>86986.2578191368</v>
      </c>
    </row>
    <row r="260" spans="1:11">
      <c r="A260" s="109" t="s">
        <v>609</v>
      </c>
      <c r="B260" s="109" t="s">
        <v>610</v>
      </c>
      <c r="C260" s="109" t="s">
        <v>173</v>
      </c>
      <c r="D260" s="109" t="s">
        <v>15</v>
      </c>
      <c r="E260" s="109" t="s">
        <v>42</v>
      </c>
      <c r="F260" s="110" t="s">
        <v>364</v>
      </c>
      <c r="G260" s="173">
        <v>30</v>
      </c>
      <c r="H260" s="174">
        <f t="shared" si="6"/>
        <v>872535154.892497</v>
      </c>
      <c r="I260" s="123">
        <f t="shared" si="7"/>
        <v>9805.27978450235</v>
      </c>
      <c r="J260" s="176">
        <v>326.842659483412</v>
      </c>
      <c r="K260" s="176">
        <v>88986.2578191368</v>
      </c>
    </row>
    <row r="261" spans="1:11">
      <c r="A261" s="109" t="s">
        <v>611</v>
      </c>
      <c r="B261" s="109" t="s">
        <v>612</v>
      </c>
      <c r="C261" s="109" t="s">
        <v>35</v>
      </c>
      <c r="D261" s="109" t="s">
        <v>60</v>
      </c>
      <c r="E261" s="109" t="s">
        <v>36</v>
      </c>
      <c r="F261" s="110" t="s">
        <v>124</v>
      </c>
      <c r="G261" s="173">
        <v>30</v>
      </c>
      <c r="H261" s="174">
        <f t="shared" ref="H261:H324" si="8">IFERROR(G261*J261*K261,0)</f>
        <v>600079826.862072</v>
      </c>
      <c r="I261" s="123">
        <f t="shared" si="7"/>
        <v>6595.27978450235</v>
      </c>
      <c r="J261" s="176">
        <v>219.842659483412</v>
      </c>
      <c r="K261" s="176">
        <v>90986.2578191368</v>
      </c>
    </row>
    <row r="262" spans="1:11">
      <c r="A262" s="109" t="s">
        <v>613</v>
      </c>
      <c r="B262" s="109" t="s">
        <v>614</v>
      </c>
      <c r="C262" s="109" t="s">
        <v>615</v>
      </c>
      <c r="D262" s="109" t="s">
        <v>15</v>
      </c>
      <c r="E262" s="109" t="s">
        <v>64</v>
      </c>
      <c r="F262" s="110" t="s">
        <v>65</v>
      </c>
      <c r="G262" s="173">
        <v>30</v>
      </c>
      <c r="H262" s="174">
        <f t="shared" si="8"/>
        <v>460870852.398793</v>
      </c>
      <c r="I262" s="123">
        <f t="shared" ref="I262:I325" si="9">IFERROR(J262*G262,0)</f>
        <v>5065.27978450235</v>
      </c>
      <c r="J262" s="176">
        <v>168.842659483412</v>
      </c>
      <c r="K262" s="176">
        <v>90986.2578191368</v>
      </c>
    </row>
    <row r="263" spans="1:11">
      <c r="A263" s="109" t="s">
        <v>616</v>
      </c>
      <c r="B263" s="109" t="s">
        <v>617</v>
      </c>
      <c r="C263" s="109" t="s">
        <v>522</v>
      </c>
      <c r="D263" s="109" t="s">
        <v>15</v>
      </c>
      <c r="E263" s="109" t="s">
        <v>36</v>
      </c>
      <c r="F263" s="110" t="s">
        <v>187</v>
      </c>
      <c r="G263" s="173">
        <v>30</v>
      </c>
      <c r="H263" s="174">
        <f t="shared" si="8"/>
        <v>250623980.936443</v>
      </c>
      <c r="I263" s="123">
        <f t="shared" si="9"/>
        <v>2695.27978450235</v>
      </c>
      <c r="J263" s="176">
        <v>89.8426594834117</v>
      </c>
      <c r="K263" s="176">
        <v>92986.2578191368</v>
      </c>
    </row>
    <row r="264" spans="1:11">
      <c r="A264" s="109" t="s">
        <v>618</v>
      </c>
      <c r="B264" s="109" t="s">
        <v>619</v>
      </c>
      <c r="C264" s="109" t="s">
        <v>80</v>
      </c>
      <c r="D264" s="109" t="s">
        <v>60</v>
      </c>
      <c r="E264" s="109" t="s">
        <v>64</v>
      </c>
      <c r="F264" s="110" t="s">
        <v>339</v>
      </c>
      <c r="G264" s="173">
        <v>30</v>
      </c>
      <c r="H264" s="174">
        <f t="shared" si="8"/>
        <v>284510417.851189</v>
      </c>
      <c r="I264" s="123">
        <f t="shared" si="9"/>
        <v>2995.27978450235</v>
      </c>
      <c r="J264" s="176">
        <v>99.8426594834117</v>
      </c>
      <c r="K264" s="176">
        <v>94986.2578191368</v>
      </c>
    </row>
    <row r="265" spans="1:11">
      <c r="A265" s="109" t="s">
        <v>620</v>
      </c>
      <c r="B265" s="109" t="s">
        <v>621</v>
      </c>
      <c r="C265" s="109" t="s">
        <v>14</v>
      </c>
      <c r="D265" s="109" t="s">
        <v>24</v>
      </c>
      <c r="E265" s="109" t="s">
        <v>16</v>
      </c>
      <c r="F265" s="110" t="s">
        <v>77</v>
      </c>
      <c r="G265" s="173">
        <v>21</v>
      </c>
      <c r="H265" s="174">
        <f t="shared" si="8"/>
        <v>308994625.072866</v>
      </c>
      <c r="I265" s="123">
        <f t="shared" si="9"/>
        <v>3151.52584915165</v>
      </c>
      <c r="J265" s="176">
        <v>150.072659483412</v>
      </c>
      <c r="K265" s="176">
        <v>98046.0386057261</v>
      </c>
    </row>
    <row r="266" spans="1:11">
      <c r="A266" s="109" t="s">
        <v>622</v>
      </c>
      <c r="B266" s="109" t="s">
        <v>623</v>
      </c>
      <c r="C266" s="109" t="s">
        <v>50</v>
      </c>
      <c r="D266" s="109" t="s">
        <v>15</v>
      </c>
      <c r="E266" s="109" t="s">
        <v>31</v>
      </c>
      <c r="F266" s="110" t="s">
        <v>166</v>
      </c>
      <c r="G266" s="173">
        <v>30</v>
      </c>
      <c r="H266" s="174">
        <f t="shared" si="8"/>
        <v>409646128.608127</v>
      </c>
      <c r="I266" s="123">
        <f t="shared" si="9"/>
        <v>4825.27978450235</v>
      </c>
      <c r="J266" s="176">
        <v>160.842659483412</v>
      </c>
      <c r="K266" s="176">
        <v>84895.8292374699</v>
      </c>
    </row>
    <row r="267" spans="1:11">
      <c r="A267" s="109" t="s">
        <v>624</v>
      </c>
      <c r="B267" s="109" t="s">
        <v>625</v>
      </c>
      <c r="C267" s="109" t="s">
        <v>70</v>
      </c>
      <c r="D267" s="109" t="s">
        <v>15</v>
      </c>
      <c r="E267" s="109" t="s">
        <v>42</v>
      </c>
      <c r="F267" s="110" t="s">
        <v>281</v>
      </c>
      <c r="G267" s="173">
        <v>30</v>
      </c>
      <c r="H267" s="174">
        <f t="shared" si="8"/>
        <v>577875077.493159</v>
      </c>
      <c r="I267" s="123">
        <f t="shared" si="9"/>
        <v>7555.27978450235</v>
      </c>
      <c r="J267" s="176">
        <v>251.842659483412</v>
      </c>
      <c r="K267" s="176">
        <v>76486.2578191368</v>
      </c>
    </row>
    <row r="268" spans="1:11">
      <c r="A268" s="109" t="s">
        <v>626</v>
      </c>
      <c r="B268" s="109" t="s">
        <v>627</v>
      </c>
      <c r="C268" s="109" t="s">
        <v>70</v>
      </c>
      <c r="D268" s="109" t="s">
        <v>60</v>
      </c>
      <c r="E268" s="109" t="s">
        <v>42</v>
      </c>
      <c r="F268" s="110" t="s">
        <v>71</v>
      </c>
      <c r="G268" s="173">
        <v>30</v>
      </c>
      <c r="H268" s="174">
        <f t="shared" si="8"/>
        <v>203381557.364612</v>
      </c>
      <c r="I268" s="123">
        <f t="shared" si="9"/>
        <v>2365.27978450235</v>
      </c>
      <c r="J268" s="176">
        <v>78.8426594834117</v>
      </c>
      <c r="K268" s="176">
        <v>85986.2578191368</v>
      </c>
    </row>
    <row r="269" spans="1:11">
      <c r="A269" s="109" t="s">
        <v>628</v>
      </c>
      <c r="B269" s="109" t="s">
        <v>629</v>
      </c>
      <c r="C269" s="109" t="s">
        <v>35</v>
      </c>
      <c r="D269" s="109" t="s">
        <v>15</v>
      </c>
      <c r="E269" s="109" t="s">
        <v>36</v>
      </c>
      <c r="F269" s="110" t="s">
        <v>124</v>
      </c>
      <c r="G269" s="173">
        <v>30</v>
      </c>
      <c r="H269" s="174">
        <f t="shared" si="8"/>
        <v>257770636.473879</v>
      </c>
      <c r="I269" s="123">
        <f t="shared" si="9"/>
        <v>2455.27978450235</v>
      </c>
      <c r="J269" s="176">
        <v>81.8426594834117</v>
      </c>
      <c r="K269" s="176">
        <v>104986.257819137</v>
      </c>
    </row>
    <row r="270" spans="1:11">
      <c r="A270" s="109" t="s">
        <v>630</v>
      </c>
      <c r="B270" s="109" t="s">
        <v>631</v>
      </c>
      <c r="C270" s="109" t="s">
        <v>14</v>
      </c>
      <c r="D270" s="109" t="s">
        <v>15</v>
      </c>
      <c r="E270" s="109" t="s">
        <v>20</v>
      </c>
      <c r="F270" s="110" t="s">
        <v>154</v>
      </c>
      <c r="G270" s="173">
        <v>30</v>
      </c>
      <c r="H270" s="174">
        <f t="shared" si="8"/>
        <v>367506618.251192</v>
      </c>
      <c r="I270" s="123">
        <f t="shared" si="9"/>
        <v>4225.27978450235</v>
      </c>
      <c r="J270" s="176">
        <v>140.842659483412</v>
      </c>
      <c r="K270" s="176">
        <v>86978.0551809013</v>
      </c>
    </row>
    <row r="271" spans="1:11">
      <c r="A271" s="109" t="s">
        <v>632</v>
      </c>
      <c r="B271" s="109" t="s">
        <v>633</v>
      </c>
      <c r="C271" s="109" t="s">
        <v>35</v>
      </c>
      <c r="D271" s="109" t="s">
        <v>15</v>
      </c>
      <c r="E271" s="109" t="s">
        <v>36</v>
      </c>
      <c r="F271" s="110" t="s">
        <v>124</v>
      </c>
      <c r="G271" s="173">
        <v>30</v>
      </c>
      <c r="H271" s="174">
        <f t="shared" si="8"/>
        <v>268517992.917273</v>
      </c>
      <c r="I271" s="123">
        <f t="shared" si="9"/>
        <v>3595.27978450235</v>
      </c>
      <c r="J271" s="176">
        <v>119.842659483412</v>
      </c>
      <c r="K271" s="176">
        <v>74686.2578191368</v>
      </c>
    </row>
    <row r="272" spans="1:11">
      <c r="A272" s="109" t="s">
        <v>634</v>
      </c>
      <c r="B272" s="109" t="s">
        <v>635</v>
      </c>
      <c r="C272" s="109" t="s">
        <v>14</v>
      </c>
      <c r="D272" s="109" t="s">
        <v>60</v>
      </c>
      <c r="E272" s="109" t="s">
        <v>20</v>
      </c>
      <c r="F272" s="110" t="s">
        <v>25</v>
      </c>
      <c r="G272" s="173">
        <v>30</v>
      </c>
      <c r="H272" s="174">
        <f t="shared" si="8"/>
        <v>1013081799.11367</v>
      </c>
      <c r="I272" s="123">
        <f t="shared" si="9"/>
        <v>11725.2797845024</v>
      </c>
      <c r="J272" s="176">
        <v>390.842659483412</v>
      </c>
      <c r="K272" s="176">
        <v>86401.5032249111</v>
      </c>
    </row>
    <row r="273" spans="1:11">
      <c r="A273" s="109" t="s">
        <v>636</v>
      </c>
      <c r="B273" s="109" t="s">
        <v>637</v>
      </c>
      <c r="C273" s="109" t="s">
        <v>240</v>
      </c>
      <c r="D273" s="109" t="s">
        <v>15</v>
      </c>
      <c r="E273" s="109" t="s">
        <v>46</v>
      </c>
      <c r="F273" s="110" t="s">
        <v>102</v>
      </c>
      <c r="G273" s="173">
        <v>30</v>
      </c>
      <c r="H273" s="174">
        <f t="shared" si="8"/>
        <v>439532424.724631</v>
      </c>
      <c r="I273" s="123">
        <f t="shared" si="9"/>
        <v>4975.27978450235</v>
      </c>
      <c r="J273" s="176">
        <v>165.842659483412</v>
      </c>
      <c r="K273" s="176">
        <v>88343.2578191368</v>
      </c>
    </row>
    <row r="274" spans="1:11">
      <c r="A274" s="109" t="s">
        <v>638</v>
      </c>
      <c r="B274" s="109" t="s">
        <v>639</v>
      </c>
      <c r="C274" s="109" t="s">
        <v>14</v>
      </c>
      <c r="D274" s="109" t="s">
        <v>15</v>
      </c>
      <c r="E274" s="109" t="s">
        <v>46</v>
      </c>
      <c r="F274" s="110" t="s">
        <v>198</v>
      </c>
      <c r="G274" s="173">
        <v>30</v>
      </c>
      <c r="H274" s="174">
        <f t="shared" si="8"/>
        <v>465513997.882377</v>
      </c>
      <c r="I274" s="123">
        <f t="shared" si="9"/>
        <v>4655.77978450235</v>
      </c>
      <c r="J274" s="176">
        <v>155.192659483412</v>
      </c>
      <c r="K274" s="176">
        <v>99986.2578191368</v>
      </c>
    </row>
    <row r="275" spans="1:11">
      <c r="A275" s="109" t="s">
        <v>640</v>
      </c>
      <c r="B275" s="109" t="s">
        <v>641</v>
      </c>
      <c r="C275" s="109" t="s">
        <v>70</v>
      </c>
      <c r="D275" s="109" t="s">
        <v>60</v>
      </c>
      <c r="E275" s="109" t="s">
        <v>42</v>
      </c>
      <c r="F275" s="110" t="s">
        <v>71</v>
      </c>
      <c r="G275" s="173">
        <v>30</v>
      </c>
      <c r="H275" s="174">
        <f t="shared" si="8"/>
        <v>447001197.51857</v>
      </c>
      <c r="I275" s="123">
        <f t="shared" si="9"/>
        <v>5695.27978450235</v>
      </c>
      <c r="J275" s="176">
        <v>189.842659483412</v>
      </c>
      <c r="K275" s="176">
        <v>78486.2578191368</v>
      </c>
    </row>
    <row r="276" spans="1:11">
      <c r="A276" s="109" t="s">
        <v>642</v>
      </c>
      <c r="B276" s="109" t="s">
        <v>643</v>
      </c>
      <c r="C276" s="109" t="s">
        <v>80</v>
      </c>
      <c r="D276" s="109" t="s">
        <v>15</v>
      </c>
      <c r="E276" s="109" t="s">
        <v>64</v>
      </c>
      <c r="F276" s="110" t="s">
        <v>339</v>
      </c>
      <c r="G276" s="173">
        <v>30</v>
      </c>
      <c r="H276" s="174">
        <f t="shared" si="8"/>
        <v>347562669.139488</v>
      </c>
      <c r="I276" s="123">
        <f t="shared" si="9"/>
        <v>4345.27978450235</v>
      </c>
      <c r="J276" s="176">
        <v>144.842659483412</v>
      </c>
      <c r="K276" s="176">
        <v>79986.2578191368</v>
      </c>
    </row>
    <row r="277" spans="1:11">
      <c r="A277" s="109" t="s">
        <v>644</v>
      </c>
      <c r="B277" s="109" t="s">
        <v>645</v>
      </c>
      <c r="C277" s="109" t="s">
        <v>70</v>
      </c>
      <c r="D277" s="109" t="s">
        <v>15</v>
      </c>
      <c r="E277" s="109" t="s">
        <v>42</v>
      </c>
      <c r="F277" s="110" t="s">
        <v>281</v>
      </c>
      <c r="G277" s="173">
        <v>30</v>
      </c>
      <c r="H277" s="174">
        <f t="shared" si="8"/>
        <v>361640304.858278</v>
      </c>
      <c r="I277" s="123">
        <f t="shared" si="9"/>
        <v>4255.27978450235</v>
      </c>
      <c r="J277" s="176">
        <v>141.842659483412</v>
      </c>
      <c r="K277" s="176">
        <v>84986.2578191368</v>
      </c>
    </row>
    <row r="278" spans="1:11">
      <c r="A278" s="109" t="s">
        <v>646</v>
      </c>
      <c r="B278" s="109" t="s">
        <v>647</v>
      </c>
      <c r="C278" s="109" t="s">
        <v>14</v>
      </c>
      <c r="D278" s="109" t="s">
        <v>15</v>
      </c>
      <c r="E278" s="109" t="s">
        <v>42</v>
      </c>
      <c r="F278" s="110" t="s">
        <v>43</v>
      </c>
      <c r="G278" s="173">
        <v>30</v>
      </c>
      <c r="H278" s="174">
        <f t="shared" si="8"/>
        <v>326630275.212967</v>
      </c>
      <c r="I278" s="123">
        <f t="shared" si="9"/>
        <v>4135.27978450235</v>
      </c>
      <c r="J278" s="176">
        <v>137.842659483412</v>
      </c>
      <c r="K278" s="176">
        <v>78986.2578191368</v>
      </c>
    </row>
    <row r="279" spans="1:11">
      <c r="A279" s="109" t="s">
        <v>648</v>
      </c>
      <c r="B279" s="109" t="s">
        <v>649</v>
      </c>
      <c r="C279" s="109" t="s">
        <v>240</v>
      </c>
      <c r="D279" s="109" t="s">
        <v>60</v>
      </c>
      <c r="E279" s="109" t="s">
        <v>46</v>
      </c>
      <c r="F279" s="110" t="s">
        <v>198</v>
      </c>
      <c r="G279" s="173">
        <v>30</v>
      </c>
      <c r="H279" s="174">
        <f t="shared" si="8"/>
        <v>600880572.115835</v>
      </c>
      <c r="I279" s="123">
        <f t="shared" si="9"/>
        <v>5891.77978450235</v>
      </c>
      <c r="J279" s="176">
        <v>196.392659483412</v>
      </c>
      <c r="K279" s="176">
        <v>101986.257819137</v>
      </c>
    </row>
    <row r="280" spans="1:11">
      <c r="A280" s="109" t="s">
        <v>650</v>
      </c>
      <c r="B280" s="109" t="s">
        <v>651</v>
      </c>
      <c r="C280" s="109" t="s">
        <v>240</v>
      </c>
      <c r="D280" s="109" t="s">
        <v>15</v>
      </c>
      <c r="E280" s="109" t="s">
        <v>20</v>
      </c>
      <c r="F280" s="110" t="s">
        <v>139</v>
      </c>
      <c r="G280" s="173">
        <v>30</v>
      </c>
      <c r="H280" s="174">
        <f t="shared" si="8"/>
        <v>576783511.36349</v>
      </c>
      <c r="I280" s="123">
        <f t="shared" si="9"/>
        <v>6025.27978450235</v>
      </c>
      <c r="J280" s="176">
        <v>200.842659483412</v>
      </c>
      <c r="K280" s="176">
        <v>95727.2578191368</v>
      </c>
    </row>
    <row r="281" spans="1:11">
      <c r="A281" s="109" t="s">
        <v>652</v>
      </c>
      <c r="B281" s="109" t="s">
        <v>653</v>
      </c>
      <c r="C281" s="109" t="s">
        <v>261</v>
      </c>
      <c r="D281" s="109" t="s">
        <v>15</v>
      </c>
      <c r="E281" s="109" t="s">
        <v>64</v>
      </c>
      <c r="F281" s="110" t="s">
        <v>262</v>
      </c>
      <c r="G281" s="173">
        <v>30</v>
      </c>
      <c r="H281" s="174">
        <f t="shared" si="8"/>
        <v>245571780.652658</v>
      </c>
      <c r="I281" s="123">
        <f t="shared" si="9"/>
        <v>2995.27978450235</v>
      </c>
      <c r="J281" s="176">
        <v>99.8426594834117</v>
      </c>
      <c r="K281" s="176">
        <v>81986.2578191368</v>
      </c>
    </row>
    <row r="282" spans="1:11">
      <c r="A282" s="109" t="s">
        <v>654</v>
      </c>
      <c r="B282" s="109" t="s">
        <v>655</v>
      </c>
      <c r="C282" s="109" t="s">
        <v>14</v>
      </c>
      <c r="D282" s="109" t="s">
        <v>24</v>
      </c>
      <c r="E282" s="109" t="s">
        <v>31</v>
      </c>
      <c r="F282" s="110" t="s">
        <v>55</v>
      </c>
      <c r="G282" s="173">
        <v>30</v>
      </c>
      <c r="H282" s="174">
        <f t="shared" si="8"/>
        <v>241970164.350651</v>
      </c>
      <c r="I282" s="123">
        <f t="shared" si="9"/>
        <v>3175.27978450235</v>
      </c>
      <c r="J282" s="176">
        <v>105.842659483412</v>
      </c>
      <c r="K282" s="176">
        <v>76204.3601737519</v>
      </c>
    </row>
    <row r="283" spans="1:11">
      <c r="A283" s="109" t="s">
        <v>656</v>
      </c>
      <c r="B283" s="109" t="s">
        <v>657</v>
      </c>
      <c r="C283" s="109" t="s">
        <v>173</v>
      </c>
      <c r="D283" s="109" t="s">
        <v>15</v>
      </c>
      <c r="E283" s="109" t="s">
        <v>42</v>
      </c>
      <c r="F283" s="110" t="s">
        <v>364</v>
      </c>
      <c r="G283" s="173">
        <v>30</v>
      </c>
      <c r="H283" s="174">
        <f t="shared" si="8"/>
        <v>430188912.903393</v>
      </c>
      <c r="I283" s="123">
        <f t="shared" si="9"/>
        <v>5215.27978450235</v>
      </c>
      <c r="J283" s="176">
        <v>173.842659483412</v>
      </c>
      <c r="K283" s="176">
        <v>82486.2578191368</v>
      </c>
    </row>
    <row r="284" spans="1:11">
      <c r="A284" s="109" t="s">
        <v>658</v>
      </c>
      <c r="B284" s="109" t="s">
        <v>659</v>
      </c>
      <c r="C284" s="109" t="s">
        <v>660</v>
      </c>
      <c r="D284" s="109" t="s">
        <v>15</v>
      </c>
      <c r="E284" s="109" t="s">
        <v>31</v>
      </c>
      <c r="F284" s="110" t="s">
        <v>184</v>
      </c>
      <c r="G284" s="173">
        <v>30</v>
      </c>
      <c r="H284" s="174">
        <f t="shared" si="8"/>
        <v>723169279.463973</v>
      </c>
      <c r="I284" s="123">
        <f t="shared" si="9"/>
        <v>6925.27978450235</v>
      </c>
      <c r="J284" s="176">
        <v>230.842659483412</v>
      </c>
      <c r="K284" s="176">
        <v>104424.557847079</v>
      </c>
    </row>
    <row r="285" spans="1:11">
      <c r="A285" s="109" t="s">
        <v>661</v>
      </c>
      <c r="B285" s="109" t="s">
        <v>662</v>
      </c>
      <c r="C285" s="109" t="s">
        <v>63</v>
      </c>
      <c r="D285" s="109" t="s">
        <v>15</v>
      </c>
      <c r="E285" s="109" t="s">
        <v>64</v>
      </c>
      <c r="F285" s="110" t="s">
        <v>159</v>
      </c>
      <c r="G285" s="173">
        <v>30</v>
      </c>
      <c r="H285" s="174">
        <f t="shared" si="8"/>
        <v>257552899.790668</v>
      </c>
      <c r="I285" s="123">
        <f t="shared" si="9"/>
        <v>2995.27978450235</v>
      </c>
      <c r="J285" s="176">
        <v>99.8426594834117</v>
      </c>
      <c r="K285" s="176">
        <v>85986.2578191368</v>
      </c>
    </row>
    <row r="286" spans="1:11">
      <c r="A286" s="109" t="s">
        <v>663</v>
      </c>
      <c r="B286" s="109" t="s">
        <v>664</v>
      </c>
      <c r="C286" s="109" t="s">
        <v>487</v>
      </c>
      <c r="D286" s="109" t="s">
        <v>15</v>
      </c>
      <c r="E286" s="109" t="s">
        <v>64</v>
      </c>
      <c r="F286" s="110" t="s">
        <v>159</v>
      </c>
      <c r="G286" s="173">
        <v>30</v>
      </c>
      <c r="H286" s="174">
        <f t="shared" si="8"/>
        <v>431485084.364397</v>
      </c>
      <c r="I286" s="123">
        <f t="shared" si="9"/>
        <v>4495.27978450235</v>
      </c>
      <c r="J286" s="176">
        <v>149.842659483412</v>
      </c>
      <c r="K286" s="176">
        <v>95986.2578191368</v>
      </c>
    </row>
    <row r="287" spans="1:11">
      <c r="A287" s="109" t="s">
        <v>665</v>
      </c>
      <c r="B287" s="109" t="s">
        <v>666</v>
      </c>
      <c r="C287" s="109" t="s">
        <v>135</v>
      </c>
      <c r="D287" s="109" t="s">
        <v>51</v>
      </c>
      <c r="E287" s="109" t="s">
        <v>36</v>
      </c>
      <c r="F287" s="110" t="s">
        <v>136</v>
      </c>
      <c r="G287" s="173">
        <v>30</v>
      </c>
      <c r="H287" s="174">
        <f t="shared" si="8"/>
        <v>138545330.725632</v>
      </c>
      <c r="I287" s="123">
        <f t="shared" si="9"/>
        <v>1345.27978450235</v>
      </c>
      <c r="J287" s="176">
        <v>44.8426594834117</v>
      </c>
      <c r="K287" s="176">
        <v>102986.257819137</v>
      </c>
    </row>
    <row r="288" spans="1:11">
      <c r="A288" s="109" t="s">
        <v>667</v>
      </c>
      <c r="B288" s="109" t="s">
        <v>668</v>
      </c>
      <c r="C288" s="109" t="s">
        <v>63</v>
      </c>
      <c r="D288" s="109" t="s">
        <v>60</v>
      </c>
      <c r="E288" s="109" t="s">
        <v>64</v>
      </c>
      <c r="F288" s="110" t="s">
        <v>65</v>
      </c>
      <c r="G288" s="173">
        <v>30</v>
      </c>
      <c r="H288" s="174">
        <f t="shared" si="8"/>
        <v>389620088.089568</v>
      </c>
      <c r="I288" s="123">
        <f t="shared" si="9"/>
        <v>4945.27978450235</v>
      </c>
      <c r="J288" s="176">
        <v>164.842659483412</v>
      </c>
      <c r="K288" s="176">
        <v>78786.2578191368</v>
      </c>
    </row>
    <row r="289" spans="1:11">
      <c r="A289" s="109" t="s">
        <v>669</v>
      </c>
      <c r="B289" s="109" t="s">
        <v>670</v>
      </c>
      <c r="C289" s="109" t="s">
        <v>80</v>
      </c>
      <c r="D289" s="109" t="s">
        <v>51</v>
      </c>
      <c r="E289" s="109" t="s">
        <v>64</v>
      </c>
      <c r="F289" s="110" t="s">
        <v>81</v>
      </c>
      <c r="G289" s="173">
        <v>30</v>
      </c>
      <c r="H289" s="174">
        <f t="shared" si="8"/>
        <v>644491059.976783</v>
      </c>
      <c r="I289" s="123">
        <f t="shared" si="9"/>
        <v>7495.27978450235</v>
      </c>
      <c r="J289" s="176">
        <v>249.842659483412</v>
      </c>
      <c r="K289" s="176">
        <v>85986.2578191368</v>
      </c>
    </row>
    <row r="290" spans="1:11">
      <c r="A290" s="109" t="s">
        <v>671</v>
      </c>
      <c r="B290" s="109" t="s">
        <v>672</v>
      </c>
      <c r="C290" s="109" t="s">
        <v>14</v>
      </c>
      <c r="D290" s="109" t="s">
        <v>24</v>
      </c>
      <c r="E290" s="109" t="s">
        <v>16</v>
      </c>
      <c r="F290" s="110" t="s">
        <v>28</v>
      </c>
      <c r="G290" s="173">
        <v>21</v>
      </c>
      <c r="H290" s="174">
        <f t="shared" si="8"/>
        <v>184254843.733973</v>
      </c>
      <c r="I290" s="123">
        <f t="shared" si="9"/>
        <v>2970.62039460619</v>
      </c>
      <c r="J290" s="176">
        <v>141.458114028866</v>
      </c>
      <c r="K290" s="176">
        <v>62025.711554572</v>
      </c>
    </row>
    <row r="291" spans="1:11">
      <c r="A291" s="109" t="s">
        <v>673</v>
      </c>
      <c r="B291" s="109" t="s">
        <v>674</v>
      </c>
      <c r="C291" s="109" t="s">
        <v>35</v>
      </c>
      <c r="D291" s="109" t="s">
        <v>15</v>
      </c>
      <c r="E291" s="109" t="s">
        <v>36</v>
      </c>
      <c r="F291" s="110" t="s">
        <v>37</v>
      </c>
      <c r="G291" s="173">
        <v>30</v>
      </c>
      <c r="H291" s="174">
        <f t="shared" si="8"/>
        <v>525515072.544828</v>
      </c>
      <c r="I291" s="123">
        <f t="shared" si="9"/>
        <v>6055.27978450235</v>
      </c>
      <c r="J291" s="176">
        <v>201.842659483412</v>
      </c>
      <c r="K291" s="176">
        <v>86786.2578191368</v>
      </c>
    </row>
    <row r="292" spans="1:11">
      <c r="A292" s="109" t="s">
        <v>675</v>
      </c>
      <c r="B292" s="109" t="s">
        <v>676</v>
      </c>
      <c r="C292" s="109" t="s">
        <v>14</v>
      </c>
      <c r="D292" s="109" t="s">
        <v>15</v>
      </c>
      <c r="E292" s="109" t="s">
        <v>42</v>
      </c>
      <c r="F292" s="110" t="s">
        <v>43</v>
      </c>
      <c r="G292" s="173">
        <v>30</v>
      </c>
      <c r="H292" s="174">
        <f t="shared" si="8"/>
        <v>515078621.090401</v>
      </c>
      <c r="I292" s="123">
        <f t="shared" si="9"/>
        <v>6025.27978450235</v>
      </c>
      <c r="J292" s="176">
        <v>200.842659483412</v>
      </c>
      <c r="K292" s="176">
        <v>85486.2578191368</v>
      </c>
    </row>
    <row r="293" spans="1:11">
      <c r="A293" s="109" t="s">
        <v>677</v>
      </c>
      <c r="B293" s="109" t="s">
        <v>678</v>
      </c>
      <c r="C293" s="109" t="s">
        <v>192</v>
      </c>
      <c r="D293" s="109" t="s">
        <v>15</v>
      </c>
      <c r="E293" s="109" t="s">
        <v>36</v>
      </c>
      <c r="F293" s="110" t="s">
        <v>193</v>
      </c>
      <c r="G293" s="173">
        <v>30</v>
      </c>
      <c r="H293" s="174">
        <f t="shared" si="8"/>
        <v>345097452.327173</v>
      </c>
      <c r="I293" s="123">
        <f t="shared" si="9"/>
        <v>3595.27978450235</v>
      </c>
      <c r="J293" s="176">
        <v>119.842659483412</v>
      </c>
      <c r="K293" s="176">
        <v>95986.2578191368</v>
      </c>
    </row>
    <row r="294" spans="1:11">
      <c r="A294" s="109" t="s">
        <v>679</v>
      </c>
      <c r="B294" s="109" t="s">
        <v>680</v>
      </c>
      <c r="C294" s="109" t="s">
        <v>14</v>
      </c>
      <c r="D294" s="109" t="s">
        <v>60</v>
      </c>
      <c r="E294" s="109" t="s">
        <v>20</v>
      </c>
      <c r="F294" s="110" t="s">
        <v>21</v>
      </c>
      <c r="G294" s="173">
        <v>30</v>
      </c>
      <c r="H294" s="174">
        <f t="shared" si="8"/>
        <v>607955829.244652</v>
      </c>
      <c r="I294" s="123">
        <f t="shared" si="9"/>
        <v>7825.27978450235</v>
      </c>
      <c r="J294" s="176">
        <v>260.842659483412</v>
      </c>
      <c r="K294" s="176">
        <v>77691.2578191368</v>
      </c>
    </row>
    <row r="295" spans="1:11">
      <c r="A295" s="109" t="s">
        <v>681</v>
      </c>
      <c r="B295" s="109" t="s">
        <v>682</v>
      </c>
      <c r="C295" s="109" t="s">
        <v>14</v>
      </c>
      <c r="D295" s="109" t="s">
        <v>60</v>
      </c>
      <c r="E295" s="109" t="s">
        <v>46</v>
      </c>
      <c r="F295" s="110" t="s">
        <v>112</v>
      </c>
      <c r="G295" s="173">
        <v>30</v>
      </c>
      <c r="H295" s="174">
        <f t="shared" si="8"/>
        <v>847091070.005806</v>
      </c>
      <c r="I295" s="123">
        <f t="shared" si="9"/>
        <v>9445.27978450235</v>
      </c>
      <c r="J295" s="176">
        <v>314.842659483412</v>
      </c>
      <c r="K295" s="176">
        <v>89684.0632921958</v>
      </c>
    </row>
    <row r="296" spans="1:11">
      <c r="A296" s="109" t="s">
        <v>683</v>
      </c>
      <c r="B296" s="109" t="s">
        <v>684</v>
      </c>
      <c r="C296" s="109" t="s">
        <v>35</v>
      </c>
      <c r="D296" s="109" t="s">
        <v>60</v>
      </c>
      <c r="E296" s="109" t="s">
        <v>36</v>
      </c>
      <c r="F296" s="110" t="s">
        <v>37</v>
      </c>
      <c r="G296" s="173">
        <v>30</v>
      </c>
      <c r="H296" s="174">
        <f t="shared" si="8"/>
        <v>427022819.045755</v>
      </c>
      <c r="I296" s="123">
        <f t="shared" si="9"/>
        <v>5095.27978450235</v>
      </c>
      <c r="J296" s="176">
        <v>169.842659483412</v>
      </c>
      <c r="K296" s="176">
        <v>83807.5311084141</v>
      </c>
    </row>
    <row r="297" spans="1:11">
      <c r="A297" s="109" t="s">
        <v>685</v>
      </c>
      <c r="B297" s="109" t="s">
        <v>686</v>
      </c>
      <c r="C297" s="109" t="s">
        <v>70</v>
      </c>
      <c r="D297" s="109" t="s">
        <v>15</v>
      </c>
      <c r="E297" s="109" t="s">
        <v>42</v>
      </c>
      <c r="F297" s="110" t="s">
        <v>281</v>
      </c>
      <c r="G297" s="173">
        <v>30</v>
      </c>
      <c r="H297" s="174">
        <f t="shared" si="8"/>
        <v>402449747.591543</v>
      </c>
      <c r="I297" s="123">
        <f t="shared" si="9"/>
        <v>4045.27978450235</v>
      </c>
      <c r="J297" s="176">
        <v>134.842659483412</v>
      </c>
      <c r="K297" s="176">
        <v>99486.2578191368</v>
      </c>
    </row>
    <row r="298" spans="1:11">
      <c r="A298" s="109" t="s">
        <v>687</v>
      </c>
      <c r="B298" s="109" t="s">
        <v>688</v>
      </c>
      <c r="C298" s="109" t="s">
        <v>50</v>
      </c>
      <c r="D298" s="109" t="s">
        <v>15</v>
      </c>
      <c r="E298" s="109" t="s">
        <v>31</v>
      </c>
      <c r="F298" s="110" t="s">
        <v>145</v>
      </c>
      <c r="G298" s="173">
        <v>30</v>
      </c>
      <c r="H298" s="174">
        <f t="shared" si="8"/>
        <v>430804950.248504</v>
      </c>
      <c r="I298" s="123">
        <f t="shared" si="9"/>
        <v>4347.87586297733</v>
      </c>
      <c r="J298" s="176">
        <v>144.929195432578</v>
      </c>
      <c r="K298" s="176">
        <v>99084.0041954415</v>
      </c>
    </row>
    <row r="299" spans="1:11">
      <c r="A299" s="109" t="s">
        <v>689</v>
      </c>
      <c r="B299" s="109" t="s">
        <v>690</v>
      </c>
      <c r="C299" s="109" t="s">
        <v>70</v>
      </c>
      <c r="D299" s="109" t="s">
        <v>60</v>
      </c>
      <c r="E299" s="109" t="s">
        <v>42</v>
      </c>
      <c r="F299" s="110" t="s">
        <v>281</v>
      </c>
      <c r="G299" s="173">
        <v>30</v>
      </c>
      <c r="H299" s="174">
        <f t="shared" si="8"/>
        <v>501462459.786696</v>
      </c>
      <c r="I299" s="123">
        <f t="shared" si="9"/>
        <v>5635.27978450235</v>
      </c>
      <c r="J299" s="176">
        <v>187.842659483412</v>
      </c>
      <c r="K299" s="176">
        <v>88986.2578191368</v>
      </c>
    </row>
    <row r="300" spans="1:11">
      <c r="A300" s="109" t="s">
        <v>691</v>
      </c>
      <c r="B300" s="109" t="s">
        <v>692</v>
      </c>
      <c r="C300" s="109" t="s">
        <v>14</v>
      </c>
      <c r="D300" s="109" t="s">
        <v>15</v>
      </c>
      <c r="E300" s="109" t="s">
        <v>16</v>
      </c>
      <c r="F300" s="110" t="s">
        <v>17</v>
      </c>
      <c r="G300" s="173">
        <v>30</v>
      </c>
      <c r="H300" s="174">
        <f t="shared" si="8"/>
        <v>387369882.089028</v>
      </c>
      <c r="I300" s="123">
        <f t="shared" si="9"/>
        <v>5507.33860803177</v>
      </c>
      <c r="J300" s="176">
        <v>183.577953601059</v>
      </c>
      <c r="K300" s="176">
        <v>70337.0374801538</v>
      </c>
    </row>
    <row r="301" spans="1:11">
      <c r="A301" s="109" t="s">
        <v>693</v>
      </c>
      <c r="B301" s="109" t="s">
        <v>694</v>
      </c>
      <c r="C301" s="109" t="s">
        <v>14</v>
      </c>
      <c r="D301" s="109" t="s">
        <v>60</v>
      </c>
      <c r="E301" s="109" t="s">
        <v>46</v>
      </c>
      <c r="F301" s="110" t="s">
        <v>112</v>
      </c>
      <c r="G301" s="173">
        <v>30</v>
      </c>
      <c r="H301" s="174">
        <f t="shared" si="8"/>
        <v>619066167.703658</v>
      </c>
      <c r="I301" s="123">
        <f t="shared" si="9"/>
        <v>7282.27978450235</v>
      </c>
      <c r="J301" s="176">
        <v>242.742659483412</v>
      </c>
      <c r="K301" s="176">
        <v>85009.9400219575</v>
      </c>
    </row>
    <row r="302" spans="1:11">
      <c r="A302" s="109" t="s">
        <v>695</v>
      </c>
      <c r="B302" s="109" t="s">
        <v>696</v>
      </c>
      <c r="C302" s="109" t="s">
        <v>70</v>
      </c>
      <c r="D302" s="109" t="s">
        <v>15</v>
      </c>
      <c r="E302" s="109" t="s">
        <v>42</v>
      </c>
      <c r="F302" s="110" t="s">
        <v>281</v>
      </c>
      <c r="G302" s="173">
        <v>30</v>
      </c>
      <c r="H302" s="174">
        <f t="shared" si="8"/>
        <v>335702631.147254</v>
      </c>
      <c r="I302" s="123">
        <f t="shared" si="9"/>
        <v>4045.27978450235</v>
      </c>
      <c r="J302" s="176">
        <v>134.842659483412</v>
      </c>
      <c r="K302" s="176">
        <v>82986.2578191368</v>
      </c>
    </row>
    <row r="303" spans="1:11">
      <c r="A303" s="109" t="s">
        <v>697</v>
      </c>
      <c r="B303" s="109" t="s">
        <v>698</v>
      </c>
      <c r="C303" s="109" t="s">
        <v>14</v>
      </c>
      <c r="D303" s="109" t="s">
        <v>15</v>
      </c>
      <c r="E303" s="109" t="s">
        <v>46</v>
      </c>
      <c r="F303" s="110" t="s">
        <v>112</v>
      </c>
      <c r="G303" s="173">
        <v>30</v>
      </c>
      <c r="H303" s="174">
        <f t="shared" si="8"/>
        <v>263762403.939243</v>
      </c>
      <c r="I303" s="123">
        <f t="shared" si="9"/>
        <v>2801.77978450235</v>
      </c>
      <c r="J303" s="176">
        <v>93.3926594834117</v>
      </c>
      <c r="K303" s="176">
        <v>94141.0190044942</v>
      </c>
    </row>
    <row r="304" spans="1:11">
      <c r="A304" s="109" t="s">
        <v>699</v>
      </c>
      <c r="B304" s="109" t="s">
        <v>700</v>
      </c>
      <c r="C304" s="109" t="s">
        <v>14</v>
      </c>
      <c r="D304" s="109" t="s">
        <v>60</v>
      </c>
      <c r="E304" s="109" t="s">
        <v>31</v>
      </c>
      <c r="F304" s="110" t="s">
        <v>32</v>
      </c>
      <c r="G304" s="173">
        <v>30</v>
      </c>
      <c r="H304" s="174">
        <f t="shared" si="8"/>
        <v>372619010.431694</v>
      </c>
      <c r="I304" s="123">
        <f t="shared" si="9"/>
        <v>4814.54854483668</v>
      </c>
      <c r="J304" s="176">
        <v>160.484951494556</v>
      </c>
      <c r="K304" s="176">
        <v>77394.3822482185</v>
      </c>
    </row>
    <row r="305" spans="1:11">
      <c r="A305" s="109" t="s">
        <v>701</v>
      </c>
      <c r="B305" s="109" t="s">
        <v>702</v>
      </c>
      <c r="C305" s="109" t="s">
        <v>446</v>
      </c>
      <c r="D305" s="109" t="s">
        <v>15</v>
      </c>
      <c r="E305" s="109" t="s">
        <v>31</v>
      </c>
      <c r="F305" s="110" t="s">
        <v>184</v>
      </c>
      <c r="G305" s="173">
        <v>30</v>
      </c>
      <c r="H305" s="174">
        <f t="shared" si="8"/>
        <v>506862540.557763</v>
      </c>
      <c r="I305" s="123">
        <f t="shared" si="9"/>
        <v>5259.61156408037</v>
      </c>
      <c r="J305" s="176">
        <v>175.320385469346</v>
      </c>
      <c r="K305" s="176">
        <v>96368.8162866047</v>
      </c>
    </row>
    <row r="306" spans="1:11">
      <c r="A306" s="109" t="s">
        <v>703</v>
      </c>
      <c r="B306" s="109" t="s">
        <v>704</v>
      </c>
      <c r="C306" s="109" t="s">
        <v>14</v>
      </c>
      <c r="D306" s="109" t="s">
        <v>60</v>
      </c>
      <c r="E306" s="109" t="s">
        <v>20</v>
      </c>
      <c r="F306" s="110" t="s">
        <v>21</v>
      </c>
      <c r="G306" s="173">
        <v>30</v>
      </c>
      <c r="H306" s="174">
        <f t="shared" si="8"/>
        <v>403586352.746063</v>
      </c>
      <c r="I306" s="123">
        <f t="shared" si="9"/>
        <v>5125.27978450235</v>
      </c>
      <c r="J306" s="176">
        <v>170.842659483412</v>
      </c>
      <c r="K306" s="176">
        <v>78744.2578191368</v>
      </c>
    </row>
    <row r="307" spans="1:11">
      <c r="A307" s="109" t="s">
        <v>705</v>
      </c>
      <c r="B307" s="109" t="s">
        <v>706</v>
      </c>
      <c r="C307" s="109" t="s">
        <v>50</v>
      </c>
      <c r="D307" s="109" t="s">
        <v>15</v>
      </c>
      <c r="E307" s="109" t="s">
        <v>31</v>
      </c>
      <c r="F307" s="110" t="s">
        <v>166</v>
      </c>
      <c r="G307" s="173">
        <v>30</v>
      </c>
      <c r="H307" s="174">
        <f t="shared" si="8"/>
        <v>309056444.527784</v>
      </c>
      <c r="I307" s="123">
        <f t="shared" si="9"/>
        <v>4407.17485154078</v>
      </c>
      <c r="J307" s="176">
        <v>146.905828384693</v>
      </c>
      <c r="K307" s="176">
        <v>70125.750608632</v>
      </c>
    </row>
    <row r="308" spans="1:11">
      <c r="A308" s="109" t="s">
        <v>707</v>
      </c>
      <c r="B308" s="109" t="s">
        <v>708</v>
      </c>
      <c r="C308" s="109" t="s">
        <v>14</v>
      </c>
      <c r="D308" s="109" t="s">
        <v>15</v>
      </c>
      <c r="E308" s="109" t="s">
        <v>16</v>
      </c>
      <c r="F308" s="110" t="s">
        <v>288</v>
      </c>
      <c r="G308" s="173">
        <v>30</v>
      </c>
      <c r="H308" s="174">
        <f t="shared" si="8"/>
        <v>260852840.508212</v>
      </c>
      <c r="I308" s="123">
        <f t="shared" si="9"/>
        <v>3638.79743156118</v>
      </c>
      <c r="J308" s="176">
        <v>121.293247718706</v>
      </c>
      <c r="K308" s="176">
        <v>71686.551783757</v>
      </c>
    </row>
    <row r="309" spans="1:11">
      <c r="A309" s="109" t="s">
        <v>709</v>
      </c>
      <c r="B309" s="109" t="s">
        <v>710</v>
      </c>
      <c r="C309" s="109" t="s">
        <v>14</v>
      </c>
      <c r="D309" s="109" t="s">
        <v>24</v>
      </c>
      <c r="E309" s="109" t="s">
        <v>16</v>
      </c>
      <c r="F309" s="110" t="s">
        <v>288</v>
      </c>
      <c r="G309" s="173">
        <v>21</v>
      </c>
      <c r="H309" s="174">
        <f t="shared" si="8"/>
        <v>90077464.8271191</v>
      </c>
      <c r="I309" s="123">
        <f t="shared" si="9"/>
        <v>1472.2513036971</v>
      </c>
      <c r="J309" s="176">
        <v>70.1072049379572</v>
      </c>
      <c r="K309" s="176">
        <v>61183.4845049331</v>
      </c>
    </row>
    <row r="310" spans="1:11">
      <c r="A310" s="109" t="s">
        <v>711</v>
      </c>
      <c r="B310" s="109" t="s">
        <v>712</v>
      </c>
      <c r="C310" s="109" t="s">
        <v>14</v>
      </c>
      <c r="D310" s="109" t="s">
        <v>60</v>
      </c>
      <c r="E310" s="109" t="s">
        <v>42</v>
      </c>
      <c r="F310" s="110" t="s">
        <v>93</v>
      </c>
      <c r="G310" s="173">
        <v>30</v>
      </c>
      <c r="H310" s="174">
        <f t="shared" si="8"/>
        <v>851201898.44289</v>
      </c>
      <c r="I310" s="123">
        <f t="shared" si="9"/>
        <v>9355.27978450235</v>
      </c>
      <c r="J310" s="176">
        <v>311.842659483412</v>
      </c>
      <c r="K310" s="176">
        <v>90986.2578191368</v>
      </c>
    </row>
    <row r="311" spans="1:11">
      <c r="A311" s="109" t="s">
        <v>713</v>
      </c>
      <c r="B311" s="109" t="s">
        <v>714</v>
      </c>
      <c r="C311" s="109" t="s">
        <v>14</v>
      </c>
      <c r="D311" s="109" t="s">
        <v>60</v>
      </c>
      <c r="E311" s="109" t="s">
        <v>16</v>
      </c>
      <c r="F311" s="110" t="s">
        <v>77</v>
      </c>
      <c r="G311" s="173">
        <v>30</v>
      </c>
      <c r="H311" s="174">
        <f t="shared" si="8"/>
        <v>536086849.221036</v>
      </c>
      <c r="I311" s="123">
        <f t="shared" si="9"/>
        <v>6357.99743156118</v>
      </c>
      <c r="J311" s="176">
        <v>211.933247718706</v>
      </c>
      <c r="K311" s="176">
        <v>84316.9339075059</v>
      </c>
    </row>
    <row r="312" spans="1:11">
      <c r="A312" s="109" t="s">
        <v>715</v>
      </c>
      <c r="B312" s="109" t="s">
        <v>716</v>
      </c>
      <c r="C312" s="109" t="s">
        <v>35</v>
      </c>
      <c r="D312" s="109" t="s">
        <v>15</v>
      </c>
      <c r="E312" s="109" t="s">
        <v>36</v>
      </c>
      <c r="F312" s="110" t="s">
        <v>37</v>
      </c>
      <c r="G312" s="173">
        <v>30</v>
      </c>
      <c r="H312" s="174">
        <f t="shared" si="8"/>
        <v>305048916.093064</v>
      </c>
      <c r="I312" s="123">
        <f t="shared" si="9"/>
        <v>3145.27978450235</v>
      </c>
      <c r="J312" s="176">
        <v>104.842659483412</v>
      </c>
      <c r="K312" s="176">
        <v>96986.2578191368</v>
      </c>
    </row>
    <row r="313" spans="1:11">
      <c r="A313" s="109" t="s">
        <v>717</v>
      </c>
      <c r="B313" s="109" t="s">
        <v>718</v>
      </c>
      <c r="C313" s="109" t="s">
        <v>50</v>
      </c>
      <c r="D313" s="109" t="s">
        <v>60</v>
      </c>
      <c r="E313" s="109" t="s">
        <v>20</v>
      </c>
      <c r="F313" s="110" t="s">
        <v>212</v>
      </c>
      <c r="G313" s="173">
        <v>30</v>
      </c>
      <c r="H313" s="174">
        <f t="shared" si="8"/>
        <v>508900223.866358</v>
      </c>
      <c r="I313" s="123">
        <f t="shared" si="9"/>
        <v>6175.27978450235</v>
      </c>
      <c r="J313" s="176">
        <v>205.842659483412</v>
      </c>
      <c r="K313" s="176">
        <v>82409.2578191368</v>
      </c>
    </row>
    <row r="314" spans="1:11">
      <c r="A314" s="109" t="s">
        <v>719</v>
      </c>
      <c r="B314" s="109" t="s">
        <v>720</v>
      </c>
      <c r="C314" s="109" t="s">
        <v>70</v>
      </c>
      <c r="D314" s="109" t="s">
        <v>60</v>
      </c>
      <c r="E314" s="109" t="s">
        <v>42</v>
      </c>
      <c r="F314" s="110" t="s">
        <v>281</v>
      </c>
      <c r="G314" s="173">
        <v>30</v>
      </c>
      <c r="H314" s="174">
        <f t="shared" si="8"/>
        <v>475816923.38727</v>
      </c>
      <c r="I314" s="123">
        <f t="shared" si="9"/>
        <v>5875.27978450235</v>
      </c>
      <c r="J314" s="176">
        <v>195.842659483412</v>
      </c>
      <c r="K314" s="176">
        <v>80986.2578191368</v>
      </c>
    </row>
    <row r="315" spans="1:11">
      <c r="A315" s="109" t="s">
        <v>721</v>
      </c>
      <c r="B315" s="109" t="s">
        <v>722</v>
      </c>
      <c r="C315" s="109" t="s">
        <v>14</v>
      </c>
      <c r="D315" s="109" t="s">
        <v>92</v>
      </c>
      <c r="E315" s="109" t="s">
        <v>16</v>
      </c>
      <c r="F315" s="110" t="s">
        <v>201</v>
      </c>
      <c r="G315" s="173">
        <v>30</v>
      </c>
      <c r="H315" s="174">
        <f t="shared" si="8"/>
        <v>706563678.444954</v>
      </c>
      <c r="I315" s="123">
        <f t="shared" si="9"/>
        <v>10102.3503727376</v>
      </c>
      <c r="J315" s="176">
        <v>336.745012424588</v>
      </c>
      <c r="K315" s="176">
        <v>69940.523974668</v>
      </c>
    </row>
    <row r="316" spans="1:11">
      <c r="A316" s="109" t="s">
        <v>723</v>
      </c>
      <c r="B316" s="109" t="s">
        <v>724</v>
      </c>
      <c r="C316" s="109" t="s">
        <v>468</v>
      </c>
      <c r="D316" s="109" t="s">
        <v>15</v>
      </c>
      <c r="E316" s="109" t="s">
        <v>64</v>
      </c>
      <c r="F316" s="110" t="s">
        <v>262</v>
      </c>
      <c r="G316" s="173">
        <v>30</v>
      </c>
      <c r="H316" s="174">
        <f t="shared" si="8"/>
        <v>275420554.953865</v>
      </c>
      <c r="I316" s="123">
        <f t="shared" si="9"/>
        <v>2695.27978450235</v>
      </c>
      <c r="J316" s="176">
        <v>89.8426594834117</v>
      </c>
      <c r="K316" s="176">
        <v>102186.257819137</v>
      </c>
    </row>
    <row r="317" spans="1:11">
      <c r="A317" s="109" t="s">
        <v>725</v>
      </c>
      <c r="B317" s="109" t="s">
        <v>726</v>
      </c>
      <c r="C317" s="109" t="s">
        <v>14</v>
      </c>
      <c r="D317" s="109" t="s">
        <v>60</v>
      </c>
      <c r="E317" s="109" t="s">
        <v>46</v>
      </c>
      <c r="F317" s="110" t="s">
        <v>112</v>
      </c>
      <c r="G317" s="173">
        <v>30</v>
      </c>
      <c r="H317" s="174">
        <f t="shared" si="8"/>
        <v>416375231.518626</v>
      </c>
      <c r="I317" s="123">
        <f t="shared" si="9"/>
        <v>4825.27978450235</v>
      </c>
      <c r="J317" s="176">
        <v>160.842659483412</v>
      </c>
      <c r="K317" s="176">
        <v>86290.381099957</v>
      </c>
    </row>
    <row r="318" spans="1:11">
      <c r="A318" s="109" t="s">
        <v>727</v>
      </c>
      <c r="B318" s="109" t="s">
        <v>728</v>
      </c>
      <c r="C318" s="109" t="s">
        <v>63</v>
      </c>
      <c r="D318" s="109" t="s">
        <v>15</v>
      </c>
      <c r="E318" s="109" t="s">
        <v>64</v>
      </c>
      <c r="F318" s="110" t="s">
        <v>65</v>
      </c>
      <c r="G318" s="173">
        <v>30</v>
      </c>
      <c r="H318" s="174">
        <f t="shared" si="8"/>
        <v>348963539.052099</v>
      </c>
      <c r="I318" s="123">
        <f t="shared" si="9"/>
        <v>3895.27978450235</v>
      </c>
      <c r="J318" s="176">
        <v>129.842659483412</v>
      </c>
      <c r="K318" s="176">
        <v>89586.2578191368</v>
      </c>
    </row>
    <row r="319" spans="1:11">
      <c r="A319" s="109" t="s">
        <v>729</v>
      </c>
      <c r="B319" s="109" t="s">
        <v>730</v>
      </c>
      <c r="C319" s="109" t="s">
        <v>301</v>
      </c>
      <c r="D319" s="109" t="s">
        <v>15</v>
      </c>
      <c r="E319" s="109" t="s">
        <v>36</v>
      </c>
      <c r="F319" s="110" t="s">
        <v>302</v>
      </c>
      <c r="G319" s="173">
        <v>30</v>
      </c>
      <c r="H319" s="174">
        <f t="shared" si="8"/>
        <v>333800265.460355</v>
      </c>
      <c r="I319" s="123">
        <f t="shared" si="9"/>
        <v>3445.27978450235</v>
      </c>
      <c r="J319" s="176">
        <v>114.842659483412</v>
      </c>
      <c r="K319" s="176">
        <v>96886.2578191368</v>
      </c>
    </row>
    <row r="320" spans="1:11">
      <c r="A320" s="109" t="s">
        <v>731</v>
      </c>
      <c r="B320" s="109" t="s">
        <v>732</v>
      </c>
      <c r="C320" s="109" t="s">
        <v>14</v>
      </c>
      <c r="D320" s="109" t="s">
        <v>60</v>
      </c>
      <c r="E320" s="109" t="s">
        <v>16</v>
      </c>
      <c r="F320" s="110" t="s">
        <v>201</v>
      </c>
      <c r="G320" s="173">
        <v>30</v>
      </c>
      <c r="H320" s="174">
        <f t="shared" si="8"/>
        <v>271278625.999784</v>
      </c>
      <c r="I320" s="123">
        <f t="shared" si="9"/>
        <v>3818.7444903847</v>
      </c>
      <c r="J320" s="176">
        <v>127.291483012823</v>
      </c>
      <c r="K320" s="176">
        <v>71038.695226361</v>
      </c>
    </row>
    <row r="321" spans="1:11">
      <c r="A321" s="109" t="s">
        <v>733</v>
      </c>
      <c r="B321" s="109" t="s">
        <v>734</v>
      </c>
      <c r="C321" s="109" t="s">
        <v>14</v>
      </c>
      <c r="D321" s="109" t="s">
        <v>24</v>
      </c>
      <c r="E321" s="109" t="s">
        <v>46</v>
      </c>
      <c r="F321" s="110" t="s">
        <v>198</v>
      </c>
      <c r="G321" s="173">
        <v>30</v>
      </c>
      <c r="H321" s="174">
        <f t="shared" si="8"/>
        <v>404513405.657382</v>
      </c>
      <c r="I321" s="123">
        <f t="shared" si="9"/>
        <v>4495.27978450235</v>
      </c>
      <c r="J321" s="176">
        <v>149.842659483412</v>
      </c>
      <c r="K321" s="176">
        <v>89986.2578191368</v>
      </c>
    </row>
    <row r="322" spans="1:11">
      <c r="A322" s="109" t="s">
        <v>735</v>
      </c>
      <c r="B322" s="109" t="s">
        <v>736</v>
      </c>
      <c r="C322" s="109" t="s">
        <v>14</v>
      </c>
      <c r="D322" s="109" t="s">
        <v>15</v>
      </c>
      <c r="E322" s="109" t="s">
        <v>42</v>
      </c>
      <c r="F322" s="110" t="s">
        <v>93</v>
      </c>
      <c r="G322" s="173">
        <v>30</v>
      </c>
      <c r="H322" s="174">
        <f t="shared" si="8"/>
        <v>228650358.560568</v>
      </c>
      <c r="I322" s="123">
        <f t="shared" si="9"/>
        <v>2755.27978450235</v>
      </c>
      <c r="J322" s="176">
        <v>91.8426594834117</v>
      </c>
      <c r="K322" s="176">
        <v>82986.2578191368</v>
      </c>
    </row>
    <row r="323" spans="1:11">
      <c r="A323" s="109" t="s">
        <v>737</v>
      </c>
      <c r="B323" s="109" t="s">
        <v>738</v>
      </c>
      <c r="C323" s="109" t="s">
        <v>739</v>
      </c>
      <c r="D323" s="109" t="s">
        <v>15</v>
      </c>
      <c r="E323" s="109" t="s">
        <v>36</v>
      </c>
      <c r="F323" s="110" t="s">
        <v>187</v>
      </c>
      <c r="G323" s="173">
        <v>30</v>
      </c>
      <c r="H323" s="174">
        <f t="shared" si="8"/>
        <v>526725375.289988</v>
      </c>
      <c r="I323" s="123">
        <f t="shared" si="9"/>
        <v>5545.27978450235</v>
      </c>
      <c r="J323" s="176">
        <v>184.842659483412</v>
      </c>
      <c r="K323" s="176">
        <v>94986.2578191368</v>
      </c>
    </row>
    <row r="324" spans="1:11">
      <c r="A324" s="109" t="s">
        <v>740</v>
      </c>
      <c r="B324" s="109" t="s">
        <v>741</v>
      </c>
      <c r="C324" s="109" t="s">
        <v>14</v>
      </c>
      <c r="D324" s="109" t="s">
        <v>51</v>
      </c>
      <c r="E324" s="109" t="s">
        <v>20</v>
      </c>
      <c r="F324" s="110" t="s">
        <v>52</v>
      </c>
      <c r="G324" s="173">
        <v>30</v>
      </c>
      <c r="H324" s="174">
        <f t="shared" si="8"/>
        <v>517322442.517181</v>
      </c>
      <c r="I324" s="123">
        <f t="shared" si="9"/>
        <v>6175.27978450235</v>
      </c>
      <c r="J324" s="176">
        <v>205.842659483412</v>
      </c>
      <c r="K324" s="176">
        <v>83773.1180723937</v>
      </c>
    </row>
    <row r="325" spans="1:11">
      <c r="A325" s="109" t="s">
        <v>742</v>
      </c>
      <c r="B325" s="109" t="s">
        <v>743</v>
      </c>
      <c r="C325" s="109" t="s">
        <v>14</v>
      </c>
      <c r="D325" s="109" t="s">
        <v>60</v>
      </c>
      <c r="E325" s="109" t="s">
        <v>46</v>
      </c>
      <c r="F325" s="110" t="s">
        <v>112</v>
      </c>
      <c r="G325" s="173">
        <v>30</v>
      </c>
      <c r="H325" s="174">
        <f t="shared" ref="H325:H388" si="10">IFERROR(G325*J325*K325,0)</f>
        <v>336041953.465716</v>
      </c>
      <c r="I325" s="123">
        <f t="shared" si="9"/>
        <v>4624.87978450235</v>
      </c>
      <c r="J325" s="176">
        <v>154.162659483412</v>
      </c>
      <c r="K325" s="176">
        <v>72659.6082760397</v>
      </c>
    </row>
    <row r="326" spans="1:11">
      <c r="A326" s="109" t="s">
        <v>744</v>
      </c>
      <c r="B326" s="109" t="s">
        <v>745</v>
      </c>
      <c r="C326" s="109" t="s">
        <v>50</v>
      </c>
      <c r="D326" s="109" t="s">
        <v>60</v>
      </c>
      <c r="E326" s="109" t="s">
        <v>31</v>
      </c>
      <c r="F326" s="110" t="s">
        <v>166</v>
      </c>
      <c r="G326" s="173">
        <v>30</v>
      </c>
      <c r="H326" s="174">
        <f t="shared" si="10"/>
        <v>465004021.738645</v>
      </c>
      <c r="I326" s="123">
        <f t="shared" ref="I326:I389" si="11">IFERROR(J326*G326,0)</f>
        <v>5875.27978450235</v>
      </c>
      <c r="J326" s="176">
        <v>195.842659483412</v>
      </c>
      <c r="K326" s="176">
        <v>79145.8515669705</v>
      </c>
    </row>
    <row r="327" spans="1:11">
      <c r="A327" s="109" t="s">
        <v>746</v>
      </c>
      <c r="B327" s="109" t="s">
        <v>747</v>
      </c>
      <c r="C327" s="109" t="s">
        <v>35</v>
      </c>
      <c r="D327" s="109" t="s">
        <v>15</v>
      </c>
      <c r="E327" s="109" t="s">
        <v>36</v>
      </c>
      <c r="F327" s="110" t="s">
        <v>37</v>
      </c>
      <c r="G327" s="173">
        <v>30</v>
      </c>
      <c r="H327" s="174">
        <f t="shared" si="10"/>
        <v>162846108.978143</v>
      </c>
      <c r="I327" s="123">
        <f t="shared" si="11"/>
        <v>2395.27978450235</v>
      </c>
      <c r="J327" s="176">
        <v>79.8426594834117</v>
      </c>
      <c r="K327" s="176">
        <v>67986.2578191368</v>
      </c>
    </row>
    <row r="328" spans="1:11">
      <c r="A328" s="109" t="s">
        <v>748</v>
      </c>
      <c r="B328" s="109" t="s">
        <v>749</v>
      </c>
      <c r="C328" s="109" t="s">
        <v>14</v>
      </c>
      <c r="D328" s="109" t="s">
        <v>60</v>
      </c>
      <c r="E328" s="109" t="s">
        <v>42</v>
      </c>
      <c r="F328" s="110" t="s">
        <v>364</v>
      </c>
      <c r="G328" s="173">
        <v>30</v>
      </c>
      <c r="H328" s="174">
        <f t="shared" si="10"/>
        <v>448314600.77986</v>
      </c>
      <c r="I328" s="123">
        <f t="shared" si="11"/>
        <v>5095.27978450235</v>
      </c>
      <c r="J328" s="176">
        <v>169.842659483412</v>
      </c>
      <c r="K328" s="176">
        <v>87986.2578191368</v>
      </c>
    </row>
    <row r="329" spans="1:11">
      <c r="A329" s="109" t="s">
        <v>750</v>
      </c>
      <c r="B329" s="109" t="s">
        <v>751</v>
      </c>
      <c r="C329" s="109" t="s">
        <v>14</v>
      </c>
      <c r="D329" s="109" t="s">
        <v>227</v>
      </c>
      <c r="E329" s="109" t="s">
        <v>46</v>
      </c>
      <c r="F329" s="110" t="s">
        <v>112</v>
      </c>
      <c r="G329" s="173">
        <v>25</v>
      </c>
      <c r="H329" s="174">
        <f t="shared" si="10"/>
        <v>193294850.618128</v>
      </c>
      <c r="I329" s="123">
        <f t="shared" si="11"/>
        <v>2592.31648708529</v>
      </c>
      <c r="J329" s="176">
        <v>103.692659483412</v>
      </c>
      <c r="K329" s="176">
        <v>74564.5261992922</v>
      </c>
    </row>
    <row r="330" spans="1:11">
      <c r="A330" s="109" t="s">
        <v>752</v>
      </c>
      <c r="B330" s="109" t="s">
        <v>753</v>
      </c>
      <c r="C330" s="109" t="s">
        <v>80</v>
      </c>
      <c r="D330" s="109" t="s">
        <v>60</v>
      </c>
      <c r="E330" s="109" t="s">
        <v>64</v>
      </c>
      <c r="F330" s="110" t="s">
        <v>339</v>
      </c>
      <c r="G330" s="173">
        <v>30</v>
      </c>
      <c r="H330" s="174">
        <f t="shared" si="10"/>
        <v>351883750.285264</v>
      </c>
      <c r="I330" s="123">
        <f t="shared" si="11"/>
        <v>4045.27978450235</v>
      </c>
      <c r="J330" s="176">
        <v>134.842659483412</v>
      </c>
      <c r="K330" s="176">
        <v>86986.2578191368</v>
      </c>
    </row>
    <row r="331" spans="1:11">
      <c r="A331" s="109" t="s">
        <v>754</v>
      </c>
      <c r="B331" s="109" t="s">
        <v>755</v>
      </c>
      <c r="C331" s="109" t="s">
        <v>487</v>
      </c>
      <c r="D331" s="109" t="s">
        <v>15</v>
      </c>
      <c r="E331" s="109" t="s">
        <v>64</v>
      </c>
      <c r="F331" s="110" t="s">
        <v>159</v>
      </c>
      <c r="G331" s="173">
        <v>30</v>
      </c>
      <c r="H331" s="174">
        <f t="shared" si="10"/>
        <v>518192194.824849</v>
      </c>
      <c r="I331" s="123">
        <f t="shared" si="11"/>
        <v>5695.27978450235</v>
      </c>
      <c r="J331" s="176">
        <v>189.842659483412</v>
      </c>
      <c r="K331" s="176">
        <v>90986.2578191368</v>
      </c>
    </row>
    <row r="332" spans="1:11">
      <c r="A332" s="109" t="s">
        <v>756</v>
      </c>
      <c r="B332" s="109" t="s">
        <v>757</v>
      </c>
      <c r="C332" s="109" t="s">
        <v>757</v>
      </c>
      <c r="D332" s="109" t="s">
        <v>15</v>
      </c>
      <c r="E332" s="109" t="s">
        <v>31</v>
      </c>
      <c r="F332" s="110" t="s">
        <v>142</v>
      </c>
      <c r="G332" s="173">
        <v>30</v>
      </c>
      <c r="H332" s="174">
        <f t="shared" si="10"/>
        <v>592446518.787462</v>
      </c>
      <c r="I332" s="123">
        <f t="shared" si="11"/>
        <v>6325.27978450235</v>
      </c>
      <c r="J332" s="176">
        <v>210.842659483412</v>
      </c>
      <c r="K332" s="176">
        <v>93663.290632459</v>
      </c>
    </row>
    <row r="333" spans="1:11">
      <c r="A333" s="109" t="s">
        <v>758</v>
      </c>
      <c r="B333" s="109" t="s">
        <v>759</v>
      </c>
      <c r="C333" s="109" t="s">
        <v>35</v>
      </c>
      <c r="D333" s="109" t="s">
        <v>15</v>
      </c>
      <c r="E333" s="109" t="s">
        <v>36</v>
      </c>
      <c r="F333" s="110" t="s">
        <v>124</v>
      </c>
      <c r="G333" s="173">
        <v>30</v>
      </c>
      <c r="H333" s="174">
        <f t="shared" si="10"/>
        <v>157924249.579857</v>
      </c>
      <c r="I333" s="123">
        <f t="shared" si="11"/>
        <v>1645.27978450235</v>
      </c>
      <c r="J333" s="176">
        <v>54.8426594834117</v>
      </c>
      <c r="K333" s="176">
        <v>95986.2578191368</v>
      </c>
    </row>
    <row r="334" spans="1:11">
      <c r="A334" s="109" t="s">
        <v>760</v>
      </c>
      <c r="B334" s="109" t="s">
        <v>761</v>
      </c>
      <c r="C334" s="109" t="s">
        <v>14</v>
      </c>
      <c r="D334" s="109" t="s">
        <v>60</v>
      </c>
      <c r="E334" s="109" t="s">
        <v>16</v>
      </c>
      <c r="F334" s="110" t="s">
        <v>77</v>
      </c>
      <c r="G334" s="173">
        <v>30</v>
      </c>
      <c r="H334" s="174">
        <f t="shared" si="10"/>
        <v>575780781.794869</v>
      </c>
      <c r="I334" s="123">
        <f t="shared" si="11"/>
        <v>6828.76801979647</v>
      </c>
      <c r="J334" s="176">
        <v>227.625600659882</v>
      </c>
      <c r="K334" s="176">
        <v>84316.9339075059</v>
      </c>
    </row>
    <row r="335" spans="1:11">
      <c r="A335" s="109" t="s">
        <v>762</v>
      </c>
      <c r="B335" s="109" t="s">
        <v>763</v>
      </c>
      <c r="C335" s="109" t="s">
        <v>14</v>
      </c>
      <c r="D335" s="109" t="s">
        <v>60</v>
      </c>
      <c r="E335" s="109" t="s">
        <v>42</v>
      </c>
      <c r="F335" s="110" t="s">
        <v>43</v>
      </c>
      <c r="G335" s="173">
        <v>30</v>
      </c>
      <c r="H335" s="174">
        <f t="shared" si="10"/>
        <v>484779672.590866</v>
      </c>
      <c r="I335" s="123">
        <f t="shared" si="11"/>
        <v>5605.27978450235</v>
      </c>
      <c r="J335" s="176">
        <v>186.842659483412</v>
      </c>
      <c r="K335" s="176">
        <v>86486.2578191368</v>
      </c>
    </row>
    <row r="336" spans="1:11">
      <c r="A336" s="109" t="s">
        <v>764</v>
      </c>
      <c r="B336" s="109" t="s">
        <v>765</v>
      </c>
      <c r="C336" s="109" t="s">
        <v>14</v>
      </c>
      <c r="D336" s="109" t="s">
        <v>51</v>
      </c>
      <c r="E336" s="109" t="s">
        <v>46</v>
      </c>
      <c r="F336" s="110" t="s">
        <v>198</v>
      </c>
      <c r="G336" s="173">
        <v>30</v>
      </c>
      <c r="H336" s="174">
        <f t="shared" si="10"/>
        <v>159962379.562785</v>
      </c>
      <c r="I336" s="123">
        <f t="shared" si="11"/>
        <v>1720.27978450235</v>
      </c>
      <c r="J336" s="176">
        <v>57.3426594834117</v>
      </c>
      <c r="K336" s="176">
        <v>92986.2578191368</v>
      </c>
    </row>
    <row r="337" spans="1:11">
      <c r="A337" s="109" t="s">
        <v>766</v>
      </c>
      <c r="B337" s="109" t="s">
        <v>767</v>
      </c>
      <c r="C337" s="109" t="s">
        <v>35</v>
      </c>
      <c r="D337" s="109" t="s">
        <v>60</v>
      </c>
      <c r="E337" s="109" t="s">
        <v>36</v>
      </c>
      <c r="F337" s="110" t="s">
        <v>121</v>
      </c>
      <c r="G337" s="173">
        <v>30</v>
      </c>
      <c r="H337" s="174">
        <f t="shared" si="10"/>
        <v>619887803.527177</v>
      </c>
      <c r="I337" s="123">
        <f t="shared" si="11"/>
        <v>7045.27978450235</v>
      </c>
      <c r="J337" s="176">
        <v>234.842659483412</v>
      </c>
      <c r="K337" s="176">
        <v>87986.2578191368</v>
      </c>
    </row>
    <row r="338" spans="1:11">
      <c r="A338" s="109" t="s">
        <v>768</v>
      </c>
      <c r="B338" s="109" t="s">
        <v>769</v>
      </c>
      <c r="C338" s="109" t="s">
        <v>317</v>
      </c>
      <c r="D338" s="109" t="s">
        <v>60</v>
      </c>
      <c r="E338" s="109" t="s">
        <v>42</v>
      </c>
      <c r="F338" s="110" t="s">
        <v>109</v>
      </c>
      <c r="G338" s="173">
        <v>30</v>
      </c>
      <c r="H338" s="174">
        <f t="shared" si="10"/>
        <v>559464063.001138</v>
      </c>
      <c r="I338" s="123">
        <f t="shared" si="11"/>
        <v>6115.27978450235</v>
      </c>
      <c r="J338" s="176">
        <v>203.842659483412</v>
      </c>
      <c r="K338" s="176">
        <v>91486.2578191368</v>
      </c>
    </row>
    <row r="339" spans="1:11">
      <c r="A339" s="109" t="s">
        <v>770</v>
      </c>
      <c r="B339" s="109" t="s">
        <v>771</v>
      </c>
      <c r="C339" s="109" t="s">
        <v>14</v>
      </c>
      <c r="D339" s="109" t="s">
        <v>15</v>
      </c>
      <c r="E339" s="109" t="s">
        <v>42</v>
      </c>
      <c r="F339" s="110" t="s">
        <v>109</v>
      </c>
      <c r="G339" s="173">
        <v>30</v>
      </c>
      <c r="H339" s="174">
        <f t="shared" si="10"/>
        <v>492195985.371612</v>
      </c>
      <c r="I339" s="123">
        <f t="shared" si="11"/>
        <v>6115.27978450235</v>
      </c>
      <c r="J339" s="176">
        <v>203.842659483412</v>
      </c>
      <c r="K339" s="176">
        <v>80486.2578191368</v>
      </c>
    </row>
    <row r="340" spans="1:11">
      <c r="A340" s="109" t="s">
        <v>772</v>
      </c>
      <c r="B340" s="109" t="s">
        <v>773</v>
      </c>
      <c r="C340" s="109" t="s">
        <v>14</v>
      </c>
      <c r="D340" s="109" t="s">
        <v>60</v>
      </c>
      <c r="E340" s="109" t="s">
        <v>20</v>
      </c>
      <c r="F340" s="110" t="s">
        <v>154</v>
      </c>
      <c r="G340" s="173">
        <v>30</v>
      </c>
      <c r="H340" s="174">
        <f t="shared" si="10"/>
        <v>484208123.561614</v>
      </c>
      <c r="I340" s="123">
        <f t="shared" si="11"/>
        <v>6325.27978450235</v>
      </c>
      <c r="J340" s="176">
        <v>210.842659483412</v>
      </c>
      <c r="K340" s="176">
        <v>76551.2578191368</v>
      </c>
    </row>
    <row r="341" spans="1:11">
      <c r="A341" s="109" t="s">
        <v>774</v>
      </c>
      <c r="B341" s="109" t="s">
        <v>775</v>
      </c>
      <c r="C341" s="109" t="s">
        <v>70</v>
      </c>
      <c r="D341" s="109" t="s">
        <v>60</v>
      </c>
      <c r="E341" s="109" t="s">
        <v>42</v>
      </c>
      <c r="F341" s="110" t="s">
        <v>71</v>
      </c>
      <c r="G341" s="173">
        <v>30</v>
      </c>
      <c r="H341" s="174">
        <f t="shared" si="10"/>
        <v>431509283.003123</v>
      </c>
      <c r="I341" s="123">
        <f t="shared" si="11"/>
        <v>4795.27978450235</v>
      </c>
      <c r="J341" s="176">
        <v>159.842659483412</v>
      </c>
      <c r="K341" s="176">
        <v>89986.2578191368</v>
      </c>
    </row>
    <row r="342" spans="1:11">
      <c r="A342" s="114" t="s">
        <v>776</v>
      </c>
      <c r="B342" s="114" t="s">
        <v>777</v>
      </c>
      <c r="C342" s="114" t="s">
        <v>80</v>
      </c>
      <c r="D342" s="114" t="s">
        <v>60</v>
      </c>
      <c r="E342" s="109" t="s">
        <v>64</v>
      </c>
      <c r="F342" s="110" t="s">
        <v>97</v>
      </c>
      <c r="G342" s="173">
        <v>0</v>
      </c>
      <c r="H342" s="174">
        <f t="shared" si="10"/>
        <v>0</v>
      </c>
      <c r="I342" s="123">
        <f t="shared" si="11"/>
        <v>0</v>
      </c>
      <c r="J342" s="176">
        <v>0</v>
      </c>
      <c r="K342" s="176">
        <v>0</v>
      </c>
    </row>
    <row r="343" spans="1:11">
      <c r="A343" s="109" t="s">
        <v>778</v>
      </c>
      <c r="B343" s="109" t="s">
        <v>779</v>
      </c>
      <c r="C343" s="109" t="s">
        <v>14</v>
      </c>
      <c r="D343" s="109" t="s">
        <v>92</v>
      </c>
      <c r="E343" s="109" t="s">
        <v>42</v>
      </c>
      <c r="F343" s="110" t="s">
        <v>43</v>
      </c>
      <c r="G343" s="173">
        <v>30</v>
      </c>
      <c r="H343" s="174">
        <f t="shared" si="10"/>
        <v>892131482.495897</v>
      </c>
      <c r="I343" s="123">
        <f t="shared" si="11"/>
        <v>10375.2797845024</v>
      </c>
      <c r="J343" s="176">
        <v>345.842659483412</v>
      </c>
      <c r="K343" s="176">
        <v>85986.2578191368</v>
      </c>
    </row>
    <row r="344" spans="1:11">
      <c r="A344" s="109" t="s">
        <v>780</v>
      </c>
      <c r="B344" s="109" t="s">
        <v>781</v>
      </c>
      <c r="C344" s="109" t="s">
        <v>236</v>
      </c>
      <c r="D344" s="109" t="s">
        <v>15</v>
      </c>
      <c r="E344" s="109" t="s">
        <v>64</v>
      </c>
      <c r="F344" s="110" t="s">
        <v>237</v>
      </c>
      <c r="G344" s="173">
        <v>30</v>
      </c>
      <c r="H344" s="174">
        <f t="shared" si="10"/>
        <v>216313803.987554</v>
      </c>
      <c r="I344" s="123">
        <f t="shared" si="11"/>
        <v>2545.27978450235</v>
      </c>
      <c r="J344" s="176">
        <v>84.8426594834117</v>
      </c>
      <c r="K344" s="176">
        <v>84986.2578191368</v>
      </c>
    </row>
    <row r="345" spans="1:11">
      <c r="A345" s="109" t="s">
        <v>782</v>
      </c>
      <c r="B345" s="109" t="s">
        <v>783</v>
      </c>
      <c r="C345" s="109" t="s">
        <v>192</v>
      </c>
      <c r="D345" s="109" t="s">
        <v>60</v>
      </c>
      <c r="E345" s="109" t="s">
        <v>36</v>
      </c>
      <c r="F345" s="110" t="s">
        <v>193</v>
      </c>
      <c r="G345" s="173">
        <v>30</v>
      </c>
      <c r="H345" s="174">
        <f t="shared" si="10"/>
        <v>617774933.405644</v>
      </c>
      <c r="I345" s="123">
        <f t="shared" si="11"/>
        <v>6745.27978450235</v>
      </c>
      <c r="J345" s="176">
        <v>224.842659483412</v>
      </c>
      <c r="K345" s="176">
        <v>91586.2578191368</v>
      </c>
    </row>
    <row r="346" spans="1:11">
      <c r="A346" s="109" t="s">
        <v>784</v>
      </c>
      <c r="B346" s="109" t="s">
        <v>785</v>
      </c>
      <c r="C346" s="109" t="s">
        <v>50</v>
      </c>
      <c r="D346" s="109" t="s">
        <v>15</v>
      </c>
      <c r="E346" s="109" t="s">
        <v>46</v>
      </c>
      <c r="F346" s="110" t="s">
        <v>102</v>
      </c>
      <c r="G346" s="173">
        <v>30</v>
      </c>
      <c r="H346" s="174">
        <f t="shared" si="10"/>
        <v>375107172.426854</v>
      </c>
      <c r="I346" s="123">
        <f t="shared" si="11"/>
        <v>4315.87978450235</v>
      </c>
      <c r="J346" s="176">
        <v>143.862659483412</v>
      </c>
      <c r="K346" s="176">
        <v>86913.2578191368</v>
      </c>
    </row>
    <row r="347" spans="1:11">
      <c r="A347" s="109" t="s">
        <v>786</v>
      </c>
      <c r="B347" s="109" t="s">
        <v>787</v>
      </c>
      <c r="C347" s="109" t="s">
        <v>14</v>
      </c>
      <c r="D347" s="109" t="s">
        <v>227</v>
      </c>
      <c r="E347" s="109" t="s">
        <v>16</v>
      </c>
      <c r="F347" s="110" t="s">
        <v>201</v>
      </c>
      <c r="G347" s="173">
        <v>30</v>
      </c>
      <c r="H347" s="174">
        <f t="shared" si="10"/>
        <v>177008670.769574</v>
      </c>
      <c r="I347" s="123">
        <f t="shared" si="11"/>
        <v>2071.98566685529</v>
      </c>
      <c r="J347" s="176">
        <v>69.0661888951764</v>
      </c>
      <c r="K347" s="176">
        <v>85429.4861210236</v>
      </c>
    </row>
    <row r="348" spans="1:11">
      <c r="A348" s="109" t="s">
        <v>788</v>
      </c>
      <c r="B348" s="109" t="s">
        <v>789</v>
      </c>
      <c r="C348" s="109" t="s">
        <v>240</v>
      </c>
      <c r="D348" s="109" t="s">
        <v>15</v>
      </c>
      <c r="E348" s="109" t="s">
        <v>46</v>
      </c>
      <c r="F348" s="110" t="s">
        <v>102</v>
      </c>
      <c r="G348" s="173">
        <v>30</v>
      </c>
      <c r="H348" s="174">
        <f t="shared" si="10"/>
        <v>520602883.169256</v>
      </c>
      <c r="I348" s="123">
        <f t="shared" si="11"/>
        <v>5613.67978450235</v>
      </c>
      <c r="J348" s="176">
        <v>187.122659483412</v>
      </c>
      <c r="K348" s="176">
        <v>92738.2578191368</v>
      </c>
    </row>
    <row r="349" spans="1:11">
      <c r="A349" s="109" t="s">
        <v>790</v>
      </c>
      <c r="B349" s="109" t="s">
        <v>791</v>
      </c>
      <c r="C349" s="109" t="s">
        <v>14</v>
      </c>
      <c r="D349" s="109" t="s">
        <v>24</v>
      </c>
      <c r="E349" s="109" t="s">
        <v>20</v>
      </c>
      <c r="F349" s="110" t="s">
        <v>139</v>
      </c>
      <c r="G349" s="173">
        <v>21</v>
      </c>
      <c r="H349" s="174">
        <f t="shared" si="10"/>
        <v>52022047.4689983</v>
      </c>
      <c r="I349" s="123">
        <f t="shared" si="11"/>
        <v>857.695849151646</v>
      </c>
      <c r="J349" s="176">
        <v>40.8426594834117</v>
      </c>
      <c r="K349" s="176">
        <v>60653.2578191368</v>
      </c>
    </row>
    <row r="350" spans="1:11">
      <c r="A350" s="109" t="s">
        <v>792</v>
      </c>
      <c r="B350" s="109" t="s">
        <v>793</v>
      </c>
      <c r="C350" s="109" t="s">
        <v>14</v>
      </c>
      <c r="D350" s="109" t="s">
        <v>24</v>
      </c>
      <c r="E350" s="109" t="s">
        <v>20</v>
      </c>
      <c r="F350" s="110" t="s">
        <v>52</v>
      </c>
      <c r="G350" s="173">
        <v>21</v>
      </c>
      <c r="H350" s="174">
        <f t="shared" si="10"/>
        <v>349573621.305929</v>
      </c>
      <c r="I350" s="123">
        <f t="shared" si="11"/>
        <v>4847.69584915165</v>
      </c>
      <c r="J350" s="176">
        <v>230.842659483412</v>
      </c>
      <c r="K350" s="176">
        <v>72111.294145466</v>
      </c>
    </row>
    <row r="351" spans="1:11">
      <c r="A351" s="109" t="s">
        <v>794</v>
      </c>
      <c r="B351" s="109" t="s">
        <v>795</v>
      </c>
      <c r="C351" s="109" t="s">
        <v>50</v>
      </c>
      <c r="D351" s="109" t="s">
        <v>60</v>
      </c>
      <c r="E351" s="109" t="s">
        <v>31</v>
      </c>
      <c r="F351" s="110" t="s">
        <v>142</v>
      </c>
      <c r="G351" s="173">
        <v>30</v>
      </c>
      <c r="H351" s="174">
        <f t="shared" si="10"/>
        <v>467857822.705199</v>
      </c>
      <c r="I351" s="123">
        <f t="shared" si="11"/>
        <v>5125.52546154741</v>
      </c>
      <c r="J351" s="176">
        <v>170.850848718247</v>
      </c>
      <c r="K351" s="176">
        <v>91279.9724077366</v>
      </c>
    </row>
    <row r="352" spans="1:11">
      <c r="A352" s="109" t="s">
        <v>796</v>
      </c>
      <c r="B352" s="109" t="s">
        <v>797</v>
      </c>
      <c r="C352" s="109" t="s">
        <v>80</v>
      </c>
      <c r="D352" s="109" t="s">
        <v>60</v>
      </c>
      <c r="E352" s="109" t="s">
        <v>64</v>
      </c>
      <c r="F352" s="110" t="s">
        <v>81</v>
      </c>
      <c r="G352" s="173">
        <v>30</v>
      </c>
      <c r="H352" s="174">
        <f t="shared" si="10"/>
        <v>115328073.453496</v>
      </c>
      <c r="I352" s="123">
        <f t="shared" si="11"/>
        <v>1195.27978450235</v>
      </c>
      <c r="J352" s="176">
        <v>39.8426594834117</v>
      </c>
      <c r="K352" s="176">
        <v>96486.2578191368</v>
      </c>
    </row>
    <row r="353" spans="1:11">
      <c r="A353" s="109" t="s">
        <v>798</v>
      </c>
      <c r="B353" s="109" t="s">
        <v>799</v>
      </c>
      <c r="C353" s="109" t="s">
        <v>14</v>
      </c>
      <c r="D353" s="109" t="s">
        <v>24</v>
      </c>
      <c r="E353" s="109" t="s">
        <v>16</v>
      </c>
      <c r="F353" s="110" t="s">
        <v>28</v>
      </c>
      <c r="G353" s="173">
        <v>30</v>
      </c>
      <c r="H353" s="174">
        <f t="shared" si="10"/>
        <v>351416220.626947</v>
      </c>
      <c r="I353" s="123">
        <f t="shared" si="11"/>
        <v>4280.42684332588</v>
      </c>
      <c r="J353" s="176">
        <v>142.680894777529</v>
      </c>
      <c r="K353" s="176">
        <v>82098.4059510049</v>
      </c>
    </row>
    <row r="354" spans="1:11">
      <c r="A354" s="109" t="s">
        <v>800</v>
      </c>
      <c r="B354" s="109" t="s">
        <v>801</v>
      </c>
      <c r="C354" s="109" t="s">
        <v>35</v>
      </c>
      <c r="D354" s="109" t="s">
        <v>15</v>
      </c>
      <c r="E354" s="109" t="s">
        <v>36</v>
      </c>
      <c r="F354" s="110" t="s">
        <v>187</v>
      </c>
      <c r="G354" s="173">
        <v>30</v>
      </c>
      <c r="H354" s="174">
        <f t="shared" si="10"/>
        <v>199022785.813966</v>
      </c>
      <c r="I354" s="123">
        <f t="shared" si="11"/>
        <v>2095.27978450235</v>
      </c>
      <c r="J354" s="176">
        <v>69.8426594834117</v>
      </c>
      <c r="K354" s="176">
        <v>94986.2578191368</v>
      </c>
    </row>
    <row r="355" spans="1:11">
      <c r="A355" s="109" t="s">
        <v>802</v>
      </c>
      <c r="B355" s="109" t="s">
        <v>803</v>
      </c>
      <c r="C355" s="109" t="s">
        <v>14</v>
      </c>
      <c r="D355" s="109" t="s">
        <v>60</v>
      </c>
      <c r="E355" s="109" t="s">
        <v>16</v>
      </c>
      <c r="F355" s="110" t="s">
        <v>77</v>
      </c>
      <c r="G355" s="173">
        <v>21</v>
      </c>
      <c r="H355" s="174">
        <f t="shared" si="10"/>
        <v>163795144.21227</v>
      </c>
      <c r="I355" s="123">
        <f t="shared" si="11"/>
        <v>1867.49039460619</v>
      </c>
      <c r="J355" s="176">
        <v>88.9281140288663</v>
      </c>
      <c r="K355" s="176">
        <v>87708.6943447493</v>
      </c>
    </row>
    <row r="356" spans="1:11">
      <c r="A356" s="109" t="s">
        <v>804</v>
      </c>
      <c r="B356" s="109" t="s">
        <v>805</v>
      </c>
      <c r="C356" s="109" t="s">
        <v>50</v>
      </c>
      <c r="D356" s="109" t="s">
        <v>15</v>
      </c>
      <c r="E356" s="109" t="s">
        <v>31</v>
      </c>
      <c r="F356" s="110" t="s">
        <v>142</v>
      </c>
      <c r="G356" s="173">
        <v>30</v>
      </c>
      <c r="H356" s="174">
        <f t="shared" si="10"/>
        <v>570233438.680445</v>
      </c>
      <c r="I356" s="123">
        <f t="shared" si="11"/>
        <v>5972.63424393318</v>
      </c>
      <c r="J356" s="176">
        <v>199.087808131106</v>
      </c>
      <c r="K356" s="176">
        <v>95474.3611262769</v>
      </c>
    </row>
    <row r="357" spans="1:11">
      <c r="A357" s="109" t="s">
        <v>806</v>
      </c>
      <c r="B357" s="109" t="s">
        <v>807</v>
      </c>
      <c r="C357" s="109" t="s">
        <v>393</v>
      </c>
      <c r="D357" s="109" t="s">
        <v>15</v>
      </c>
      <c r="E357" s="109" t="s">
        <v>42</v>
      </c>
      <c r="F357" s="110" t="s">
        <v>71</v>
      </c>
      <c r="G357" s="173">
        <v>30</v>
      </c>
      <c r="H357" s="174">
        <f t="shared" si="10"/>
        <v>294395331.709423</v>
      </c>
      <c r="I357" s="123">
        <f t="shared" si="11"/>
        <v>3505.27978450235</v>
      </c>
      <c r="J357" s="176">
        <v>116.842659483412</v>
      </c>
      <c r="K357" s="176">
        <v>83986.2578191368</v>
      </c>
    </row>
    <row r="358" spans="1:11">
      <c r="A358" s="109" t="s">
        <v>808</v>
      </c>
      <c r="B358" s="109" t="s">
        <v>809</v>
      </c>
      <c r="C358" s="109" t="s">
        <v>135</v>
      </c>
      <c r="D358" s="109" t="s">
        <v>15</v>
      </c>
      <c r="E358" s="109" t="s">
        <v>36</v>
      </c>
      <c r="F358" s="110" t="s">
        <v>136</v>
      </c>
      <c r="G358" s="173">
        <v>30</v>
      </c>
      <c r="H358" s="174">
        <f t="shared" si="10"/>
        <v>177481037.888387</v>
      </c>
      <c r="I358" s="123">
        <f t="shared" si="11"/>
        <v>1885.27978450235</v>
      </c>
      <c r="J358" s="176">
        <v>62.8426594834117</v>
      </c>
      <c r="K358" s="176">
        <v>94140.4237966915</v>
      </c>
    </row>
    <row r="359" spans="1:11">
      <c r="A359" s="109" t="s">
        <v>810</v>
      </c>
      <c r="B359" s="109" t="s">
        <v>811</v>
      </c>
      <c r="C359" s="109" t="s">
        <v>63</v>
      </c>
      <c r="D359" s="109" t="s">
        <v>60</v>
      </c>
      <c r="E359" s="109" t="s">
        <v>64</v>
      </c>
      <c r="F359" s="110" t="s">
        <v>159</v>
      </c>
      <c r="G359" s="173">
        <v>30</v>
      </c>
      <c r="H359" s="174">
        <f t="shared" si="10"/>
        <v>644491059.976783</v>
      </c>
      <c r="I359" s="123">
        <f t="shared" si="11"/>
        <v>7495.27978450235</v>
      </c>
      <c r="J359" s="176">
        <v>249.842659483412</v>
      </c>
      <c r="K359" s="176">
        <v>85986.2578191368</v>
      </c>
    </row>
    <row r="360" spans="1:11">
      <c r="A360" s="109" t="s">
        <v>812</v>
      </c>
      <c r="B360" s="109" t="s">
        <v>813</v>
      </c>
      <c r="C360" s="109" t="s">
        <v>14</v>
      </c>
      <c r="D360" s="109" t="s">
        <v>60</v>
      </c>
      <c r="E360" s="109" t="s">
        <v>31</v>
      </c>
      <c r="F360" s="110" t="s">
        <v>55</v>
      </c>
      <c r="G360" s="173">
        <v>30</v>
      </c>
      <c r="H360" s="174">
        <f t="shared" si="10"/>
        <v>505661627.169789</v>
      </c>
      <c r="I360" s="123">
        <f t="shared" si="11"/>
        <v>6415.19956308584</v>
      </c>
      <c r="J360" s="176">
        <v>213.839985436195</v>
      </c>
      <c r="K360" s="176">
        <v>78822.4313518557</v>
      </c>
    </row>
    <row r="361" spans="1:11">
      <c r="A361" s="109" t="s">
        <v>814</v>
      </c>
      <c r="B361" s="109" t="s">
        <v>815</v>
      </c>
      <c r="C361" s="109" t="s">
        <v>14</v>
      </c>
      <c r="D361" s="109" t="s">
        <v>24</v>
      </c>
      <c r="E361" s="109" t="s">
        <v>20</v>
      </c>
      <c r="F361" s="110" t="s">
        <v>139</v>
      </c>
      <c r="G361" s="173">
        <v>21</v>
      </c>
      <c r="H361" s="174">
        <f t="shared" si="10"/>
        <v>143655030.733032</v>
      </c>
      <c r="I361" s="123">
        <f t="shared" si="11"/>
        <v>1697.69584915165</v>
      </c>
      <c r="J361" s="176">
        <v>80.8426594834117</v>
      </c>
      <c r="K361" s="176">
        <v>84617.6485645636</v>
      </c>
    </row>
    <row r="362" spans="1:11">
      <c r="A362" s="109" t="s">
        <v>816</v>
      </c>
      <c r="B362" s="109" t="s">
        <v>817</v>
      </c>
      <c r="C362" s="109" t="s">
        <v>522</v>
      </c>
      <c r="D362" s="109" t="s">
        <v>60</v>
      </c>
      <c r="E362" s="109" t="s">
        <v>36</v>
      </c>
      <c r="F362" s="110" t="s">
        <v>187</v>
      </c>
      <c r="G362" s="173">
        <v>30</v>
      </c>
      <c r="H362" s="174">
        <f t="shared" si="10"/>
        <v>503688525.848163</v>
      </c>
      <c r="I362" s="123">
        <f t="shared" si="11"/>
        <v>5395.27978450235</v>
      </c>
      <c r="J362" s="176">
        <v>179.842659483412</v>
      </c>
      <c r="K362" s="176">
        <v>93357.2578191368</v>
      </c>
    </row>
    <row r="363" spans="1:11">
      <c r="A363" s="109" t="s">
        <v>818</v>
      </c>
      <c r="B363" s="109" t="s">
        <v>819</v>
      </c>
      <c r="C363" s="109" t="s">
        <v>14</v>
      </c>
      <c r="D363" s="109" t="s">
        <v>15</v>
      </c>
      <c r="E363" s="109" t="s">
        <v>20</v>
      </c>
      <c r="F363" s="110" t="s">
        <v>25</v>
      </c>
      <c r="G363" s="173">
        <v>30</v>
      </c>
      <c r="H363" s="174">
        <f t="shared" si="10"/>
        <v>159152124.600258</v>
      </c>
      <c r="I363" s="123">
        <f t="shared" si="11"/>
        <v>2125.27978450235</v>
      </c>
      <c r="J363" s="176">
        <v>70.8426594834117</v>
      </c>
      <c r="K363" s="176">
        <v>74885.2578191368</v>
      </c>
    </row>
    <row r="364" spans="1:11">
      <c r="A364" s="109" t="s">
        <v>820</v>
      </c>
      <c r="B364" s="109" t="s">
        <v>821</v>
      </c>
      <c r="C364" s="109" t="s">
        <v>14</v>
      </c>
      <c r="D364" s="109" t="s">
        <v>15</v>
      </c>
      <c r="E364" s="109" t="s">
        <v>16</v>
      </c>
      <c r="F364" s="110" t="s">
        <v>74</v>
      </c>
      <c r="G364" s="173">
        <v>30</v>
      </c>
      <c r="H364" s="174">
        <f t="shared" si="10"/>
        <v>346206228.156295</v>
      </c>
      <c r="I364" s="123">
        <f t="shared" si="11"/>
        <v>4502.17978450235</v>
      </c>
      <c r="J364" s="176">
        <v>150.072659483412</v>
      </c>
      <c r="K364" s="176">
        <v>76897.4684991535</v>
      </c>
    </row>
    <row r="365" spans="1:11">
      <c r="A365" s="109" t="s">
        <v>822</v>
      </c>
      <c r="B365" s="109" t="s">
        <v>823</v>
      </c>
      <c r="C365" s="109" t="s">
        <v>80</v>
      </c>
      <c r="D365" s="109" t="s">
        <v>96</v>
      </c>
      <c r="E365" s="109" t="s">
        <v>824</v>
      </c>
      <c r="F365" s="110" t="s">
        <v>825</v>
      </c>
      <c r="G365" s="173">
        <v>30</v>
      </c>
      <c r="H365" s="174">
        <f t="shared" si="10"/>
        <v>1202836497.25774</v>
      </c>
      <c r="I365" s="123">
        <f t="shared" si="11"/>
        <v>8845.27978450235</v>
      </c>
      <c r="J365" s="176">
        <v>294.842659483412</v>
      </c>
      <c r="K365" s="176">
        <v>135986.257819137</v>
      </c>
    </row>
    <row r="366" spans="1:11">
      <c r="A366" s="109" t="s">
        <v>826</v>
      </c>
      <c r="B366" s="109" t="s">
        <v>827</v>
      </c>
      <c r="C366" s="109" t="s">
        <v>173</v>
      </c>
      <c r="D366" s="109" t="s">
        <v>60</v>
      </c>
      <c r="E366" s="109" t="s">
        <v>42</v>
      </c>
      <c r="F366" s="110" t="s">
        <v>364</v>
      </c>
      <c r="G366" s="173">
        <v>30</v>
      </c>
      <c r="H366" s="174">
        <f t="shared" si="10"/>
        <v>676878093.960873</v>
      </c>
      <c r="I366" s="123">
        <f t="shared" si="11"/>
        <v>7015.27978450235</v>
      </c>
      <c r="J366" s="176">
        <v>233.842659483412</v>
      </c>
      <c r="K366" s="176">
        <v>96486.2578191368</v>
      </c>
    </row>
    <row r="367" spans="1:11">
      <c r="A367" s="109" t="s">
        <v>828</v>
      </c>
      <c r="B367" s="109" t="s">
        <v>829</v>
      </c>
      <c r="C367" s="109" t="s">
        <v>606</v>
      </c>
      <c r="D367" s="109" t="s">
        <v>92</v>
      </c>
      <c r="E367" s="109" t="s">
        <v>42</v>
      </c>
      <c r="F367" s="110" t="s">
        <v>224</v>
      </c>
      <c r="G367" s="173">
        <v>30</v>
      </c>
      <c r="H367" s="174">
        <f t="shared" si="10"/>
        <v>584515442.927532</v>
      </c>
      <c r="I367" s="123">
        <f t="shared" si="11"/>
        <v>5965.27978450235</v>
      </c>
      <c r="J367" s="176">
        <v>198.842659483412</v>
      </c>
      <c r="K367" s="176">
        <v>97986.2578191368</v>
      </c>
    </row>
    <row r="368" spans="1:11">
      <c r="A368" s="109" t="s">
        <v>830</v>
      </c>
      <c r="B368" s="109" t="s">
        <v>831</v>
      </c>
      <c r="C368" s="109" t="s">
        <v>660</v>
      </c>
      <c r="D368" s="109" t="s">
        <v>60</v>
      </c>
      <c r="E368" s="109" t="s">
        <v>31</v>
      </c>
      <c r="F368" s="110" t="s">
        <v>184</v>
      </c>
      <c r="G368" s="173">
        <v>30</v>
      </c>
      <c r="H368" s="174">
        <f t="shared" si="10"/>
        <v>574888733.092836</v>
      </c>
      <c r="I368" s="123">
        <f t="shared" si="11"/>
        <v>6025.27978450235</v>
      </c>
      <c r="J368" s="176">
        <v>200.842659483412</v>
      </c>
      <c r="K368" s="176">
        <v>95412.7864023028</v>
      </c>
    </row>
    <row r="369" spans="1:11">
      <c r="A369" s="109" t="s">
        <v>832</v>
      </c>
      <c r="B369" s="109" t="s">
        <v>833</v>
      </c>
      <c r="C369" s="109" t="s">
        <v>14</v>
      </c>
      <c r="D369" s="109" t="s">
        <v>15</v>
      </c>
      <c r="E369" s="109" t="s">
        <v>16</v>
      </c>
      <c r="F369" s="110" t="s">
        <v>201</v>
      </c>
      <c r="G369" s="173">
        <v>30</v>
      </c>
      <c r="H369" s="174">
        <f t="shared" si="10"/>
        <v>295446244.03194</v>
      </c>
      <c r="I369" s="123">
        <f t="shared" si="11"/>
        <v>3904.17390214941</v>
      </c>
      <c r="J369" s="176">
        <v>130.139130071647</v>
      </c>
      <c r="K369" s="176">
        <v>75674.4580125604</v>
      </c>
    </row>
    <row r="370" spans="1:11">
      <c r="A370" s="109" t="s">
        <v>834</v>
      </c>
      <c r="B370" s="109" t="s">
        <v>835</v>
      </c>
      <c r="C370" s="109" t="s">
        <v>50</v>
      </c>
      <c r="D370" s="109" t="s">
        <v>60</v>
      </c>
      <c r="E370" s="109" t="s">
        <v>20</v>
      </c>
      <c r="F370" s="110" t="s">
        <v>212</v>
      </c>
      <c r="G370" s="173">
        <v>30</v>
      </c>
      <c r="H370" s="174">
        <f t="shared" si="10"/>
        <v>390023990.426045</v>
      </c>
      <c r="I370" s="123">
        <f t="shared" si="11"/>
        <v>4225.27978450235</v>
      </c>
      <c r="J370" s="176">
        <v>140.842659483412</v>
      </c>
      <c r="K370" s="176">
        <v>92307.2578191368</v>
      </c>
    </row>
    <row r="371" spans="1:11">
      <c r="A371" s="109" t="s">
        <v>836</v>
      </c>
      <c r="B371" s="109" t="s">
        <v>837</v>
      </c>
      <c r="C371" s="109" t="s">
        <v>837</v>
      </c>
      <c r="D371" s="109" t="s">
        <v>92</v>
      </c>
      <c r="E371" s="109" t="s">
        <v>64</v>
      </c>
      <c r="F371" s="110" t="s">
        <v>97</v>
      </c>
      <c r="G371" s="173">
        <v>30</v>
      </c>
      <c r="H371" s="174">
        <f t="shared" si="10"/>
        <v>183802207.248844</v>
      </c>
      <c r="I371" s="123">
        <f t="shared" si="11"/>
        <v>1945.27978450235</v>
      </c>
      <c r="J371" s="176">
        <v>64.8426594834117</v>
      </c>
      <c r="K371" s="176">
        <v>94486.2578191368</v>
      </c>
    </row>
    <row r="372" spans="1:11">
      <c r="A372" s="109" t="s">
        <v>838</v>
      </c>
      <c r="B372" s="109" t="s">
        <v>839</v>
      </c>
      <c r="C372" s="109" t="s">
        <v>14</v>
      </c>
      <c r="D372" s="109" t="s">
        <v>15</v>
      </c>
      <c r="E372" s="109" t="s">
        <v>46</v>
      </c>
      <c r="F372" s="110" t="s">
        <v>198</v>
      </c>
      <c r="G372" s="173">
        <v>30</v>
      </c>
      <c r="H372" s="174">
        <f t="shared" si="10"/>
        <v>522013617.653253</v>
      </c>
      <c r="I372" s="123">
        <f t="shared" si="11"/>
        <v>5737.27978450235</v>
      </c>
      <c r="J372" s="176">
        <v>191.242659483412</v>
      </c>
      <c r="K372" s="176">
        <v>90986.2578191368</v>
      </c>
    </row>
    <row r="373" spans="1:11">
      <c r="A373" s="109" t="s">
        <v>840</v>
      </c>
      <c r="B373" s="109" t="s">
        <v>841</v>
      </c>
      <c r="C373" s="109" t="s">
        <v>543</v>
      </c>
      <c r="D373" s="109" t="s">
        <v>60</v>
      </c>
      <c r="E373" s="109" t="s">
        <v>31</v>
      </c>
      <c r="F373" s="110" t="s">
        <v>184</v>
      </c>
      <c r="G373" s="173">
        <v>30</v>
      </c>
      <c r="H373" s="174">
        <f t="shared" si="10"/>
        <v>377523686.06851</v>
      </c>
      <c r="I373" s="123">
        <f t="shared" si="11"/>
        <v>4517.47468222701</v>
      </c>
      <c r="J373" s="176">
        <v>150.582489407567</v>
      </c>
      <c r="K373" s="176">
        <v>83569.6296326335</v>
      </c>
    </row>
    <row r="374" spans="1:11">
      <c r="A374" s="109" t="s">
        <v>842</v>
      </c>
      <c r="B374" s="109" t="s">
        <v>843</v>
      </c>
      <c r="C374" s="109" t="s">
        <v>14</v>
      </c>
      <c r="D374" s="109" t="s">
        <v>60</v>
      </c>
      <c r="E374" s="109" t="s">
        <v>20</v>
      </c>
      <c r="F374" s="110" t="s">
        <v>154</v>
      </c>
      <c r="G374" s="173">
        <v>30</v>
      </c>
      <c r="H374" s="174">
        <f t="shared" si="10"/>
        <v>483292510.253044</v>
      </c>
      <c r="I374" s="123">
        <f t="shared" si="11"/>
        <v>6325.27978450235</v>
      </c>
      <c r="J374" s="176">
        <v>210.842659483412</v>
      </c>
      <c r="K374" s="176">
        <v>76406.5032249111</v>
      </c>
    </row>
    <row r="375" spans="1:11">
      <c r="A375" s="109" t="s">
        <v>844</v>
      </c>
      <c r="B375" s="109" t="s">
        <v>845</v>
      </c>
      <c r="C375" s="109" t="s">
        <v>261</v>
      </c>
      <c r="D375" s="109" t="s">
        <v>60</v>
      </c>
      <c r="E375" s="109" t="s">
        <v>64</v>
      </c>
      <c r="F375" s="110" t="s">
        <v>262</v>
      </c>
      <c r="G375" s="173">
        <v>30</v>
      </c>
      <c r="H375" s="174">
        <f t="shared" si="10"/>
        <v>593334206.131255</v>
      </c>
      <c r="I375" s="123">
        <f t="shared" si="11"/>
        <v>6055.27978450235</v>
      </c>
      <c r="J375" s="176">
        <v>201.842659483412</v>
      </c>
      <c r="K375" s="176">
        <v>97986.2578191368</v>
      </c>
    </row>
    <row r="376" spans="1:11">
      <c r="A376" s="109" t="s">
        <v>846</v>
      </c>
      <c r="B376" s="109" t="s">
        <v>847</v>
      </c>
      <c r="C376" s="109" t="s">
        <v>848</v>
      </c>
      <c r="D376" s="109" t="s">
        <v>60</v>
      </c>
      <c r="E376" s="109" t="s">
        <v>36</v>
      </c>
      <c r="F376" s="110" t="s">
        <v>121</v>
      </c>
      <c r="G376" s="173">
        <v>30</v>
      </c>
      <c r="H376" s="174">
        <f t="shared" si="10"/>
        <v>448306276.059216</v>
      </c>
      <c r="I376" s="123">
        <f t="shared" si="11"/>
        <v>4345.27978450235</v>
      </c>
      <c r="J376" s="176">
        <v>144.842659483412</v>
      </c>
      <c r="K376" s="176">
        <v>103170.865466045</v>
      </c>
    </row>
    <row r="377" spans="1:11">
      <c r="A377" s="109" t="s">
        <v>849</v>
      </c>
      <c r="B377" s="109" t="s">
        <v>850</v>
      </c>
      <c r="C377" s="109" t="s">
        <v>14</v>
      </c>
      <c r="D377" s="109" t="s">
        <v>60</v>
      </c>
      <c r="E377" s="109" t="s">
        <v>31</v>
      </c>
      <c r="F377" s="110" t="s">
        <v>55</v>
      </c>
      <c r="G377" s="173">
        <v>30</v>
      </c>
      <c r="H377" s="174">
        <f t="shared" si="10"/>
        <v>611707169.062222</v>
      </c>
      <c r="I377" s="123">
        <f t="shared" si="11"/>
        <v>7225.27978450235</v>
      </c>
      <c r="J377" s="176">
        <v>240.842659483412</v>
      </c>
      <c r="K377" s="176">
        <v>84662.0736229875</v>
      </c>
    </row>
    <row r="378" spans="1:11">
      <c r="A378" s="109" t="s">
        <v>851</v>
      </c>
      <c r="B378" s="109" t="s">
        <v>852</v>
      </c>
      <c r="C378" s="109" t="s">
        <v>35</v>
      </c>
      <c r="D378" s="109" t="s">
        <v>15</v>
      </c>
      <c r="E378" s="109" t="s">
        <v>36</v>
      </c>
      <c r="F378" s="110" t="s">
        <v>121</v>
      </c>
      <c r="G378" s="173">
        <v>30</v>
      </c>
      <c r="H378" s="174">
        <f t="shared" si="10"/>
        <v>424479248.326584</v>
      </c>
      <c r="I378" s="123">
        <f t="shared" si="11"/>
        <v>4645.27978450235</v>
      </c>
      <c r="J378" s="176">
        <v>154.842659483412</v>
      </c>
      <c r="K378" s="176">
        <v>91378.6183003955</v>
      </c>
    </row>
    <row r="379" spans="1:11">
      <c r="A379" s="109" t="s">
        <v>853</v>
      </c>
      <c r="B379" s="109" t="s">
        <v>854</v>
      </c>
      <c r="C379" s="109" t="s">
        <v>173</v>
      </c>
      <c r="D379" s="109" t="s">
        <v>15</v>
      </c>
      <c r="E379" s="109" t="s">
        <v>42</v>
      </c>
      <c r="F379" s="110" t="s">
        <v>93</v>
      </c>
      <c r="G379" s="173">
        <v>30</v>
      </c>
      <c r="H379" s="174">
        <f t="shared" si="10"/>
        <v>331200769.446698</v>
      </c>
      <c r="I379" s="123">
        <f t="shared" si="11"/>
        <v>3505.27978450235</v>
      </c>
      <c r="J379" s="176">
        <v>116.842659483412</v>
      </c>
      <c r="K379" s="176">
        <v>94486.2578191368</v>
      </c>
    </row>
    <row r="380" spans="1:11">
      <c r="A380" s="109" t="s">
        <v>855</v>
      </c>
      <c r="B380" s="109" t="s">
        <v>856</v>
      </c>
      <c r="C380" s="109" t="s">
        <v>35</v>
      </c>
      <c r="D380" s="109" t="s">
        <v>60</v>
      </c>
      <c r="E380" s="109" t="s">
        <v>36</v>
      </c>
      <c r="F380" s="110" t="s">
        <v>121</v>
      </c>
      <c r="G380" s="173">
        <v>30</v>
      </c>
      <c r="H380" s="174">
        <f t="shared" si="10"/>
        <v>543590064.572143</v>
      </c>
      <c r="I380" s="123">
        <f t="shared" si="11"/>
        <v>5935.27978450235</v>
      </c>
      <c r="J380" s="176">
        <v>197.842659483412</v>
      </c>
      <c r="K380" s="176">
        <v>91586.2578191368</v>
      </c>
    </row>
    <row r="381" spans="1:11">
      <c r="A381" s="109" t="s">
        <v>857</v>
      </c>
      <c r="B381" s="109" t="s">
        <v>858</v>
      </c>
      <c r="C381" s="109" t="s">
        <v>14</v>
      </c>
      <c r="D381" s="109" t="s">
        <v>60</v>
      </c>
      <c r="E381" s="109" t="s">
        <v>31</v>
      </c>
      <c r="F381" s="110" t="s">
        <v>32</v>
      </c>
      <c r="G381" s="173">
        <v>30</v>
      </c>
      <c r="H381" s="174">
        <f t="shared" si="10"/>
        <v>585606796.996216</v>
      </c>
      <c r="I381" s="123">
        <f t="shared" si="11"/>
        <v>6857.07059090423</v>
      </c>
      <c r="J381" s="176">
        <v>228.569019696808</v>
      </c>
      <c r="K381" s="176">
        <v>85401.8912643267</v>
      </c>
    </row>
    <row r="382" spans="1:11">
      <c r="A382" s="109" t="s">
        <v>859</v>
      </c>
      <c r="B382" s="109" t="s">
        <v>860</v>
      </c>
      <c r="C382" s="109" t="s">
        <v>35</v>
      </c>
      <c r="D382" s="109" t="s">
        <v>60</v>
      </c>
      <c r="E382" s="109" t="s">
        <v>36</v>
      </c>
      <c r="F382" s="110" t="s">
        <v>37</v>
      </c>
      <c r="G382" s="173">
        <v>30</v>
      </c>
      <c r="H382" s="174">
        <f t="shared" si="10"/>
        <v>417999245.010889</v>
      </c>
      <c r="I382" s="123">
        <f t="shared" si="11"/>
        <v>4495.27978450235</v>
      </c>
      <c r="J382" s="176">
        <v>149.842659483412</v>
      </c>
      <c r="K382" s="176">
        <v>92986.2578191368</v>
      </c>
    </row>
    <row r="383" spans="1:11">
      <c r="A383" s="109" t="s">
        <v>861</v>
      </c>
      <c r="B383" s="109" t="s">
        <v>862</v>
      </c>
      <c r="C383" s="109" t="s">
        <v>50</v>
      </c>
      <c r="D383" s="109" t="s">
        <v>92</v>
      </c>
      <c r="E383" s="109" t="s">
        <v>31</v>
      </c>
      <c r="F383" s="110" t="s">
        <v>145</v>
      </c>
      <c r="G383" s="173">
        <v>30</v>
      </c>
      <c r="H383" s="174">
        <f t="shared" si="10"/>
        <v>890565884.883908</v>
      </c>
      <c r="I383" s="123">
        <f t="shared" si="11"/>
        <v>10535.5611977677</v>
      </c>
      <c r="J383" s="176">
        <v>351.185373258922</v>
      </c>
      <c r="K383" s="176">
        <v>84529.5156249111</v>
      </c>
    </row>
    <row r="384" spans="1:11">
      <c r="A384" s="109" t="s">
        <v>863</v>
      </c>
      <c r="B384" s="109" t="s">
        <v>864</v>
      </c>
      <c r="C384" s="109" t="s">
        <v>14</v>
      </c>
      <c r="D384" s="109" t="s">
        <v>92</v>
      </c>
      <c r="E384" s="109" t="s">
        <v>42</v>
      </c>
      <c r="F384" s="110" t="s">
        <v>93</v>
      </c>
      <c r="G384" s="173">
        <v>30</v>
      </c>
      <c r="H384" s="174">
        <f t="shared" si="10"/>
        <v>665826264.268713</v>
      </c>
      <c r="I384" s="123">
        <f t="shared" si="11"/>
        <v>7975.27978450235</v>
      </c>
      <c r="J384" s="176">
        <v>265.842659483412</v>
      </c>
      <c r="K384" s="176">
        <v>83486.2578191368</v>
      </c>
    </row>
    <row r="385" spans="1:11">
      <c r="A385" s="109" t="s">
        <v>865</v>
      </c>
      <c r="B385" s="109" t="s">
        <v>866</v>
      </c>
      <c r="C385" s="109" t="s">
        <v>63</v>
      </c>
      <c r="D385" s="109" t="s">
        <v>60</v>
      </c>
      <c r="E385" s="109" t="s">
        <v>64</v>
      </c>
      <c r="F385" s="110" t="s">
        <v>65</v>
      </c>
      <c r="G385" s="173">
        <v>30</v>
      </c>
      <c r="H385" s="174">
        <f t="shared" si="10"/>
        <v>603851139.642818</v>
      </c>
      <c r="I385" s="123">
        <f t="shared" si="11"/>
        <v>7105.27978450235</v>
      </c>
      <c r="J385" s="176">
        <v>236.842659483412</v>
      </c>
      <c r="K385" s="176">
        <v>84986.2578191368</v>
      </c>
    </row>
    <row r="386" spans="1:11">
      <c r="A386" s="109" t="s">
        <v>867</v>
      </c>
      <c r="B386" s="109" t="s">
        <v>868</v>
      </c>
      <c r="C386" s="109" t="s">
        <v>14</v>
      </c>
      <c r="D386" s="109" t="s">
        <v>60</v>
      </c>
      <c r="E386" s="109" t="s">
        <v>42</v>
      </c>
      <c r="F386" s="110" t="s">
        <v>109</v>
      </c>
      <c r="G386" s="173">
        <v>30</v>
      </c>
      <c r="H386" s="174">
        <f t="shared" si="10"/>
        <v>520332986.028824</v>
      </c>
      <c r="I386" s="123">
        <f t="shared" si="11"/>
        <v>6505.27978450235</v>
      </c>
      <c r="J386" s="176">
        <v>216.842659483412</v>
      </c>
      <c r="K386" s="176">
        <v>79986.2578191368</v>
      </c>
    </row>
    <row r="387" spans="1:11">
      <c r="A387" s="109" t="s">
        <v>869</v>
      </c>
      <c r="B387" s="109" t="s">
        <v>870</v>
      </c>
      <c r="C387" s="109" t="s">
        <v>14</v>
      </c>
      <c r="D387" s="109" t="s">
        <v>24</v>
      </c>
      <c r="E387" s="109" t="s">
        <v>46</v>
      </c>
      <c r="F387" s="110" t="s">
        <v>47</v>
      </c>
      <c r="G387" s="173">
        <v>21</v>
      </c>
      <c r="H387" s="174">
        <f t="shared" si="10"/>
        <v>108512848.362032</v>
      </c>
      <c r="I387" s="123">
        <f t="shared" si="11"/>
        <v>1528.64584915165</v>
      </c>
      <c r="J387" s="176">
        <v>72.7926594834117</v>
      </c>
      <c r="K387" s="176">
        <v>70986.2578191368</v>
      </c>
    </row>
    <row r="388" spans="1:11">
      <c r="A388" s="109" t="s">
        <v>871</v>
      </c>
      <c r="B388" s="109" t="s">
        <v>872</v>
      </c>
      <c r="C388" s="109" t="s">
        <v>70</v>
      </c>
      <c r="D388" s="109" t="s">
        <v>15</v>
      </c>
      <c r="E388" s="109" t="s">
        <v>42</v>
      </c>
      <c r="F388" s="110" t="s">
        <v>224</v>
      </c>
      <c r="G388" s="173">
        <v>30</v>
      </c>
      <c r="H388" s="174">
        <f t="shared" si="10"/>
        <v>181450263.579983</v>
      </c>
      <c r="I388" s="123">
        <f t="shared" si="11"/>
        <v>2005.27978450235</v>
      </c>
      <c r="J388" s="176">
        <v>66.8426594834117</v>
      </c>
      <c r="K388" s="176">
        <v>90486.2578191368</v>
      </c>
    </row>
    <row r="389" spans="1:11">
      <c r="A389" s="109" t="s">
        <v>873</v>
      </c>
      <c r="B389" s="109" t="s">
        <v>874</v>
      </c>
      <c r="C389" s="109" t="s">
        <v>522</v>
      </c>
      <c r="D389" s="109" t="s">
        <v>60</v>
      </c>
      <c r="E389" s="109" t="s">
        <v>36</v>
      </c>
      <c r="F389" s="110" t="s">
        <v>187</v>
      </c>
      <c r="G389" s="173">
        <v>30</v>
      </c>
      <c r="H389" s="174">
        <f t="shared" ref="H389:H452" si="12">IFERROR(G389*J389*K389,0)</f>
        <v>572783949.516331</v>
      </c>
      <c r="I389" s="123">
        <f t="shared" si="11"/>
        <v>6295.27978450235</v>
      </c>
      <c r="J389" s="176">
        <v>209.842659483412</v>
      </c>
      <c r="K389" s="176">
        <v>90986.2578191368</v>
      </c>
    </row>
    <row r="390" spans="1:11">
      <c r="A390" s="109" t="s">
        <v>875</v>
      </c>
      <c r="B390" s="109" t="s">
        <v>876</v>
      </c>
      <c r="C390" s="109" t="s">
        <v>14</v>
      </c>
      <c r="D390" s="109" t="s">
        <v>24</v>
      </c>
      <c r="E390" s="109" t="s">
        <v>16</v>
      </c>
      <c r="F390" s="110" t="s">
        <v>288</v>
      </c>
      <c r="G390" s="173">
        <v>21</v>
      </c>
      <c r="H390" s="174">
        <f t="shared" si="12"/>
        <v>188905136.762204</v>
      </c>
      <c r="I390" s="123">
        <f t="shared" ref="I390:I453" si="13">IFERROR(J390*G390,0)</f>
        <v>2789.71494006074</v>
      </c>
      <c r="J390" s="176">
        <v>132.843568574321</v>
      </c>
      <c r="K390" s="176">
        <v>67714.8528867581</v>
      </c>
    </row>
    <row r="391" spans="1:11">
      <c r="A391" s="109" t="s">
        <v>877</v>
      </c>
      <c r="B391" s="109" t="s">
        <v>878</v>
      </c>
      <c r="C391" s="109" t="s">
        <v>80</v>
      </c>
      <c r="D391" s="109" t="s">
        <v>15</v>
      </c>
      <c r="E391" s="109" t="s">
        <v>64</v>
      </c>
      <c r="F391" s="110" t="s">
        <v>81</v>
      </c>
      <c r="G391" s="173">
        <v>30</v>
      </c>
      <c r="H391" s="174">
        <f t="shared" si="12"/>
        <v>182440831.495911</v>
      </c>
      <c r="I391" s="123">
        <f t="shared" si="13"/>
        <v>2185.27978450235</v>
      </c>
      <c r="J391" s="176">
        <v>72.8426594834117</v>
      </c>
      <c r="K391" s="176">
        <v>83486.2578191368</v>
      </c>
    </row>
    <row r="392" spans="1:11">
      <c r="A392" s="109" t="s">
        <v>879</v>
      </c>
      <c r="B392" s="109" t="s">
        <v>880</v>
      </c>
      <c r="C392" s="109" t="s">
        <v>449</v>
      </c>
      <c r="D392" s="109" t="s">
        <v>60</v>
      </c>
      <c r="E392" s="109" t="s">
        <v>16</v>
      </c>
      <c r="F392" s="110" t="s">
        <v>288</v>
      </c>
      <c r="G392" s="173">
        <v>30</v>
      </c>
      <c r="H392" s="174">
        <f t="shared" si="12"/>
        <v>620780595.772028</v>
      </c>
      <c r="I392" s="123">
        <f t="shared" si="13"/>
        <v>6870.57390214941</v>
      </c>
      <c r="J392" s="176">
        <v>229.019130071647</v>
      </c>
      <c r="K392" s="176">
        <v>90353.5286299476</v>
      </c>
    </row>
    <row r="393" spans="1:11">
      <c r="A393" s="109" t="s">
        <v>881</v>
      </c>
      <c r="B393" s="109" t="s">
        <v>882</v>
      </c>
      <c r="C393" s="109" t="s">
        <v>14</v>
      </c>
      <c r="D393" s="109" t="s">
        <v>227</v>
      </c>
      <c r="E393" s="109" t="s">
        <v>16</v>
      </c>
      <c r="F393" s="110" t="s">
        <v>74</v>
      </c>
      <c r="G393" s="173">
        <v>25</v>
      </c>
      <c r="H393" s="174">
        <f t="shared" si="12"/>
        <v>195908481.663782</v>
      </c>
      <c r="I393" s="123">
        <f t="shared" si="13"/>
        <v>2236.24505851386</v>
      </c>
      <c r="J393" s="176">
        <v>89.4498023405546</v>
      </c>
      <c r="K393" s="176">
        <v>87605.998688702</v>
      </c>
    </row>
    <row r="394" spans="1:11">
      <c r="A394" s="109" t="s">
        <v>883</v>
      </c>
      <c r="B394" s="109" t="s">
        <v>884</v>
      </c>
      <c r="C394" s="109" t="s">
        <v>115</v>
      </c>
      <c r="D394" s="109" t="s">
        <v>60</v>
      </c>
      <c r="E394" s="109" t="s">
        <v>46</v>
      </c>
      <c r="F394" s="110" t="s">
        <v>116</v>
      </c>
      <c r="G394" s="173">
        <v>30</v>
      </c>
      <c r="H394" s="174">
        <f t="shared" si="12"/>
        <v>691296687.857777</v>
      </c>
      <c r="I394" s="123">
        <f t="shared" si="13"/>
        <v>7127.77978450235</v>
      </c>
      <c r="J394" s="176">
        <v>237.592659483412</v>
      </c>
      <c r="K394" s="176">
        <v>96986.2578191368</v>
      </c>
    </row>
    <row r="395" spans="1:11">
      <c r="A395" s="109" t="s">
        <v>885</v>
      </c>
      <c r="B395" s="109" t="s">
        <v>886</v>
      </c>
      <c r="C395" s="109" t="s">
        <v>115</v>
      </c>
      <c r="D395" s="109" t="s">
        <v>92</v>
      </c>
      <c r="E395" s="109" t="s">
        <v>46</v>
      </c>
      <c r="F395" s="110" t="s">
        <v>198</v>
      </c>
      <c r="G395" s="173">
        <v>30</v>
      </c>
      <c r="H395" s="174">
        <f t="shared" si="12"/>
        <v>806449337.050333</v>
      </c>
      <c r="I395" s="123">
        <f t="shared" si="13"/>
        <v>8672.77978450235</v>
      </c>
      <c r="J395" s="176">
        <v>289.092659483412</v>
      </c>
      <c r="K395" s="176">
        <v>92986.2578191368</v>
      </c>
    </row>
    <row r="396" spans="1:11">
      <c r="A396" s="109" t="s">
        <v>887</v>
      </c>
      <c r="B396" s="109" t="s">
        <v>888</v>
      </c>
      <c r="C396" s="109" t="s">
        <v>468</v>
      </c>
      <c r="D396" s="109" t="s">
        <v>92</v>
      </c>
      <c r="E396" s="109" t="s">
        <v>64</v>
      </c>
      <c r="F396" s="110" t="s">
        <v>262</v>
      </c>
      <c r="G396" s="173">
        <v>30</v>
      </c>
      <c r="H396" s="174">
        <f t="shared" si="12"/>
        <v>655114202.449688</v>
      </c>
      <c r="I396" s="123">
        <f t="shared" si="13"/>
        <v>7045.27978450235</v>
      </c>
      <c r="J396" s="176">
        <v>234.842659483412</v>
      </c>
      <c r="K396" s="176">
        <v>92986.2578191368</v>
      </c>
    </row>
    <row r="397" spans="1:11">
      <c r="A397" s="109" t="s">
        <v>889</v>
      </c>
      <c r="B397" s="109" t="s">
        <v>890</v>
      </c>
      <c r="C397" s="109" t="s">
        <v>14</v>
      </c>
      <c r="D397" s="109" t="s">
        <v>60</v>
      </c>
      <c r="E397" s="109" t="s">
        <v>16</v>
      </c>
      <c r="F397" s="110" t="s">
        <v>28</v>
      </c>
      <c r="G397" s="173">
        <v>30</v>
      </c>
      <c r="H397" s="174">
        <f t="shared" si="12"/>
        <v>511370698.095179</v>
      </c>
      <c r="I397" s="123">
        <f t="shared" si="13"/>
        <v>6045.36213744353</v>
      </c>
      <c r="J397" s="176">
        <v>201.512071248118</v>
      </c>
      <c r="K397" s="176">
        <v>84588.9272584467</v>
      </c>
    </row>
    <row r="398" spans="1:11">
      <c r="A398" s="109" t="s">
        <v>891</v>
      </c>
      <c r="B398" s="109" t="s">
        <v>892</v>
      </c>
      <c r="C398" s="109" t="s">
        <v>14</v>
      </c>
      <c r="D398" s="109" t="s">
        <v>60</v>
      </c>
      <c r="E398" s="109" t="s">
        <v>42</v>
      </c>
      <c r="F398" s="110" t="s">
        <v>43</v>
      </c>
      <c r="G398" s="173">
        <v>30</v>
      </c>
      <c r="H398" s="174">
        <f t="shared" si="12"/>
        <v>866076353.69654</v>
      </c>
      <c r="I398" s="123">
        <f t="shared" si="13"/>
        <v>9415.27978450235</v>
      </c>
      <c r="J398" s="176">
        <v>313.842659483412</v>
      </c>
      <c r="K398" s="176">
        <v>91986.2578191368</v>
      </c>
    </row>
    <row r="399" spans="1:11">
      <c r="A399" s="109" t="s">
        <v>893</v>
      </c>
      <c r="B399" s="109" t="s">
        <v>894</v>
      </c>
      <c r="C399" s="109" t="s">
        <v>50</v>
      </c>
      <c r="D399" s="109" t="s">
        <v>60</v>
      </c>
      <c r="E399" s="109" t="s">
        <v>31</v>
      </c>
      <c r="F399" s="110" t="s">
        <v>166</v>
      </c>
      <c r="G399" s="173">
        <v>30</v>
      </c>
      <c r="H399" s="174">
        <f t="shared" si="12"/>
        <v>706911087.911368</v>
      </c>
      <c r="I399" s="123">
        <f t="shared" si="13"/>
        <v>7358.26172689952</v>
      </c>
      <c r="J399" s="176">
        <v>245.275390896651</v>
      </c>
      <c r="K399" s="176">
        <v>96070.3919143187</v>
      </c>
    </row>
    <row r="400" spans="1:11">
      <c r="A400" s="109" t="s">
        <v>895</v>
      </c>
      <c r="B400" s="109" t="s">
        <v>896</v>
      </c>
      <c r="C400" s="109" t="s">
        <v>14</v>
      </c>
      <c r="D400" s="109" t="s">
        <v>24</v>
      </c>
      <c r="E400" s="109" t="s">
        <v>46</v>
      </c>
      <c r="F400" s="110" t="s">
        <v>47</v>
      </c>
      <c r="G400" s="173">
        <v>21</v>
      </c>
      <c r="H400" s="174">
        <f t="shared" si="12"/>
        <v>127029781.8281</v>
      </c>
      <c r="I400" s="123">
        <f t="shared" si="13"/>
        <v>1896.35584915165</v>
      </c>
      <c r="J400" s="176">
        <v>90.3026594834117</v>
      </c>
      <c r="K400" s="176">
        <v>66986.2578191368</v>
      </c>
    </row>
    <row r="401" spans="1:11">
      <c r="A401" s="109" t="s">
        <v>897</v>
      </c>
      <c r="B401" s="109" t="s">
        <v>898</v>
      </c>
      <c r="C401" s="109" t="s">
        <v>192</v>
      </c>
      <c r="D401" s="109" t="s">
        <v>60</v>
      </c>
      <c r="E401" s="109" t="s">
        <v>36</v>
      </c>
      <c r="F401" s="110" t="s">
        <v>193</v>
      </c>
      <c r="G401" s="173">
        <v>30</v>
      </c>
      <c r="H401" s="174">
        <f t="shared" si="12"/>
        <v>295191400.709719</v>
      </c>
      <c r="I401" s="123">
        <f t="shared" si="13"/>
        <v>3145.27978450235</v>
      </c>
      <c r="J401" s="176">
        <v>104.842659483412</v>
      </c>
      <c r="K401" s="176">
        <v>93852.1915170179</v>
      </c>
    </row>
    <row r="402" spans="1:11">
      <c r="A402" s="109" t="s">
        <v>899</v>
      </c>
      <c r="B402" s="109" t="s">
        <v>900</v>
      </c>
      <c r="C402" s="109" t="s">
        <v>173</v>
      </c>
      <c r="D402" s="109" t="s">
        <v>92</v>
      </c>
      <c r="E402" s="109" t="s">
        <v>42</v>
      </c>
      <c r="F402" s="110" t="s">
        <v>364</v>
      </c>
      <c r="G402" s="173">
        <v>30</v>
      </c>
      <c r="H402" s="174">
        <f t="shared" si="12"/>
        <v>784088740.655434</v>
      </c>
      <c r="I402" s="123">
        <f t="shared" si="13"/>
        <v>8665.27978450235</v>
      </c>
      <c r="J402" s="176">
        <v>288.842659483412</v>
      </c>
      <c r="K402" s="176">
        <v>90486.2578191368</v>
      </c>
    </row>
    <row r="403" spans="1:11">
      <c r="A403" s="109" t="s">
        <v>901</v>
      </c>
      <c r="B403" s="109" t="s">
        <v>902</v>
      </c>
      <c r="C403" s="109" t="s">
        <v>14</v>
      </c>
      <c r="D403" s="109" t="s">
        <v>60</v>
      </c>
      <c r="E403" s="109" t="s">
        <v>46</v>
      </c>
      <c r="F403" s="110" t="s">
        <v>102</v>
      </c>
      <c r="G403" s="173">
        <v>30</v>
      </c>
      <c r="H403" s="174">
        <f t="shared" si="12"/>
        <v>577868590.139173</v>
      </c>
      <c r="I403" s="123">
        <f t="shared" si="13"/>
        <v>6633.37978450235</v>
      </c>
      <c r="J403" s="176">
        <v>221.112659483412</v>
      </c>
      <c r="K403" s="176">
        <v>87115.2578191368</v>
      </c>
    </row>
    <row r="404" spans="1:11">
      <c r="A404" s="109" t="s">
        <v>903</v>
      </c>
      <c r="B404" s="109" t="s">
        <v>904</v>
      </c>
      <c r="C404" s="109" t="s">
        <v>50</v>
      </c>
      <c r="D404" s="109" t="s">
        <v>51</v>
      </c>
      <c r="E404" s="109" t="s">
        <v>20</v>
      </c>
      <c r="F404" s="110" t="s">
        <v>52</v>
      </c>
      <c r="G404" s="173">
        <v>30</v>
      </c>
      <c r="H404" s="174">
        <f t="shared" si="12"/>
        <v>318604354.877472</v>
      </c>
      <c r="I404" s="123">
        <f t="shared" si="13"/>
        <v>3775.27978450235</v>
      </c>
      <c r="J404" s="176">
        <v>125.842659483412</v>
      </c>
      <c r="K404" s="176">
        <v>84392.2498632692</v>
      </c>
    </row>
    <row r="405" spans="1:11">
      <c r="A405" s="109" t="s">
        <v>905</v>
      </c>
      <c r="B405" s="109" t="s">
        <v>906</v>
      </c>
      <c r="C405" s="109" t="s">
        <v>80</v>
      </c>
      <c r="D405" s="109" t="s">
        <v>60</v>
      </c>
      <c r="E405" s="109" t="s">
        <v>64</v>
      </c>
      <c r="F405" s="110" t="s">
        <v>339</v>
      </c>
      <c r="G405" s="173">
        <v>30</v>
      </c>
      <c r="H405" s="174">
        <f t="shared" si="12"/>
        <v>366913266.700727</v>
      </c>
      <c r="I405" s="123">
        <f t="shared" si="13"/>
        <v>4645.27978450235</v>
      </c>
      <c r="J405" s="176">
        <v>154.842659483412</v>
      </c>
      <c r="K405" s="176">
        <v>78986.2578191368</v>
      </c>
    </row>
    <row r="406" spans="1:11">
      <c r="A406" s="109" t="s">
        <v>907</v>
      </c>
      <c r="B406" s="109" t="s">
        <v>908</v>
      </c>
      <c r="C406" s="109" t="s">
        <v>236</v>
      </c>
      <c r="D406" s="109" t="s">
        <v>15</v>
      </c>
      <c r="E406" s="109" t="s">
        <v>64</v>
      </c>
      <c r="F406" s="110" t="s">
        <v>237</v>
      </c>
      <c r="G406" s="173">
        <v>30</v>
      </c>
      <c r="H406" s="174">
        <f t="shared" si="12"/>
        <v>177966367.895337</v>
      </c>
      <c r="I406" s="123">
        <f t="shared" si="13"/>
        <v>1945.27978450235</v>
      </c>
      <c r="J406" s="176">
        <v>64.8426594834117</v>
      </c>
      <c r="K406" s="176">
        <v>91486.2578191368</v>
      </c>
    </row>
    <row r="407" spans="1:11">
      <c r="A407" s="109" t="s">
        <v>909</v>
      </c>
      <c r="B407" s="109" t="s">
        <v>910</v>
      </c>
      <c r="C407" s="109" t="s">
        <v>50</v>
      </c>
      <c r="D407" s="109" t="s">
        <v>60</v>
      </c>
      <c r="E407" s="109" t="s">
        <v>20</v>
      </c>
      <c r="F407" s="110" t="s">
        <v>212</v>
      </c>
      <c r="G407" s="173">
        <v>30</v>
      </c>
      <c r="H407" s="174">
        <f t="shared" si="12"/>
        <v>545487434.113873</v>
      </c>
      <c r="I407" s="123">
        <f t="shared" si="13"/>
        <v>6325.27978450235</v>
      </c>
      <c r="J407" s="176">
        <v>210.842659483412</v>
      </c>
      <c r="K407" s="176">
        <v>86239.2578191368</v>
      </c>
    </row>
    <row r="408" spans="1:11">
      <c r="A408" s="109" t="s">
        <v>911</v>
      </c>
      <c r="B408" s="109" t="s">
        <v>912</v>
      </c>
      <c r="C408" s="109" t="s">
        <v>14</v>
      </c>
      <c r="D408" s="109" t="s">
        <v>15</v>
      </c>
      <c r="E408" s="109" t="s">
        <v>20</v>
      </c>
      <c r="F408" s="110" t="s">
        <v>21</v>
      </c>
      <c r="G408" s="173">
        <v>30</v>
      </c>
      <c r="H408" s="174">
        <f t="shared" si="12"/>
        <v>451147797.825693</v>
      </c>
      <c r="I408" s="123">
        <f t="shared" si="13"/>
        <v>5725.27978450235</v>
      </c>
      <c r="J408" s="176">
        <v>190.842659483412</v>
      </c>
      <c r="K408" s="176">
        <v>78799.2578191368</v>
      </c>
    </row>
    <row r="409" spans="1:11">
      <c r="A409" s="109" t="s">
        <v>913</v>
      </c>
      <c r="B409" s="109" t="s">
        <v>914</v>
      </c>
      <c r="C409" s="109" t="s">
        <v>236</v>
      </c>
      <c r="D409" s="109" t="s">
        <v>92</v>
      </c>
      <c r="E409" s="109" t="s">
        <v>64</v>
      </c>
      <c r="F409" s="110" t="s">
        <v>237</v>
      </c>
      <c r="G409" s="173">
        <v>30</v>
      </c>
      <c r="H409" s="174">
        <f t="shared" si="12"/>
        <v>1041025443.9905</v>
      </c>
      <c r="I409" s="123">
        <f t="shared" si="13"/>
        <v>11995.2797845024</v>
      </c>
      <c r="J409" s="176">
        <v>399.842659483412</v>
      </c>
      <c r="K409" s="176">
        <v>86786.2578191368</v>
      </c>
    </row>
    <row r="410" spans="1:11">
      <c r="A410" s="109" t="s">
        <v>915</v>
      </c>
      <c r="B410" s="109" t="s">
        <v>916</v>
      </c>
      <c r="C410" s="109" t="s">
        <v>236</v>
      </c>
      <c r="D410" s="109" t="s">
        <v>15</v>
      </c>
      <c r="E410" s="109" t="s">
        <v>64</v>
      </c>
      <c r="F410" s="110" t="s">
        <v>237</v>
      </c>
      <c r="G410" s="173">
        <v>30</v>
      </c>
      <c r="H410" s="174">
        <f t="shared" si="12"/>
        <v>582556385.608548</v>
      </c>
      <c r="I410" s="123">
        <f t="shared" si="13"/>
        <v>6895.27978450235</v>
      </c>
      <c r="J410" s="176">
        <v>229.842659483412</v>
      </c>
      <c r="K410" s="176">
        <v>84486.2578191368</v>
      </c>
    </row>
    <row r="411" spans="1:11">
      <c r="A411" s="109" t="s">
        <v>917</v>
      </c>
      <c r="B411" s="109" t="s">
        <v>918</v>
      </c>
      <c r="C411" s="109" t="s">
        <v>606</v>
      </c>
      <c r="D411" s="109" t="s">
        <v>92</v>
      </c>
      <c r="E411" s="109" t="s">
        <v>42</v>
      </c>
      <c r="F411" s="110" t="s">
        <v>224</v>
      </c>
      <c r="G411" s="173">
        <v>30</v>
      </c>
      <c r="H411" s="174">
        <f t="shared" si="12"/>
        <v>1631379167.38358</v>
      </c>
      <c r="I411" s="123">
        <f t="shared" si="13"/>
        <v>14065.2797845024</v>
      </c>
      <c r="J411" s="176">
        <v>468.842659483412</v>
      </c>
      <c r="K411" s="176">
        <v>115986.257819137</v>
      </c>
    </row>
    <row r="412" spans="1:11">
      <c r="A412" s="109" t="s">
        <v>919</v>
      </c>
      <c r="B412" s="109" t="s">
        <v>920</v>
      </c>
      <c r="C412" s="109" t="s">
        <v>115</v>
      </c>
      <c r="D412" s="109" t="s">
        <v>60</v>
      </c>
      <c r="E412" s="109" t="s">
        <v>46</v>
      </c>
      <c r="F412" s="110" t="s">
        <v>198</v>
      </c>
      <c r="G412" s="173">
        <v>30</v>
      </c>
      <c r="H412" s="174">
        <f t="shared" si="12"/>
        <v>274893394.227238</v>
      </c>
      <c r="I412" s="123">
        <f t="shared" si="13"/>
        <v>2956.27978450235</v>
      </c>
      <c r="J412" s="176">
        <v>98.5426594834117</v>
      </c>
      <c r="K412" s="176">
        <v>92986.2578191368</v>
      </c>
    </row>
    <row r="413" spans="1:11">
      <c r="A413" s="109" t="s">
        <v>921</v>
      </c>
      <c r="B413" s="109" t="s">
        <v>922</v>
      </c>
      <c r="C413" s="109" t="s">
        <v>14</v>
      </c>
      <c r="D413" s="109" t="s">
        <v>60</v>
      </c>
      <c r="E413" s="109" t="s">
        <v>20</v>
      </c>
      <c r="F413" s="110" t="s">
        <v>154</v>
      </c>
      <c r="G413" s="173">
        <v>30</v>
      </c>
      <c r="H413" s="174">
        <f t="shared" si="12"/>
        <v>372544183.786229</v>
      </c>
      <c r="I413" s="123">
        <f t="shared" si="13"/>
        <v>5125.27978450235</v>
      </c>
      <c r="J413" s="176">
        <v>170.842659483412</v>
      </c>
      <c r="K413" s="176">
        <v>72687.5798883634</v>
      </c>
    </row>
    <row r="414" spans="1:11">
      <c r="A414" s="109" t="s">
        <v>923</v>
      </c>
      <c r="B414" s="109" t="s">
        <v>924</v>
      </c>
      <c r="C414" s="109" t="s">
        <v>14</v>
      </c>
      <c r="D414" s="109" t="s">
        <v>24</v>
      </c>
      <c r="E414" s="109" t="s">
        <v>16</v>
      </c>
      <c r="F414" s="110" t="s">
        <v>28</v>
      </c>
      <c r="G414" s="173">
        <v>30</v>
      </c>
      <c r="H414" s="174">
        <f t="shared" si="12"/>
        <v>346047837.676671</v>
      </c>
      <c r="I414" s="123">
        <f t="shared" si="13"/>
        <v>4793.00331391412</v>
      </c>
      <c r="J414" s="176">
        <v>159.766777130471</v>
      </c>
      <c r="K414" s="176">
        <v>72198.539206533</v>
      </c>
    </row>
    <row r="415" spans="1:11">
      <c r="A415" s="109" t="s">
        <v>925</v>
      </c>
      <c r="B415" s="109" t="s">
        <v>926</v>
      </c>
      <c r="C415" s="109" t="s">
        <v>14</v>
      </c>
      <c r="D415" s="109" t="s">
        <v>60</v>
      </c>
      <c r="E415" s="109" t="s">
        <v>31</v>
      </c>
      <c r="F415" s="110" t="s">
        <v>55</v>
      </c>
      <c r="G415" s="173">
        <v>30</v>
      </c>
      <c r="H415" s="174">
        <f t="shared" si="12"/>
        <v>311091324.965844</v>
      </c>
      <c r="I415" s="123">
        <f t="shared" si="13"/>
        <v>3789.83625958826</v>
      </c>
      <c r="J415" s="176">
        <v>126.327875319609</v>
      </c>
      <c r="K415" s="176">
        <v>82085.6901610947</v>
      </c>
    </row>
    <row r="416" spans="1:11">
      <c r="A416" s="109" t="s">
        <v>927</v>
      </c>
      <c r="B416" s="109" t="s">
        <v>928</v>
      </c>
      <c r="C416" s="109" t="s">
        <v>63</v>
      </c>
      <c r="D416" s="109" t="s">
        <v>15</v>
      </c>
      <c r="E416" s="109" t="s">
        <v>64</v>
      </c>
      <c r="F416" s="110" t="s">
        <v>65</v>
      </c>
      <c r="G416" s="173">
        <v>30</v>
      </c>
      <c r="H416" s="174">
        <f t="shared" si="12"/>
        <v>478325236.333332</v>
      </c>
      <c r="I416" s="123">
        <f t="shared" si="13"/>
        <v>5695.27978450235</v>
      </c>
      <c r="J416" s="176">
        <v>189.842659483412</v>
      </c>
      <c r="K416" s="176">
        <v>83986.2578191368</v>
      </c>
    </row>
    <row r="417" spans="1:11">
      <c r="A417" s="109" t="s">
        <v>929</v>
      </c>
      <c r="B417" s="109" t="s">
        <v>930</v>
      </c>
      <c r="C417" s="109" t="s">
        <v>173</v>
      </c>
      <c r="D417" s="109" t="s">
        <v>60</v>
      </c>
      <c r="E417" s="109" t="s">
        <v>42</v>
      </c>
      <c r="F417" s="110" t="s">
        <v>364</v>
      </c>
      <c r="G417" s="173">
        <v>30</v>
      </c>
      <c r="H417" s="174">
        <f t="shared" si="12"/>
        <v>364079261.704736</v>
      </c>
      <c r="I417" s="123">
        <f t="shared" si="13"/>
        <v>4855.27978450235</v>
      </c>
      <c r="J417" s="176">
        <v>161.842659483412</v>
      </c>
      <c r="K417" s="176">
        <v>74986.2578191368</v>
      </c>
    </row>
    <row r="418" spans="1:11">
      <c r="A418" s="109" t="s">
        <v>931</v>
      </c>
      <c r="B418" s="109" t="s">
        <v>932</v>
      </c>
      <c r="C418" s="109" t="s">
        <v>173</v>
      </c>
      <c r="D418" s="109" t="s">
        <v>15</v>
      </c>
      <c r="E418" s="109" t="s">
        <v>42</v>
      </c>
      <c r="F418" s="110" t="s">
        <v>364</v>
      </c>
      <c r="G418" s="173">
        <v>30</v>
      </c>
      <c r="H418" s="174">
        <f t="shared" si="12"/>
        <v>322697006.242975</v>
      </c>
      <c r="I418" s="123">
        <f t="shared" si="13"/>
        <v>3415.27978450235</v>
      </c>
      <c r="J418" s="176">
        <v>113.842659483412</v>
      </c>
      <c r="K418" s="176">
        <v>94486.2578191368</v>
      </c>
    </row>
    <row r="419" spans="1:11">
      <c r="A419" s="114" t="s">
        <v>933</v>
      </c>
      <c r="B419" s="114" t="s">
        <v>934</v>
      </c>
      <c r="C419" s="114" t="s">
        <v>14</v>
      </c>
      <c r="D419" s="114" t="s">
        <v>24</v>
      </c>
      <c r="E419" s="109" t="s">
        <v>16</v>
      </c>
      <c r="F419" s="110" t="s">
        <v>288</v>
      </c>
      <c r="G419" s="173">
        <v>0</v>
      </c>
      <c r="H419" s="174">
        <f t="shared" si="12"/>
        <v>0</v>
      </c>
      <c r="I419" s="123">
        <f t="shared" si="13"/>
        <v>0</v>
      </c>
      <c r="J419" s="176">
        <v>0</v>
      </c>
      <c r="K419" s="176">
        <v>0</v>
      </c>
    </row>
    <row r="420" spans="1:11">
      <c r="A420" s="109" t="s">
        <v>935</v>
      </c>
      <c r="B420" s="109" t="s">
        <v>936</v>
      </c>
      <c r="C420" s="109" t="s">
        <v>50</v>
      </c>
      <c r="D420" s="109" t="s">
        <v>92</v>
      </c>
      <c r="E420" s="109" t="s">
        <v>20</v>
      </c>
      <c r="F420" s="110" t="s">
        <v>212</v>
      </c>
      <c r="G420" s="173">
        <v>30</v>
      </c>
      <c r="H420" s="174">
        <f t="shared" si="12"/>
        <v>1092127832.23754</v>
      </c>
      <c r="I420" s="123">
        <f t="shared" si="13"/>
        <v>12625.2797845024</v>
      </c>
      <c r="J420" s="176">
        <v>420.842659483412</v>
      </c>
      <c r="K420" s="176">
        <v>86503.2578191368</v>
      </c>
    </row>
    <row r="421" spans="1:11">
      <c r="A421" s="109" t="s">
        <v>937</v>
      </c>
      <c r="B421" s="109" t="s">
        <v>938</v>
      </c>
      <c r="C421" s="109" t="s">
        <v>14</v>
      </c>
      <c r="D421" s="109" t="s">
        <v>15</v>
      </c>
      <c r="E421" s="109" t="s">
        <v>42</v>
      </c>
      <c r="F421" s="110" t="s">
        <v>109</v>
      </c>
      <c r="G421" s="173">
        <v>30</v>
      </c>
      <c r="H421" s="174">
        <f t="shared" si="12"/>
        <v>341103754.458726</v>
      </c>
      <c r="I421" s="123">
        <f t="shared" si="13"/>
        <v>4135.27978450235</v>
      </c>
      <c r="J421" s="176">
        <v>137.842659483412</v>
      </c>
      <c r="K421" s="176">
        <v>82486.2578191368</v>
      </c>
    </row>
    <row r="422" spans="1:11">
      <c r="A422" s="109" t="s">
        <v>939</v>
      </c>
      <c r="B422" s="109" t="s">
        <v>940</v>
      </c>
      <c r="C422" s="109" t="s">
        <v>80</v>
      </c>
      <c r="D422" s="109" t="s">
        <v>92</v>
      </c>
      <c r="E422" s="109" t="s">
        <v>64</v>
      </c>
      <c r="F422" s="110" t="s">
        <v>339</v>
      </c>
      <c r="G422" s="173">
        <v>30</v>
      </c>
      <c r="H422" s="174">
        <f t="shared" si="12"/>
        <v>364055887.596861</v>
      </c>
      <c r="I422" s="123">
        <f t="shared" si="13"/>
        <v>4495.27978450235</v>
      </c>
      <c r="J422" s="176">
        <v>149.842659483412</v>
      </c>
      <c r="K422" s="176">
        <v>80986.2578191368</v>
      </c>
    </row>
    <row r="423" spans="1:11">
      <c r="A423" s="109" t="s">
        <v>941</v>
      </c>
      <c r="B423" s="109" t="s">
        <v>942</v>
      </c>
      <c r="C423" s="109" t="s">
        <v>35</v>
      </c>
      <c r="D423" s="109" t="s">
        <v>60</v>
      </c>
      <c r="E423" s="109" t="s">
        <v>36</v>
      </c>
      <c r="F423" s="110" t="s">
        <v>121</v>
      </c>
      <c r="G423" s="173">
        <v>30</v>
      </c>
      <c r="H423" s="174">
        <f t="shared" si="12"/>
        <v>413922132.630168</v>
      </c>
      <c r="I423" s="123">
        <f t="shared" si="13"/>
        <v>4345.27978450235</v>
      </c>
      <c r="J423" s="176">
        <v>144.842659483412</v>
      </c>
      <c r="K423" s="176">
        <v>95257.8782398411</v>
      </c>
    </row>
    <row r="424" spans="1:11">
      <c r="A424" s="109" t="s">
        <v>943</v>
      </c>
      <c r="B424" s="109" t="s">
        <v>944</v>
      </c>
      <c r="C424" s="109" t="s">
        <v>14</v>
      </c>
      <c r="D424" s="109" t="s">
        <v>60</v>
      </c>
      <c r="E424" s="109" t="s">
        <v>16</v>
      </c>
      <c r="F424" s="110" t="s">
        <v>201</v>
      </c>
      <c r="G424" s="173">
        <v>25</v>
      </c>
      <c r="H424" s="174">
        <f t="shared" si="12"/>
        <v>194658020.318244</v>
      </c>
      <c r="I424" s="123">
        <f t="shared" si="13"/>
        <v>2149.79862994244</v>
      </c>
      <c r="J424" s="176">
        <v>85.9919451976975</v>
      </c>
      <c r="K424" s="176">
        <v>90547.0947869457</v>
      </c>
    </row>
    <row r="425" spans="1:11">
      <c r="A425" s="109" t="s">
        <v>945</v>
      </c>
      <c r="B425" s="109" t="s">
        <v>946</v>
      </c>
      <c r="C425" s="109" t="s">
        <v>192</v>
      </c>
      <c r="D425" s="109" t="s">
        <v>15</v>
      </c>
      <c r="E425" s="109" t="s">
        <v>36</v>
      </c>
      <c r="F425" s="110" t="s">
        <v>193</v>
      </c>
      <c r="G425" s="173">
        <v>30</v>
      </c>
      <c r="H425" s="174">
        <f t="shared" si="12"/>
        <v>323151424.087552</v>
      </c>
      <c r="I425" s="123">
        <f t="shared" si="13"/>
        <v>3985.27978450235</v>
      </c>
      <c r="J425" s="176">
        <v>132.842659483412</v>
      </c>
      <c r="K425" s="176">
        <v>81086.2578191368</v>
      </c>
    </row>
    <row r="426" spans="1:11">
      <c r="A426" s="109" t="s">
        <v>947</v>
      </c>
      <c r="B426" s="109" t="s">
        <v>948</v>
      </c>
      <c r="C426" s="109" t="s">
        <v>80</v>
      </c>
      <c r="D426" s="109" t="s">
        <v>60</v>
      </c>
      <c r="E426" s="109" t="s">
        <v>64</v>
      </c>
      <c r="F426" s="110" t="s">
        <v>339</v>
      </c>
      <c r="G426" s="173">
        <v>30</v>
      </c>
      <c r="H426" s="174">
        <f t="shared" si="12"/>
        <v>163345789.330215</v>
      </c>
      <c r="I426" s="123">
        <f t="shared" si="13"/>
        <v>1795.27978450235</v>
      </c>
      <c r="J426" s="176">
        <v>59.8426594834117</v>
      </c>
      <c r="K426" s="176">
        <v>90986.2578191368</v>
      </c>
    </row>
    <row r="427" spans="1:11">
      <c r="A427" s="109" t="s">
        <v>949</v>
      </c>
      <c r="B427" s="109" t="s">
        <v>950</v>
      </c>
      <c r="C427" s="109" t="s">
        <v>317</v>
      </c>
      <c r="D427" s="109" t="s">
        <v>60</v>
      </c>
      <c r="E427" s="109" t="s">
        <v>42</v>
      </c>
      <c r="F427" s="110" t="s">
        <v>109</v>
      </c>
      <c r="G427" s="173">
        <v>30</v>
      </c>
      <c r="H427" s="174">
        <f t="shared" si="12"/>
        <v>395178841.092387</v>
      </c>
      <c r="I427" s="123">
        <f t="shared" si="13"/>
        <v>4705.27978450235</v>
      </c>
      <c r="J427" s="176">
        <v>156.842659483412</v>
      </c>
      <c r="K427" s="176">
        <v>83986.2578191368</v>
      </c>
    </row>
    <row r="428" spans="1:11">
      <c r="A428" s="114" t="s">
        <v>951</v>
      </c>
      <c r="B428" s="114" t="s">
        <v>952</v>
      </c>
      <c r="C428" s="114" t="s">
        <v>14</v>
      </c>
      <c r="D428" s="114" t="s">
        <v>24</v>
      </c>
      <c r="E428" s="109" t="s">
        <v>16</v>
      </c>
      <c r="F428" s="110" t="s">
        <v>17</v>
      </c>
      <c r="G428" s="173">
        <v>0</v>
      </c>
      <c r="H428" s="174">
        <f t="shared" si="12"/>
        <v>0</v>
      </c>
      <c r="I428" s="123">
        <f t="shared" si="13"/>
        <v>0</v>
      </c>
      <c r="J428" s="176">
        <v>0</v>
      </c>
      <c r="K428" s="176">
        <v>0</v>
      </c>
    </row>
    <row r="429" spans="1:11">
      <c r="A429" s="109" t="s">
        <v>953</v>
      </c>
      <c r="B429" s="109" t="s">
        <v>954</v>
      </c>
      <c r="C429" s="109" t="s">
        <v>14</v>
      </c>
      <c r="D429" s="109" t="s">
        <v>60</v>
      </c>
      <c r="E429" s="109" t="s">
        <v>16</v>
      </c>
      <c r="F429" s="110" t="s">
        <v>74</v>
      </c>
      <c r="G429" s="173">
        <v>30</v>
      </c>
      <c r="H429" s="174">
        <f t="shared" si="12"/>
        <v>311131230.973876</v>
      </c>
      <c r="I429" s="123">
        <f t="shared" si="13"/>
        <v>3833.28566685529</v>
      </c>
      <c r="J429" s="176">
        <v>127.776188895176</v>
      </c>
      <c r="K429" s="176">
        <v>81165.6782232768</v>
      </c>
    </row>
    <row r="430" spans="1:11">
      <c r="A430" s="109" t="s">
        <v>955</v>
      </c>
      <c r="B430" s="109" t="s">
        <v>956</v>
      </c>
      <c r="C430" s="109" t="s">
        <v>14</v>
      </c>
      <c r="D430" s="109" t="s">
        <v>60</v>
      </c>
      <c r="E430" s="109" t="s">
        <v>20</v>
      </c>
      <c r="F430" s="110" t="s">
        <v>25</v>
      </c>
      <c r="G430" s="173">
        <v>30</v>
      </c>
      <c r="H430" s="174">
        <f t="shared" si="12"/>
        <v>331289545.027978</v>
      </c>
      <c r="I430" s="123">
        <f t="shared" si="13"/>
        <v>4825.27978450235</v>
      </c>
      <c r="J430" s="176">
        <v>160.842659483412</v>
      </c>
      <c r="K430" s="176">
        <v>68657.0644239119</v>
      </c>
    </row>
    <row r="431" spans="1:11">
      <c r="A431" s="109" t="s">
        <v>957</v>
      </c>
      <c r="B431" s="109" t="s">
        <v>958</v>
      </c>
      <c r="C431" s="109" t="s">
        <v>14</v>
      </c>
      <c r="D431" s="109" t="s">
        <v>60</v>
      </c>
      <c r="E431" s="109" t="s">
        <v>46</v>
      </c>
      <c r="F431" s="110" t="s">
        <v>112</v>
      </c>
      <c r="G431" s="173">
        <v>30</v>
      </c>
      <c r="H431" s="174">
        <f t="shared" si="12"/>
        <v>366259670.525477</v>
      </c>
      <c r="I431" s="123">
        <f t="shared" si="13"/>
        <v>4375.27978450235</v>
      </c>
      <c r="J431" s="176">
        <v>145.842659483412</v>
      </c>
      <c r="K431" s="176">
        <v>83711.142730301</v>
      </c>
    </row>
    <row r="432" spans="1:11">
      <c r="A432" s="109" t="s">
        <v>959</v>
      </c>
      <c r="B432" s="109" t="s">
        <v>960</v>
      </c>
      <c r="C432" s="109" t="s">
        <v>14</v>
      </c>
      <c r="D432" s="109" t="s">
        <v>60</v>
      </c>
      <c r="E432" s="109" t="s">
        <v>16</v>
      </c>
      <c r="F432" s="110" t="s">
        <v>74</v>
      </c>
      <c r="G432" s="173">
        <v>30</v>
      </c>
      <c r="H432" s="174">
        <f t="shared" si="12"/>
        <v>734324831.890437</v>
      </c>
      <c r="I432" s="123">
        <f t="shared" si="13"/>
        <v>7114.13860803176</v>
      </c>
      <c r="J432" s="176">
        <v>237.137953601059</v>
      </c>
      <c r="K432" s="176">
        <v>103220.484214546</v>
      </c>
    </row>
    <row r="433" spans="1:11">
      <c r="A433" s="109" t="s">
        <v>961</v>
      </c>
      <c r="B433" s="109" t="s">
        <v>962</v>
      </c>
      <c r="C433" s="109" t="s">
        <v>14</v>
      </c>
      <c r="D433" s="109" t="s">
        <v>60</v>
      </c>
      <c r="E433" s="109" t="s">
        <v>46</v>
      </c>
      <c r="F433" s="110" t="s">
        <v>112</v>
      </c>
      <c r="G433" s="173">
        <v>30</v>
      </c>
      <c r="H433" s="174">
        <f t="shared" si="12"/>
        <v>167177068.393026</v>
      </c>
      <c r="I433" s="123">
        <f t="shared" si="13"/>
        <v>2183.77978450235</v>
      </c>
      <c r="J433" s="176">
        <v>72.7926594834117</v>
      </c>
      <c r="K433" s="176">
        <v>76553.9957734901</v>
      </c>
    </row>
    <row r="434" spans="1:11">
      <c r="A434" s="109" t="s">
        <v>963</v>
      </c>
      <c r="B434" s="109" t="s">
        <v>964</v>
      </c>
      <c r="C434" s="109" t="s">
        <v>14</v>
      </c>
      <c r="D434" s="109" t="s">
        <v>24</v>
      </c>
      <c r="E434" s="109" t="s">
        <v>46</v>
      </c>
      <c r="F434" s="110" t="s">
        <v>47</v>
      </c>
      <c r="G434" s="173">
        <v>21</v>
      </c>
      <c r="H434" s="174">
        <f t="shared" si="12"/>
        <v>193868617.118666</v>
      </c>
      <c r="I434" s="123">
        <f t="shared" si="13"/>
        <v>2393.84584915165</v>
      </c>
      <c r="J434" s="176">
        <v>113.992659483412</v>
      </c>
      <c r="K434" s="176">
        <v>80986.2578191368</v>
      </c>
    </row>
    <row r="435" spans="1:11">
      <c r="A435" s="109" t="s">
        <v>965</v>
      </c>
      <c r="B435" s="109" t="s">
        <v>966</v>
      </c>
      <c r="C435" s="109" t="s">
        <v>35</v>
      </c>
      <c r="D435" s="109" t="s">
        <v>60</v>
      </c>
      <c r="E435" s="109" t="s">
        <v>36</v>
      </c>
      <c r="F435" s="110" t="s">
        <v>121</v>
      </c>
      <c r="G435" s="173">
        <v>30</v>
      </c>
      <c r="H435" s="174">
        <f t="shared" si="12"/>
        <v>378661423.996287</v>
      </c>
      <c r="I435" s="123">
        <f t="shared" si="13"/>
        <v>4255.27978450235</v>
      </c>
      <c r="J435" s="176">
        <v>141.842659483412</v>
      </c>
      <c r="K435" s="176">
        <v>88986.2578191368</v>
      </c>
    </row>
    <row r="436" spans="1:11">
      <c r="A436" s="109" t="s">
        <v>967</v>
      </c>
      <c r="B436" s="109" t="s">
        <v>968</v>
      </c>
      <c r="C436" s="109" t="s">
        <v>14</v>
      </c>
      <c r="D436" s="109" t="s">
        <v>15</v>
      </c>
      <c r="E436" s="109" t="s">
        <v>20</v>
      </c>
      <c r="F436" s="110" t="s">
        <v>52</v>
      </c>
      <c r="G436" s="173">
        <v>30</v>
      </c>
      <c r="H436" s="174">
        <f t="shared" si="12"/>
        <v>188696349.62844</v>
      </c>
      <c r="I436" s="123">
        <f t="shared" si="13"/>
        <v>2725.27978450235</v>
      </c>
      <c r="J436" s="176">
        <v>90.8426594834117</v>
      </c>
      <c r="K436" s="176">
        <v>69239.2578191368</v>
      </c>
    </row>
    <row r="437" spans="1:11">
      <c r="A437" s="109" t="s">
        <v>969</v>
      </c>
      <c r="B437" s="109" t="s">
        <v>970</v>
      </c>
      <c r="C437" s="109" t="s">
        <v>80</v>
      </c>
      <c r="D437" s="109" t="s">
        <v>60</v>
      </c>
      <c r="E437" s="109" t="s">
        <v>64</v>
      </c>
      <c r="F437" s="110" t="s">
        <v>97</v>
      </c>
      <c r="G437" s="173">
        <v>30</v>
      </c>
      <c r="H437" s="174">
        <f t="shared" si="12"/>
        <v>250345520.686802</v>
      </c>
      <c r="I437" s="123">
        <f t="shared" si="13"/>
        <v>2845.27978450235</v>
      </c>
      <c r="J437" s="176">
        <v>94.8426594834117</v>
      </c>
      <c r="K437" s="176">
        <v>87986.2578191368</v>
      </c>
    </row>
    <row r="438" spans="1:11">
      <c r="A438" s="109" t="s">
        <v>971</v>
      </c>
      <c r="B438" s="109" t="s">
        <v>972</v>
      </c>
      <c r="C438" s="109" t="s">
        <v>261</v>
      </c>
      <c r="D438" s="109" t="s">
        <v>60</v>
      </c>
      <c r="E438" s="109" t="s">
        <v>64</v>
      </c>
      <c r="F438" s="110" t="s">
        <v>262</v>
      </c>
      <c r="G438" s="173">
        <v>30</v>
      </c>
      <c r="H438" s="174">
        <f t="shared" si="12"/>
        <v>447734079.203089</v>
      </c>
      <c r="I438" s="123">
        <f t="shared" si="13"/>
        <v>5395.27978450235</v>
      </c>
      <c r="J438" s="176">
        <v>179.842659483412</v>
      </c>
      <c r="K438" s="176">
        <v>82986.2578191368</v>
      </c>
    </row>
    <row r="439" spans="1:11">
      <c r="A439" s="109" t="s">
        <v>973</v>
      </c>
      <c r="B439" s="109" t="s">
        <v>974</v>
      </c>
      <c r="C439" s="109" t="s">
        <v>192</v>
      </c>
      <c r="D439" s="109" t="s">
        <v>60</v>
      </c>
      <c r="E439" s="109" t="s">
        <v>36</v>
      </c>
      <c r="F439" s="110" t="s">
        <v>193</v>
      </c>
      <c r="G439" s="173">
        <v>30</v>
      </c>
      <c r="H439" s="174">
        <f t="shared" si="12"/>
        <v>596007689.550475</v>
      </c>
      <c r="I439" s="123">
        <f t="shared" si="13"/>
        <v>6145.27978450235</v>
      </c>
      <c r="J439" s="176">
        <v>204.842659483412</v>
      </c>
      <c r="K439" s="176">
        <v>96986.2578191368</v>
      </c>
    </row>
    <row r="440" spans="1:11">
      <c r="A440" s="109" t="s">
        <v>975</v>
      </c>
      <c r="B440" s="109" t="s">
        <v>976</v>
      </c>
      <c r="C440" s="109" t="s">
        <v>14</v>
      </c>
      <c r="D440" s="109" t="s">
        <v>60</v>
      </c>
      <c r="E440" s="109" t="s">
        <v>31</v>
      </c>
      <c r="F440" s="110" t="s">
        <v>55</v>
      </c>
      <c r="G440" s="173">
        <v>30</v>
      </c>
      <c r="H440" s="174">
        <f t="shared" si="12"/>
        <v>464239345.944971</v>
      </c>
      <c r="I440" s="123">
        <f t="shared" si="13"/>
        <v>5760.89289556802</v>
      </c>
      <c r="J440" s="176">
        <v>192.029763185601</v>
      </c>
      <c r="K440" s="176">
        <v>80584.6167183771</v>
      </c>
    </row>
    <row r="441" spans="1:11">
      <c r="A441" s="109" t="s">
        <v>977</v>
      </c>
      <c r="B441" s="109" t="s">
        <v>978</v>
      </c>
      <c r="C441" s="109" t="s">
        <v>317</v>
      </c>
      <c r="D441" s="109" t="s">
        <v>60</v>
      </c>
      <c r="E441" s="109" t="s">
        <v>42</v>
      </c>
      <c r="F441" s="110" t="s">
        <v>109</v>
      </c>
      <c r="G441" s="173">
        <v>30</v>
      </c>
      <c r="H441" s="174">
        <f t="shared" si="12"/>
        <v>448090183.518443</v>
      </c>
      <c r="I441" s="123">
        <f t="shared" si="13"/>
        <v>5335.27978450235</v>
      </c>
      <c r="J441" s="176">
        <v>177.842659483412</v>
      </c>
      <c r="K441" s="176">
        <v>83986.2578191368</v>
      </c>
    </row>
    <row r="442" spans="1:11">
      <c r="A442" s="109" t="s">
        <v>979</v>
      </c>
      <c r="B442" s="109" t="s">
        <v>980</v>
      </c>
      <c r="C442" s="109" t="s">
        <v>192</v>
      </c>
      <c r="D442" s="109" t="s">
        <v>92</v>
      </c>
      <c r="E442" s="109" t="s">
        <v>36</v>
      </c>
      <c r="F442" s="110" t="s">
        <v>302</v>
      </c>
      <c r="G442" s="173">
        <v>30</v>
      </c>
      <c r="H442" s="174">
        <f t="shared" si="12"/>
        <v>433288331.803174</v>
      </c>
      <c r="I442" s="123">
        <f t="shared" si="13"/>
        <v>4795.27978450235</v>
      </c>
      <c r="J442" s="176">
        <v>159.842659483412</v>
      </c>
      <c r="K442" s="176">
        <v>90357.2578191368</v>
      </c>
    </row>
    <row r="443" spans="1:11">
      <c r="A443" s="109" t="s">
        <v>981</v>
      </c>
      <c r="B443" s="109" t="s">
        <v>982</v>
      </c>
      <c r="C443" s="109" t="s">
        <v>115</v>
      </c>
      <c r="D443" s="109" t="s">
        <v>92</v>
      </c>
      <c r="E443" s="109" t="s">
        <v>46</v>
      </c>
      <c r="F443" s="110" t="s">
        <v>116</v>
      </c>
      <c r="G443" s="173">
        <v>30</v>
      </c>
      <c r="H443" s="174">
        <f t="shared" si="12"/>
        <v>646326666.946872</v>
      </c>
      <c r="I443" s="123">
        <f t="shared" si="13"/>
        <v>6620.738173984</v>
      </c>
      <c r="J443" s="176">
        <v>220.691272466133</v>
      </c>
      <c r="K443" s="176">
        <v>97621.5415807552</v>
      </c>
    </row>
    <row r="444" spans="1:11">
      <c r="A444" s="109" t="s">
        <v>983</v>
      </c>
      <c r="B444" s="109" t="s">
        <v>984</v>
      </c>
      <c r="C444" s="109" t="s">
        <v>35</v>
      </c>
      <c r="D444" s="109" t="s">
        <v>15</v>
      </c>
      <c r="E444" s="109" t="s">
        <v>36</v>
      </c>
      <c r="F444" s="110" t="s">
        <v>124</v>
      </c>
      <c r="G444" s="173">
        <v>30</v>
      </c>
      <c r="H444" s="174">
        <f t="shared" si="12"/>
        <v>270450838.463538</v>
      </c>
      <c r="I444" s="123">
        <f t="shared" si="13"/>
        <v>3145.27978450235</v>
      </c>
      <c r="J444" s="176">
        <v>104.842659483412</v>
      </c>
      <c r="K444" s="176">
        <v>85986.2578191368</v>
      </c>
    </row>
    <row r="445" spans="1:11">
      <c r="A445" s="109" t="s">
        <v>985</v>
      </c>
      <c r="B445" s="109" t="s">
        <v>986</v>
      </c>
      <c r="C445" s="109" t="s">
        <v>192</v>
      </c>
      <c r="D445" s="109" t="s">
        <v>60</v>
      </c>
      <c r="E445" s="109" t="s">
        <v>36</v>
      </c>
      <c r="F445" s="110" t="s">
        <v>193</v>
      </c>
      <c r="G445" s="173">
        <v>30</v>
      </c>
      <c r="H445" s="174">
        <f t="shared" si="12"/>
        <v>386282439.948929</v>
      </c>
      <c r="I445" s="123">
        <f t="shared" si="13"/>
        <v>4045.27978450235</v>
      </c>
      <c r="J445" s="176">
        <v>134.842659483412</v>
      </c>
      <c r="K445" s="176">
        <v>95489.6720441424</v>
      </c>
    </row>
    <row r="446" spans="1:11">
      <c r="A446" s="109" t="s">
        <v>987</v>
      </c>
      <c r="B446" s="109" t="s">
        <v>988</v>
      </c>
      <c r="C446" s="109" t="s">
        <v>50</v>
      </c>
      <c r="D446" s="109" t="s">
        <v>60</v>
      </c>
      <c r="E446" s="109" t="s">
        <v>31</v>
      </c>
      <c r="F446" s="110" t="s">
        <v>145</v>
      </c>
      <c r="G446" s="173">
        <v>30</v>
      </c>
      <c r="H446" s="174">
        <f t="shared" si="12"/>
        <v>588637126.818387</v>
      </c>
      <c r="I446" s="123">
        <f t="shared" si="13"/>
        <v>6753.12187646219</v>
      </c>
      <c r="J446" s="176">
        <v>225.10406254874</v>
      </c>
      <c r="K446" s="176">
        <v>87165.1863518212</v>
      </c>
    </row>
    <row r="447" spans="1:11">
      <c r="A447" s="109" t="s">
        <v>989</v>
      </c>
      <c r="B447" s="109" t="s">
        <v>990</v>
      </c>
      <c r="C447" s="109" t="s">
        <v>446</v>
      </c>
      <c r="D447" s="109" t="s">
        <v>60</v>
      </c>
      <c r="E447" s="109" t="s">
        <v>31</v>
      </c>
      <c r="F447" s="110" t="s">
        <v>184</v>
      </c>
      <c r="G447" s="173">
        <v>30</v>
      </c>
      <c r="H447" s="174">
        <f t="shared" si="12"/>
        <v>582636671.852664</v>
      </c>
      <c r="I447" s="123">
        <f t="shared" si="13"/>
        <v>6325.27978450235</v>
      </c>
      <c r="J447" s="176">
        <v>210.842659483412</v>
      </c>
      <c r="K447" s="176">
        <v>92112.3952935947</v>
      </c>
    </row>
    <row r="448" spans="1:11">
      <c r="A448" s="109" t="s">
        <v>991</v>
      </c>
      <c r="B448" s="109" t="s">
        <v>992</v>
      </c>
      <c r="C448" s="109" t="s">
        <v>192</v>
      </c>
      <c r="D448" s="109" t="s">
        <v>60</v>
      </c>
      <c r="E448" s="109" t="s">
        <v>36</v>
      </c>
      <c r="F448" s="110" t="s">
        <v>302</v>
      </c>
      <c r="G448" s="173">
        <v>30</v>
      </c>
      <c r="H448" s="174">
        <f t="shared" si="12"/>
        <v>556188462.501551</v>
      </c>
      <c r="I448" s="123">
        <f t="shared" si="13"/>
        <v>6505.27978450235</v>
      </c>
      <c r="J448" s="176">
        <v>216.842659483412</v>
      </c>
      <c r="K448" s="176">
        <v>85498.0079145202</v>
      </c>
    </row>
    <row r="449" spans="1:11">
      <c r="A449" s="109" t="s">
        <v>993</v>
      </c>
      <c r="B449" s="109" t="s">
        <v>994</v>
      </c>
      <c r="C449" s="109" t="s">
        <v>240</v>
      </c>
      <c r="D449" s="109" t="s">
        <v>60</v>
      </c>
      <c r="E449" s="109" t="s">
        <v>46</v>
      </c>
      <c r="F449" s="110" t="s">
        <v>102</v>
      </c>
      <c r="G449" s="173">
        <v>30</v>
      </c>
      <c r="H449" s="174">
        <f t="shared" si="12"/>
        <v>598917277.285049</v>
      </c>
      <c r="I449" s="123">
        <f t="shared" si="13"/>
        <v>6175.27978450235</v>
      </c>
      <c r="J449" s="176">
        <v>205.842659483412</v>
      </c>
      <c r="K449" s="176">
        <v>96986.2578191368</v>
      </c>
    </row>
    <row r="450" spans="1:11">
      <c r="A450" s="158" t="s">
        <v>995</v>
      </c>
      <c r="B450" s="158" t="s">
        <v>996</v>
      </c>
      <c r="C450" s="158" t="s">
        <v>393</v>
      </c>
      <c r="D450" s="158" t="s">
        <v>92</v>
      </c>
      <c r="E450" s="109" t="s">
        <v>42</v>
      </c>
      <c r="F450" s="110" t="s">
        <v>71</v>
      </c>
      <c r="G450" s="173">
        <v>30</v>
      </c>
      <c r="H450" s="174">
        <f t="shared" si="12"/>
        <v>664246017.811088</v>
      </c>
      <c r="I450" s="123">
        <f t="shared" si="13"/>
        <v>7105.27978450235</v>
      </c>
      <c r="J450" s="176">
        <v>236.842659483412</v>
      </c>
      <c r="K450" s="176">
        <v>93486.2578191368</v>
      </c>
    </row>
    <row r="451" spans="1:11">
      <c r="A451" s="158" t="s">
        <v>997</v>
      </c>
      <c r="B451" s="158" t="s">
        <v>998</v>
      </c>
      <c r="C451" s="158" t="s">
        <v>261</v>
      </c>
      <c r="D451" s="158" t="s">
        <v>60</v>
      </c>
      <c r="E451" s="109" t="s">
        <v>64</v>
      </c>
      <c r="F451" s="110" t="s">
        <v>262</v>
      </c>
      <c r="G451" s="173">
        <v>30</v>
      </c>
      <c r="H451" s="174">
        <f t="shared" si="12"/>
        <v>547317588.586053</v>
      </c>
      <c r="I451" s="123">
        <f t="shared" si="13"/>
        <v>6595.27978450235</v>
      </c>
      <c r="J451" s="176">
        <v>219.842659483412</v>
      </c>
      <c r="K451" s="176">
        <v>82986.2578191368</v>
      </c>
    </row>
    <row r="452" spans="1:11">
      <c r="A452" s="159" t="s">
        <v>999</v>
      </c>
      <c r="B452" s="159" t="s">
        <v>1000</v>
      </c>
      <c r="C452" s="159" t="s">
        <v>115</v>
      </c>
      <c r="D452" s="159" t="s">
        <v>15</v>
      </c>
      <c r="E452" s="109" t="s">
        <v>46</v>
      </c>
      <c r="F452" s="110" t="s">
        <v>116</v>
      </c>
      <c r="G452" s="173">
        <v>30</v>
      </c>
      <c r="H452" s="174">
        <f t="shared" si="12"/>
        <v>514424748.148063</v>
      </c>
      <c r="I452" s="123">
        <f t="shared" si="13"/>
        <v>5725.27978450235</v>
      </c>
      <c r="J452" s="176">
        <v>190.842659483412</v>
      </c>
      <c r="K452" s="176">
        <v>89851.4601051549</v>
      </c>
    </row>
    <row r="453" spans="1:11">
      <c r="A453" s="159" t="s">
        <v>1001</v>
      </c>
      <c r="B453" s="159" t="s">
        <v>1002</v>
      </c>
      <c r="C453" s="159" t="s">
        <v>14</v>
      </c>
      <c r="D453" s="159" t="s">
        <v>15</v>
      </c>
      <c r="E453" s="109" t="s">
        <v>20</v>
      </c>
      <c r="F453" s="110" t="s">
        <v>21</v>
      </c>
      <c r="G453" s="173">
        <v>30</v>
      </c>
      <c r="H453" s="174">
        <f t="shared" ref="H453:H492" si="14">IFERROR(G453*J453*K453,0)</f>
        <v>670503290.562179</v>
      </c>
      <c r="I453" s="123">
        <f t="shared" si="13"/>
        <v>7825.27978450235</v>
      </c>
      <c r="J453" s="176">
        <v>260.842659483412</v>
      </c>
      <c r="K453" s="176">
        <v>85684.2578191368</v>
      </c>
    </row>
    <row r="454" spans="1:11">
      <c r="A454" s="159" t="s">
        <v>1003</v>
      </c>
      <c r="B454" s="159" t="s">
        <v>1004</v>
      </c>
      <c r="C454" s="159" t="s">
        <v>14</v>
      </c>
      <c r="D454" s="159" t="s">
        <v>60</v>
      </c>
      <c r="E454" s="109" t="s">
        <v>31</v>
      </c>
      <c r="F454" s="110" t="s">
        <v>142</v>
      </c>
      <c r="G454" s="173">
        <v>30</v>
      </c>
      <c r="H454" s="174">
        <f t="shared" si="14"/>
        <v>897730244.105367</v>
      </c>
      <c r="I454" s="123">
        <f t="shared" ref="I454:I492" si="15">IFERROR(J454*G454,0)</f>
        <v>11598.3567075793</v>
      </c>
      <c r="J454" s="176">
        <v>386.611890252643</v>
      </c>
      <c r="K454" s="176">
        <v>77401.5032249111</v>
      </c>
    </row>
    <row r="455" spans="1:11">
      <c r="A455" s="161" t="s">
        <v>1005</v>
      </c>
      <c r="B455" s="162" t="s">
        <v>1006</v>
      </c>
      <c r="C455" s="161" t="s">
        <v>173</v>
      </c>
      <c r="D455" s="161" t="s">
        <v>92</v>
      </c>
      <c r="E455" s="109" t="s">
        <v>42</v>
      </c>
      <c r="F455" s="110" t="s">
        <v>93</v>
      </c>
      <c r="G455" s="173">
        <v>4</v>
      </c>
      <c r="H455" s="174">
        <f t="shared" si="14"/>
        <v>67000667.9151626</v>
      </c>
      <c r="I455" s="123">
        <f t="shared" si="15"/>
        <v>807.370637933647</v>
      </c>
      <c r="J455" s="176">
        <v>201.842659483412</v>
      </c>
      <c r="K455" s="176">
        <v>82986.2578191368</v>
      </c>
    </row>
    <row r="456" spans="1:11">
      <c r="A456" s="161" t="s">
        <v>1007</v>
      </c>
      <c r="B456" s="162" t="s">
        <v>1008</v>
      </c>
      <c r="C456" s="161" t="s">
        <v>449</v>
      </c>
      <c r="D456" s="161" t="s">
        <v>60</v>
      </c>
      <c r="E456" s="109" t="s">
        <v>16</v>
      </c>
      <c r="F456" s="110" t="s">
        <v>288</v>
      </c>
      <c r="G456" s="173">
        <v>18</v>
      </c>
      <c r="H456" s="174">
        <f t="shared" si="14"/>
        <v>252819035.630666</v>
      </c>
      <c r="I456" s="123">
        <f t="shared" si="15"/>
        <v>3327.16787070141</v>
      </c>
      <c r="J456" s="176">
        <v>184.842659483412</v>
      </c>
      <c r="K456" s="176">
        <v>75986.2578191368</v>
      </c>
    </row>
    <row r="457" spans="1:11">
      <c r="A457" s="163" t="s">
        <v>1009</v>
      </c>
      <c r="B457" s="164" t="s">
        <v>1010</v>
      </c>
      <c r="C457" s="164" t="s">
        <v>173</v>
      </c>
      <c r="D457" s="164" t="s">
        <v>60</v>
      </c>
      <c r="E457" s="109" t="s">
        <v>42</v>
      </c>
      <c r="F457" s="110" t="s">
        <v>43</v>
      </c>
      <c r="G457" s="173">
        <v>30</v>
      </c>
      <c r="H457" s="174">
        <f t="shared" si="14"/>
        <v>854359576.327375</v>
      </c>
      <c r="I457" s="123">
        <f t="shared" si="15"/>
        <v>9655.27978450235</v>
      </c>
      <c r="J457" s="176">
        <v>321.842659483412</v>
      </c>
      <c r="K457" s="176">
        <v>88486.2578191368</v>
      </c>
    </row>
    <row r="458" spans="1:11">
      <c r="A458" s="166" t="s">
        <v>1011</v>
      </c>
      <c r="B458" s="166" t="s">
        <v>1012</v>
      </c>
      <c r="C458" s="166" t="s">
        <v>80</v>
      </c>
      <c r="D458" s="166" t="s">
        <v>51</v>
      </c>
      <c r="E458" s="109">
        <v>0</v>
      </c>
      <c r="F458" s="110">
        <v>0</v>
      </c>
      <c r="G458" s="173">
        <v>0</v>
      </c>
      <c r="H458" s="174">
        <f t="shared" si="14"/>
        <v>0</v>
      </c>
      <c r="I458" s="123">
        <f t="shared" si="15"/>
        <v>0</v>
      </c>
      <c r="J458" s="176">
        <v>0</v>
      </c>
      <c r="K458" s="176">
        <v>0</v>
      </c>
    </row>
    <row r="459" spans="1:11">
      <c r="A459" s="166" t="s">
        <v>1013</v>
      </c>
      <c r="B459" s="166" t="s">
        <v>1014</v>
      </c>
      <c r="C459" s="166" t="s">
        <v>317</v>
      </c>
      <c r="D459" s="166" t="s">
        <v>51</v>
      </c>
      <c r="E459" s="109">
        <v>0</v>
      </c>
      <c r="F459" s="110">
        <v>0</v>
      </c>
      <c r="G459" s="173">
        <v>0</v>
      </c>
      <c r="H459" s="174">
        <f t="shared" si="14"/>
        <v>0</v>
      </c>
      <c r="I459" s="123">
        <f t="shared" si="15"/>
        <v>0</v>
      </c>
      <c r="J459" s="176">
        <v>0</v>
      </c>
      <c r="K459" s="176">
        <v>0</v>
      </c>
    </row>
    <row r="460" spans="1:11">
      <c r="A460" s="159" t="s">
        <v>1015</v>
      </c>
      <c r="B460" s="159" t="s">
        <v>1016</v>
      </c>
      <c r="C460" s="159" t="s">
        <v>80</v>
      </c>
      <c r="D460" s="159" t="s">
        <v>96</v>
      </c>
      <c r="E460" s="109" t="s">
        <v>64</v>
      </c>
      <c r="F460" s="110" t="s">
        <v>97</v>
      </c>
      <c r="G460" s="173">
        <v>30</v>
      </c>
      <c r="H460" s="174">
        <f t="shared" si="14"/>
        <v>32848788.1811078</v>
      </c>
      <c r="I460" s="123">
        <f t="shared" si="15"/>
        <v>325.279784502352</v>
      </c>
      <c r="J460" s="176">
        <v>10.8426594834117</v>
      </c>
      <c r="K460" s="176">
        <v>100986.257819137</v>
      </c>
    </row>
    <row r="461" spans="1:11">
      <c r="A461" s="166" t="s">
        <v>1017</v>
      </c>
      <c r="B461" s="166" t="s">
        <v>1018</v>
      </c>
      <c r="C461" s="166" t="s">
        <v>63</v>
      </c>
      <c r="D461" s="166" t="s">
        <v>320</v>
      </c>
      <c r="E461" s="109">
        <v>0</v>
      </c>
      <c r="F461" s="110">
        <v>0</v>
      </c>
      <c r="G461" s="173">
        <v>0</v>
      </c>
      <c r="H461" s="174">
        <f t="shared" si="14"/>
        <v>0</v>
      </c>
      <c r="I461" s="123">
        <f t="shared" si="15"/>
        <v>0</v>
      </c>
      <c r="J461" s="176">
        <v>0</v>
      </c>
      <c r="K461" s="176">
        <v>0</v>
      </c>
    </row>
    <row r="462" spans="1:11">
      <c r="A462" s="166" t="s">
        <v>1019</v>
      </c>
      <c r="B462" s="166" t="s">
        <v>1020</v>
      </c>
      <c r="C462" s="166" t="s">
        <v>192</v>
      </c>
      <c r="D462" s="166" t="s">
        <v>51</v>
      </c>
      <c r="E462" s="109">
        <v>0</v>
      </c>
      <c r="F462" s="110">
        <v>0</v>
      </c>
      <c r="G462" s="173">
        <v>0</v>
      </c>
      <c r="H462" s="174">
        <f t="shared" si="14"/>
        <v>0</v>
      </c>
      <c r="I462" s="123">
        <f t="shared" si="15"/>
        <v>0</v>
      </c>
      <c r="J462" s="176">
        <v>0</v>
      </c>
      <c r="K462" s="176">
        <v>0</v>
      </c>
    </row>
    <row r="463" spans="1:11">
      <c r="A463" s="166" t="s">
        <v>1021</v>
      </c>
      <c r="B463" s="166" t="s">
        <v>1022</v>
      </c>
      <c r="C463" s="166" t="s">
        <v>35</v>
      </c>
      <c r="D463" s="166" t="s">
        <v>51</v>
      </c>
      <c r="E463" s="109">
        <v>0</v>
      </c>
      <c r="F463" s="110">
        <v>0</v>
      </c>
      <c r="G463" s="173">
        <v>0</v>
      </c>
      <c r="H463" s="174">
        <f t="shared" si="14"/>
        <v>0</v>
      </c>
      <c r="I463" s="123">
        <f t="shared" si="15"/>
        <v>0</v>
      </c>
      <c r="J463" s="176">
        <v>0</v>
      </c>
      <c r="K463" s="176">
        <v>0</v>
      </c>
    </row>
    <row r="464" spans="1:11">
      <c r="A464" s="166" t="s">
        <v>1023</v>
      </c>
      <c r="B464" s="166" t="s">
        <v>1024</v>
      </c>
      <c r="C464" s="166" t="s">
        <v>80</v>
      </c>
      <c r="D464" s="166" t="s">
        <v>15</v>
      </c>
      <c r="E464" s="109">
        <v>0</v>
      </c>
      <c r="F464" s="110">
        <v>0</v>
      </c>
      <c r="G464" s="173">
        <v>0</v>
      </c>
      <c r="H464" s="174">
        <f t="shared" si="14"/>
        <v>0</v>
      </c>
      <c r="I464" s="123">
        <f t="shared" si="15"/>
        <v>0</v>
      </c>
      <c r="J464" s="176">
        <v>0</v>
      </c>
      <c r="K464" s="176">
        <v>0</v>
      </c>
    </row>
    <row r="465" spans="1:11">
      <c r="A465" s="166" t="s">
        <v>1025</v>
      </c>
      <c r="B465" s="166" t="s">
        <v>1026</v>
      </c>
      <c r="C465" s="166" t="s">
        <v>70</v>
      </c>
      <c r="D465" s="166" t="s">
        <v>51</v>
      </c>
      <c r="E465" s="109">
        <v>0</v>
      </c>
      <c r="F465" s="110">
        <v>0</v>
      </c>
      <c r="G465" s="173">
        <v>0</v>
      </c>
      <c r="H465" s="174">
        <f t="shared" si="14"/>
        <v>0</v>
      </c>
      <c r="I465" s="123">
        <f t="shared" si="15"/>
        <v>0</v>
      </c>
      <c r="J465" s="176">
        <v>0</v>
      </c>
      <c r="K465" s="176">
        <v>0</v>
      </c>
    </row>
    <row r="466" spans="1:11">
      <c r="A466" s="166" t="s">
        <v>1027</v>
      </c>
      <c r="B466" s="166" t="s">
        <v>1028</v>
      </c>
      <c r="C466" s="166" t="s">
        <v>487</v>
      </c>
      <c r="D466" s="166" t="s">
        <v>51</v>
      </c>
      <c r="E466" s="109">
        <v>0</v>
      </c>
      <c r="F466" s="110">
        <v>0</v>
      </c>
      <c r="G466" s="173">
        <v>0</v>
      </c>
      <c r="H466" s="174">
        <f t="shared" si="14"/>
        <v>0</v>
      </c>
      <c r="I466" s="123">
        <f t="shared" si="15"/>
        <v>0</v>
      </c>
      <c r="J466" s="176">
        <v>0</v>
      </c>
      <c r="K466" s="176">
        <v>0</v>
      </c>
    </row>
    <row r="467" spans="1:11">
      <c r="A467" s="159" t="s">
        <v>1029</v>
      </c>
      <c r="B467" s="159" t="s">
        <v>1030</v>
      </c>
      <c r="C467" s="159" t="s">
        <v>502</v>
      </c>
      <c r="D467" s="159" t="s">
        <v>51</v>
      </c>
      <c r="E467" s="109" t="s">
        <v>64</v>
      </c>
      <c r="F467" s="110" t="s">
        <v>81</v>
      </c>
      <c r="G467" s="173">
        <v>30</v>
      </c>
      <c r="H467" s="174">
        <f t="shared" si="14"/>
        <v>116348214.281343</v>
      </c>
      <c r="I467" s="123">
        <f t="shared" si="15"/>
        <v>1345.27978450235</v>
      </c>
      <c r="J467" s="176">
        <v>44.8426594834117</v>
      </c>
      <c r="K467" s="176">
        <v>86486.2578191368</v>
      </c>
    </row>
    <row r="468" spans="1:11">
      <c r="A468" s="166" t="s">
        <v>1031</v>
      </c>
      <c r="B468" s="166" t="s">
        <v>1032</v>
      </c>
      <c r="C468" s="166" t="s">
        <v>543</v>
      </c>
      <c r="D468" s="166" t="s">
        <v>51</v>
      </c>
      <c r="E468" s="109">
        <v>0</v>
      </c>
      <c r="F468" s="110">
        <v>0</v>
      </c>
      <c r="G468" s="173">
        <v>0</v>
      </c>
      <c r="H468" s="174">
        <f t="shared" si="14"/>
        <v>0</v>
      </c>
      <c r="I468" s="123">
        <f t="shared" si="15"/>
        <v>0</v>
      </c>
      <c r="J468" s="176">
        <v>0</v>
      </c>
      <c r="K468" s="176">
        <v>0</v>
      </c>
    </row>
    <row r="469" spans="1:11">
      <c r="A469" s="166" t="s">
        <v>1033</v>
      </c>
      <c r="B469" s="166" t="s">
        <v>1034</v>
      </c>
      <c r="C469" s="166" t="s">
        <v>14</v>
      </c>
      <c r="D469" s="166" t="s">
        <v>215</v>
      </c>
      <c r="E469" s="109">
        <v>0</v>
      </c>
      <c r="F469" s="110">
        <v>0</v>
      </c>
      <c r="G469" s="173">
        <v>0</v>
      </c>
      <c r="H469" s="174">
        <f t="shared" si="14"/>
        <v>0</v>
      </c>
      <c r="I469" s="123">
        <f t="shared" si="15"/>
        <v>0</v>
      </c>
      <c r="J469" s="176">
        <v>0</v>
      </c>
      <c r="K469" s="176">
        <v>0</v>
      </c>
    </row>
    <row r="470" spans="1:11">
      <c r="A470" s="166" t="s">
        <v>1035</v>
      </c>
      <c r="B470" s="166" t="s">
        <v>1036</v>
      </c>
      <c r="C470" s="166" t="s">
        <v>14</v>
      </c>
      <c r="D470" s="166" t="s">
        <v>15</v>
      </c>
      <c r="E470" s="109">
        <v>0</v>
      </c>
      <c r="F470" s="110">
        <v>0</v>
      </c>
      <c r="G470" s="173">
        <v>0</v>
      </c>
      <c r="H470" s="174">
        <f t="shared" si="14"/>
        <v>0</v>
      </c>
      <c r="I470" s="123">
        <f t="shared" si="15"/>
        <v>0</v>
      </c>
      <c r="J470" s="176">
        <v>0</v>
      </c>
      <c r="K470" s="176">
        <v>0</v>
      </c>
    </row>
    <row r="471" spans="1:11">
      <c r="A471" s="166" t="s">
        <v>1037</v>
      </c>
      <c r="B471" s="166" t="s">
        <v>1038</v>
      </c>
      <c r="C471" s="166" t="s">
        <v>50</v>
      </c>
      <c r="D471" s="166" t="s">
        <v>51</v>
      </c>
      <c r="E471" s="109">
        <v>0</v>
      </c>
      <c r="F471" s="110">
        <v>0</v>
      </c>
      <c r="G471" s="173">
        <v>0</v>
      </c>
      <c r="H471" s="174">
        <f t="shared" si="14"/>
        <v>0</v>
      </c>
      <c r="I471" s="123">
        <f t="shared" si="15"/>
        <v>0</v>
      </c>
      <c r="J471" s="176">
        <v>0</v>
      </c>
      <c r="K471" s="176">
        <v>0</v>
      </c>
    </row>
    <row r="472" spans="1:11">
      <c r="A472" s="166" t="s">
        <v>1039</v>
      </c>
      <c r="B472" s="166" t="s">
        <v>1040</v>
      </c>
      <c r="C472" s="166" t="s">
        <v>14</v>
      </c>
      <c r="D472" s="166" t="s">
        <v>24</v>
      </c>
      <c r="E472" s="109">
        <v>0</v>
      </c>
      <c r="F472" s="110">
        <v>0</v>
      </c>
      <c r="G472" s="173">
        <v>0</v>
      </c>
      <c r="H472" s="174">
        <f t="shared" si="14"/>
        <v>0</v>
      </c>
      <c r="I472" s="123">
        <f t="shared" si="15"/>
        <v>0</v>
      </c>
      <c r="J472" s="176">
        <v>0</v>
      </c>
      <c r="K472" s="176">
        <v>0</v>
      </c>
    </row>
    <row r="473" spans="1:11">
      <c r="A473" s="166" t="s">
        <v>1041</v>
      </c>
      <c r="B473" s="166" t="s">
        <v>1042</v>
      </c>
      <c r="C473" s="166" t="s">
        <v>14</v>
      </c>
      <c r="D473" s="166" t="s">
        <v>24</v>
      </c>
      <c r="E473" s="109">
        <v>0</v>
      </c>
      <c r="F473" s="110">
        <v>0</v>
      </c>
      <c r="G473" s="173">
        <v>0</v>
      </c>
      <c r="H473" s="174">
        <f t="shared" si="14"/>
        <v>0</v>
      </c>
      <c r="I473" s="123">
        <f t="shared" si="15"/>
        <v>0</v>
      </c>
      <c r="J473" s="176">
        <v>0</v>
      </c>
      <c r="K473" s="176">
        <v>0</v>
      </c>
    </row>
    <row r="474" spans="1:11">
      <c r="A474" s="166" t="s">
        <v>1043</v>
      </c>
      <c r="B474" s="166" t="s">
        <v>1044</v>
      </c>
      <c r="C474" s="166" t="s">
        <v>14</v>
      </c>
      <c r="D474" s="166" t="s">
        <v>51</v>
      </c>
      <c r="E474" s="109">
        <v>0</v>
      </c>
      <c r="F474" s="110">
        <v>0</v>
      </c>
      <c r="G474" s="173">
        <v>0</v>
      </c>
      <c r="H474" s="174">
        <f t="shared" si="14"/>
        <v>0</v>
      </c>
      <c r="I474" s="123">
        <f t="shared" si="15"/>
        <v>0</v>
      </c>
      <c r="J474" s="176">
        <v>0</v>
      </c>
      <c r="K474" s="176">
        <v>0</v>
      </c>
    </row>
    <row r="475" spans="1:11">
      <c r="A475" s="166" t="s">
        <v>1045</v>
      </c>
      <c r="B475" s="166" t="s">
        <v>1046</v>
      </c>
      <c r="C475" s="166" t="s">
        <v>14</v>
      </c>
      <c r="D475" s="166" t="s">
        <v>24</v>
      </c>
      <c r="E475" s="109">
        <v>0</v>
      </c>
      <c r="F475" s="110">
        <v>0</v>
      </c>
      <c r="G475" s="173">
        <v>0</v>
      </c>
      <c r="H475" s="174">
        <f t="shared" si="14"/>
        <v>0</v>
      </c>
      <c r="I475" s="123">
        <f t="shared" si="15"/>
        <v>0</v>
      </c>
      <c r="J475" s="176">
        <v>0</v>
      </c>
      <c r="K475" s="176">
        <v>0</v>
      </c>
    </row>
    <row r="476" spans="1:11">
      <c r="A476" s="166" t="s">
        <v>1047</v>
      </c>
      <c r="B476" s="166" t="s">
        <v>1048</v>
      </c>
      <c r="C476" s="166" t="s">
        <v>14</v>
      </c>
      <c r="D476" s="166" t="s">
        <v>60</v>
      </c>
      <c r="E476" s="109">
        <v>0</v>
      </c>
      <c r="F476" s="110">
        <v>0</v>
      </c>
      <c r="G476" s="173">
        <v>0</v>
      </c>
      <c r="H476" s="174">
        <f t="shared" si="14"/>
        <v>0</v>
      </c>
      <c r="I476" s="123">
        <f t="shared" si="15"/>
        <v>0</v>
      </c>
      <c r="J476" s="176">
        <v>0</v>
      </c>
      <c r="K476" s="176">
        <v>0</v>
      </c>
    </row>
    <row r="477" spans="1:11">
      <c r="A477" s="166" t="s">
        <v>1049</v>
      </c>
      <c r="B477" s="166" t="s">
        <v>1050</v>
      </c>
      <c r="C477" s="166" t="s">
        <v>14</v>
      </c>
      <c r="D477" s="166" t="s">
        <v>24</v>
      </c>
      <c r="E477" s="109">
        <v>0</v>
      </c>
      <c r="F477" s="110">
        <v>0</v>
      </c>
      <c r="G477" s="173">
        <v>0</v>
      </c>
      <c r="H477" s="174">
        <f t="shared" si="14"/>
        <v>0</v>
      </c>
      <c r="I477" s="123">
        <f t="shared" si="15"/>
        <v>0</v>
      </c>
      <c r="J477" s="176">
        <v>0</v>
      </c>
      <c r="K477" s="176">
        <v>0</v>
      </c>
    </row>
    <row r="478" spans="1:11">
      <c r="A478" s="166" t="s">
        <v>1051</v>
      </c>
      <c r="B478" s="166" t="s">
        <v>1052</v>
      </c>
      <c r="C478" s="166" t="s">
        <v>14</v>
      </c>
      <c r="D478" s="166" t="s">
        <v>320</v>
      </c>
      <c r="E478" s="109">
        <v>0</v>
      </c>
      <c r="F478" s="110">
        <v>0</v>
      </c>
      <c r="G478" s="173">
        <v>0</v>
      </c>
      <c r="H478" s="174">
        <f t="shared" si="14"/>
        <v>0</v>
      </c>
      <c r="I478" s="123">
        <f t="shared" si="15"/>
        <v>0</v>
      </c>
      <c r="J478" s="176">
        <v>0</v>
      </c>
      <c r="K478" s="176">
        <v>0</v>
      </c>
    </row>
    <row r="479" spans="1:11">
      <c r="A479" s="166" t="s">
        <v>1053</v>
      </c>
      <c r="B479" s="166" t="s">
        <v>1054</v>
      </c>
      <c r="C479" s="166" t="s">
        <v>14</v>
      </c>
      <c r="D479" s="166" t="s">
        <v>320</v>
      </c>
      <c r="E479" s="109">
        <v>0</v>
      </c>
      <c r="F479" s="110">
        <v>0</v>
      </c>
      <c r="G479" s="173">
        <v>0</v>
      </c>
      <c r="H479" s="174">
        <f t="shared" si="14"/>
        <v>0</v>
      </c>
      <c r="I479" s="123">
        <f t="shared" si="15"/>
        <v>0</v>
      </c>
      <c r="J479" s="176">
        <v>0</v>
      </c>
      <c r="K479" s="176">
        <v>0</v>
      </c>
    </row>
    <row r="480" spans="1:11">
      <c r="A480" s="169" t="s">
        <v>1055</v>
      </c>
      <c r="B480" s="169" t="s">
        <v>1056</v>
      </c>
      <c r="C480" s="169" t="s">
        <v>192</v>
      </c>
      <c r="D480" s="169" t="s">
        <v>92</v>
      </c>
      <c r="E480" s="109" t="s">
        <v>36</v>
      </c>
      <c r="F480" s="110" t="s">
        <v>302</v>
      </c>
      <c r="G480" s="173">
        <v>30</v>
      </c>
      <c r="H480" s="174">
        <f t="shared" si="14"/>
        <v>651315207.610996</v>
      </c>
      <c r="I480" s="123">
        <f t="shared" si="15"/>
        <v>6145.27978450235</v>
      </c>
      <c r="J480" s="176">
        <v>204.842659483412</v>
      </c>
      <c r="K480" s="176">
        <v>105986.257819137</v>
      </c>
    </row>
    <row r="481" spans="1:11">
      <c r="A481" s="112" t="s">
        <v>1057</v>
      </c>
      <c r="B481" s="112" t="s">
        <v>1058</v>
      </c>
      <c r="C481" s="112" t="s">
        <v>1059</v>
      </c>
      <c r="D481" s="112" t="s">
        <v>51</v>
      </c>
      <c r="E481" s="109" t="s">
        <v>42</v>
      </c>
      <c r="F481" s="110" t="s">
        <v>224</v>
      </c>
      <c r="G481" s="173">
        <v>0</v>
      </c>
      <c r="H481" s="174">
        <f t="shared" si="14"/>
        <v>0</v>
      </c>
      <c r="I481" s="123">
        <f t="shared" si="15"/>
        <v>0</v>
      </c>
      <c r="J481" s="176">
        <v>0</v>
      </c>
      <c r="K481" s="176">
        <v>0</v>
      </c>
    </row>
    <row r="482" spans="1:11">
      <c r="A482" s="112" t="s">
        <v>1060</v>
      </c>
      <c r="B482" s="112" t="s">
        <v>1061</v>
      </c>
      <c r="C482" s="112" t="s">
        <v>80</v>
      </c>
      <c r="D482" s="112" t="s">
        <v>60</v>
      </c>
      <c r="E482" s="109">
        <v>0</v>
      </c>
      <c r="F482" s="110">
        <v>0</v>
      </c>
      <c r="G482" s="173">
        <v>0</v>
      </c>
      <c r="H482" s="174">
        <f t="shared" si="14"/>
        <v>0</v>
      </c>
      <c r="I482" s="123">
        <f t="shared" si="15"/>
        <v>0</v>
      </c>
      <c r="J482" s="176">
        <v>0</v>
      </c>
      <c r="K482" s="176">
        <v>0</v>
      </c>
    </row>
    <row r="483" spans="1:11">
      <c r="A483" s="112" t="s">
        <v>1062</v>
      </c>
      <c r="B483" s="112" t="s">
        <v>1063</v>
      </c>
      <c r="C483" s="112" t="s">
        <v>543</v>
      </c>
      <c r="D483" s="112" t="s">
        <v>51</v>
      </c>
      <c r="E483" s="109">
        <v>0</v>
      </c>
      <c r="F483" s="110">
        <v>0</v>
      </c>
      <c r="G483" s="173">
        <v>0</v>
      </c>
      <c r="H483" s="174">
        <f t="shared" si="14"/>
        <v>0</v>
      </c>
      <c r="I483" s="123">
        <f t="shared" si="15"/>
        <v>0</v>
      </c>
      <c r="J483" s="176">
        <v>0</v>
      </c>
      <c r="K483" s="176">
        <v>0</v>
      </c>
    </row>
    <row r="484" spans="1:11">
      <c r="A484" s="112" t="s">
        <v>1064</v>
      </c>
      <c r="B484" s="112" t="s">
        <v>1065</v>
      </c>
      <c r="C484" s="112" t="s">
        <v>14</v>
      </c>
      <c r="D484" s="112" t="s">
        <v>24</v>
      </c>
      <c r="E484" s="109">
        <v>0</v>
      </c>
      <c r="F484" s="110">
        <v>0</v>
      </c>
      <c r="G484" s="173">
        <v>0</v>
      </c>
      <c r="H484" s="174">
        <f t="shared" si="14"/>
        <v>0</v>
      </c>
      <c r="I484" s="123">
        <f t="shared" si="15"/>
        <v>0</v>
      </c>
      <c r="J484" s="176">
        <v>0</v>
      </c>
      <c r="K484" s="176">
        <v>0</v>
      </c>
    </row>
    <row r="485" spans="1:11">
      <c r="A485" s="112" t="s">
        <v>1066</v>
      </c>
      <c r="B485" s="112" t="s">
        <v>1067</v>
      </c>
      <c r="C485" s="112" t="s">
        <v>14</v>
      </c>
      <c r="D485" s="112" t="s">
        <v>15</v>
      </c>
      <c r="E485" s="109">
        <v>0</v>
      </c>
      <c r="F485" s="110">
        <v>0</v>
      </c>
      <c r="G485" s="173">
        <v>0</v>
      </c>
      <c r="H485" s="174">
        <f t="shared" si="14"/>
        <v>0</v>
      </c>
      <c r="I485" s="123">
        <f t="shared" si="15"/>
        <v>0</v>
      </c>
      <c r="J485" s="176">
        <v>0</v>
      </c>
      <c r="K485" s="176">
        <v>0</v>
      </c>
    </row>
    <row r="486" spans="1:11">
      <c r="A486" s="112" t="s">
        <v>1068</v>
      </c>
      <c r="B486" s="112" t="s">
        <v>1069</v>
      </c>
      <c r="C486" s="112" t="s">
        <v>35</v>
      </c>
      <c r="D486" s="112" t="s">
        <v>51</v>
      </c>
      <c r="E486" s="109">
        <v>0</v>
      </c>
      <c r="F486" s="110">
        <v>0</v>
      </c>
      <c r="G486" s="173">
        <v>0</v>
      </c>
      <c r="H486" s="174">
        <f t="shared" si="14"/>
        <v>0</v>
      </c>
      <c r="I486" s="123">
        <f t="shared" si="15"/>
        <v>0</v>
      </c>
      <c r="J486" s="176">
        <v>0</v>
      </c>
      <c r="K486" s="176">
        <v>0</v>
      </c>
    </row>
    <row r="487" spans="1:11">
      <c r="A487" s="112" t="s">
        <v>1070</v>
      </c>
      <c r="B487" s="112" t="s">
        <v>1071</v>
      </c>
      <c r="C487" s="112" t="s">
        <v>14</v>
      </c>
      <c r="D487" s="112" t="s">
        <v>15</v>
      </c>
      <c r="E487" s="109">
        <v>0</v>
      </c>
      <c r="F487" s="110">
        <v>0</v>
      </c>
      <c r="G487" s="173">
        <v>0</v>
      </c>
      <c r="H487" s="174">
        <f t="shared" si="14"/>
        <v>0</v>
      </c>
      <c r="I487" s="123">
        <f t="shared" si="15"/>
        <v>0</v>
      </c>
      <c r="J487" s="176">
        <v>0</v>
      </c>
      <c r="K487" s="176">
        <v>0</v>
      </c>
    </row>
    <row r="488" spans="1:11">
      <c r="A488" s="112" t="s">
        <v>1072</v>
      </c>
      <c r="B488" s="112" t="s">
        <v>1073</v>
      </c>
      <c r="C488" s="112" t="s">
        <v>50</v>
      </c>
      <c r="D488" s="112" t="s">
        <v>51</v>
      </c>
      <c r="E488" s="109">
        <v>0</v>
      </c>
      <c r="F488" s="110">
        <v>0</v>
      </c>
      <c r="G488" s="173">
        <v>0</v>
      </c>
      <c r="H488" s="174">
        <f t="shared" si="14"/>
        <v>0</v>
      </c>
      <c r="I488" s="123">
        <f t="shared" si="15"/>
        <v>0</v>
      </c>
      <c r="J488" s="176">
        <v>0</v>
      </c>
      <c r="K488" s="176">
        <v>0</v>
      </c>
    </row>
    <row r="489" spans="1:11">
      <c r="A489" s="112" t="s">
        <v>1074</v>
      </c>
      <c r="B489" s="112" t="s">
        <v>1075</v>
      </c>
      <c r="C489" s="112" t="s">
        <v>393</v>
      </c>
      <c r="D489" s="112" t="s">
        <v>320</v>
      </c>
      <c r="E489" s="109">
        <v>0</v>
      </c>
      <c r="F489" s="110">
        <v>0</v>
      </c>
      <c r="G489" s="173">
        <v>0</v>
      </c>
      <c r="H489" s="174">
        <f t="shared" si="14"/>
        <v>0</v>
      </c>
      <c r="I489" s="123">
        <f t="shared" si="15"/>
        <v>0</v>
      </c>
      <c r="J489" s="176">
        <v>0</v>
      </c>
      <c r="K489" s="176">
        <v>0</v>
      </c>
    </row>
    <row r="490" spans="1:11">
      <c r="A490" s="112" t="s">
        <v>1076</v>
      </c>
      <c r="B490" s="112" t="s">
        <v>870</v>
      </c>
      <c r="C490" s="112" t="s">
        <v>35</v>
      </c>
      <c r="D490" s="112" t="s">
        <v>24</v>
      </c>
      <c r="E490" s="109">
        <v>0</v>
      </c>
      <c r="F490" s="110">
        <v>0</v>
      </c>
      <c r="G490" s="173">
        <v>0</v>
      </c>
      <c r="H490" s="174">
        <f t="shared" si="14"/>
        <v>0</v>
      </c>
      <c r="I490" s="123">
        <f t="shared" si="15"/>
        <v>0</v>
      </c>
      <c r="J490" s="176">
        <v>0</v>
      </c>
      <c r="K490" s="176">
        <v>0</v>
      </c>
    </row>
    <row r="491" spans="1:11">
      <c r="A491" s="112" t="s">
        <v>1077</v>
      </c>
      <c r="B491" s="112" t="s">
        <v>872</v>
      </c>
      <c r="C491" s="112" t="s">
        <v>70</v>
      </c>
      <c r="D491" s="112" t="s">
        <v>15</v>
      </c>
      <c r="E491" s="109">
        <v>0</v>
      </c>
      <c r="F491" s="110">
        <v>0</v>
      </c>
      <c r="G491" s="173">
        <v>0</v>
      </c>
      <c r="H491" s="174">
        <f t="shared" si="14"/>
        <v>0</v>
      </c>
      <c r="I491" s="123">
        <f t="shared" si="15"/>
        <v>0</v>
      </c>
      <c r="J491" s="176">
        <v>0</v>
      </c>
      <c r="K491" s="176">
        <v>0</v>
      </c>
    </row>
    <row r="492" spans="1:11">
      <c r="A492" s="112" t="s">
        <v>1078</v>
      </c>
      <c r="B492" s="112" t="s">
        <v>1079</v>
      </c>
      <c r="C492" s="112" t="s">
        <v>14</v>
      </c>
      <c r="D492" s="112" t="s">
        <v>15</v>
      </c>
      <c r="E492" s="109">
        <v>0</v>
      </c>
      <c r="F492" s="110">
        <v>0</v>
      </c>
      <c r="G492" s="173">
        <v>0</v>
      </c>
      <c r="H492" s="174">
        <f t="shared" si="14"/>
        <v>0</v>
      </c>
      <c r="I492" s="123">
        <f t="shared" si="15"/>
        <v>0</v>
      </c>
      <c r="J492" s="176">
        <v>0</v>
      </c>
      <c r="K492" s="176">
        <v>0</v>
      </c>
    </row>
    <row r="493" spans="7:8">
      <c r="G493" s="90"/>
      <c r="H493" s="90"/>
    </row>
    <row r="495" spans="1:2">
      <c r="A495" s="170"/>
      <c r="B495" s="171"/>
    </row>
    <row r="496" spans="1:2">
      <c r="A496" s="170"/>
      <c r="B496" s="171"/>
    </row>
    <row r="497" spans="1:2">
      <c r="A497" s="170"/>
      <c r="B497" s="171"/>
    </row>
    <row r="498" spans="1:2">
      <c r="A498" s="170"/>
      <c r="B498" s="171"/>
    </row>
    <row r="499" spans="1:2">
      <c r="A499" s="170"/>
      <c r="B499" s="171"/>
    </row>
    <row r="500" spans="1:2">
      <c r="A500" s="170"/>
      <c r="B500" s="171"/>
    </row>
    <row r="501" spans="1:2">
      <c r="A501" s="170"/>
      <c r="B501" s="171"/>
    </row>
    <row r="502" spans="1:2">
      <c r="A502" s="170"/>
      <c r="B502" s="171"/>
    </row>
    <row r="503" spans="1:2">
      <c r="A503" s="170"/>
      <c r="B503" s="171"/>
    </row>
    <row r="504" spans="1:2">
      <c r="A504" s="170"/>
      <c r="B504" s="171"/>
    </row>
    <row r="505" spans="1:2">
      <c r="A505" s="170"/>
      <c r="B505" s="171"/>
    </row>
    <row r="506" spans="1:2">
      <c r="A506" s="170"/>
      <c r="B506" s="171"/>
    </row>
    <row r="507" spans="1:2">
      <c r="A507" s="170"/>
      <c r="B507" s="171"/>
    </row>
    <row r="508" spans="1:2">
      <c r="A508" s="170"/>
      <c r="B508" s="171"/>
    </row>
    <row r="509" spans="1:2">
      <c r="A509" s="170"/>
      <c r="B509" s="171"/>
    </row>
    <row r="510" spans="1:2">
      <c r="A510" s="170"/>
      <c r="B510" s="171"/>
    </row>
    <row r="511" spans="1:2">
      <c r="A511" s="170"/>
      <c r="B511" s="171"/>
    </row>
    <row r="512" spans="1:2">
      <c r="A512" s="170"/>
      <c r="B512" s="171"/>
    </row>
    <row r="513" spans="1:2">
      <c r="A513" s="170"/>
      <c r="B513" s="171"/>
    </row>
    <row r="514" spans="1:2">
      <c r="A514" s="170"/>
      <c r="B514" s="171"/>
    </row>
    <row r="515" spans="1:2">
      <c r="A515" s="170"/>
      <c r="B515" s="171"/>
    </row>
    <row r="516" spans="1:2">
      <c r="A516" s="170"/>
      <c r="B516" s="171"/>
    </row>
    <row r="517" spans="1:2">
      <c r="A517" s="170"/>
      <c r="B517" s="171"/>
    </row>
    <row r="518" spans="1:2">
      <c r="A518" s="170"/>
      <c r="B518" s="171"/>
    </row>
    <row r="519" spans="1:2">
      <c r="A519" s="170"/>
      <c r="B519" s="171"/>
    </row>
    <row r="520" spans="1:2">
      <c r="A520" s="170"/>
      <c r="B520" s="171"/>
    </row>
    <row r="521" spans="1:2">
      <c r="A521" s="170"/>
      <c r="B521" s="171"/>
    </row>
    <row r="522" spans="1:2">
      <c r="A522" s="170"/>
      <c r="B522" s="171"/>
    </row>
    <row r="523" spans="1:2">
      <c r="A523" s="170"/>
      <c r="B523" s="171"/>
    </row>
    <row r="524" spans="1:2">
      <c r="A524" s="170"/>
      <c r="B524" s="171"/>
    </row>
    <row r="525" spans="1:2">
      <c r="A525" s="170"/>
      <c r="B525" s="171"/>
    </row>
    <row r="526" spans="1:2">
      <c r="A526" s="170"/>
      <c r="B526" s="171"/>
    </row>
    <row r="527" spans="1:2">
      <c r="A527" s="170"/>
      <c r="B527" s="171"/>
    </row>
    <row r="528" spans="1:2">
      <c r="A528" s="170"/>
      <c r="B528" s="171"/>
    </row>
    <row r="529" spans="1:2">
      <c r="A529" s="170"/>
      <c r="B529" s="171"/>
    </row>
    <row r="530" spans="1:2">
      <c r="A530" s="170"/>
      <c r="B530" s="171"/>
    </row>
    <row r="531" spans="1:2">
      <c r="A531" s="170"/>
      <c r="B531" s="171"/>
    </row>
    <row r="532" spans="1:2">
      <c r="A532" s="170"/>
      <c r="B532" s="171"/>
    </row>
    <row r="533" spans="1:2">
      <c r="A533" s="170"/>
      <c r="B533" s="171"/>
    </row>
    <row r="534" spans="1:2">
      <c r="A534" s="170"/>
      <c r="B534" s="171"/>
    </row>
    <row r="535" spans="1:2">
      <c r="A535" s="170"/>
      <c r="B535" s="171"/>
    </row>
    <row r="536" spans="1:2">
      <c r="A536" s="170"/>
      <c r="B536" s="171"/>
    </row>
    <row r="537" spans="1:2">
      <c r="A537" s="170"/>
      <c r="B537" s="171"/>
    </row>
    <row r="538" spans="1:2">
      <c r="A538" s="170"/>
      <c r="B538" s="171"/>
    </row>
    <row r="539" spans="1:2">
      <c r="A539" s="170"/>
      <c r="B539" s="171"/>
    </row>
    <row r="540" spans="1:2">
      <c r="A540" s="170"/>
      <c r="B540" s="171"/>
    </row>
    <row r="541" spans="1:2">
      <c r="A541" s="170"/>
      <c r="B541" s="171"/>
    </row>
    <row r="542" spans="1:2">
      <c r="A542" s="170"/>
      <c r="B542" s="171"/>
    </row>
    <row r="543" spans="1:2">
      <c r="A543" s="170"/>
      <c r="B543" s="171"/>
    </row>
    <row r="544" spans="1:2">
      <c r="A544" s="170"/>
      <c r="B544" s="171"/>
    </row>
    <row r="545" spans="1:2">
      <c r="A545" s="170"/>
      <c r="B545" s="171"/>
    </row>
    <row r="546" spans="1:2">
      <c r="A546" s="170"/>
      <c r="B546" s="171"/>
    </row>
    <row r="547" spans="1:2">
      <c r="A547" s="170"/>
      <c r="B547" s="171"/>
    </row>
    <row r="548" spans="1:2">
      <c r="A548" s="170"/>
      <c r="B548" s="171"/>
    </row>
    <row r="549" spans="1:2">
      <c r="A549" s="170"/>
      <c r="B549" s="171"/>
    </row>
    <row r="550" spans="1:2">
      <c r="A550" s="170"/>
      <c r="B550" s="171"/>
    </row>
    <row r="551" spans="1:2">
      <c r="A551" s="170"/>
      <c r="B551" s="171"/>
    </row>
    <row r="552" spans="1:2">
      <c r="A552" s="170"/>
      <c r="B552" s="171"/>
    </row>
    <row r="553" spans="1:2">
      <c r="A553" s="170"/>
      <c r="B553" s="171"/>
    </row>
    <row r="554" spans="1:2">
      <c r="A554" s="170"/>
      <c r="B554" s="171"/>
    </row>
    <row r="555" spans="1:2">
      <c r="A555" s="170"/>
      <c r="B555" s="171"/>
    </row>
    <row r="556" spans="1:2">
      <c r="A556" s="170"/>
      <c r="B556" s="171"/>
    </row>
    <row r="557" spans="1:2">
      <c r="A557" s="170"/>
      <c r="B557" s="171"/>
    </row>
    <row r="558" spans="1:2">
      <c r="A558" s="170"/>
      <c r="B558" s="171"/>
    </row>
    <row r="559" spans="1:2">
      <c r="A559" s="170"/>
      <c r="B559" s="171"/>
    </row>
    <row r="560" spans="1:2">
      <c r="A560" s="170"/>
      <c r="B560" s="171"/>
    </row>
    <row r="561" spans="1:2">
      <c r="A561" s="170"/>
      <c r="B561" s="171"/>
    </row>
    <row r="562" spans="1:2">
      <c r="A562" s="170"/>
      <c r="B562" s="171"/>
    </row>
    <row r="563" spans="1:2">
      <c r="A563" s="170"/>
      <c r="B563" s="171"/>
    </row>
    <row r="564" spans="1:2">
      <c r="A564" s="170"/>
      <c r="B564" s="171"/>
    </row>
    <row r="565" spans="1:2">
      <c r="A565" s="170"/>
      <c r="B565" s="171"/>
    </row>
    <row r="566" spans="1:2">
      <c r="A566" s="170"/>
      <c r="B566" s="171"/>
    </row>
    <row r="567" spans="1:2">
      <c r="A567" s="170"/>
      <c r="B567" s="171"/>
    </row>
    <row r="568" spans="1:2">
      <c r="A568" s="170"/>
      <c r="B568" s="171"/>
    </row>
    <row r="569" spans="1:2">
      <c r="A569" s="170"/>
      <c r="B569" s="171"/>
    </row>
    <row r="570" spans="1:2">
      <c r="A570" s="170"/>
      <c r="B570" s="171"/>
    </row>
    <row r="571" spans="1:2">
      <c r="A571" s="170"/>
      <c r="B571" s="171"/>
    </row>
    <row r="572" spans="1:2">
      <c r="A572" s="170"/>
      <c r="B572" s="171"/>
    </row>
    <row r="573" spans="1:2">
      <c r="A573" s="170"/>
      <c r="B573" s="171"/>
    </row>
    <row r="574" spans="1:2">
      <c r="A574" s="170"/>
      <c r="B574" s="171"/>
    </row>
    <row r="575" spans="1:2">
      <c r="A575" s="170"/>
      <c r="B575" s="171"/>
    </row>
    <row r="576" spans="1:2">
      <c r="A576" s="170"/>
      <c r="B576" s="171"/>
    </row>
    <row r="577" spans="1:2">
      <c r="A577" s="170"/>
      <c r="B577" s="171"/>
    </row>
    <row r="578" spans="1:2">
      <c r="A578" s="170"/>
      <c r="B578" s="171"/>
    </row>
    <row r="579" spans="1:2">
      <c r="A579" s="170"/>
      <c r="B579" s="171"/>
    </row>
    <row r="580" spans="1:2">
      <c r="A580" s="170"/>
      <c r="B580" s="171"/>
    </row>
    <row r="581" spans="1:2">
      <c r="A581" s="170"/>
      <c r="B581" s="171"/>
    </row>
    <row r="582" spans="1:2">
      <c r="A582" s="170"/>
      <c r="B582" s="171"/>
    </row>
    <row r="583" spans="1:2">
      <c r="A583" s="170"/>
      <c r="B583" s="171"/>
    </row>
    <row r="584" spans="1:2">
      <c r="A584" s="170"/>
      <c r="B584" s="171"/>
    </row>
    <row r="585" spans="1:2">
      <c r="A585" s="170"/>
      <c r="B585" s="171"/>
    </row>
    <row r="586" spans="1:2">
      <c r="A586" s="170"/>
      <c r="B586" s="171"/>
    </row>
    <row r="587" spans="1:2">
      <c r="A587" s="170"/>
      <c r="B587" s="171"/>
    </row>
    <row r="588" spans="1:2">
      <c r="A588" s="170"/>
      <c r="B588" s="171"/>
    </row>
    <row r="589" spans="1:2">
      <c r="A589" s="170"/>
      <c r="B589" s="171"/>
    </row>
    <row r="590" spans="1:2">
      <c r="A590" s="170"/>
      <c r="B590" s="171"/>
    </row>
    <row r="591" spans="1:2">
      <c r="A591" s="170"/>
      <c r="B591" s="171"/>
    </row>
    <row r="592" spans="1:2">
      <c r="A592" s="170"/>
      <c r="B592" s="171"/>
    </row>
    <row r="593" spans="1:2">
      <c r="A593" s="170"/>
      <c r="B593" s="171"/>
    </row>
    <row r="594" spans="1:2">
      <c r="A594" s="170"/>
      <c r="B594" s="171"/>
    </row>
    <row r="595" spans="1:2">
      <c r="A595" s="170"/>
      <c r="B595" s="171"/>
    </row>
    <row r="596" spans="1:2">
      <c r="A596" s="170"/>
      <c r="B596" s="171"/>
    </row>
    <row r="597" spans="1:2">
      <c r="A597" s="170"/>
      <c r="B597" s="171"/>
    </row>
    <row r="598" spans="1:2">
      <c r="A598" s="170"/>
      <c r="B598" s="171"/>
    </row>
    <row r="599" spans="1:2">
      <c r="A599" s="170"/>
      <c r="B599" s="171"/>
    </row>
    <row r="600" spans="1:2">
      <c r="A600" s="170"/>
      <c r="B600" s="171"/>
    </row>
    <row r="601" spans="1:2">
      <c r="A601" s="170"/>
      <c r="B601" s="171"/>
    </row>
    <row r="602" spans="1:2">
      <c r="A602" s="170"/>
      <c r="B602" s="171"/>
    </row>
    <row r="603" spans="1:2">
      <c r="A603" s="170"/>
      <c r="B603" s="171"/>
    </row>
    <row r="604" spans="1:2">
      <c r="A604" s="170"/>
      <c r="B604" s="171"/>
    </row>
    <row r="605" spans="1:2">
      <c r="A605" s="170"/>
      <c r="B605" s="171"/>
    </row>
    <row r="606" spans="1:2">
      <c r="A606" s="170"/>
      <c r="B606" s="171"/>
    </row>
    <row r="607" spans="1:2">
      <c r="A607" s="170"/>
      <c r="B607" s="171"/>
    </row>
    <row r="608" spans="1:2">
      <c r="A608" s="170"/>
      <c r="B608" s="171"/>
    </row>
    <row r="609" spans="1:2">
      <c r="A609" s="170"/>
      <c r="B609" s="171"/>
    </row>
    <row r="610" spans="1:2">
      <c r="A610" s="170"/>
      <c r="B610" s="171"/>
    </row>
    <row r="611" spans="1:2">
      <c r="A611" s="170"/>
      <c r="B611" s="171"/>
    </row>
    <row r="612" spans="1:2">
      <c r="A612" s="170"/>
      <c r="B612" s="171"/>
    </row>
    <row r="613" spans="1:2">
      <c r="A613" s="170"/>
      <c r="B613" s="171"/>
    </row>
    <row r="614" spans="1:2">
      <c r="A614" s="170"/>
      <c r="B614" s="171"/>
    </row>
    <row r="615" spans="1:2">
      <c r="A615" s="170"/>
      <c r="B615" s="171"/>
    </row>
    <row r="616" spans="1:2">
      <c r="A616" s="170"/>
      <c r="B616" s="171"/>
    </row>
    <row r="617" spans="1:2">
      <c r="A617" s="170"/>
      <c r="B617" s="171"/>
    </row>
    <row r="618" spans="1:2">
      <c r="A618" s="170"/>
      <c r="B618" s="171"/>
    </row>
    <row r="619" spans="1:2">
      <c r="A619" s="170"/>
      <c r="B619" s="171"/>
    </row>
    <row r="620" spans="1:2">
      <c r="A620" s="170"/>
      <c r="B620" s="171"/>
    </row>
    <row r="621" spans="1:2">
      <c r="A621" s="170"/>
      <c r="B621" s="171"/>
    </row>
    <row r="622" spans="1:2">
      <c r="A622" s="170"/>
      <c r="B622" s="171"/>
    </row>
    <row r="623" spans="1:2">
      <c r="A623" s="170"/>
      <c r="B623" s="171"/>
    </row>
    <row r="624" spans="1:2">
      <c r="A624" s="170"/>
      <c r="B624" s="171"/>
    </row>
    <row r="625" spans="1:2">
      <c r="A625" s="170"/>
      <c r="B625" s="171"/>
    </row>
    <row r="626" spans="1:2">
      <c r="A626" s="170"/>
      <c r="B626" s="171"/>
    </row>
    <row r="627" spans="1:2">
      <c r="A627" s="170"/>
      <c r="B627" s="171"/>
    </row>
    <row r="628" spans="1:2">
      <c r="A628" s="170"/>
      <c r="B628" s="171"/>
    </row>
    <row r="629" spans="1:2">
      <c r="A629" s="170"/>
      <c r="B629" s="171"/>
    </row>
    <row r="630" spans="1:2">
      <c r="A630" s="170"/>
      <c r="B630" s="171"/>
    </row>
    <row r="631" spans="1:2">
      <c r="A631" s="170"/>
      <c r="B631" s="171"/>
    </row>
    <row r="632" spans="1:2">
      <c r="A632" s="170"/>
      <c r="B632" s="171"/>
    </row>
    <row r="633" spans="1:2">
      <c r="A633" s="170"/>
      <c r="B633" s="171"/>
    </row>
    <row r="634" spans="1:2">
      <c r="A634" s="170"/>
      <c r="B634" s="171"/>
    </row>
    <row r="635" spans="1:2">
      <c r="A635" s="170"/>
      <c r="B635" s="171"/>
    </row>
    <row r="636" spans="1:2">
      <c r="A636" s="170"/>
      <c r="B636" s="171"/>
    </row>
    <row r="637" spans="1:2">
      <c r="A637" s="170"/>
      <c r="B637" s="171"/>
    </row>
    <row r="638" spans="1:2">
      <c r="A638" s="170"/>
      <c r="B638" s="171"/>
    </row>
    <row r="639" spans="1:2">
      <c r="A639" s="170"/>
      <c r="B639" s="171"/>
    </row>
    <row r="640" spans="1:2">
      <c r="A640" s="170"/>
      <c r="B640" s="171"/>
    </row>
    <row r="641" spans="1:2">
      <c r="A641" s="170"/>
      <c r="B641" s="171"/>
    </row>
    <row r="642" spans="1:2">
      <c r="A642" s="170"/>
      <c r="B642" s="171"/>
    </row>
    <row r="643" spans="1:2">
      <c r="A643" s="170"/>
      <c r="B643" s="171"/>
    </row>
    <row r="644" spans="1:2">
      <c r="A644" s="170"/>
      <c r="B644" s="171"/>
    </row>
    <row r="645" spans="1:2">
      <c r="A645" s="170"/>
      <c r="B645" s="171"/>
    </row>
    <row r="646" spans="1:2">
      <c r="A646" s="170"/>
      <c r="B646" s="171"/>
    </row>
    <row r="647" spans="1:2">
      <c r="A647" s="170"/>
      <c r="B647" s="171"/>
    </row>
    <row r="648" spans="1:2">
      <c r="A648" s="170"/>
      <c r="B648" s="171"/>
    </row>
    <row r="649" spans="1:2">
      <c r="A649" s="170"/>
      <c r="B649" s="171"/>
    </row>
    <row r="650" spans="1:2">
      <c r="A650" s="170"/>
      <c r="B650" s="171"/>
    </row>
    <row r="651" spans="1:2">
      <c r="A651" s="170"/>
      <c r="B651" s="171"/>
    </row>
    <row r="652" spans="1:2">
      <c r="A652" s="170"/>
      <c r="B652" s="171"/>
    </row>
    <row r="653" spans="1:2">
      <c r="A653" s="170"/>
      <c r="B653" s="171"/>
    </row>
    <row r="654" spans="1:2">
      <c r="A654" s="170"/>
      <c r="B654" s="171"/>
    </row>
    <row r="655" spans="1:2">
      <c r="A655" s="170"/>
      <c r="B655" s="171"/>
    </row>
    <row r="656" spans="1:2">
      <c r="A656" s="170"/>
      <c r="B656" s="171"/>
    </row>
    <row r="657" spans="1:2">
      <c r="A657" s="170"/>
      <c r="B657" s="171"/>
    </row>
    <row r="658" spans="1:2">
      <c r="A658" s="170"/>
      <c r="B658" s="171"/>
    </row>
    <row r="659" spans="1:2">
      <c r="A659" s="170"/>
      <c r="B659" s="171"/>
    </row>
    <row r="660" spans="1:2">
      <c r="A660" s="170"/>
      <c r="B660" s="171"/>
    </row>
    <row r="661" spans="1:2">
      <c r="A661" s="170"/>
      <c r="B661" s="171"/>
    </row>
    <row r="662" spans="1:2">
      <c r="A662" s="170"/>
      <c r="B662" s="171"/>
    </row>
    <row r="663" spans="1:2">
      <c r="A663" s="170"/>
      <c r="B663" s="171"/>
    </row>
    <row r="664" spans="1:2">
      <c r="A664" s="170"/>
      <c r="B664" s="171"/>
    </row>
    <row r="665" spans="1:2">
      <c r="A665" s="170"/>
      <c r="B665" s="171"/>
    </row>
    <row r="666" spans="1:2">
      <c r="A666" s="170"/>
      <c r="B666" s="171"/>
    </row>
    <row r="667" spans="1:2">
      <c r="A667" s="170"/>
      <c r="B667" s="171"/>
    </row>
    <row r="668" spans="1:2">
      <c r="A668" s="170"/>
      <c r="B668" s="171"/>
    </row>
    <row r="669" spans="1:2">
      <c r="A669" s="170"/>
      <c r="B669" s="171"/>
    </row>
    <row r="670" spans="1:2">
      <c r="A670" s="170"/>
      <c r="B670" s="171"/>
    </row>
    <row r="671" spans="1:2">
      <c r="A671" s="170"/>
      <c r="B671" s="171"/>
    </row>
    <row r="672" spans="1:2">
      <c r="A672" s="170"/>
      <c r="B672" s="171"/>
    </row>
    <row r="673" spans="1:2">
      <c r="A673" s="170"/>
      <c r="B673" s="171"/>
    </row>
    <row r="674" spans="1:2">
      <c r="A674" s="170"/>
      <c r="B674" s="171"/>
    </row>
    <row r="675" spans="1:2">
      <c r="A675" s="170"/>
      <c r="B675" s="171"/>
    </row>
    <row r="676" spans="1:2">
      <c r="A676" s="170"/>
      <c r="B676" s="171"/>
    </row>
    <row r="677" spans="1:2">
      <c r="A677" s="170"/>
      <c r="B677" s="171"/>
    </row>
    <row r="678" spans="1:2">
      <c r="A678" s="170"/>
      <c r="B678" s="171"/>
    </row>
    <row r="679" spans="1:2">
      <c r="A679" s="170"/>
      <c r="B679" s="171"/>
    </row>
    <row r="680" spans="1:2">
      <c r="A680" s="170"/>
      <c r="B680" s="171"/>
    </row>
    <row r="681" spans="1:2">
      <c r="A681" s="170"/>
      <c r="B681" s="171"/>
    </row>
    <row r="682" spans="1:2">
      <c r="A682" s="170"/>
      <c r="B682" s="171"/>
    </row>
    <row r="683" spans="1:2">
      <c r="A683" s="170"/>
      <c r="B683" s="171"/>
    </row>
    <row r="684" spans="1:2">
      <c r="A684" s="170"/>
      <c r="B684" s="171"/>
    </row>
    <row r="685" spans="1:2">
      <c r="A685" s="170"/>
      <c r="B685" s="171"/>
    </row>
    <row r="686" spans="1:2">
      <c r="A686" s="170"/>
      <c r="B686" s="171"/>
    </row>
    <row r="687" spans="1:2">
      <c r="A687" s="170"/>
      <c r="B687" s="171"/>
    </row>
    <row r="688" spans="1:2">
      <c r="A688" s="170"/>
      <c r="B688" s="171"/>
    </row>
    <row r="689" spans="1:2">
      <c r="A689" s="170"/>
      <c r="B689" s="171"/>
    </row>
    <row r="690" spans="1:2">
      <c r="A690" s="170"/>
      <c r="B690" s="171"/>
    </row>
    <row r="691" spans="1:2">
      <c r="A691" s="170"/>
      <c r="B691" s="171"/>
    </row>
    <row r="692" spans="1:2">
      <c r="A692" s="170"/>
      <c r="B692" s="171"/>
    </row>
    <row r="693" spans="1:2">
      <c r="A693" s="170"/>
      <c r="B693" s="171"/>
    </row>
    <row r="694" spans="1:2">
      <c r="A694" s="170"/>
      <c r="B694" s="171"/>
    </row>
    <row r="695" spans="1:2">
      <c r="A695" s="170"/>
      <c r="B695" s="171"/>
    </row>
    <row r="696" spans="1:2">
      <c r="A696" s="170"/>
      <c r="B696" s="171"/>
    </row>
    <row r="697" spans="1:2">
      <c r="A697" s="170"/>
      <c r="B697" s="171"/>
    </row>
    <row r="698" spans="1:2">
      <c r="A698" s="170"/>
      <c r="B698" s="171"/>
    </row>
    <row r="699" spans="1:2">
      <c r="A699" s="170"/>
      <c r="B699" s="171"/>
    </row>
    <row r="700" spans="1:2">
      <c r="A700" s="170"/>
      <c r="B700" s="171"/>
    </row>
    <row r="701" spans="1:2">
      <c r="A701" s="170"/>
      <c r="B701" s="171"/>
    </row>
    <row r="702" spans="1:2">
      <c r="A702" s="170"/>
      <c r="B702" s="171"/>
    </row>
    <row r="703" spans="1:2">
      <c r="A703" s="170"/>
      <c r="B703" s="171"/>
    </row>
    <row r="704" spans="1:2">
      <c r="A704" s="170"/>
      <c r="B704" s="171"/>
    </row>
    <row r="705" spans="1:2">
      <c r="A705" s="170"/>
      <c r="B705" s="171"/>
    </row>
    <row r="706" spans="1:2">
      <c r="A706" s="170"/>
      <c r="B706" s="171"/>
    </row>
    <row r="707" spans="1:2">
      <c r="A707" s="170"/>
      <c r="B707" s="171"/>
    </row>
    <row r="708" spans="1:2">
      <c r="A708" s="170"/>
      <c r="B708" s="171"/>
    </row>
    <row r="709" spans="1:2">
      <c r="A709" s="170"/>
      <c r="B709" s="171"/>
    </row>
    <row r="710" spans="1:2">
      <c r="A710" s="170"/>
      <c r="B710" s="171"/>
    </row>
    <row r="711" spans="1:2">
      <c r="A711" s="170"/>
      <c r="B711" s="171"/>
    </row>
    <row r="712" spans="1:2">
      <c r="A712" s="170"/>
      <c r="B712" s="171"/>
    </row>
    <row r="713" spans="1:2">
      <c r="A713" s="170"/>
      <c r="B713" s="171"/>
    </row>
    <row r="714" spans="1:2">
      <c r="A714" s="170"/>
      <c r="B714" s="171"/>
    </row>
    <row r="715" spans="1:2">
      <c r="A715" s="170"/>
      <c r="B715" s="171"/>
    </row>
    <row r="716" spans="1:2">
      <c r="A716" s="170"/>
      <c r="B716" s="171"/>
    </row>
    <row r="717" spans="1:2">
      <c r="A717" s="170"/>
      <c r="B717" s="171"/>
    </row>
    <row r="718" spans="1:2">
      <c r="A718" s="170"/>
      <c r="B718" s="171"/>
    </row>
    <row r="719" spans="1:2">
      <c r="A719" s="170"/>
      <c r="B719" s="171"/>
    </row>
    <row r="720" spans="1:2">
      <c r="A720" s="170"/>
      <c r="B720" s="171"/>
    </row>
    <row r="721" spans="1:2">
      <c r="A721" s="170"/>
      <c r="B721" s="171"/>
    </row>
    <row r="722" spans="1:2">
      <c r="A722" s="170"/>
      <c r="B722" s="171"/>
    </row>
    <row r="723" spans="1:2">
      <c r="A723" s="170"/>
      <c r="B723" s="171"/>
    </row>
    <row r="724" spans="1:2">
      <c r="A724" s="170"/>
      <c r="B724" s="171"/>
    </row>
    <row r="725" spans="1:2">
      <c r="A725" s="170"/>
      <c r="B725" s="171"/>
    </row>
    <row r="726" spans="1:2">
      <c r="A726" s="170"/>
      <c r="B726" s="171"/>
    </row>
    <row r="727" spans="1:2">
      <c r="A727" s="170"/>
      <c r="B727" s="171"/>
    </row>
    <row r="728" spans="1:2">
      <c r="A728" s="170"/>
      <c r="B728" s="171"/>
    </row>
    <row r="729" spans="1:2">
      <c r="A729" s="170"/>
      <c r="B729" s="171"/>
    </row>
    <row r="730" spans="1:2">
      <c r="A730" s="170"/>
      <c r="B730" s="171"/>
    </row>
    <row r="731" spans="1:2">
      <c r="A731" s="170"/>
      <c r="B731" s="171"/>
    </row>
    <row r="732" spans="1:2">
      <c r="A732" s="170"/>
      <c r="B732" s="171"/>
    </row>
    <row r="733" spans="1:2">
      <c r="A733" s="170"/>
      <c r="B733" s="171"/>
    </row>
    <row r="734" spans="1:2">
      <c r="A734" s="170"/>
      <c r="B734" s="171"/>
    </row>
    <row r="735" spans="1:2">
      <c r="A735" s="170"/>
      <c r="B735" s="171"/>
    </row>
    <row r="736" spans="1:2">
      <c r="A736" s="170"/>
      <c r="B736" s="171"/>
    </row>
    <row r="737" spans="1:2">
      <c r="A737" s="170"/>
      <c r="B737" s="171"/>
    </row>
    <row r="738" spans="1:2">
      <c r="A738" s="170"/>
      <c r="B738" s="171"/>
    </row>
    <row r="739" spans="1:2">
      <c r="A739" s="170"/>
      <c r="B739" s="171"/>
    </row>
    <row r="740" spans="1:2">
      <c r="A740" s="170"/>
      <c r="B740" s="171"/>
    </row>
    <row r="741" spans="1:2">
      <c r="A741" s="170"/>
      <c r="B741" s="171"/>
    </row>
    <row r="742" spans="1:2">
      <c r="A742" s="170"/>
      <c r="B742" s="171"/>
    </row>
    <row r="743" spans="1:2">
      <c r="A743" s="170"/>
      <c r="B743" s="171"/>
    </row>
    <row r="744" spans="1:2">
      <c r="A744" s="170"/>
      <c r="B744" s="171"/>
    </row>
    <row r="745" spans="1:2">
      <c r="A745" s="170"/>
      <c r="B745" s="171"/>
    </row>
    <row r="746" spans="1:2">
      <c r="A746" s="170"/>
      <c r="B746" s="171"/>
    </row>
    <row r="747" spans="1:2">
      <c r="A747" s="170"/>
      <c r="B747" s="171"/>
    </row>
    <row r="748" spans="1:2">
      <c r="A748" s="170"/>
      <c r="B748" s="171"/>
    </row>
    <row r="749" spans="1:2">
      <c r="A749" s="170"/>
      <c r="B749" s="171"/>
    </row>
    <row r="750" spans="1:2">
      <c r="A750" s="170"/>
      <c r="B750" s="171"/>
    </row>
    <row r="751" spans="1:2">
      <c r="A751" s="170"/>
      <c r="B751" s="171"/>
    </row>
    <row r="752" spans="1:2">
      <c r="A752" s="170"/>
      <c r="B752" s="171"/>
    </row>
    <row r="753" spans="1:2">
      <c r="A753" s="170"/>
      <c r="B753" s="171"/>
    </row>
    <row r="754" spans="1:2">
      <c r="A754" s="170"/>
      <c r="B754" s="171"/>
    </row>
    <row r="755" spans="1:2">
      <c r="A755" s="170"/>
      <c r="B755" s="171"/>
    </row>
    <row r="756" spans="1:2">
      <c r="A756" s="170"/>
      <c r="B756" s="171"/>
    </row>
    <row r="757" spans="1:2">
      <c r="A757" s="170"/>
      <c r="B757" s="171"/>
    </row>
    <row r="758" spans="1:2">
      <c r="A758" s="170"/>
      <c r="B758" s="171"/>
    </row>
    <row r="759" spans="1:2">
      <c r="A759" s="170"/>
      <c r="B759" s="171"/>
    </row>
    <row r="760" spans="1:2">
      <c r="A760" s="170"/>
      <c r="B760" s="171"/>
    </row>
    <row r="761" spans="1:2">
      <c r="A761" s="170"/>
      <c r="B761" s="171"/>
    </row>
    <row r="762" spans="1:2">
      <c r="A762" s="170"/>
      <c r="B762" s="171"/>
    </row>
    <row r="763" spans="1:2">
      <c r="A763" s="170"/>
      <c r="B763" s="171"/>
    </row>
    <row r="764" spans="1:2">
      <c r="A764" s="170"/>
      <c r="B764" s="171"/>
    </row>
    <row r="765" spans="1:2">
      <c r="A765" s="170"/>
      <c r="B765" s="171"/>
    </row>
    <row r="766" spans="1:2">
      <c r="A766" s="170"/>
      <c r="B766" s="171"/>
    </row>
    <row r="767" spans="1:2">
      <c r="A767" s="170"/>
      <c r="B767" s="171"/>
    </row>
    <row r="768" spans="1:2">
      <c r="A768" s="170"/>
      <c r="B768" s="171"/>
    </row>
    <row r="769" spans="1:2">
      <c r="A769" s="170"/>
      <c r="B769" s="171"/>
    </row>
    <row r="770" spans="1:2">
      <c r="A770" s="170"/>
      <c r="B770" s="171"/>
    </row>
    <row r="771" spans="1:2">
      <c r="A771" s="170"/>
      <c r="B771" s="171"/>
    </row>
    <row r="772" spans="1:2">
      <c r="A772" s="170"/>
      <c r="B772" s="171"/>
    </row>
    <row r="773" spans="1:2">
      <c r="A773" s="170"/>
      <c r="B773" s="171"/>
    </row>
    <row r="774" spans="1:2">
      <c r="A774" s="170"/>
      <c r="B774" s="171"/>
    </row>
    <row r="775" spans="1:2">
      <c r="A775" s="170"/>
      <c r="B775" s="171"/>
    </row>
    <row r="776" spans="1:2">
      <c r="A776" s="170"/>
      <c r="B776" s="171"/>
    </row>
    <row r="777" spans="1:2">
      <c r="A777" s="170"/>
      <c r="B777" s="171"/>
    </row>
    <row r="778" spans="1:2">
      <c r="A778" s="170"/>
      <c r="B778" s="171"/>
    </row>
    <row r="779" spans="1:2">
      <c r="A779" s="170"/>
      <c r="B779" s="171"/>
    </row>
    <row r="780" spans="1:2">
      <c r="A780" s="170"/>
      <c r="B780" s="171"/>
    </row>
    <row r="781" spans="1:2">
      <c r="A781" s="170"/>
      <c r="B781" s="171"/>
    </row>
    <row r="782" spans="1:2">
      <c r="A782" s="170"/>
      <c r="B782" s="171"/>
    </row>
    <row r="783" spans="1:2">
      <c r="A783" s="170"/>
      <c r="B783" s="171"/>
    </row>
    <row r="784" spans="1:2">
      <c r="A784" s="170"/>
      <c r="B784" s="171"/>
    </row>
    <row r="785" spans="1:2">
      <c r="A785" s="170"/>
      <c r="B785" s="171"/>
    </row>
    <row r="786" spans="1:2">
      <c r="A786" s="170"/>
      <c r="B786" s="171"/>
    </row>
    <row r="787" spans="1:2">
      <c r="A787" s="170"/>
      <c r="B787" s="171"/>
    </row>
    <row r="788" spans="1:2">
      <c r="A788" s="170"/>
      <c r="B788" s="171"/>
    </row>
    <row r="789" spans="1:2">
      <c r="A789" s="170"/>
      <c r="B789" s="171"/>
    </row>
    <row r="790" spans="1:2">
      <c r="A790" s="170"/>
      <c r="B790" s="171"/>
    </row>
    <row r="791" spans="1:2">
      <c r="A791" s="170"/>
      <c r="B791" s="171"/>
    </row>
    <row r="792" spans="1:2">
      <c r="A792" s="170"/>
      <c r="B792" s="171"/>
    </row>
    <row r="793" spans="1:2">
      <c r="A793" s="170"/>
      <c r="B793" s="171"/>
    </row>
    <row r="794" spans="1:2">
      <c r="A794" s="170"/>
      <c r="B794" s="171"/>
    </row>
    <row r="795" spans="1:2">
      <c r="A795" s="170"/>
      <c r="B795" s="171"/>
    </row>
    <row r="796" spans="1:2">
      <c r="A796" s="170"/>
      <c r="B796" s="171"/>
    </row>
    <row r="797" spans="1:2">
      <c r="A797" s="170"/>
      <c r="B797" s="171"/>
    </row>
    <row r="798" spans="1:2">
      <c r="A798" s="170"/>
      <c r="B798" s="171"/>
    </row>
    <row r="799" spans="1:2">
      <c r="A799" s="170"/>
      <c r="B799" s="171"/>
    </row>
    <row r="800" spans="1:2">
      <c r="A800" s="170"/>
      <c r="B800" s="171"/>
    </row>
    <row r="801" spans="1:2">
      <c r="A801" s="170"/>
      <c r="B801" s="171"/>
    </row>
    <row r="802" spans="1:2">
      <c r="A802" s="170"/>
      <c r="B802" s="171"/>
    </row>
    <row r="803" spans="1:2">
      <c r="A803" s="170"/>
      <c r="B803" s="171"/>
    </row>
    <row r="804" spans="1:2">
      <c r="A804" s="170"/>
      <c r="B804" s="171"/>
    </row>
    <row r="805" spans="1:2">
      <c r="A805" s="170"/>
      <c r="B805" s="171"/>
    </row>
    <row r="806" spans="1:2">
      <c r="A806" s="170"/>
      <c r="B806" s="171"/>
    </row>
    <row r="807" spans="1:2">
      <c r="A807" s="170"/>
      <c r="B807" s="171"/>
    </row>
    <row r="808" spans="1:2">
      <c r="A808" s="170"/>
      <c r="B808" s="171"/>
    </row>
    <row r="809" spans="1:2">
      <c r="A809" s="170"/>
      <c r="B809" s="171"/>
    </row>
    <row r="810" spans="1:2">
      <c r="A810" s="170"/>
      <c r="B810" s="171"/>
    </row>
    <row r="811" spans="1:2">
      <c r="A811" s="170"/>
      <c r="B811" s="171"/>
    </row>
    <row r="812" spans="1:2">
      <c r="A812" s="170"/>
      <c r="B812" s="171"/>
    </row>
    <row r="813" spans="1:2">
      <c r="A813" s="170"/>
      <c r="B813" s="171"/>
    </row>
    <row r="814" spans="1:2">
      <c r="A814" s="170"/>
      <c r="B814" s="171"/>
    </row>
    <row r="815" spans="1:2">
      <c r="A815" s="170"/>
      <c r="B815" s="171"/>
    </row>
    <row r="816" spans="1:2">
      <c r="A816" s="170"/>
      <c r="B816" s="171"/>
    </row>
    <row r="817" spans="1:2">
      <c r="A817" s="170"/>
      <c r="B817" s="171"/>
    </row>
    <row r="818" spans="1:2">
      <c r="A818" s="170"/>
      <c r="B818" s="171"/>
    </row>
    <row r="819" spans="1:2">
      <c r="A819" s="170"/>
      <c r="B819" s="171"/>
    </row>
    <row r="820" spans="1:2">
      <c r="A820" s="170"/>
      <c r="B820" s="171"/>
    </row>
    <row r="821" spans="1:2">
      <c r="A821" s="170"/>
      <c r="B821" s="171"/>
    </row>
    <row r="822" spans="1:2">
      <c r="A822" s="170"/>
      <c r="B822" s="171"/>
    </row>
    <row r="823" spans="1:2">
      <c r="A823" s="170"/>
      <c r="B823" s="171"/>
    </row>
    <row r="824" spans="1:2">
      <c r="A824" s="170"/>
      <c r="B824" s="171"/>
    </row>
    <row r="825" spans="1:2">
      <c r="A825" s="170"/>
      <c r="B825" s="171"/>
    </row>
    <row r="826" spans="1:2">
      <c r="A826" s="170"/>
      <c r="B826" s="171"/>
    </row>
    <row r="827" spans="1:2">
      <c r="A827" s="170"/>
      <c r="B827" s="171"/>
    </row>
    <row r="828" spans="1:2">
      <c r="A828" s="170"/>
      <c r="B828" s="171"/>
    </row>
    <row r="829" spans="1:2">
      <c r="A829" s="170"/>
      <c r="B829" s="171"/>
    </row>
    <row r="830" spans="1:2">
      <c r="A830" s="170"/>
      <c r="B830" s="171"/>
    </row>
    <row r="831" spans="1:2">
      <c r="A831" s="170"/>
      <c r="B831" s="171"/>
    </row>
    <row r="832" spans="1:2">
      <c r="A832" s="170"/>
      <c r="B832" s="171"/>
    </row>
    <row r="833" spans="1:2">
      <c r="A833" s="170"/>
      <c r="B833" s="171"/>
    </row>
    <row r="834" spans="1:2">
      <c r="A834" s="170"/>
      <c r="B834" s="171"/>
    </row>
    <row r="835" spans="1:2">
      <c r="A835" s="170"/>
      <c r="B835" s="171"/>
    </row>
    <row r="836" spans="1:2">
      <c r="A836" s="170"/>
      <c r="B836" s="171"/>
    </row>
    <row r="837" spans="1:2">
      <c r="A837" s="170"/>
      <c r="B837" s="171"/>
    </row>
    <row r="838" spans="1:2">
      <c r="A838" s="170"/>
      <c r="B838" s="171"/>
    </row>
    <row r="839" spans="1:2">
      <c r="A839" s="170"/>
      <c r="B839" s="171"/>
    </row>
    <row r="840" spans="1:2">
      <c r="A840" s="170"/>
      <c r="B840" s="171"/>
    </row>
    <row r="841" spans="1:2">
      <c r="A841" s="170"/>
      <c r="B841" s="171"/>
    </row>
    <row r="842" spans="1:2">
      <c r="A842" s="170"/>
      <c r="B842" s="171"/>
    </row>
    <row r="843" spans="1:2">
      <c r="A843" s="170"/>
      <c r="B843" s="171"/>
    </row>
    <row r="844" spans="1:2">
      <c r="A844" s="170"/>
      <c r="B844" s="171"/>
    </row>
    <row r="845" spans="1:2">
      <c r="A845" s="170"/>
      <c r="B845" s="171"/>
    </row>
    <row r="846" spans="1:2">
      <c r="A846" s="170"/>
      <c r="B846" s="171"/>
    </row>
    <row r="847" spans="1:2">
      <c r="A847" s="170"/>
      <c r="B847" s="171"/>
    </row>
    <row r="848" spans="1:2">
      <c r="A848" s="170"/>
      <c r="B848" s="171"/>
    </row>
    <row r="849" spans="1:2">
      <c r="A849" s="170"/>
      <c r="B849" s="171"/>
    </row>
    <row r="850" spans="1:2">
      <c r="A850" s="170"/>
      <c r="B850" s="171"/>
    </row>
    <row r="851" spans="1:2">
      <c r="A851" s="170"/>
      <c r="B851" s="171"/>
    </row>
    <row r="852" spans="1:2">
      <c r="A852" s="170"/>
      <c r="B852" s="171"/>
    </row>
    <row r="853" spans="1:2">
      <c r="A853" s="170"/>
      <c r="B853" s="171"/>
    </row>
    <row r="854" spans="1:2">
      <c r="A854" s="170"/>
      <c r="B854" s="171"/>
    </row>
    <row r="855" spans="1:2">
      <c r="A855" s="170"/>
      <c r="B855" s="171"/>
    </row>
    <row r="856" spans="1:2">
      <c r="A856" s="170"/>
      <c r="B856" s="171"/>
    </row>
    <row r="857" spans="1:2">
      <c r="A857" s="170"/>
      <c r="B857" s="171"/>
    </row>
    <row r="858" spans="1:2">
      <c r="A858" s="170"/>
      <c r="B858" s="171"/>
    </row>
    <row r="859" spans="1:2">
      <c r="A859" s="170"/>
      <c r="B859" s="171"/>
    </row>
    <row r="860" spans="1:2">
      <c r="A860" s="170"/>
      <c r="B860" s="171"/>
    </row>
    <row r="861" spans="1:2">
      <c r="A861" s="170"/>
      <c r="B861" s="171"/>
    </row>
    <row r="862" spans="1:2">
      <c r="A862" s="170"/>
      <c r="B862" s="171"/>
    </row>
    <row r="863" spans="1:2">
      <c r="A863" s="170"/>
      <c r="B863" s="171"/>
    </row>
    <row r="864" spans="1:2">
      <c r="A864" s="170"/>
      <c r="B864" s="171"/>
    </row>
    <row r="865" spans="1:2">
      <c r="A865" s="170"/>
      <c r="B865" s="171"/>
    </row>
    <row r="866" spans="1:2">
      <c r="A866" s="170"/>
      <c r="B866" s="171"/>
    </row>
    <row r="867" spans="1:2">
      <c r="A867" s="170"/>
      <c r="B867" s="171"/>
    </row>
    <row r="868" spans="1:2">
      <c r="A868" s="170"/>
      <c r="B868" s="171"/>
    </row>
    <row r="869" spans="1:2">
      <c r="A869" s="170"/>
      <c r="B869" s="171"/>
    </row>
    <row r="870" spans="1:2">
      <c r="A870" s="170"/>
      <c r="B870" s="171"/>
    </row>
    <row r="871" spans="1:2">
      <c r="A871" s="170"/>
      <c r="B871" s="171"/>
    </row>
    <row r="872" spans="1:2">
      <c r="A872" s="170"/>
      <c r="B872" s="171"/>
    </row>
    <row r="873" spans="1:2">
      <c r="A873" s="170"/>
      <c r="B873" s="171"/>
    </row>
    <row r="874" spans="1:2">
      <c r="A874" s="170"/>
      <c r="B874" s="171"/>
    </row>
    <row r="875" spans="1:2">
      <c r="A875" s="170"/>
      <c r="B875" s="171"/>
    </row>
    <row r="876" spans="1:2">
      <c r="A876" s="170"/>
      <c r="B876" s="171"/>
    </row>
    <row r="877" spans="1:2">
      <c r="A877" s="170"/>
      <c r="B877" s="171"/>
    </row>
    <row r="878" spans="1:2">
      <c r="A878" s="170"/>
      <c r="B878" s="171"/>
    </row>
    <row r="879" spans="1:2">
      <c r="A879" s="170"/>
      <c r="B879" s="171"/>
    </row>
    <row r="880" spans="1:2">
      <c r="A880" s="170"/>
      <c r="B880" s="171"/>
    </row>
    <row r="881" spans="1:2">
      <c r="A881" s="170"/>
      <c r="B881" s="171"/>
    </row>
    <row r="882" spans="1:2">
      <c r="A882" s="170"/>
      <c r="B882" s="171"/>
    </row>
    <row r="883" spans="1:2">
      <c r="A883" s="170"/>
      <c r="B883" s="171"/>
    </row>
    <row r="884" spans="1:2">
      <c r="A884" s="170"/>
      <c r="B884" s="171"/>
    </row>
    <row r="885" spans="1:2">
      <c r="A885" s="170"/>
      <c r="B885" s="171"/>
    </row>
    <row r="886" spans="1:2">
      <c r="A886" s="170"/>
      <c r="B886" s="171"/>
    </row>
    <row r="887" spans="1:2">
      <c r="A887" s="170"/>
      <c r="B887" s="171"/>
    </row>
    <row r="888" spans="1:2">
      <c r="A888" s="170"/>
      <c r="B888" s="171"/>
    </row>
    <row r="889" spans="1:2">
      <c r="A889" s="170"/>
      <c r="B889" s="171"/>
    </row>
    <row r="890" spans="1:2">
      <c r="A890" s="170"/>
      <c r="B890" s="171"/>
    </row>
    <row r="891" spans="1:2">
      <c r="A891" s="170"/>
      <c r="B891" s="171"/>
    </row>
    <row r="892" spans="1:2">
      <c r="A892" s="170"/>
      <c r="B892" s="171"/>
    </row>
    <row r="893" spans="1:2">
      <c r="A893" s="170"/>
      <c r="B893" s="171"/>
    </row>
    <row r="894" spans="1:2">
      <c r="A894" s="170"/>
      <c r="B894" s="171"/>
    </row>
    <row r="895" spans="1:2">
      <c r="A895" s="170"/>
      <c r="B895" s="171"/>
    </row>
    <row r="896" spans="1:2">
      <c r="A896" s="170"/>
      <c r="B896" s="171"/>
    </row>
    <row r="897" spans="1:2">
      <c r="A897" s="170"/>
      <c r="B897" s="171"/>
    </row>
    <row r="898" spans="1:2">
      <c r="A898" s="170"/>
      <c r="B898" s="171"/>
    </row>
    <row r="899" spans="1:2">
      <c r="A899" s="170"/>
      <c r="B899" s="171"/>
    </row>
    <row r="900" spans="1:2">
      <c r="A900" s="170"/>
      <c r="B900" s="171"/>
    </row>
    <row r="901" spans="1:2">
      <c r="A901" s="170"/>
      <c r="B901" s="171"/>
    </row>
    <row r="902" spans="1:2">
      <c r="A902" s="170"/>
      <c r="B902" s="171"/>
    </row>
    <row r="903" spans="1:2">
      <c r="A903" s="170"/>
      <c r="B903" s="171"/>
    </row>
    <row r="904" spans="1:2">
      <c r="A904" s="170"/>
      <c r="B904" s="171"/>
    </row>
    <row r="905" spans="1:2">
      <c r="A905" s="170"/>
      <c r="B905" s="171"/>
    </row>
    <row r="906" spans="1:2">
      <c r="A906" s="170"/>
      <c r="B906" s="171"/>
    </row>
    <row r="907" spans="1:2">
      <c r="A907" s="170"/>
      <c r="B907" s="171"/>
    </row>
    <row r="908" spans="1:2">
      <c r="A908" s="170"/>
      <c r="B908" s="171"/>
    </row>
    <row r="909" spans="1:2">
      <c r="A909" s="170"/>
      <c r="B909" s="171"/>
    </row>
    <row r="910" spans="1:2">
      <c r="A910" s="170"/>
      <c r="B910" s="171"/>
    </row>
    <row r="911" spans="1:2">
      <c r="A911" s="170"/>
      <c r="B911" s="171"/>
    </row>
    <row r="912" spans="1:2">
      <c r="A912" s="170"/>
      <c r="B912" s="171"/>
    </row>
    <row r="913" spans="1:2">
      <c r="A913" s="170"/>
      <c r="B913" s="171"/>
    </row>
    <row r="914" spans="1:2">
      <c r="A914" s="170"/>
      <c r="B914" s="171"/>
    </row>
    <row r="915" spans="1:2">
      <c r="A915" s="170"/>
      <c r="B915" s="171"/>
    </row>
    <row r="916" spans="1:2">
      <c r="A916" s="170"/>
      <c r="B916" s="171"/>
    </row>
    <row r="917" spans="1:2">
      <c r="A917" s="170"/>
      <c r="B917" s="171"/>
    </row>
    <row r="918" spans="1:2">
      <c r="A918" s="170"/>
      <c r="B918" s="171"/>
    </row>
    <row r="919" spans="1:2">
      <c r="A919" s="170"/>
      <c r="B919" s="171"/>
    </row>
    <row r="920" spans="1:2">
      <c r="A920" s="170"/>
      <c r="B920" s="171"/>
    </row>
    <row r="921" spans="1:2">
      <c r="A921" s="170"/>
      <c r="B921" s="171"/>
    </row>
    <row r="922" spans="1:2">
      <c r="A922" s="170"/>
      <c r="B922" s="171"/>
    </row>
    <row r="923" spans="1:2">
      <c r="A923" s="170"/>
      <c r="B923" s="171"/>
    </row>
    <row r="924" spans="1:2">
      <c r="A924" s="170"/>
      <c r="B924" s="171"/>
    </row>
    <row r="925" spans="1:2">
      <c r="A925" s="170"/>
      <c r="B925" s="171"/>
    </row>
    <row r="926" spans="1:2">
      <c r="A926" s="170"/>
      <c r="B926" s="171"/>
    </row>
    <row r="927" spans="1:2">
      <c r="A927" s="170"/>
      <c r="B927" s="171"/>
    </row>
    <row r="928" spans="1:2">
      <c r="A928" s="170"/>
      <c r="B928" s="171"/>
    </row>
    <row r="929" spans="1:2">
      <c r="A929" s="170"/>
      <c r="B929" s="171"/>
    </row>
    <row r="930" spans="1:2">
      <c r="A930" s="170"/>
      <c r="B930" s="171"/>
    </row>
    <row r="931" spans="1:2">
      <c r="A931" s="170"/>
      <c r="B931" s="171"/>
    </row>
    <row r="932" spans="1:2">
      <c r="A932" s="170"/>
      <c r="B932" s="171"/>
    </row>
    <row r="933" spans="1:2">
      <c r="A933" s="170"/>
      <c r="B933" s="171"/>
    </row>
    <row r="934" spans="1:2">
      <c r="A934" s="170"/>
      <c r="B934" s="171"/>
    </row>
    <row r="935" spans="1:2">
      <c r="A935" s="170"/>
      <c r="B935" s="171"/>
    </row>
    <row r="936" spans="1:2">
      <c r="A936" s="170"/>
      <c r="B936" s="171"/>
    </row>
    <row r="937" spans="1:2">
      <c r="A937" s="170"/>
      <c r="B937" s="171"/>
    </row>
    <row r="938" spans="1:2">
      <c r="A938" s="170"/>
      <c r="B938" s="171"/>
    </row>
    <row r="939" spans="1:2">
      <c r="A939" s="170"/>
      <c r="B939" s="171"/>
    </row>
    <row r="940" spans="1:2">
      <c r="A940" s="170"/>
      <c r="B940" s="171"/>
    </row>
    <row r="941" spans="1:2">
      <c r="A941" s="170"/>
      <c r="B941" s="171"/>
    </row>
    <row r="942" spans="1:2">
      <c r="A942" s="170"/>
      <c r="B942" s="171"/>
    </row>
  </sheetData>
  <mergeCells count="1">
    <mergeCell ref="G1:K1"/>
  </mergeCells>
  <conditionalFormatting sqref="A450:A451">
    <cfRule type="duplicateValues" dxfId="0" priority="16"/>
    <cfRule type="duplicateValues" dxfId="1" priority="18"/>
    <cfRule type="duplicateValues" dxfId="2" priority="17"/>
  </conditionalFormatting>
  <conditionalFormatting sqref="A495:A942">
    <cfRule type="duplicateValues" dxfId="0" priority="10"/>
    <cfRule type="duplicateValues" dxfId="1" priority="12"/>
    <cfRule type="duplicateValues" dxfId="2" priority="11"/>
  </conditionalFormatting>
  <conditionalFormatting sqref="A943:A1048576 A1:A449 A452:A455 A457:A494">
    <cfRule type="duplicateValues" dxfId="1" priority="111"/>
  </conditionalFormatting>
  <conditionalFormatting sqref="A457:A1048576 A1:A455">
    <cfRule type="duplicateValues" dxfId="0" priority="136"/>
  </conditionalFormatting>
  <conditionalFormatting sqref="A5:A455 A457:A493">
    <cfRule type="duplicateValues" dxfId="1" priority="61"/>
  </conditionalFormatting>
  <conditionalFormatting sqref="A455 A457">
    <cfRule type="duplicateValues" dxfId="0" priority="6"/>
    <cfRule type="duplicateValues" dxfId="1" priority="8"/>
    <cfRule type="duplicateValues" dxfId="2" priority="7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FF00"/>
  </sheetPr>
  <dimension ref="A1:AE946"/>
  <sheetViews>
    <sheetView zoomScale="84" zoomScaleNormal="84" workbookViewId="0">
      <pane xSplit="4" topLeftCell="P1" activePane="topRight" state="frozen"/>
      <selection/>
      <selection pane="topRight" activeCell="B512" sqref="B512"/>
    </sheetView>
  </sheetViews>
  <sheetFormatPr defaultColWidth="9" defaultRowHeight="15"/>
  <cols>
    <col min="1" max="1" width="12.5714285714286" customWidth="1"/>
    <col min="2" max="2" width="45.1428571428571" customWidth="1"/>
    <col min="3" max="3" width="11.8571428571429" customWidth="1"/>
    <col min="4" max="4" width="18.4285714285714" customWidth="1"/>
    <col min="5" max="5" width="9.57142857142857" customWidth="1"/>
    <col min="6" max="6" width="11.5714285714286" customWidth="1"/>
    <col min="7" max="7" width="9.71428571428571" hidden="1" customWidth="1" outlineLevel="1"/>
    <col min="8" max="8" width="19.1428571428571" hidden="1" customWidth="1" outlineLevel="1"/>
    <col min="9" max="9" width="10.8571428571429" hidden="1" customWidth="1" outlineLevel="1"/>
    <col min="10" max="11" width="9.71428571428571" hidden="1" customWidth="1" outlineLevel="1"/>
    <col min="12" max="12" width="3.14285714285714" customWidth="1" collapsed="1"/>
    <col min="13" max="13" width="10.1428571428571" customWidth="1" outlineLevel="1"/>
    <col min="14" max="14" width="14.8571428571429" customWidth="1" outlineLevel="1"/>
    <col min="15" max="15" width="11.4285714285714" customWidth="1" outlineLevel="1"/>
    <col min="16" max="16" width="9.28571428571429" customWidth="1" outlineLevel="1"/>
    <col min="17" max="17" width="9.14285714285714" customWidth="1" outlineLevel="1"/>
    <col min="18" max="18" width="13.7142857142857" customWidth="1" outlineLevel="1"/>
    <col min="19" max="19" width="3.14285714285714" customWidth="1"/>
    <col min="20" max="20" width="10" hidden="1" customWidth="1"/>
    <col min="21" max="21" width="14.8571428571429" hidden="1" customWidth="1"/>
    <col min="22" max="22" width="9.28571428571429" hidden="1" customWidth="1"/>
    <col min="23" max="23" width="9.14285714285714" hidden="1" customWidth="1"/>
    <col min="24" max="24" width="11.5714285714286" hidden="1" customWidth="1"/>
    <col min="25" max="25" width="0.714285714285714" customWidth="1"/>
    <col min="26" max="26" width="10" customWidth="1"/>
    <col min="27" max="27" width="19.1428571428571" customWidth="1"/>
    <col min="28" max="28" width="17" customWidth="1"/>
    <col min="29" max="29" width="9.14285714285714" customWidth="1"/>
    <col min="30" max="30" width="11.5714285714286" customWidth="1"/>
    <col min="31" max="31" width="22.7142857142857" customWidth="1"/>
  </cols>
  <sheetData>
    <row r="1" spans="1:3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26:30">
      <c r="Z2" s="143"/>
      <c r="AA2" s="143"/>
      <c r="AB2" s="143"/>
      <c r="AC2" s="143"/>
      <c r="AD2" s="143"/>
    </row>
    <row r="3" spans="14:30">
      <c r="N3" s="63">
        <f>N7/31</f>
        <v>22346400.7419355</v>
      </c>
      <c r="O3" s="90"/>
      <c r="Z3" s="144"/>
      <c r="AA3" s="145">
        <f>AA7/30</f>
        <v>16959336.2</v>
      </c>
      <c r="AB3" s="146"/>
      <c r="AC3" s="143"/>
      <c r="AD3" s="143"/>
    </row>
    <row r="4" spans="1:30">
      <c r="A4" t="s">
        <v>1080</v>
      </c>
      <c r="H4" s="88"/>
      <c r="Z4" s="144"/>
      <c r="AA4" s="147"/>
      <c r="AB4" s="143"/>
      <c r="AC4" s="148"/>
      <c r="AD4" s="143"/>
    </row>
    <row r="5" customHeight="1" spans="7:31">
      <c r="G5" s="104" t="s">
        <v>1081</v>
      </c>
      <c r="H5" s="104"/>
      <c r="I5" s="104"/>
      <c r="J5" s="104"/>
      <c r="K5" s="104"/>
      <c r="L5" s="116"/>
      <c r="M5" s="117" t="s">
        <v>1082</v>
      </c>
      <c r="N5" s="117"/>
      <c r="O5" s="117"/>
      <c r="P5" s="117"/>
      <c r="Q5" s="124"/>
      <c r="R5" s="117" t="s">
        <v>1083</v>
      </c>
      <c r="S5" s="107"/>
      <c r="T5" s="125" t="s">
        <v>1084</v>
      </c>
      <c r="U5" s="117"/>
      <c r="V5" s="117"/>
      <c r="W5" s="117"/>
      <c r="X5" s="126"/>
      <c r="Z5" s="117" t="s">
        <v>1085</v>
      </c>
      <c r="AA5" s="117"/>
      <c r="AB5" s="117"/>
      <c r="AC5" s="124"/>
      <c r="AD5" s="124"/>
      <c r="AE5" s="149" t="s">
        <v>1086</v>
      </c>
    </row>
    <row r="6" spans="1:31">
      <c r="A6" s="105" t="s">
        <v>1</v>
      </c>
      <c r="B6" s="104" t="s">
        <v>2</v>
      </c>
      <c r="C6" s="104" t="s">
        <v>3</v>
      </c>
      <c r="D6" s="104" t="s">
        <v>4</v>
      </c>
      <c r="E6" s="104" t="s">
        <v>5</v>
      </c>
      <c r="F6" s="104" t="s">
        <v>6</v>
      </c>
      <c r="G6" s="104" t="s">
        <v>7</v>
      </c>
      <c r="H6" s="104" t="s">
        <v>8</v>
      </c>
      <c r="I6" s="104" t="s">
        <v>9</v>
      </c>
      <c r="J6" s="104" t="s">
        <v>10</v>
      </c>
      <c r="K6" s="104" t="s">
        <v>11</v>
      </c>
      <c r="L6" s="116"/>
      <c r="M6" s="104" t="s">
        <v>7</v>
      </c>
      <c r="N6" s="104" t="s">
        <v>8</v>
      </c>
      <c r="O6" s="104" t="s">
        <v>9</v>
      </c>
      <c r="P6" s="104" t="s">
        <v>10</v>
      </c>
      <c r="Q6" s="127" t="s">
        <v>11</v>
      </c>
      <c r="R6" s="104" t="s">
        <v>8</v>
      </c>
      <c r="S6" s="107"/>
      <c r="T6" s="128" t="s">
        <v>7</v>
      </c>
      <c r="U6" s="104" t="s">
        <v>8</v>
      </c>
      <c r="V6" s="104" t="s">
        <v>9</v>
      </c>
      <c r="W6" s="104" t="s">
        <v>10</v>
      </c>
      <c r="X6" s="129" t="s">
        <v>11</v>
      </c>
      <c r="Z6" s="104" t="s">
        <v>7</v>
      </c>
      <c r="AA6" s="104" t="s">
        <v>8</v>
      </c>
      <c r="AB6" s="104" t="s">
        <v>9</v>
      </c>
      <c r="AC6" s="127" t="s">
        <v>10</v>
      </c>
      <c r="AD6" s="127" t="s">
        <v>11</v>
      </c>
      <c r="AE6" s="149" t="s">
        <v>8</v>
      </c>
    </row>
    <row r="7" spans="1:31">
      <c r="A7" s="105"/>
      <c r="B7" s="105"/>
      <c r="C7" s="105"/>
      <c r="D7" s="105"/>
      <c r="E7" s="105"/>
      <c r="F7" s="105"/>
      <c r="G7" s="106">
        <f>SUBTOTAL(9,G9:G496)</f>
        <v>31</v>
      </c>
      <c r="H7" s="106">
        <f>SUBTOTAL(9,H9:H496)</f>
        <v>731614991.863896</v>
      </c>
      <c r="I7" s="106">
        <f>SUBTOTAL(9,I9:I496)</f>
        <v>7636.21420064479</v>
      </c>
      <c r="J7" s="106">
        <f>I7/G7</f>
        <v>246.32949034338</v>
      </c>
      <c r="K7" s="106">
        <f>H7/I7</f>
        <v>95808.6</v>
      </c>
      <c r="L7" s="118"/>
      <c r="M7" s="119">
        <f>SUBTOTAL(9,M9:M496)</f>
        <v>31</v>
      </c>
      <c r="N7" s="119">
        <f>SUBTOTAL(9,N9:N496)</f>
        <v>692738423</v>
      </c>
      <c r="O7" s="119">
        <f>SUBTOTAL(9,O9:O496)</f>
        <v>7241</v>
      </c>
      <c r="P7" s="119">
        <f>O7/M7</f>
        <v>233.58064516129</v>
      </c>
      <c r="Q7" s="130">
        <f>N7/O7</f>
        <v>95668.8886894075</v>
      </c>
      <c r="R7" s="119">
        <f>N7-H7</f>
        <v>-38876568.8638961</v>
      </c>
      <c r="S7" s="131"/>
      <c r="T7" s="132">
        <f>SUBTOTAL(9,T9:T496)</f>
        <v>30</v>
      </c>
      <c r="U7" s="133">
        <f>SUBTOTAL(9,U9:U496)</f>
        <v>680996981.743564</v>
      </c>
      <c r="V7" s="133">
        <f>SUBTOTAL(9,V9:V496)</f>
        <v>6930</v>
      </c>
      <c r="W7" s="133">
        <f>V7/T7</f>
        <v>231</v>
      </c>
      <c r="X7" s="134">
        <f>U7/V7</f>
        <v>98267.962733559</v>
      </c>
      <c r="Y7" s="150"/>
      <c r="Z7" s="133">
        <f>SUBTOTAL(9,Z9:Z496)</f>
        <v>30</v>
      </c>
      <c r="AA7" s="133">
        <f>SUBTOTAL(9,AA9:AA496)</f>
        <v>508780086</v>
      </c>
      <c r="AB7" s="133">
        <f>SUBTOTAL(9,AB9:AB496)</f>
        <v>5330</v>
      </c>
      <c r="AC7" s="151">
        <f>AB7/Z7</f>
        <v>177.666666666667</v>
      </c>
      <c r="AD7" s="151">
        <f>AA7/AB7</f>
        <v>95455.9260787993</v>
      </c>
      <c r="AE7" s="152">
        <f>AA7-U7</f>
        <v>-172216895.743564</v>
      </c>
    </row>
    <row r="8" ht="6.75" customHeight="1" spans="1:31">
      <c r="A8" s="107"/>
      <c r="B8" s="107"/>
      <c r="C8" s="107"/>
      <c r="D8" s="107"/>
      <c r="E8" s="107"/>
      <c r="F8" s="107"/>
      <c r="G8" s="108"/>
      <c r="H8" s="108"/>
      <c r="I8" s="108"/>
      <c r="J8" s="120"/>
      <c r="K8" s="120"/>
      <c r="L8" s="121"/>
      <c r="M8" s="107"/>
      <c r="N8" s="107"/>
      <c r="O8" s="107"/>
      <c r="P8" s="107"/>
      <c r="Q8" s="107"/>
      <c r="R8" s="108"/>
      <c r="S8" s="107"/>
      <c r="T8" s="135"/>
      <c r="U8" s="121"/>
      <c r="V8" s="121"/>
      <c r="W8" s="121"/>
      <c r="X8" s="136"/>
      <c r="Z8" s="107"/>
      <c r="AA8" s="107"/>
      <c r="AB8" s="107"/>
      <c r="AC8" s="107"/>
      <c r="AD8" s="107"/>
      <c r="AE8" s="153"/>
    </row>
    <row r="9" hidden="1" spans="1:31">
      <c r="A9" s="109" t="s">
        <v>12</v>
      </c>
      <c r="B9" s="109" t="s">
        <v>13</v>
      </c>
      <c r="C9" s="109" t="s">
        <v>14</v>
      </c>
      <c r="D9" s="109" t="s">
        <v>15</v>
      </c>
      <c r="E9" s="109" t="s">
        <v>1087</v>
      </c>
      <c r="F9" s="110" t="s">
        <v>17</v>
      </c>
      <c r="G9" s="111">
        <v>31</v>
      </c>
      <c r="H9" s="111">
        <v>629901352.634988</v>
      </c>
      <c r="I9" s="111">
        <v>7806.37270669223</v>
      </c>
      <c r="J9" s="111">
        <v>251.818474409427</v>
      </c>
      <c r="K9" s="111">
        <v>80690.6582995951</v>
      </c>
      <c r="L9" s="122"/>
      <c r="M9" s="123">
        <v>31</v>
      </c>
      <c r="N9" s="123">
        <v>732344658</v>
      </c>
      <c r="O9" s="123">
        <v>8618</v>
      </c>
      <c r="P9" s="123">
        <f>IFERROR(O9/M9,0)</f>
        <v>278</v>
      </c>
      <c r="Q9" s="137">
        <f>IFERROR(N9/O9,0)</f>
        <v>84978.4936180088</v>
      </c>
      <c r="R9" s="138">
        <f>N9-H9</f>
        <v>102443305.365012</v>
      </c>
      <c r="S9" s="107"/>
      <c r="T9" s="139">
        <v>30</v>
      </c>
      <c r="U9" s="140">
        <v>763393906.698532</v>
      </c>
      <c r="V9" s="141">
        <v>8298.42852908157</v>
      </c>
      <c r="W9" s="140">
        <v>276.614284302719</v>
      </c>
      <c r="X9" s="142">
        <v>91992.5867919743</v>
      </c>
      <c r="Z9" s="154">
        <v>30</v>
      </c>
      <c r="AA9" s="155">
        <v>672867757</v>
      </c>
      <c r="AB9" s="154">
        <v>8225</v>
      </c>
      <c r="AC9" s="156">
        <v>274.166666666667</v>
      </c>
      <c r="AD9" s="156">
        <v>81807.6300303951</v>
      </c>
      <c r="AE9" s="157">
        <f>AA9-U9</f>
        <v>-90526149.6985323</v>
      </c>
    </row>
    <row r="10" hidden="1" spans="1:31">
      <c r="A10" s="112" t="s">
        <v>18</v>
      </c>
      <c r="B10" s="112" t="s">
        <v>19</v>
      </c>
      <c r="C10" s="112" t="s">
        <v>14</v>
      </c>
      <c r="D10" s="112" t="s">
        <v>15</v>
      </c>
      <c r="E10" s="112" t="s">
        <v>1088</v>
      </c>
      <c r="F10" s="113" t="s">
        <v>21</v>
      </c>
      <c r="G10" s="111">
        <v>31</v>
      </c>
      <c r="H10" s="111">
        <v>553669458.474787</v>
      </c>
      <c r="I10" s="111">
        <v>6737.83605939246</v>
      </c>
      <c r="J10" s="111">
        <v>217.349550302983</v>
      </c>
      <c r="K10" s="111">
        <v>82173.186405</v>
      </c>
      <c r="L10" s="122"/>
      <c r="M10" s="123">
        <v>31</v>
      </c>
      <c r="N10" s="123">
        <v>528164094</v>
      </c>
      <c r="O10" s="123">
        <v>6456</v>
      </c>
      <c r="P10" s="123">
        <f t="shared" ref="P10:P73" si="0">IFERROR(O10/M10,0)</f>
        <v>208.258064516129</v>
      </c>
      <c r="Q10" s="137">
        <f t="shared" ref="Q10:Q73" si="1">IFERROR(N10/O10,0)</f>
        <v>81809.8039033457</v>
      </c>
      <c r="R10" s="138">
        <f t="shared" ref="R10:R73" si="2">N10-H10</f>
        <v>-25505364.474787</v>
      </c>
      <c r="S10" s="107"/>
      <c r="T10" s="139">
        <v>30</v>
      </c>
      <c r="U10" s="140">
        <v>512993099.730623</v>
      </c>
      <c r="V10" s="141">
        <v>6108.57340016792</v>
      </c>
      <c r="W10" s="140">
        <v>203.619113338931</v>
      </c>
      <c r="X10" s="142">
        <v>83979.1987629257</v>
      </c>
      <c r="Z10" s="154">
        <v>30</v>
      </c>
      <c r="AA10" s="155">
        <v>511688975</v>
      </c>
      <c r="AB10" s="154">
        <v>6022</v>
      </c>
      <c r="AC10" s="156">
        <v>200.733333333333</v>
      </c>
      <c r="AD10" s="156">
        <v>84969.9393889073</v>
      </c>
      <c r="AE10" s="157">
        <f t="shared" ref="AE10:AE73" si="3">AA10-U10</f>
        <v>-1304124.73062325</v>
      </c>
    </row>
    <row r="11" hidden="1" spans="1:31">
      <c r="A11" s="109" t="s">
        <v>22</v>
      </c>
      <c r="B11" s="109" t="s">
        <v>23</v>
      </c>
      <c r="C11" s="109" t="s">
        <v>14</v>
      </c>
      <c r="D11" s="109" t="s">
        <v>24</v>
      </c>
      <c r="E11" s="109" t="s">
        <v>1088</v>
      </c>
      <c r="F11" s="110" t="s">
        <v>25</v>
      </c>
      <c r="G11" s="111">
        <v>21</v>
      </c>
      <c r="H11" s="111">
        <v>142287329.753058</v>
      </c>
      <c r="I11" s="111">
        <v>1920.82665080261</v>
      </c>
      <c r="J11" s="111">
        <v>91.4679357525052</v>
      </c>
      <c r="K11" s="111">
        <v>74076.0909859327</v>
      </c>
      <c r="L11" s="122"/>
      <c r="M11" s="123">
        <v>22</v>
      </c>
      <c r="N11" s="123">
        <v>139094887</v>
      </c>
      <c r="O11" s="123">
        <v>2064</v>
      </c>
      <c r="P11" s="123">
        <f t="shared" si="0"/>
        <v>93.8181818181818</v>
      </c>
      <c r="Q11" s="137">
        <f t="shared" si="1"/>
        <v>67390.933624031</v>
      </c>
      <c r="R11" s="138">
        <f t="shared" si="2"/>
        <v>-3192442.75305843</v>
      </c>
      <c r="S11" s="107"/>
      <c r="T11" s="139">
        <v>21</v>
      </c>
      <c r="U11" s="140">
        <v>108253686.483766</v>
      </c>
      <c r="V11" s="141">
        <v>1776.18806929849</v>
      </c>
      <c r="W11" s="140">
        <v>84.5803842523089</v>
      </c>
      <c r="X11" s="142">
        <v>60947.1983034553</v>
      </c>
      <c r="Z11" s="154">
        <v>21</v>
      </c>
      <c r="AA11" s="155">
        <v>136464776</v>
      </c>
      <c r="AB11" s="154">
        <v>2096</v>
      </c>
      <c r="AC11" s="156">
        <v>99.8095238095238</v>
      </c>
      <c r="AD11" s="156">
        <v>65107.2404580153</v>
      </c>
      <c r="AE11" s="157">
        <f t="shared" si="3"/>
        <v>28211089.5162336</v>
      </c>
    </row>
    <row r="12" hidden="1" spans="1:31">
      <c r="A12" s="109" t="s">
        <v>26</v>
      </c>
      <c r="B12" s="109" t="s">
        <v>27</v>
      </c>
      <c r="C12" s="109" t="s">
        <v>14</v>
      </c>
      <c r="D12" s="109" t="s">
        <v>15</v>
      </c>
      <c r="E12" s="109" t="s">
        <v>1087</v>
      </c>
      <c r="F12" s="110" t="s">
        <v>28</v>
      </c>
      <c r="G12" s="111">
        <v>31</v>
      </c>
      <c r="H12" s="111">
        <v>837170762.748057</v>
      </c>
      <c r="I12" s="111">
        <v>10725.8291661056</v>
      </c>
      <c r="J12" s="111">
        <v>345.994489229212</v>
      </c>
      <c r="K12" s="111">
        <v>78051.8456692914</v>
      </c>
      <c r="L12" s="122"/>
      <c r="M12" s="123">
        <v>31</v>
      </c>
      <c r="N12" s="123">
        <v>947483043</v>
      </c>
      <c r="O12" s="123">
        <v>11657</v>
      </c>
      <c r="P12" s="123">
        <f t="shared" si="0"/>
        <v>376.032258064516</v>
      </c>
      <c r="Q12" s="137">
        <f t="shared" si="1"/>
        <v>81280.1786909153</v>
      </c>
      <c r="R12" s="138">
        <f t="shared" si="2"/>
        <v>110312280.251943</v>
      </c>
      <c r="S12" s="107"/>
      <c r="T12" s="139">
        <v>30</v>
      </c>
      <c r="U12" s="140">
        <v>970956067.601639</v>
      </c>
      <c r="V12" s="141">
        <v>12030</v>
      </c>
      <c r="W12" s="140">
        <v>401</v>
      </c>
      <c r="X12" s="142">
        <v>80711.2275645585</v>
      </c>
      <c r="Z12" s="154">
        <v>30</v>
      </c>
      <c r="AA12" s="155">
        <v>851226810</v>
      </c>
      <c r="AB12" s="154">
        <v>11065</v>
      </c>
      <c r="AC12" s="156">
        <v>368.833333333333</v>
      </c>
      <c r="AD12" s="156">
        <v>76929.6710347944</v>
      </c>
      <c r="AE12" s="157">
        <f t="shared" si="3"/>
        <v>-119729257.601639</v>
      </c>
    </row>
    <row r="13" hidden="1" spans="1:31">
      <c r="A13" s="109" t="s">
        <v>29</v>
      </c>
      <c r="B13" s="109" t="s">
        <v>30</v>
      </c>
      <c r="C13" s="109" t="s">
        <v>14</v>
      </c>
      <c r="D13" s="109" t="s">
        <v>15</v>
      </c>
      <c r="E13" s="109" t="s">
        <v>1089</v>
      </c>
      <c r="F13" s="110" t="s">
        <v>32</v>
      </c>
      <c r="G13" s="111">
        <v>31</v>
      </c>
      <c r="H13" s="111">
        <v>334340184.453931</v>
      </c>
      <c r="I13" s="111">
        <v>4772.63387540299</v>
      </c>
      <c r="J13" s="111">
        <v>153.955931464613</v>
      </c>
      <c r="K13" s="111">
        <v>70053.6</v>
      </c>
      <c r="L13" s="122"/>
      <c r="M13" s="123">
        <v>31</v>
      </c>
      <c r="N13" s="123">
        <v>359068462</v>
      </c>
      <c r="O13" s="123">
        <v>5267</v>
      </c>
      <c r="P13" s="123">
        <f t="shared" si="0"/>
        <v>169.903225806452</v>
      </c>
      <c r="Q13" s="137">
        <f t="shared" si="1"/>
        <v>68173.2413138409</v>
      </c>
      <c r="R13" s="138">
        <f t="shared" si="2"/>
        <v>24728277.546069</v>
      </c>
      <c r="S13" s="107"/>
      <c r="T13" s="139">
        <v>30</v>
      </c>
      <c r="U13" s="140">
        <v>364028191.032371</v>
      </c>
      <c r="V13" s="141">
        <v>5194.92634575149</v>
      </c>
      <c r="W13" s="140">
        <v>173.16421152505</v>
      </c>
      <c r="X13" s="142">
        <v>70073.792543773</v>
      </c>
      <c r="Z13" s="154">
        <v>30</v>
      </c>
      <c r="AA13" s="155">
        <v>373850689</v>
      </c>
      <c r="AB13" s="154">
        <v>5477</v>
      </c>
      <c r="AC13" s="156">
        <v>182.566666666667</v>
      </c>
      <c r="AD13" s="156">
        <v>68258.2963301077</v>
      </c>
      <c r="AE13" s="157">
        <f t="shared" si="3"/>
        <v>9822497.96762937</v>
      </c>
    </row>
    <row r="14" hidden="1" spans="1:31">
      <c r="A14" s="109" t="s">
        <v>33</v>
      </c>
      <c r="B14" s="109" t="s">
        <v>34</v>
      </c>
      <c r="C14" s="109" t="s">
        <v>35</v>
      </c>
      <c r="D14" s="109" t="s">
        <v>15</v>
      </c>
      <c r="E14" s="109" t="s">
        <v>1090</v>
      </c>
      <c r="F14" s="110" t="s">
        <v>37</v>
      </c>
      <c r="G14" s="111">
        <v>31</v>
      </c>
      <c r="H14" s="111">
        <v>195346704.465451</v>
      </c>
      <c r="I14" s="111">
        <v>2227.22914185473</v>
      </c>
      <c r="J14" s="111">
        <v>71.8461013501526</v>
      </c>
      <c r="K14" s="111">
        <v>87708.4</v>
      </c>
      <c r="L14" s="122"/>
      <c r="M14" s="123">
        <v>31</v>
      </c>
      <c r="N14" s="123">
        <v>207665957</v>
      </c>
      <c r="O14" s="123">
        <v>2350</v>
      </c>
      <c r="P14" s="123">
        <f t="shared" si="0"/>
        <v>75.8064516129032</v>
      </c>
      <c r="Q14" s="137">
        <f t="shared" si="1"/>
        <v>88368.4923404255</v>
      </c>
      <c r="R14" s="138">
        <f t="shared" si="2"/>
        <v>12319252.5345486</v>
      </c>
      <c r="S14" s="107"/>
      <c r="T14" s="139">
        <v>30</v>
      </c>
      <c r="U14" s="140">
        <v>182474054.114801</v>
      </c>
      <c r="V14" s="141">
        <v>2042.68395771445</v>
      </c>
      <c r="W14" s="140">
        <v>68.0894652571482</v>
      </c>
      <c r="X14" s="142">
        <v>89330.536633269</v>
      </c>
      <c r="Z14" s="154">
        <v>30</v>
      </c>
      <c r="AA14" s="155">
        <v>202217683</v>
      </c>
      <c r="AB14" s="154">
        <v>2384</v>
      </c>
      <c r="AC14" s="156">
        <v>79.4666666666667</v>
      </c>
      <c r="AD14" s="156">
        <v>84822.8536073826</v>
      </c>
      <c r="AE14" s="157">
        <f t="shared" si="3"/>
        <v>19743628.8851986</v>
      </c>
    </row>
    <row r="15" hidden="1" spans="1:31">
      <c r="A15" s="109" t="s">
        <v>38</v>
      </c>
      <c r="B15" s="109" t="s">
        <v>39</v>
      </c>
      <c r="C15" s="109" t="s">
        <v>14</v>
      </c>
      <c r="D15" s="109" t="s">
        <v>15</v>
      </c>
      <c r="E15" s="109" t="s">
        <v>1088</v>
      </c>
      <c r="F15" s="110" t="s">
        <v>21</v>
      </c>
      <c r="G15" s="111">
        <v>31</v>
      </c>
      <c r="H15" s="111">
        <v>829025933.652421</v>
      </c>
      <c r="I15" s="111">
        <v>9837.24064671299</v>
      </c>
      <c r="J15" s="111">
        <v>317.330343442354</v>
      </c>
      <c r="K15" s="111">
        <v>84274.23537</v>
      </c>
      <c r="L15" s="122"/>
      <c r="M15" s="123">
        <v>31</v>
      </c>
      <c r="N15" s="123">
        <v>990989895</v>
      </c>
      <c r="O15" s="123">
        <v>11927</v>
      </c>
      <c r="P15" s="123">
        <f t="shared" si="0"/>
        <v>384.741935483871</v>
      </c>
      <c r="Q15" s="137">
        <f t="shared" si="1"/>
        <v>83087.9429026578</v>
      </c>
      <c r="R15" s="138">
        <f t="shared" si="2"/>
        <v>161963961.347579</v>
      </c>
      <c r="S15" s="107"/>
      <c r="T15" s="139">
        <v>30</v>
      </c>
      <c r="U15" s="140">
        <v>940811840.520143</v>
      </c>
      <c r="V15" s="141">
        <v>11135.0860195376</v>
      </c>
      <c r="W15" s="140">
        <v>371.169533984585</v>
      </c>
      <c r="X15" s="142">
        <v>84490.7564135023</v>
      </c>
      <c r="Z15" s="154">
        <v>30</v>
      </c>
      <c r="AA15" s="155">
        <v>839102059</v>
      </c>
      <c r="AB15" s="154">
        <v>10273</v>
      </c>
      <c r="AC15" s="156">
        <v>342.433333333333</v>
      </c>
      <c r="AD15" s="156">
        <v>81680.3328141731</v>
      </c>
      <c r="AE15" s="157">
        <f t="shared" si="3"/>
        <v>-101709781.520143</v>
      </c>
    </row>
    <row r="16" hidden="1" spans="1:31">
      <c r="A16" s="109" t="s">
        <v>40</v>
      </c>
      <c r="B16" s="109" t="s">
        <v>41</v>
      </c>
      <c r="C16" s="109" t="s">
        <v>14</v>
      </c>
      <c r="D16" s="109" t="s">
        <v>15</v>
      </c>
      <c r="E16" s="109" t="s">
        <v>1091</v>
      </c>
      <c r="F16" s="110" t="s">
        <v>43</v>
      </c>
      <c r="G16" s="111">
        <v>31</v>
      </c>
      <c r="H16" s="111">
        <v>1049204960.16921</v>
      </c>
      <c r="I16" s="111">
        <v>10605.8530564511</v>
      </c>
      <c r="J16" s="111">
        <v>342.124292143584</v>
      </c>
      <c r="K16" s="111">
        <v>98926.975</v>
      </c>
      <c r="L16" s="122"/>
      <c r="M16" s="123">
        <v>31</v>
      </c>
      <c r="N16" s="123">
        <v>1016467985</v>
      </c>
      <c r="O16" s="123">
        <v>10307</v>
      </c>
      <c r="P16" s="123">
        <f t="shared" si="0"/>
        <v>332.483870967742</v>
      </c>
      <c r="Q16" s="137">
        <f t="shared" si="1"/>
        <v>98619.1893858543</v>
      </c>
      <c r="R16" s="138">
        <f t="shared" si="2"/>
        <v>-32736975.1692108</v>
      </c>
      <c r="S16" s="107"/>
      <c r="T16" s="139">
        <v>30</v>
      </c>
      <c r="U16" s="140">
        <v>2458440647.39703</v>
      </c>
      <c r="V16" s="141">
        <v>9392.04857003265</v>
      </c>
      <c r="W16" s="140">
        <v>313.068285667755</v>
      </c>
      <c r="X16" s="142">
        <v>261757.659052276</v>
      </c>
      <c r="Z16" s="154">
        <v>30</v>
      </c>
      <c r="AA16" s="155">
        <v>2598878227</v>
      </c>
      <c r="AB16" s="154">
        <v>10104</v>
      </c>
      <c r="AC16" s="156">
        <v>336.8</v>
      </c>
      <c r="AD16" s="156">
        <v>257212.809481394</v>
      </c>
      <c r="AE16" s="157">
        <f t="shared" si="3"/>
        <v>140437579.602973</v>
      </c>
    </row>
    <row r="17" hidden="1" spans="1:31">
      <c r="A17" s="109" t="s">
        <v>44</v>
      </c>
      <c r="B17" s="109" t="s">
        <v>45</v>
      </c>
      <c r="C17" s="109" t="s">
        <v>14</v>
      </c>
      <c r="D17" s="109" t="s">
        <v>24</v>
      </c>
      <c r="E17" s="109" t="s">
        <v>1092</v>
      </c>
      <c r="F17" s="110" t="s">
        <v>47</v>
      </c>
      <c r="G17" s="111">
        <v>31</v>
      </c>
      <c r="H17" s="111">
        <v>587909369.693236</v>
      </c>
      <c r="I17" s="111">
        <v>7330.51608313531</v>
      </c>
      <c r="J17" s="111">
        <v>236.4682607463</v>
      </c>
      <c r="K17" s="111">
        <v>80200.27008</v>
      </c>
      <c r="L17" s="122"/>
      <c r="M17" s="123">
        <v>31</v>
      </c>
      <c r="N17" s="123">
        <v>693886594</v>
      </c>
      <c r="O17" s="123">
        <v>9070</v>
      </c>
      <c r="P17" s="123">
        <f t="shared" si="0"/>
        <v>292.58064516129</v>
      </c>
      <c r="Q17" s="137">
        <f t="shared" si="1"/>
        <v>76503.4833517089</v>
      </c>
      <c r="R17" s="138">
        <f t="shared" si="2"/>
        <v>105977224.306764</v>
      </c>
      <c r="S17" s="107"/>
      <c r="T17" s="139">
        <v>30</v>
      </c>
      <c r="U17" s="140">
        <v>645665309.044011</v>
      </c>
      <c r="V17" s="141">
        <v>8042.07522194446</v>
      </c>
      <c r="W17" s="140">
        <v>268.069174064815</v>
      </c>
      <c r="X17" s="142">
        <v>80285.9077072769</v>
      </c>
      <c r="Z17" s="154">
        <v>30</v>
      </c>
      <c r="AA17" s="155">
        <v>574632079</v>
      </c>
      <c r="AB17" s="154">
        <v>7451</v>
      </c>
      <c r="AC17" s="156">
        <v>248.366666666667</v>
      </c>
      <c r="AD17" s="156">
        <v>77121.4708092873</v>
      </c>
      <c r="AE17" s="157">
        <f t="shared" si="3"/>
        <v>-71033230.0440109</v>
      </c>
    </row>
    <row r="18" hidden="1" spans="1:31">
      <c r="A18" s="114" t="s">
        <v>48</v>
      </c>
      <c r="B18" s="114" t="s">
        <v>49</v>
      </c>
      <c r="C18" s="114" t="s">
        <v>50</v>
      </c>
      <c r="D18" s="114" t="s">
        <v>51</v>
      </c>
      <c r="E18" s="114" t="s">
        <v>1088</v>
      </c>
      <c r="F18" s="115" t="s">
        <v>52</v>
      </c>
      <c r="G18" s="111">
        <v>31</v>
      </c>
      <c r="H18" s="111">
        <v>885893139.009891</v>
      </c>
      <c r="I18" s="111">
        <v>9864.19199095056</v>
      </c>
      <c r="J18" s="111">
        <v>318.199741643566</v>
      </c>
      <c r="K18" s="111">
        <v>89808.99194</v>
      </c>
      <c r="L18" s="122"/>
      <c r="M18" s="123">
        <v>14</v>
      </c>
      <c r="N18" s="123">
        <v>88314572</v>
      </c>
      <c r="O18" s="123">
        <v>1148</v>
      </c>
      <c r="P18" s="123">
        <f t="shared" si="0"/>
        <v>82</v>
      </c>
      <c r="Q18" s="137">
        <f t="shared" si="1"/>
        <v>76929.0696864112</v>
      </c>
      <c r="R18" s="138">
        <f t="shared" si="2"/>
        <v>-797578567.009891</v>
      </c>
      <c r="S18" s="107"/>
      <c r="T18" s="139">
        <v>0</v>
      </c>
      <c r="U18" s="140">
        <v>0</v>
      </c>
      <c r="V18" s="141">
        <v>0</v>
      </c>
      <c r="W18" s="140">
        <v>0</v>
      </c>
      <c r="X18" s="142">
        <v>0</v>
      </c>
      <c r="Z18" s="154">
        <v>0</v>
      </c>
      <c r="AA18" s="155">
        <v>0</v>
      </c>
      <c r="AB18" s="154">
        <v>0</v>
      </c>
      <c r="AC18" s="156">
        <v>0</v>
      </c>
      <c r="AD18" s="156">
        <v>0</v>
      </c>
      <c r="AE18" s="157">
        <f t="shared" si="3"/>
        <v>0</v>
      </c>
    </row>
    <row r="19" hidden="1" spans="1:31">
      <c r="A19" s="109" t="s">
        <v>53</v>
      </c>
      <c r="B19" s="109" t="s">
        <v>54</v>
      </c>
      <c r="C19" s="109" t="s">
        <v>50</v>
      </c>
      <c r="D19" s="109" t="s">
        <v>15</v>
      </c>
      <c r="E19" s="109" t="s">
        <v>1089</v>
      </c>
      <c r="F19" s="110" t="s">
        <v>55</v>
      </c>
      <c r="G19" s="111">
        <v>31</v>
      </c>
      <c r="H19" s="111">
        <v>639179764.397221</v>
      </c>
      <c r="I19" s="111">
        <v>7954.38979233832</v>
      </c>
      <c r="J19" s="111">
        <v>256.593219107688</v>
      </c>
      <c r="K19" s="111">
        <v>80355.6</v>
      </c>
      <c r="L19" s="122"/>
      <c r="M19" s="123">
        <v>31</v>
      </c>
      <c r="N19" s="123">
        <v>642416329</v>
      </c>
      <c r="O19" s="123">
        <v>7832</v>
      </c>
      <c r="P19" s="123">
        <f t="shared" si="0"/>
        <v>252.645161290323</v>
      </c>
      <c r="Q19" s="137">
        <f t="shared" si="1"/>
        <v>82024.5568181818</v>
      </c>
      <c r="R19" s="138">
        <f t="shared" si="2"/>
        <v>3236564.60277891</v>
      </c>
      <c r="S19" s="107"/>
      <c r="T19" s="139">
        <v>30</v>
      </c>
      <c r="U19" s="140">
        <v>661216616.42154</v>
      </c>
      <c r="V19" s="141">
        <v>7855.64597841135</v>
      </c>
      <c r="W19" s="140">
        <v>261.854865947045</v>
      </c>
      <c r="X19" s="142">
        <v>84170.877638666</v>
      </c>
      <c r="Z19" s="154">
        <v>30</v>
      </c>
      <c r="AA19" s="155">
        <v>612588558</v>
      </c>
      <c r="AB19" s="154">
        <v>7901</v>
      </c>
      <c r="AC19" s="156">
        <v>263.366666666667</v>
      </c>
      <c r="AD19" s="156">
        <v>77533.0411340337</v>
      </c>
      <c r="AE19" s="157">
        <f t="shared" si="3"/>
        <v>-48628058.4215404</v>
      </c>
    </row>
    <row r="20" hidden="1" spans="1:31">
      <c r="A20" s="109" t="s">
        <v>56</v>
      </c>
      <c r="B20" s="109" t="s">
        <v>57</v>
      </c>
      <c r="C20" s="109" t="s">
        <v>14</v>
      </c>
      <c r="D20" s="109" t="s">
        <v>24</v>
      </c>
      <c r="E20" s="109" t="s">
        <v>1087</v>
      </c>
      <c r="F20" s="110" t="s">
        <v>17</v>
      </c>
      <c r="G20" s="111">
        <v>21</v>
      </c>
      <c r="H20" s="111">
        <v>266725053.928147</v>
      </c>
      <c r="I20" s="111">
        <v>3798.96826492071</v>
      </c>
      <c r="J20" s="111">
        <v>180.90325071051</v>
      </c>
      <c r="K20" s="111">
        <v>70209.8662921348</v>
      </c>
      <c r="L20" s="122"/>
      <c r="M20" s="123">
        <v>22</v>
      </c>
      <c r="N20" s="123">
        <v>355572385</v>
      </c>
      <c r="O20" s="123">
        <v>4874</v>
      </c>
      <c r="P20" s="123">
        <f t="shared" si="0"/>
        <v>221.545454545455</v>
      </c>
      <c r="Q20" s="137">
        <f t="shared" si="1"/>
        <v>72952.8898235535</v>
      </c>
      <c r="R20" s="138">
        <f t="shared" si="2"/>
        <v>88847331.0718533</v>
      </c>
      <c r="S20" s="107"/>
      <c r="T20" s="139">
        <v>21</v>
      </c>
      <c r="U20" s="140">
        <v>320426222.962657</v>
      </c>
      <c r="V20" s="141">
        <v>4308.90942862618</v>
      </c>
      <c r="W20" s="140">
        <v>205.186163267913</v>
      </c>
      <c r="X20" s="142">
        <v>74363.6477559518</v>
      </c>
      <c r="Z20" s="154">
        <v>21</v>
      </c>
      <c r="AA20" s="155">
        <v>259242184</v>
      </c>
      <c r="AB20" s="154">
        <v>3796</v>
      </c>
      <c r="AC20" s="156">
        <v>180.761904761905</v>
      </c>
      <c r="AD20" s="156">
        <v>68293.5152792413</v>
      </c>
      <c r="AE20" s="157">
        <f t="shared" si="3"/>
        <v>-61184038.9626567</v>
      </c>
    </row>
    <row r="21" hidden="1" spans="1:31">
      <c r="A21" s="109" t="s">
        <v>58</v>
      </c>
      <c r="B21" s="109" t="s">
        <v>59</v>
      </c>
      <c r="C21" s="109" t="s">
        <v>14</v>
      </c>
      <c r="D21" s="109" t="s">
        <v>60</v>
      </c>
      <c r="E21" s="109" t="s">
        <v>1087</v>
      </c>
      <c r="F21" s="110" t="s">
        <v>17</v>
      </c>
      <c r="G21" s="111">
        <v>31</v>
      </c>
      <c r="H21" s="111">
        <v>757284881.659557</v>
      </c>
      <c r="I21" s="111">
        <v>8155.43815292644</v>
      </c>
      <c r="J21" s="111">
        <v>263.078650094401</v>
      </c>
      <c r="K21" s="111">
        <v>92856.4311885338</v>
      </c>
      <c r="L21" s="122"/>
      <c r="M21" s="123">
        <v>31</v>
      </c>
      <c r="N21" s="123">
        <v>850438580</v>
      </c>
      <c r="O21" s="123">
        <v>9244</v>
      </c>
      <c r="P21" s="123">
        <f t="shared" si="0"/>
        <v>298.193548387097</v>
      </c>
      <c r="Q21" s="137">
        <f t="shared" si="1"/>
        <v>91998.9809606231</v>
      </c>
      <c r="R21" s="138">
        <f t="shared" si="2"/>
        <v>93153698.340443</v>
      </c>
      <c r="S21" s="107"/>
      <c r="T21" s="139">
        <v>30</v>
      </c>
      <c r="U21" s="140">
        <v>885285784.540049</v>
      </c>
      <c r="V21" s="141">
        <v>8804.74495542438</v>
      </c>
      <c r="W21" s="140">
        <v>293.491498514146</v>
      </c>
      <c r="X21" s="142">
        <v>100546.442744448</v>
      </c>
      <c r="Z21" s="154">
        <v>30</v>
      </c>
      <c r="AA21" s="155">
        <v>631919681</v>
      </c>
      <c r="AB21" s="154">
        <v>7348</v>
      </c>
      <c r="AC21" s="156">
        <v>244.933333333333</v>
      </c>
      <c r="AD21" s="156">
        <v>85998.8678551987</v>
      </c>
      <c r="AE21" s="157">
        <f t="shared" si="3"/>
        <v>-253366103.540049</v>
      </c>
    </row>
    <row r="22" hidden="1" spans="1:31">
      <c r="A22" s="109" t="s">
        <v>61</v>
      </c>
      <c r="B22" s="109" t="s">
        <v>62</v>
      </c>
      <c r="C22" s="109" t="s">
        <v>63</v>
      </c>
      <c r="D22" s="109" t="s">
        <v>15</v>
      </c>
      <c r="E22" s="109" t="s">
        <v>1093</v>
      </c>
      <c r="F22" s="110" t="s">
        <v>65</v>
      </c>
      <c r="G22" s="111">
        <v>31</v>
      </c>
      <c r="H22" s="111">
        <v>298988355.766994</v>
      </c>
      <c r="I22" s="111">
        <v>4055.17910981953</v>
      </c>
      <c r="J22" s="111">
        <v>130.812229349017</v>
      </c>
      <c r="K22" s="111">
        <v>73730</v>
      </c>
      <c r="L22" s="122"/>
      <c r="M22" s="123">
        <v>28</v>
      </c>
      <c r="N22" s="123">
        <v>357326052</v>
      </c>
      <c r="O22" s="123">
        <v>4779</v>
      </c>
      <c r="P22" s="123">
        <f t="shared" si="0"/>
        <v>170.678571428571</v>
      </c>
      <c r="Q22" s="137">
        <f t="shared" si="1"/>
        <v>74770.0464532329</v>
      </c>
      <c r="R22" s="138">
        <f t="shared" si="2"/>
        <v>58337696.2330057</v>
      </c>
      <c r="S22" s="107"/>
      <c r="T22" s="139">
        <v>30</v>
      </c>
      <c r="U22" s="140">
        <v>521573041.229178</v>
      </c>
      <c r="V22" s="141">
        <v>6564.39689685989</v>
      </c>
      <c r="W22" s="140">
        <v>218.81322989533</v>
      </c>
      <c r="X22" s="142">
        <v>79454.8302645557</v>
      </c>
      <c r="Z22" s="154">
        <v>30</v>
      </c>
      <c r="AA22" s="155">
        <v>468800054</v>
      </c>
      <c r="AB22" s="154">
        <v>6239</v>
      </c>
      <c r="AC22" s="156">
        <v>207.966666666667</v>
      </c>
      <c r="AD22" s="156">
        <v>75140.2554896618</v>
      </c>
      <c r="AE22" s="157">
        <f t="shared" si="3"/>
        <v>-52772987.2291783</v>
      </c>
    </row>
    <row r="23" hidden="1" spans="1:31">
      <c r="A23" s="109" t="s">
        <v>66</v>
      </c>
      <c r="B23" s="109" t="s">
        <v>67</v>
      </c>
      <c r="C23" s="109" t="s">
        <v>14</v>
      </c>
      <c r="D23" s="109" t="s">
        <v>15</v>
      </c>
      <c r="E23" s="109" t="s">
        <v>1087</v>
      </c>
      <c r="F23" s="110" t="s">
        <v>28</v>
      </c>
      <c r="G23" s="111">
        <v>31</v>
      </c>
      <c r="H23" s="111">
        <v>128650810.128787</v>
      </c>
      <c r="I23" s="111">
        <v>1713.5940087861</v>
      </c>
      <c r="J23" s="111">
        <v>55.2772260898742</v>
      </c>
      <c r="K23" s="111">
        <v>75076.5989313433</v>
      </c>
      <c r="L23" s="122"/>
      <c r="M23" s="123">
        <v>31</v>
      </c>
      <c r="N23" s="123">
        <v>159228727</v>
      </c>
      <c r="O23" s="123">
        <v>2300</v>
      </c>
      <c r="P23" s="123">
        <f t="shared" si="0"/>
        <v>74.1935483870968</v>
      </c>
      <c r="Q23" s="137">
        <f t="shared" si="1"/>
        <v>69229.8813043478</v>
      </c>
      <c r="R23" s="138">
        <f t="shared" si="2"/>
        <v>30577916.8712133</v>
      </c>
      <c r="S23" s="107"/>
      <c r="T23" s="139">
        <v>30</v>
      </c>
      <c r="U23" s="140">
        <v>148663266.682563</v>
      </c>
      <c r="V23" s="141">
        <v>2089.02013379408</v>
      </c>
      <c r="W23" s="140">
        <v>69.6340044598028</v>
      </c>
      <c r="X23" s="142">
        <v>71164.1138721626</v>
      </c>
      <c r="Z23" s="154">
        <v>11</v>
      </c>
      <c r="AA23" s="155">
        <v>32732682</v>
      </c>
      <c r="AB23" s="154">
        <v>510</v>
      </c>
      <c r="AC23" s="156">
        <v>46.3636363636364</v>
      </c>
      <c r="AD23" s="156">
        <v>64181.7294117647</v>
      </c>
      <c r="AE23" s="157">
        <f t="shared" si="3"/>
        <v>-115930584.682563</v>
      </c>
    </row>
    <row r="24" hidden="1" spans="1:31">
      <c r="A24" s="109" t="s">
        <v>68</v>
      </c>
      <c r="B24" s="109" t="s">
        <v>69</v>
      </c>
      <c r="C24" s="109" t="s">
        <v>70</v>
      </c>
      <c r="D24" s="109" t="s">
        <v>15</v>
      </c>
      <c r="E24" s="109" t="s">
        <v>1091</v>
      </c>
      <c r="F24" s="110" t="s">
        <v>71</v>
      </c>
      <c r="G24" s="111">
        <v>31</v>
      </c>
      <c r="H24" s="111">
        <v>237294282.442415</v>
      </c>
      <c r="I24" s="111">
        <v>3025.78748963458</v>
      </c>
      <c r="J24" s="111">
        <v>97.6060480527283</v>
      </c>
      <c r="K24" s="111">
        <v>78423.975</v>
      </c>
      <c r="L24" s="122"/>
      <c r="M24" s="123">
        <v>31</v>
      </c>
      <c r="N24" s="123">
        <v>295176524</v>
      </c>
      <c r="O24" s="123">
        <v>3640</v>
      </c>
      <c r="P24" s="123">
        <f t="shared" si="0"/>
        <v>117.41935483871</v>
      </c>
      <c r="Q24" s="137">
        <f t="shared" si="1"/>
        <v>81092.4516483516</v>
      </c>
      <c r="R24" s="138">
        <f t="shared" si="2"/>
        <v>57882241.5575853</v>
      </c>
      <c r="S24" s="107"/>
      <c r="T24" s="139">
        <v>30</v>
      </c>
      <c r="U24" s="140">
        <v>272409677.797247</v>
      </c>
      <c r="V24" s="141">
        <v>3287.99290237136</v>
      </c>
      <c r="W24" s="140">
        <v>109.599763412379</v>
      </c>
      <c r="X24" s="142">
        <v>82849.8375409449</v>
      </c>
      <c r="Z24" s="154">
        <v>30</v>
      </c>
      <c r="AA24" s="155">
        <v>282124600</v>
      </c>
      <c r="AB24" s="154">
        <v>3340</v>
      </c>
      <c r="AC24" s="156">
        <v>111.333333333333</v>
      </c>
      <c r="AD24" s="156">
        <v>84468.4431137725</v>
      </c>
      <c r="AE24" s="157">
        <f t="shared" si="3"/>
        <v>9714922.20275289</v>
      </c>
    </row>
    <row r="25" hidden="1" spans="1:31">
      <c r="A25" s="112" t="s">
        <v>72</v>
      </c>
      <c r="B25" s="112" t="s">
        <v>73</v>
      </c>
      <c r="C25" s="112" t="s">
        <v>14</v>
      </c>
      <c r="D25" s="112" t="s">
        <v>15</v>
      </c>
      <c r="E25" s="112" t="s">
        <v>1087</v>
      </c>
      <c r="F25" s="113" t="s">
        <v>74</v>
      </c>
      <c r="G25" s="111">
        <v>31</v>
      </c>
      <c r="H25" s="111">
        <v>190483902.053098</v>
      </c>
      <c r="I25" s="111">
        <v>2221.32556694494</v>
      </c>
      <c r="J25" s="111">
        <v>71.6556634498369</v>
      </c>
      <c r="K25" s="111">
        <v>85752.3565602662</v>
      </c>
      <c r="L25" s="122"/>
      <c r="M25" s="123">
        <v>31</v>
      </c>
      <c r="N25" s="123">
        <v>186188771</v>
      </c>
      <c r="O25" s="123">
        <v>2251</v>
      </c>
      <c r="P25" s="123">
        <f t="shared" si="0"/>
        <v>72.6129032258064</v>
      </c>
      <c r="Q25" s="137">
        <f t="shared" si="1"/>
        <v>82713.8031985784</v>
      </c>
      <c r="R25" s="138">
        <f t="shared" si="2"/>
        <v>-4295131.05309817</v>
      </c>
      <c r="S25" s="107"/>
      <c r="T25" s="139">
        <v>30</v>
      </c>
      <c r="U25" s="140">
        <v>189826654.737473</v>
      </c>
      <c r="V25" s="141">
        <v>2132.61960384027</v>
      </c>
      <c r="W25" s="140">
        <v>71.087320128009</v>
      </c>
      <c r="X25" s="142">
        <v>89011.023998676</v>
      </c>
      <c r="Z25" s="154">
        <v>30</v>
      </c>
      <c r="AA25" s="155">
        <v>138730004</v>
      </c>
      <c r="AB25" s="154">
        <v>1747</v>
      </c>
      <c r="AC25" s="156">
        <v>58.2333333333333</v>
      </c>
      <c r="AD25" s="156">
        <v>79410.4201488266</v>
      </c>
      <c r="AE25" s="157">
        <f t="shared" si="3"/>
        <v>-51096650.7374732</v>
      </c>
    </row>
    <row r="26" hidden="1" spans="1:31">
      <c r="A26" s="112" t="s">
        <v>75</v>
      </c>
      <c r="B26" s="112" t="s">
        <v>76</v>
      </c>
      <c r="C26" s="112" t="s">
        <v>14</v>
      </c>
      <c r="D26" s="112" t="s">
        <v>60</v>
      </c>
      <c r="E26" s="112" t="s">
        <v>1087</v>
      </c>
      <c r="F26" s="113" t="s">
        <v>77</v>
      </c>
      <c r="G26" s="111">
        <v>31</v>
      </c>
      <c r="H26" s="111">
        <v>645518033.907898</v>
      </c>
      <c r="I26" s="111">
        <v>6981.30892468411</v>
      </c>
      <c r="J26" s="111">
        <v>225.203513699487</v>
      </c>
      <c r="K26" s="111">
        <v>92463.7544150943</v>
      </c>
      <c r="L26" s="122"/>
      <c r="M26" s="123">
        <v>31</v>
      </c>
      <c r="N26" s="123">
        <v>613346717</v>
      </c>
      <c r="O26" s="123">
        <v>6794</v>
      </c>
      <c r="P26" s="123">
        <f t="shared" si="0"/>
        <v>219.161290322581</v>
      </c>
      <c r="Q26" s="137">
        <f t="shared" si="1"/>
        <v>90277.7034147777</v>
      </c>
      <c r="R26" s="138">
        <f t="shared" si="2"/>
        <v>-32171316.9078976</v>
      </c>
      <c r="S26" s="107"/>
      <c r="T26" s="139">
        <v>30</v>
      </c>
      <c r="U26" s="140">
        <v>648302470.335052</v>
      </c>
      <c r="V26" s="141">
        <v>6537.5725130227</v>
      </c>
      <c r="W26" s="140">
        <v>217.919083767423</v>
      </c>
      <c r="X26" s="142">
        <v>99165.6259328135</v>
      </c>
      <c r="Z26" s="154">
        <v>30</v>
      </c>
      <c r="AA26" s="155">
        <v>486800412</v>
      </c>
      <c r="AB26" s="154">
        <v>5522</v>
      </c>
      <c r="AC26" s="156">
        <v>184.066666666667</v>
      </c>
      <c r="AD26" s="156">
        <v>88156.5396595436</v>
      </c>
      <c r="AE26" s="157">
        <f t="shared" si="3"/>
        <v>-161502058.335052</v>
      </c>
    </row>
    <row r="27" hidden="1" spans="1:31">
      <c r="A27" s="109" t="s">
        <v>78</v>
      </c>
      <c r="B27" s="109" t="s">
        <v>79</v>
      </c>
      <c r="C27" s="109" t="s">
        <v>80</v>
      </c>
      <c r="D27" s="109" t="s">
        <v>15</v>
      </c>
      <c r="E27" s="109" t="s">
        <v>1093</v>
      </c>
      <c r="F27" s="110" t="s">
        <v>81</v>
      </c>
      <c r="G27" s="111">
        <v>30</v>
      </c>
      <c r="H27" s="111">
        <v>65552020.6226287</v>
      </c>
      <c r="I27" s="111">
        <v>603.748750841618</v>
      </c>
      <c r="J27" s="111">
        <v>20.1249583613873</v>
      </c>
      <c r="K27" s="111">
        <v>108575</v>
      </c>
      <c r="L27" s="122"/>
      <c r="M27" s="123">
        <v>30</v>
      </c>
      <c r="N27" s="123">
        <v>88054459</v>
      </c>
      <c r="O27" s="123">
        <v>661</v>
      </c>
      <c r="P27" s="123">
        <f t="shared" si="0"/>
        <v>22.0333333333333</v>
      </c>
      <c r="Q27" s="137">
        <f t="shared" si="1"/>
        <v>133214.007564297</v>
      </c>
      <c r="R27" s="138">
        <f t="shared" si="2"/>
        <v>22502438.3773713</v>
      </c>
      <c r="S27" s="107"/>
      <c r="T27" s="139">
        <v>30</v>
      </c>
      <c r="U27" s="140">
        <v>94186885.9153005</v>
      </c>
      <c r="V27" s="141">
        <v>772.545101915896</v>
      </c>
      <c r="W27" s="140">
        <v>25.7515033971965</v>
      </c>
      <c r="X27" s="142">
        <v>121917.653327578</v>
      </c>
      <c r="Z27" s="154">
        <v>30</v>
      </c>
      <c r="AA27" s="155">
        <v>108687868</v>
      </c>
      <c r="AB27" s="154">
        <v>858</v>
      </c>
      <c r="AC27" s="156">
        <v>28.6</v>
      </c>
      <c r="AD27" s="156">
        <v>126675.836829837</v>
      </c>
      <c r="AE27" s="157">
        <f t="shared" si="3"/>
        <v>14500982.0846995</v>
      </c>
    </row>
    <row r="28" hidden="1" spans="1:31">
      <c r="A28" s="109" t="s">
        <v>82</v>
      </c>
      <c r="B28" s="109" t="s">
        <v>83</v>
      </c>
      <c r="C28" s="109" t="s">
        <v>14</v>
      </c>
      <c r="D28" s="109" t="s">
        <v>15</v>
      </c>
      <c r="E28" s="109" t="s">
        <v>1091</v>
      </c>
      <c r="F28" s="110" t="s">
        <v>43</v>
      </c>
      <c r="G28" s="111">
        <v>31</v>
      </c>
      <c r="H28" s="111">
        <v>148858551.953297</v>
      </c>
      <c r="I28" s="111">
        <v>2183.55798221052</v>
      </c>
      <c r="J28" s="111">
        <v>70.4373542648555</v>
      </c>
      <c r="K28" s="111">
        <v>68172.475</v>
      </c>
      <c r="L28" s="122"/>
      <c r="M28" s="123">
        <v>31</v>
      </c>
      <c r="N28" s="123">
        <v>160359274</v>
      </c>
      <c r="O28" s="123">
        <v>2274</v>
      </c>
      <c r="P28" s="123">
        <f t="shared" si="0"/>
        <v>73.3548387096774</v>
      </c>
      <c r="Q28" s="137">
        <f t="shared" si="1"/>
        <v>70518.5901495163</v>
      </c>
      <c r="R28" s="138">
        <f t="shared" si="2"/>
        <v>11500722.0467029</v>
      </c>
      <c r="S28" s="107"/>
      <c r="T28" s="139">
        <v>30</v>
      </c>
      <c r="U28" s="140">
        <v>157564017.163296</v>
      </c>
      <c r="V28" s="141">
        <v>2080.28863683715</v>
      </c>
      <c r="W28" s="140">
        <v>69.3429545612383</v>
      </c>
      <c r="X28" s="142">
        <v>75741.4208649694</v>
      </c>
      <c r="Z28" s="154">
        <v>30</v>
      </c>
      <c r="AA28" s="155">
        <v>228992355</v>
      </c>
      <c r="AB28" s="154">
        <v>2232</v>
      </c>
      <c r="AC28" s="156">
        <v>74.4</v>
      </c>
      <c r="AD28" s="156">
        <v>102595.141129032</v>
      </c>
      <c r="AE28" s="157">
        <f t="shared" si="3"/>
        <v>71428337.8367039</v>
      </c>
    </row>
    <row r="29" hidden="1" spans="1:31">
      <c r="A29" s="109" t="s">
        <v>84</v>
      </c>
      <c r="B29" s="109" t="s">
        <v>85</v>
      </c>
      <c r="C29" s="109" t="s">
        <v>14</v>
      </c>
      <c r="D29" s="109" t="s">
        <v>24</v>
      </c>
      <c r="E29" s="109" t="s">
        <v>1087</v>
      </c>
      <c r="F29" s="110" t="s">
        <v>28</v>
      </c>
      <c r="G29" s="111">
        <v>21</v>
      </c>
      <c r="H29" s="111">
        <v>173934953.23089</v>
      </c>
      <c r="I29" s="111">
        <v>2198.27938925187</v>
      </c>
      <c r="J29" s="111">
        <v>104.679970916756</v>
      </c>
      <c r="K29" s="111">
        <v>79123.2243186722</v>
      </c>
      <c r="L29" s="122"/>
      <c r="M29" s="123">
        <v>22</v>
      </c>
      <c r="N29" s="123">
        <v>227264931</v>
      </c>
      <c r="O29" s="123">
        <v>3373</v>
      </c>
      <c r="P29" s="123">
        <f t="shared" si="0"/>
        <v>153.318181818182</v>
      </c>
      <c r="Q29" s="137">
        <f t="shared" si="1"/>
        <v>67377.6848502816</v>
      </c>
      <c r="R29" s="138">
        <f t="shared" si="2"/>
        <v>53329977.7691103</v>
      </c>
      <c r="S29" s="107"/>
      <c r="T29" s="139">
        <v>21</v>
      </c>
      <c r="U29" s="140">
        <v>205586057.666342</v>
      </c>
      <c r="V29" s="141">
        <v>3007.78872768657</v>
      </c>
      <c r="W29" s="140">
        <v>143.228034651742</v>
      </c>
      <c r="X29" s="142">
        <v>68351.2295175291</v>
      </c>
      <c r="Z29" s="154">
        <v>21</v>
      </c>
      <c r="AA29" s="155">
        <v>182059275</v>
      </c>
      <c r="AB29" s="154">
        <v>2770</v>
      </c>
      <c r="AC29" s="156">
        <v>131.904761904762</v>
      </c>
      <c r="AD29" s="156">
        <v>65725.3700361011</v>
      </c>
      <c r="AE29" s="157">
        <f t="shared" si="3"/>
        <v>-23526782.6663419</v>
      </c>
    </row>
    <row r="30" hidden="1" spans="1:31">
      <c r="A30" s="109" t="s">
        <v>86</v>
      </c>
      <c r="B30" s="109" t="s">
        <v>87</v>
      </c>
      <c r="C30" s="109" t="s">
        <v>14</v>
      </c>
      <c r="D30" s="109" t="s">
        <v>15</v>
      </c>
      <c r="E30" s="109" t="s">
        <v>1089</v>
      </c>
      <c r="F30" s="110" t="s">
        <v>32</v>
      </c>
      <c r="G30" s="111">
        <v>31</v>
      </c>
      <c r="H30" s="111">
        <v>250673192.216808</v>
      </c>
      <c r="I30" s="111">
        <v>3659.01930447563</v>
      </c>
      <c r="J30" s="111">
        <v>118.032880789536</v>
      </c>
      <c r="K30" s="111">
        <v>68508.3</v>
      </c>
      <c r="L30" s="122"/>
      <c r="M30" s="123">
        <v>31</v>
      </c>
      <c r="N30" s="123">
        <v>268871682</v>
      </c>
      <c r="O30" s="123">
        <v>3853</v>
      </c>
      <c r="P30" s="123">
        <f t="shared" si="0"/>
        <v>124.290322580645</v>
      </c>
      <c r="Q30" s="137">
        <f t="shared" si="1"/>
        <v>69782.4246042045</v>
      </c>
      <c r="R30" s="138">
        <f t="shared" si="2"/>
        <v>18198489.7831924</v>
      </c>
      <c r="S30" s="107"/>
      <c r="T30" s="139">
        <v>30</v>
      </c>
      <c r="U30" s="140">
        <v>269133673.129554</v>
      </c>
      <c r="V30" s="141">
        <v>3786.31006963745</v>
      </c>
      <c r="W30" s="140">
        <v>126.210335654582</v>
      </c>
      <c r="X30" s="142">
        <v>71080.7271934082</v>
      </c>
      <c r="Z30" s="154">
        <v>30</v>
      </c>
      <c r="AA30" s="155">
        <v>291236980</v>
      </c>
      <c r="AB30" s="154">
        <v>4074</v>
      </c>
      <c r="AC30" s="156">
        <v>135.8</v>
      </c>
      <c r="AD30" s="156">
        <v>71486.7403043692</v>
      </c>
      <c r="AE30" s="157">
        <f t="shared" si="3"/>
        <v>22103306.8704461</v>
      </c>
    </row>
    <row r="31" hidden="1" spans="1:31">
      <c r="A31" s="109" t="s">
        <v>88</v>
      </c>
      <c r="B31" s="109" t="s">
        <v>89</v>
      </c>
      <c r="C31" s="109" t="s">
        <v>14</v>
      </c>
      <c r="D31" s="109" t="s">
        <v>15</v>
      </c>
      <c r="E31" s="109" t="s">
        <v>1088</v>
      </c>
      <c r="F31" s="110" t="s">
        <v>21</v>
      </c>
      <c r="G31" s="111">
        <v>31</v>
      </c>
      <c r="H31" s="111">
        <v>383874329.506566</v>
      </c>
      <c r="I31" s="111">
        <v>5120.75540513827</v>
      </c>
      <c r="J31" s="111">
        <v>165.185658230267</v>
      </c>
      <c r="K31" s="111">
        <v>74964.39473</v>
      </c>
      <c r="L31" s="122"/>
      <c r="M31" s="123">
        <v>31</v>
      </c>
      <c r="N31" s="123">
        <v>385125975</v>
      </c>
      <c r="O31" s="123">
        <v>5124</v>
      </c>
      <c r="P31" s="123">
        <f t="shared" si="0"/>
        <v>165.290322580645</v>
      </c>
      <c r="Q31" s="137">
        <f t="shared" si="1"/>
        <v>75161.1973067916</v>
      </c>
      <c r="R31" s="138">
        <f t="shared" si="2"/>
        <v>1251645.49343383</v>
      </c>
      <c r="S31" s="107"/>
      <c r="T31" s="139">
        <v>30</v>
      </c>
      <c r="U31" s="140">
        <v>383883001.894987</v>
      </c>
      <c r="V31" s="141">
        <v>4851.94524532552</v>
      </c>
      <c r="W31" s="140">
        <v>161.731508177517</v>
      </c>
      <c r="X31" s="142">
        <v>79119.4010824482</v>
      </c>
      <c r="Z31" s="154">
        <v>30</v>
      </c>
      <c r="AA31" s="155">
        <v>392152592</v>
      </c>
      <c r="AB31" s="154">
        <v>5059</v>
      </c>
      <c r="AC31" s="156">
        <v>168.633333333333</v>
      </c>
      <c r="AD31" s="156">
        <v>77515.8315872702</v>
      </c>
      <c r="AE31" s="157">
        <f t="shared" si="3"/>
        <v>8269590.10501277</v>
      </c>
    </row>
    <row r="32" hidden="1" spans="1:31">
      <c r="A32" s="109" t="s">
        <v>90</v>
      </c>
      <c r="B32" s="109" t="s">
        <v>91</v>
      </c>
      <c r="C32" s="109" t="s">
        <v>14</v>
      </c>
      <c r="D32" s="109" t="s">
        <v>92</v>
      </c>
      <c r="E32" s="109" t="s">
        <v>1091</v>
      </c>
      <c r="F32" s="110" t="s">
        <v>93</v>
      </c>
      <c r="G32" s="111">
        <v>31</v>
      </c>
      <c r="H32" s="111">
        <v>354718257.25928</v>
      </c>
      <c r="I32" s="111">
        <v>4523.08439172179</v>
      </c>
      <c r="J32" s="111">
        <v>145.905948120058</v>
      </c>
      <c r="K32" s="111">
        <v>78423.975</v>
      </c>
      <c r="L32" s="122"/>
      <c r="M32" s="123">
        <v>31</v>
      </c>
      <c r="N32" s="123">
        <v>388834978</v>
      </c>
      <c r="O32" s="123">
        <v>5070</v>
      </c>
      <c r="P32" s="123">
        <f t="shared" si="0"/>
        <v>163.548387096774</v>
      </c>
      <c r="Q32" s="137">
        <f t="shared" si="1"/>
        <v>76693.2895463511</v>
      </c>
      <c r="R32" s="138">
        <f t="shared" si="2"/>
        <v>34116720.7407202</v>
      </c>
      <c r="S32" s="107"/>
      <c r="T32" s="139">
        <v>30</v>
      </c>
      <c r="U32" s="140">
        <v>334335109.080674</v>
      </c>
      <c r="V32" s="141">
        <v>4271.00800222479</v>
      </c>
      <c r="W32" s="140">
        <v>142.366933407493</v>
      </c>
      <c r="X32" s="142">
        <v>78280.1411063892</v>
      </c>
      <c r="Z32" s="154">
        <v>30</v>
      </c>
      <c r="AA32" s="155">
        <v>398548031</v>
      </c>
      <c r="AB32" s="154">
        <v>4868</v>
      </c>
      <c r="AC32" s="156">
        <v>162.266666666667</v>
      </c>
      <c r="AD32" s="156">
        <v>81871.0006162695</v>
      </c>
      <c r="AE32" s="157">
        <f t="shared" si="3"/>
        <v>64212921.919326</v>
      </c>
    </row>
    <row r="33" hidden="1" spans="1:31">
      <c r="A33" s="109" t="s">
        <v>94</v>
      </c>
      <c r="B33" s="109" t="s">
        <v>95</v>
      </c>
      <c r="C33" s="109" t="s">
        <v>80</v>
      </c>
      <c r="D33" s="109" t="s">
        <v>96</v>
      </c>
      <c r="E33" s="109" t="s">
        <v>1093</v>
      </c>
      <c r="F33" s="110" t="s">
        <v>97</v>
      </c>
      <c r="G33" s="111">
        <v>30</v>
      </c>
      <c r="H33" s="111">
        <v>59759051.3583034</v>
      </c>
      <c r="I33" s="111">
        <v>603.748750841618</v>
      </c>
      <c r="J33" s="111">
        <v>20.1249583613873</v>
      </c>
      <c r="K33" s="111">
        <v>98980</v>
      </c>
      <c r="L33" s="122"/>
      <c r="M33" s="123">
        <v>30</v>
      </c>
      <c r="N33" s="123">
        <v>58658089</v>
      </c>
      <c r="O33" s="123">
        <v>588</v>
      </c>
      <c r="P33" s="123">
        <f t="shared" si="0"/>
        <v>19.6</v>
      </c>
      <c r="Q33" s="137">
        <f t="shared" si="1"/>
        <v>99758.6547619048</v>
      </c>
      <c r="R33" s="138">
        <f t="shared" si="2"/>
        <v>-1100962.35830337</v>
      </c>
      <c r="S33" s="107"/>
      <c r="T33" s="139">
        <v>30</v>
      </c>
      <c r="U33" s="140">
        <v>64724585.9171778</v>
      </c>
      <c r="V33" s="141">
        <v>624.036081532717</v>
      </c>
      <c r="W33" s="140">
        <v>20.8012027177572</v>
      </c>
      <c r="X33" s="142">
        <v>103719.300586283</v>
      </c>
      <c r="Z33" s="154">
        <v>30</v>
      </c>
      <c r="AA33" s="155">
        <v>72043454</v>
      </c>
      <c r="AB33" s="154">
        <v>695</v>
      </c>
      <c r="AC33" s="156">
        <v>23.1666666666667</v>
      </c>
      <c r="AD33" s="156">
        <v>103659.646043165</v>
      </c>
      <c r="AE33" s="157">
        <f t="shared" si="3"/>
        <v>7318868.08282217</v>
      </c>
    </row>
    <row r="34" hidden="1" spans="1:31">
      <c r="A34" s="109" t="s">
        <v>98</v>
      </c>
      <c r="B34" s="109" t="s">
        <v>99</v>
      </c>
      <c r="C34" s="109" t="s">
        <v>14</v>
      </c>
      <c r="D34" s="109" t="s">
        <v>24</v>
      </c>
      <c r="E34" s="109" t="s">
        <v>1087</v>
      </c>
      <c r="F34" s="110" t="s">
        <v>28</v>
      </c>
      <c r="G34" s="111">
        <v>21</v>
      </c>
      <c r="H34" s="111">
        <v>400046480.595084</v>
      </c>
      <c r="I34" s="111">
        <v>3862.99581994747</v>
      </c>
      <c r="J34" s="111">
        <v>183.95218190226</v>
      </c>
      <c r="K34" s="111">
        <v>103558.610788381</v>
      </c>
      <c r="L34" s="122"/>
      <c r="M34" s="123">
        <v>22</v>
      </c>
      <c r="N34" s="123">
        <v>469653319</v>
      </c>
      <c r="O34" s="123">
        <v>4341</v>
      </c>
      <c r="P34" s="123">
        <f t="shared" si="0"/>
        <v>197.318181818182</v>
      </c>
      <c r="Q34" s="137">
        <f t="shared" si="1"/>
        <v>108190.121861322</v>
      </c>
      <c r="R34" s="138">
        <f t="shared" si="2"/>
        <v>69606838.4049165</v>
      </c>
      <c r="S34" s="107"/>
      <c r="T34" s="139">
        <v>21</v>
      </c>
      <c r="U34" s="140">
        <v>413933672.90826</v>
      </c>
      <c r="V34" s="141">
        <v>3746.56065110144</v>
      </c>
      <c r="W34" s="140">
        <v>178.407650052449</v>
      </c>
      <c r="X34" s="142">
        <v>110483.643921945</v>
      </c>
      <c r="Z34" s="154">
        <v>22</v>
      </c>
      <c r="AA34" s="155">
        <v>299166819</v>
      </c>
      <c r="AB34" s="154">
        <v>2791</v>
      </c>
      <c r="AC34" s="156">
        <v>126.863636363636</v>
      </c>
      <c r="AD34" s="156">
        <v>107189.831243282</v>
      </c>
      <c r="AE34" s="157">
        <f t="shared" si="3"/>
        <v>-114766853.90826</v>
      </c>
    </row>
    <row r="35" hidden="1" spans="1:31">
      <c r="A35" s="109" t="s">
        <v>100</v>
      </c>
      <c r="B35" s="109" t="s">
        <v>101</v>
      </c>
      <c r="C35" s="109" t="s">
        <v>14</v>
      </c>
      <c r="D35" s="109" t="s">
        <v>15</v>
      </c>
      <c r="E35" s="109" t="s">
        <v>1092</v>
      </c>
      <c r="F35" s="110" t="s">
        <v>102</v>
      </c>
      <c r="G35" s="111">
        <v>31</v>
      </c>
      <c r="H35" s="111">
        <v>467568233.803423</v>
      </c>
      <c r="I35" s="111">
        <v>5525.02556870182</v>
      </c>
      <c r="J35" s="111">
        <v>178.226631248446</v>
      </c>
      <c r="K35" s="111">
        <v>84627.342985</v>
      </c>
      <c r="L35" s="122"/>
      <c r="M35" s="123">
        <v>31</v>
      </c>
      <c r="N35" s="123">
        <v>540453519</v>
      </c>
      <c r="O35" s="123">
        <v>6324</v>
      </c>
      <c r="P35" s="123">
        <f t="shared" si="0"/>
        <v>204</v>
      </c>
      <c r="Q35" s="137">
        <f t="shared" si="1"/>
        <v>85460.7082542695</v>
      </c>
      <c r="R35" s="138">
        <f t="shared" si="2"/>
        <v>72885285.1965768</v>
      </c>
      <c r="S35" s="107"/>
      <c r="T35" s="139">
        <v>30</v>
      </c>
      <c r="U35" s="140">
        <v>604338095.563579</v>
      </c>
      <c r="V35" s="141">
        <v>6677.57332825086</v>
      </c>
      <c r="W35" s="140">
        <v>222.585777608362</v>
      </c>
      <c r="X35" s="142">
        <v>90502.6520647556</v>
      </c>
      <c r="Z35" s="154">
        <v>30</v>
      </c>
      <c r="AA35" s="155">
        <v>481240283</v>
      </c>
      <c r="AB35" s="154">
        <v>5760</v>
      </c>
      <c r="AC35" s="156">
        <v>192</v>
      </c>
      <c r="AD35" s="156">
        <v>83548.6602430556</v>
      </c>
      <c r="AE35" s="157">
        <f t="shared" si="3"/>
        <v>-123097812.563579</v>
      </c>
    </row>
    <row r="36" hidden="1" spans="1:31">
      <c r="A36" s="109" t="s">
        <v>103</v>
      </c>
      <c r="B36" s="109" t="s">
        <v>104</v>
      </c>
      <c r="C36" s="109" t="s">
        <v>14</v>
      </c>
      <c r="D36" s="109" t="s">
        <v>15</v>
      </c>
      <c r="E36" s="109" t="s">
        <v>1087</v>
      </c>
      <c r="F36" s="110" t="s">
        <v>74</v>
      </c>
      <c r="G36" s="111">
        <v>31</v>
      </c>
      <c r="H36" s="111">
        <v>533556994.483218</v>
      </c>
      <c r="I36" s="111">
        <v>7076.50859183889</v>
      </c>
      <c r="J36" s="111">
        <v>228.27447070448</v>
      </c>
      <c r="K36" s="111">
        <v>75398.3391044776</v>
      </c>
      <c r="L36" s="122"/>
      <c r="M36" s="123">
        <v>31</v>
      </c>
      <c r="N36" s="123">
        <v>593482140</v>
      </c>
      <c r="O36" s="123">
        <v>7750</v>
      </c>
      <c r="P36" s="123">
        <f t="shared" si="0"/>
        <v>250</v>
      </c>
      <c r="Q36" s="137">
        <f t="shared" si="1"/>
        <v>76578.3406451613</v>
      </c>
      <c r="R36" s="138">
        <f t="shared" si="2"/>
        <v>59925145.5167822</v>
      </c>
      <c r="S36" s="107"/>
      <c r="T36" s="139">
        <v>30</v>
      </c>
      <c r="U36" s="140">
        <v>631784252.357555</v>
      </c>
      <c r="V36" s="141">
        <v>7616.3077880364</v>
      </c>
      <c r="W36" s="140">
        <v>253.87692626788</v>
      </c>
      <c r="X36" s="142">
        <v>82951.5127198448</v>
      </c>
      <c r="Z36" s="154">
        <v>30</v>
      </c>
      <c r="AA36" s="155">
        <v>563132209</v>
      </c>
      <c r="AB36" s="154">
        <v>7449</v>
      </c>
      <c r="AC36" s="156">
        <v>248.3</v>
      </c>
      <c r="AD36" s="156">
        <v>75598.3634044838</v>
      </c>
      <c r="AE36" s="157">
        <f t="shared" si="3"/>
        <v>-68652043.3575546</v>
      </c>
    </row>
    <row r="37" hidden="1" spans="1:31">
      <c r="A37" s="109" t="s">
        <v>105</v>
      </c>
      <c r="B37" s="109" t="s">
        <v>106</v>
      </c>
      <c r="C37" s="109" t="s">
        <v>14</v>
      </c>
      <c r="D37" s="109" t="s">
        <v>15</v>
      </c>
      <c r="E37" s="109" t="s">
        <v>1087</v>
      </c>
      <c r="F37" s="110" t="s">
        <v>74</v>
      </c>
      <c r="G37" s="111">
        <v>31</v>
      </c>
      <c r="H37" s="111">
        <v>192391336.743156</v>
      </c>
      <c r="I37" s="111">
        <v>2538.65779079422</v>
      </c>
      <c r="J37" s="111">
        <v>81.8921867998136</v>
      </c>
      <c r="K37" s="111">
        <v>75784.6675675676</v>
      </c>
      <c r="L37" s="122"/>
      <c r="M37" s="123">
        <v>31</v>
      </c>
      <c r="N37" s="123">
        <v>206791937</v>
      </c>
      <c r="O37" s="123">
        <v>2618</v>
      </c>
      <c r="P37" s="123">
        <f t="shared" si="0"/>
        <v>84.4516129032258</v>
      </c>
      <c r="Q37" s="137">
        <f t="shared" si="1"/>
        <v>78988.5168067227</v>
      </c>
      <c r="R37" s="138">
        <f t="shared" si="2"/>
        <v>14400600.2568443</v>
      </c>
      <c r="S37" s="107"/>
      <c r="T37" s="139">
        <v>30</v>
      </c>
      <c r="U37" s="140">
        <v>230332609.524916</v>
      </c>
      <c r="V37" s="141">
        <v>2692.3805418526</v>
      </c>
      <c r="W37" s="140">
        <v>89.7460180617532</v>
      </c>
      <c r="X37" s="142">
        <v>85549.7972684155</v>
      </c>
      <c r="Z37" s="154">
        <v>30</v>
      </c>
      <c r="AA37" s="155">
        <v>208740503</v>
      </c>
      <c r="AB37" s="154">
        <v>2636</v>
      </c>
      <c r="AC37" s="156">
        <v>87.8666666666667</v>
      </c>
      <c r="AD37" s="156">
        <v>79188.3547040971</v>
      </c>
      <c r="AE37" s="157">
        <f t="shared" si="3"/>
        <v>-21592106.5249165</v>
      </c>
    </row>
    <row r="38" hidden="1" spans="1:31">
      <c r="A38" s="109" t="s">
        <v>107</v>
      </c>
      <c r="B38" s="109" t="s">
        <v>108</v>
      </c>
      <c r="C38" s="109" t="s">
        <v>14</v>
      </c>
      <c r="D38" s="109" t="s">
        <v>96</v>
      </c>
      <c r="E38" s="109" t="s">
        <v>1091</v>
      </c>
      <c r="F38" s="110" t="s">
        <v>109</v>
      </c>
      <c r="G38" s="111">
        <v>31</v>
      </c>
      <c r="H38" s="111">
        <v>281348891.244986</v>
      </c>
      <c r="I38" s="111">
        <v>3306.53065877593</v>
      </c>
      <c r="J38" s="111">
        <v>106.662279315353</v>
      </c>
      <c r="K38" s="111">
        <v>85088.85</v>
      </c>
      <c r="L38" s="122"/>
      <c r="M38" s="123">
        <v>31</v>
      </c>
      <c r="N38" s="123">
        <v>365751132</v>
      </c>
      <c r="O38" s="123">
        <v>4249</v>
      </c>
      <c r="P38" s="123">
        <f t="shared" si="0"/>
        <v>137.064516129032</v>
      </c>
      <c r="Q38" s="137">
        <f t="shared" si="1"/>
        <v>86079.3438456107</v>
      </c>
      <c r="R38" s="138">
        <f t="shared" si="2"/>
        <v>84402240.7550138</v>
      </c>
      <c r="S38" s="107"/>
      <c r="T38" s="139">
        <v>30</v>
      </c>
      <c r="U38" s="140">
        <v>342933502.125644</v>
      </c>
      <c r="V38" s="141">
        <v>3877.80196228342</v>
      </c>
      <c r="W38" s="140">
        <v>129.260065409447</v>
      </c>
      <c r="X38" s="142">
        <v>88435.0220720685</v>
      </c>
      <c r="Z38" s="154">
        <v>30</v>
      </c>
      <c r="AA38" s="155">
        <v>335473331</v>
      </c>
      <c r="AB38" s="154">
        <v>3799</v>
      </c>
      <c r="AC38" s="156">
        <v>126.633333333333</v>
      </c>
      <c r="AD38" s="156">
        <v>88305.6938668071</v>
      </c>
      <c r="AE38" s="157">
        <f t="shared" si="3"/>
        <v>-7460171.12564439</v>
      </c>
    </row>
    <row r="39" hidden="1" spans="1:31">
      <c r="A39" s="109" t="s">
        <v>110</v>
      </c>
      <c r="B39" s="109" t="s">
        <v>111</v>
      </c>
      <c r="C39" s="109" t="s">
        <v>14</v>
      </c>
      <c r="D39" s="109" t="s">
        <v>60</v>
      </c>
      <c r="E39" s="109" t="s">
        <v>1092</v>
      </c>
      <c r="F39" s="110" t="s">
        <v>112</v>
      </c>
      <c r="G39" s="111">
        <v>31</v>
      </c>
      <c r="H39" s="111">
        <v>238341293.03599</v>
      </c>
      <c r="I39" s="111">
        <v>2963.40011871428</v>
      </c>
      <c r="J39" s="111">
        <v>95.5935522165895</v>
      </c>
      <c r="K39" s="111">
        <v>80428.32</v>
      </c>
      <c r="L39" s="122"/>
      <c r="M39" s="123">
        <v>31</v>
      </c>
      <c r="N39" s="123">
        <v>255532117</v>
      </c>
      <c r="O39" s="123">
        <v>3026</v>
      </c>
      <c r="P39" s="123">
        <f t="shared" si="0"/>
        <v>97.6129032258064</v>
      </c>
      <c r="Q39" s="137">
        <f t="shared" si="1"/>
        <v>84445.5112359551</v>
      </c>
      <c r="R39" s="138">
        <f t="shared" si="2"/>
        <v>17190823.9640102</v>
      </c>
      <c r="S39" s="107"/>
      <c r="T39" s="139">
        <v>30</v>
      </c>
      <c r="U39" s="140">
        <v>277951151.985117</v>
      </c>
      <c r="V39" s="141">
        <v>3178.8505239083</v>
      </c>
      <c r="W39" s="140">
        <v>105.961684130277</v>
      </c>
      <c r="X39" s="142">
        <v>87437.628757512</v>
      </c>
      <c r="Z39" s="154">
        <v>30</v>
      </c>
      <c r="AA39" s="155">
        <v>240233960</v>
      </c>
      <c r="AB39" s="154">
        <v>2973</v>
      </c>
      <c r="AC39" s="156">
        <v>99.1</v>
      </c>
      <c r="AD39" s="156">
        <v>80805.2337706021</v>
      </c>
      <c r="AE39" s="157">
        <f t="shared" si="3"/>
        <v>-37717191.9851165</v>
      </c>
    </row>
    <row r="40" hidden="1" spans="1:31">
      <c r="A40" s="109" t="s">
        <v>113</v>
      </c>
      <c r="B40" s="109" t="s">
        <v>114</v>
      </c>
      <c r="C40" s="109" t="s">
        <v>115</v>
      </c>
      <c r="D40" s="109" t="s">
        <v>15</v>
      </c>
      <c r="E40" s="109" t="s">
        <v>1092</v>
      </c>
      <c r="F40" s="110" t="s">
        <v>116</v>
      </c>
      <c r="G40" s="111">
        <v>31</v>
      </c>
      <c r="H40" s="111">
        <v>491608689.699816</v>
      </c>
      <c r="I40" s="111">
        <v>5614.86338282705</v>
      </c>
      <c r="J40" s="111">
        <v>181.124625252485</v>
      </c>
      <c r="K40" s="111">
        <v>87554.88</v>
      </c>
      <c r="L40" s="122"/>
      <c r="M40" s="123">
        <v>31</v>
      </c>
      <c r="N40" s="123">
        <v>524292707</v>
      </c>
      <c r="O40" s="123">
        <v>6037</v>
      </c>
      <c r="P40" s="123">
        <f t="shared" si="0"/>
        <v>194.741935483871</v>
      </c>
      <c r="Q40" s="137">
        <f t="shared" si="1"/>
        <v>86846.5640218652</v>
      </c>
      <c r="R40" s="138">
        <f t="shared" si="2"/>
        <v>32684017.3001836</v>
      </c>
      <c r="S40" s="107"/>
      <c r="T40" s="139">
        <v>30</v>
      </c>
      <c r="U40" s="140">
        <v>449610449.446478</v>
      </c>
      <c r="V40" s="141">
        <v>4858.23746999273</v>
      </c>
      <c r="W40" s="140">
        <v>161.941248999758</v>
      </c>
      <c r="X40" s="142">
        <v>92546.0009362513</v>
      </c>
      <c r="Z40" s="154">
        <v>30</v>
      </c>
      <c r="AA40" s="155">
        <v>454191997</v>
      </c>
      <c r="AB40" s="154">
        <v>5213</v>
      </c>
      <c r="AC40" s="156">
        <v>173.766666666667</v>
      </c>
      <c r="AD40" s="156">
        <v>87126.7978131594</v>
      </c>
      <c r="AE40" s="157">
        <f t="shared" si="3"/>
        <v>4581547.55352169</v>
      </c>
    </row>
    <row r="41" hidden="1" spans="1:31">
      <c r="A41" s="109" t="s">
        <v>117</v>
      </c>
      <c r="B41" s="109" t="s">
        <v>118</v>
      </c>
      <c r="C41" s="109" t="s">
        <v>14</v>
      </c>
      <c r="D41" s="109" t="s">
        <v>24</v>
      </c>
      <c r="E41" s="109" t="s">
        <v>1087</v>
      </c>
      <c r="F41" s="110" t="s">
        <v>77</v>
      </c>
      <c r="G41" s="111">
        <v>21</v>
      </c>
      <c r="H41" s="111">
        <v>81921857.6316572</v>
      </c>
      <c r="I41" s="111">
        <v>1067.12591711256</v>
      </c>
      <c r="J41" s="111">
        <v>50.8155198625029</v>
      </c>
      <c r="K41" s="111">
        <v>76768.6889784499</v>
      </c>
      <c r="L41" s="122"/>
      <c r="M41" s="123">
        <v>22</v>
      </c>
      <c r="N41" s="123">
        <v>96570412</v>
      </c>
      <c r="O41" s="123">
        <v>1323</v>
      </c>
      <c r="P41" s="123">
        <f t="shared" si="0"/>
        <v>60.1363636363636</v>
      </c>
      <c r="Q41" s="137">
        <f t="shared" si="1"/>
        <v>72993.5086923658</v>
      </c>
      <c r="R41" s="138">
        <f t="shared" si="2"/>
        <v>14648554.3683428</v>
      </c>
      <c r="S41" s="107"/>
      <c r="T41" s="139">
        <v>21</v>
      </c>
      <c r="U41" s="140">
        <v>90111035.9026397</v>
      </c>
      <c r="V41" s="141">
        <v>1224.26098720368</v>
      </c>
      <c r="W41" s="140">
        <v>58.2981422477944</v>
      </c>
      <c r="X41" s="142">
        <v>73604.433078</v>
      </c>
      <c r="Z41" s="154">
        <v>21</v>
      </c>
      <c r="AA41" s="155">
        <v>88001865</v>
      </c>
      <c r="AB41" s="154">
        <v>1156</v>
      </c>
      <c r="AC41" s="156">
        <v>55.0476190476191</v>
      </c>
      <c r="AD41" s="156">
        <v>76126.1807958477</v>
      </c>
      <c r="AE41" s="157">
        <f t="shared" si="3"/>
        <v>-2109170.9026397</v>
      </c>
    </row>
    <row r="42" hidden="1" spans="1:31">
      <c r="A42" s="109" t="s">
        <v>119</v>
      </c>
      <c r="B42" s="109" t="s">
        <v>120</v>
      </c>
      <c r="C42" s="109" t="s">
        <v>35</v>
      </c>
      <c r="D42" s="109" t="s">
        <v>15</v>
      </c>
      <c r="E42" s="109" t="s">
        <v>1090</v>
      </c>
      <c r="F42" s="110" t="s">
        <v>121</v>
      </c>
      <c r="G42" s="111">
        <v>31</v>
      </c>
      <c r="H42" s="111">
        <v>282288687.994955</v>
      </c>
      <c r="I42" s="111">
        <v>3659.01930447563</v>
      </c>
      <c r="J42" s="111">
        <v>118.032880789536</v>
      </c>
      <c r="K42" s="111">
        <v>77148.7288</v>
      </c>
      <c r="L42" s="122"/>
      <c r="M42" s="123">
        <v>31</v>
      </c>
      <c r="N42" s="123">
        <v>291870806</v>
      </c>
      <c r="O42" s="123">
        <v>3652</v>
      </c>
      <c r="P42" s="123">
        <f t="shared" si="0"/>
        <v>117.806451612903</v>
      </c>
      <c r="Q42" s="137">
        <f t="shared" si="1"/>
        <v>79920.8121577218</v>
      </c>
      <c r="R42" s="138">
        <f t="shared" si="2"/>
        <v>9582118.00504518</v>
      </c>
      <c r="S42" s="107"/>
      <c r="T42" s="139">
        <v>30</v>
      </c>
      <c r="U42" s="140">
        <v>277354117.426198</v>
      </c>
      <c r="V42" s="141">
        <v>3405.11617524423</v>
      </c>
      <c r="W42" s="140">
        <v>113.503872508141</v>
      </c>
      <c r="X42" s="142">
        <v>81452.1746548943</v>
      </c>
      <c r="Z42" s="154">
        <v>30</v>
      </c>
      <c r="AA42" s="155">
        <v>296916638</v>
      </c>
      <c r="AB42" s="154">
        <v>3519</v>
      </c>
      <c r="AC42" s="156">
        <v>117.3</v>
      </c>
      <c r="AD42" s="156">
        <v>84375.287865871</v>
      </c>
      <c r="AE42" s="157">
        <f t="shared" si="3"/>
        <v>19562520.5738016</v>
      </c>
    </row>
    <row r="43" hidden="1" spans="1:31">
      <c r="A43" s="109" t="s">
        <v>122</v>
      </c>
      <c r="B43" s="109" t="s">
        <v>123</v>
      </c>
      <c r="C43" s="109" t="s">
        <v>35</v>
      </c>
      <c r="D43" s="109" t="s">
        <v>15</v>
      </c>
      <c r="E43" s="109" t="s">
        <v>1090</v>
      </c>
      <c r="F43" s="110" t="s">
        <v>124</v>
      </c>
      <c r="G43" s="111">
        <v>31</v>
      </c>
      <c r="H43" s="111">
        <v>546101822.235325</v>
      </c>
      <c r="I43" s="111">
        <v>6840.77522141095</v>
      </c>
      <c r="J43" s="111">
        <v>220.670168432611</v>
      </c>
      <c r="K43" s="111">
        <v>79830.4</v>
      </c>
      <c r="L43" s="122"/>
      <c r="M43" s="123">
        <v>31</v>
      </c>
      <c r="N43" s="123">
        <v>562658008</v>
      </c>
      <c r="O43" s="123">
        <v>6989</v>
      </c>
      <c r="P43" s="123">
        <f t="shared" si="0"/>
        <v>225.451612903226</v>
      </c>
      <c r="Q43" s="137">
        <f t="shared" si="1"/>
        <v>80506.2252110459</v>
      </c>
      <c r="R43" s="138">
        <f t="shared" si="2"/>
        <v>16556185.764675</v>
      </c>
      <c r="S43" s="107"/>
      <c r="T43" s="139">
        <v>30</v>
      </c>
      <c r="U43" s="140">
        <v>500415800.500826</v>
      </c>
      <c r="V43" s="141">
        <v>6222.87371604445</v>
      </c>
      <c r="W43" s="140">
        <v>207.429123868148</v>
      </c>
      <c r="X43" s="142">
        <v>80415.5480787924</v>
      </c>
      <c r="Z43" s="154">
        <v>30</v>
      </c>
      <c r="AA43" s="155">
        <v>562952025</v>
      </c>
      <c r="AB43" s="154">
        <v>7126</v>
      </c>
      <c r="AC43" s="156">
        <v>237.533333333333</v>
      </c>
      <c r="AD43" s="156">
        <v>78999.7228459164</v>
      </c>
      <c r="AE43" s="157">
        <f t="shared" si="3"/>
        <v>62536224.4991739</v>
      </c>
    </row>
    <row r="44" hidden="1" spans="1:31">
      <c r="A44" s="109" t="s">
        <v>125</v>
      </c>
      <c r="B44" s="109" t="s">
        <v>126</v>
      </c>
      <c r="C44" s="109" t="s">
        <v>35</v>
      </c>
      <c r="D44" s="109" t="s">
        <v>15</v>
      </c>
      <c r="E44" s="109" t="s">
        <v>1090</v>
      </c>
      <c r="F44" s="110" t="s">
        <v>37</v>
      </c>
      <c r="G44" s="111">
        <v>31</v>
      </c>
      <c r="H44" s="111">
        <v>307474710.193696</v>
      </c>
      <c r="I44" s="111">
        <v>3181.75591693533</v>
      </c>
      <c r="J44" s="111">
        <v>102.637287643075</v>
      </c>
      <c r="K44" s="111">
        <v>96636.8</v>
      </c>
      <c r="L44" s="122"/>
      <c r="M44" s="123">
        <v>31</v>
      </c>
      <c r="N44" s="123">
        <v>321535839</v>
      </c>
      <c r="O44" s="123">
        <v>3311</v>
      </c>
      <c r="P44" s="123">
        <f t="shared" si="0"/>
        <v>106.806451612903</v>
      </c>
      <c r="Q44" s="137">
        <f t="shared" si="1"/>
        <v>97111.3980670492</v>
      </c>
      <c r="R44" s="138">
        <f t="shared" si="2"/>
        <v>14061128.8063041</v>
      </c>
      <c r="S44" s="107"/>
      <c r="T44" s="139">
        <v>30</v>
      </c>
      <c r="U44" s="140">
        <v>316804827.483607</v>
      </c>
      <c r="V44" s="141">
        <v>3374.151806664</v>
      </c>
      <c r="W44" s="140">
        <v>112.4717268888</v>
      </c>
      <c r="X44" s="142">
        <v>93891.6935681176</v>
      </c>
      <c r="Z44" s="154">
        <v>30</v>
      </c>
      <c r="AA44" s="155">
        <v>369551865</v>
      </c>
      <c r="AB44" s="154">
        <v>3581</v>
      </c>
      <c r="AC44" s="156">
        <v>119.366666666667</v>
      </c>
      <c r="AD44" s="156">
        <v>103197.951689472</v>
      </c>
      <c r="AE44" s="157">
        <f t="shared" si="3"/>
        <v>52747037.516393</v>
      </c>
    </row>
    <row r="45" hidden="1" spans="1:31">
      <c r="A45" s="109" t="s">
        <v>127</v>
      </c>
      <c r="B45" s="109" t="s">
        <v>128</v>
      </c>
      <c r="C45" s="109" t="s">
        <v>14</v>
      </c>
      <c r="D45" s="109" t="s">
        <v>15</v>
      </c>
      <c r="E45" s="109" t="s">
        <v>1087</v>
      </c>
      <c r="F45" s="110" t="s">
        <v>17</v>
      </c>
      <c r="G45" s="111">
        <v>31</v>
      </c>
      <c r="H45" s="111">
        <v>941466719.341427</v>
      </c>
      <c r="I45" s="111">
        <v>11519.1597257288</v>
      </c>
      <c r="J45" s="111">
        <v>371.585797604154</v>
      </c>
      <c r="K45" s="111">
        <v>81730.5030712093</v>
      </c>
      <c r="L45" s="122"/>
      <c r="M45" s="123">
        <v>31</v>
      </c>
      <c r="N45" s="123">
        <v>1036209793</v>
      </c>
      <c r="O45" s="123">
        <v>12779</v>
      </c>
      <c r="P45" s="123">
        <f t="shared" si="0"/>
        <v>412.225806451613</v>
      </c>
      <c r="Q45" s="137">
        <f t="shared" si="1"/>
        <v>81086.9233116832</v>
      </c>
      <c r="R45" s="138">
        <f t="shared" si="2"/>
        <v>94743073.6585729</v>
      </c>
      <c r="S45" s="107"/>
      <c r="T45" s="139">
        <v>30</v>
      </c>
      <c r="U45" s="140">
        <v>1063992313.99376</v>
      </c>
      <c r="V45" s="141">
        <v>12658.3755337002</v>
      </c>
      <c r="W45" s="140">
        <v>421.94585112334</v>
      </c>
      <c r="X45" s="142">
        <v>84054.4121290377</v>
      </c>
      <c r="Z45" s="154">
        <v>30</v>
      </c>
      <c r="AA45" s="155">
        <v>1053199039</v>
      </c>
      <c r="AB45" s="154">
        <v>12363</v>
      </c>
      <c r="AC45" s="156">
        <v>412.1</v>
      </c>
      <c r="AD45" s="156">
        <v>85189.6011485885</v>
      </c>
      <c r="AE45" s="157">
        <f t="shared" si="3"/>
        <v>-10793274.9937638</v>
      </c>
    </row>
    <row r="46" hidden="1" spans="1:31">
      <c r="A46" s="109" t="s">
        <v>129</v>
      </c>
      <c r="B46" s="109" t="s">
        <v>130</v>
      </c>
      <c r="C46" s="109" t="s">
        <v>70</v>
      </c>
      <c r="D46" s="109" t="s">
        <v>15</v>
      </c>
      <c r="E46" s="109" t="s">
        <v>1091</v>
      </c>
      <c r="F46" s="110" t="s">
        <v>71</v>
      </c>
      <c r="G46" s="111">
        <v>31</v>
      </c>
      <c r="H46" s="111">
        <v>449677541.90489</v>
      </c>
      <c r="I46" s="111">
        <v>5552.47601190675</v>
      </c>
      <c r="J46" s="111">
        <v>179.112129416347</v>
      </c>
      <c r="K46" s="111">
        <v>80986.85</v>
      </c>
      <c r="L46" s="122"/>
      <c r="M46" s="123">
        <v>31</v>
      </c>
      <c r="N46" s="123">
        <v>474587477</v>
      </c>
      <c r="O46" s="123">
        <v>5639</v>
      </c>
      <c r="P46" s="123">
        <f t="shared" si="0"/>
        <v>181.903225806452</v>
      </c>
      <c r="Q46" s="137">
        <f t="shared" si="1"/>
        <v>84161.638056393</v>
      </c>
      <c r="R46" s="138">
        <f t="shared" si="2"/>
        <v>24909935.09511</v>
      </c>
      <c r="S46" s="107"/>
      <c r="T46" s="139">
        <v>30</v>
      </c>
      <c r="U46" s="140">
        <v>449115339.915943</v>
      </c>
      <c r="V46" s="141">
        <v>5197.85081065802</v>
      </c>
      <c r="W46" s="140">
        <v>173.261693688601</v>
      </c>
      <c r="X46" s="142">
        <v>86404.0458789326</v>
      </c>
      <c r="Z46" s="154">
        <v>30</v>
      </c>
      <c r="AA46" s="155">
        <v>482196864</v>
      </c>
      <c r="AB46" s="154">
        <v>5700</v>
      </c>
      <c r="AC46" s="156">
        <v>190</v>
      </c>
      <c r="AD46" s="156">
        <v>84595.9410526316</v>
      </c>
      <c r="AE46" s="157">
        <f t="shared" si="3"/>
        <v>33081524.0840574</v>
      </c>
    </row>
    <row r="47" hidden="1" spans="1:31">
      <c r="A47" s="109" t="s">
        <v>131</v>
      </c>
      <c r="B47" s="109" t="s">
        <v>132</v>
      </c>
      <c r="C47" s="109" t="s">
        <v>14</v>
      </c>
      <c r="D47" s="109" t="s">
        <v>60</v>
      </c>
      <c r="E47" s="109" t="s">
        <v>1092</v>
      </c>
      <c r="F47" s="110" t="s">
        <v>47</v>
      </c>
      <c r="G47" s="111">
        <v>31</v>
      </c>
      <c r="H47" s="111">
        <v>365007701.765215</v>
      </c>
      <c r="I47" s="111">
        <v>5302.92652822555</v>
      </c>
      <c r="J47" s="111">
        <v>171.062146071792</v>
      </c>
      <c r="K47" s="111">
        <v>68831.37072</v>
      </c>
      <c r="L47" s="122"/>
      <c r="M47" s="123">
        <v>31</v>
      </c>
      <c r="N47" s="123">
        <v>403685853</v>
      </c>
      <c r="O47" s="123">
        <v>5893</v>
      </c>
      <c r="P47" s="123">
        <f t="shared" si="0"/>
        <v>190.096774193548</v>
      </c>
      <c r="Q47" s="137">
        <f t="shared" si="1"/>
        <v>68502.6052944171</v>
      </c>
      <c r="R47" s="138">
        <f t="shared" si="2"/>
        <v>38678151.2347848</v>
      </c>
      <c r="S47" s="107"/>
      <c r="T47" s="139">
        <v>30</v>
      </c>
      <c r="U47" s="140">
        <v>325703480.095442</v>
      </c>
      <c r="V47" s="141">
        <v>4648.31410173218</v>
      </c>
      <c r="W47" s="140">
        <v>154.943803391073</v>
      </c>
      <c r="X47" s="142">
        <v>70069.1633497982</v>
      </c>
      <c r="Z47" s="154">
        <v>30</v>
      </c>
      <c r="AA47" s="155">
        <v>355782075</v>
      </c>
      <c r="AB47" s="154">
        <v>5139</v>
      </c>
      <c r="AC47" s="156">
        <v>171.3</v>
      </c>
      <c r="AD47" s="156">
        <v>69231.7717454758</v>
      </c>
      <c r="AE47" s="157">
        <f t="shared" si="3"/>
        <v>30078594.9045576</v>
      </c>
    </row>
    <row r="48" hidden="1" spans="1:31">
      <c r="A48" s="112" t="s">
        <v>133</v>
      </c>
      <c r="B48" s="112" t="s">
        <v>134</v>
      </c>
      <c r="C48" s="112" t="s">
        <v>135</v>
      </c>
      <c r="D48" s="112" t="s">
        <v>15</v>
      </c>
      <c r="E48" s="112" t="s">
        <v>1090</v>
      </c>
      <c r="F48" s="113" t="s">
        <v>136</v>
      </c>
      <c r="G48" s="111">
        <v>31</v>
      </c>
      <c r="H48" s="111">
        <v>529391240.159581</v>
      </c>
      <c r="I48" s="111">
        <v>5727.16065048359</v>
      </c>
      <c r="J48" s="111">
        <v>184.747117757535</v>
      </c>
      <c r="K48" s="111">
        <v>92435.2</v>
      </c>
      <c r="L48" s="122"/>
      <c r="M48" s="123">
        <v>31</v>
      </c>
      <c r="N48" s="123">
        <v>512423609</v>
      </c>
      <c r="O48" s="123">
        <v>5743</v>
      </c>
      <c r="P48" s="123">
        <f t="shared" si="0"/>
        <v>185.258064516129</v>
      </c>
      <c r="Q48" s="137">
        <f t="shared" si="1"/>
        <v>89225.7720703465</v>
      </c>
      <c r="R48" s="138">
        <f t="shared" si="2"/>
        <v>-16967631.1595807</v>
      </c>
      <c r="S48" s="107"/>
      <c r="T48" s="139">
        <v>30</v>
      </c>
      <c r="U48" s="140">
        <v>514512558.882392</v>
      </c>
      <c r="V48" s="141">
        <v>5603.58634444001</v>
      </c>
      <c r="W48" s="140">
        <v>186.786211481334</v>
      </c>
      <c r="X48" s="142">
        <v>91818.4404159137</v>
      </c>
      <c r="Z48" s="154">
        <v>30</v>
      </c>
      <c r="AA48" s="155">
        <v>480023159</v>
      </c>
      <c r="AB48" s="154">
        <v>5294</v>
      </c>
      <c r="AC48" s="156">
        <v>176.466666666667</v>
      </c>
      <c r="AD48" s="156">
        <v>90673.0561012467</v>
      </c>
      <c r="AE48" s="157">
        <f t="shared" si="3"/>
        <v>-34489399.8823924</v>
      </c>
    </row>
    <row r="49" hidden="1" spans="1:31">
      <c r="A49" s="114" t="s">
        <v>137</v>
      </c>
      <c r="B49" s="114" t="s">
        <v>138</v>
      </c>
      <c r="C49" s="114" t="s">
        <v>14</v>
      </c>
      <c r="D49" s="114" t="s">
        <v>24</v>
      </c>
      <c r="E49" s="114" t="s">
        <v>1088</v>
      </c>
      <c r="F49" s="115" t="s">
        <v>139</v>
      </c>
      <c r="G49" s="111">
        <v>0</v>
      </c>
      <c r="H49" s="111">
        <v>0</v>
      </c>
      <c r="I49" s="111">
        <v>0</v>
      </c>
      <c r="J49" s="111">
        <v>0</v>
      </c>
      <c r="K49" s="111">
        <v>0</v>
      </c>
      <c r="L49" s="122"/>
      <c r="M49" s="123">
        <v>0</v>
      </c>
      <c r="N49" s="123">
        <v>0</v>
      </c>
      <c r="O49" s="123">
        <v>0</v>
      </c>
      <c r="P49" s="123">
        <f t="shared" si="0"/>
        <v>0</v>
      </c>
      <c r="Q49" s="137">
        <f t="shared" si="1"/>
        <v>0</v>
      </c>
      <c r="R49" s="138">
        <f t="shared" si="2"/>
        <v>0</v>
      </c>
      <c r="S49" s="107"/>
      <c r="T49" s="139">
        <v>0</v>
      </c>
      <c r="U49" s="140">
        <v>0</v>
      </c>
      <c r="V49" s="141">
        <v>0</v>
      </c>
      <c r="W49" s="140">
        <v>0</v>
      </c>
      <c r="X49" s="142">
        <v>0</v>
      </c>
      <c r="Z49" s="154">
        <v>0</v>
      </c>
      <c r="AA49" s="155">
        <v>0</v>
      </c>
      <c r="AB49" s="154">
        <v>0</v>
      </c>
      <c r="AC49" s="156">
        <v>0</v>
      </c>
      <c r="AD49" s="156">
        <v>0</v>
      </c>
      <c r="AE49" s="157">
        <f t="shared" si="3"/>
        <v>0</v>
      </c>
    </row>
    <row r="50" hidden="1" spans="1:31">
      <c r="A50" s="112" t="s">
        <v>140</v>
      </c>
      <c r="B50" s="112" t="s">
        <v>141</v>
      </c>
      <c r="C50" s="112" t="s">
        <v>14</v>
      </c>
      <c r="D50" s="112" t="s">
        <v>92</v>
      </c>
      <c r="E50" s="112" t="s">
        <v>1089</v>
      </c>
      <c r="F50" s="113" t="s">
        <v>142</v>
      </c>
      <c r="G50" s="111">
        <v>31</v>
      </c>
      <c r="H50" s="111">
        <v>1006626182.80198</v>
      </c>
      <c r="I50" s="111">
        <v>11772.4968926607</v>
      </c>
      <c r="J50" s="111">
        <v>379.757964279378</v>
      </c>
      <c r="K50" s="111">
        <v>85506.6</v>
      </c>
      <c r="L50" s="122"/>
      <c r="M50" s="123">
        <v>31</v>
      </c>
      <c r="N50" s="123">
        <v>970375064</v>
      </c>
      <c r="O50" s="123">
        <v>11562</v>
      </c>
      <c r="P50" s="123">
        <f t="shared" si="0"/>
        <v>372.967741935484</v>
      </c>
      <c r="Q50" s="137">
        <f t="shared" si="1"/>
        <v>83927.959176613</v>
      </c>
      <c r="R50" s="138">
        <f t="shared" si="2"/>
        <v>-36251118.8019828</v>
      </c>
      <c r="S50" s="107"/>
      <c r="T50" s="139">
        <v>30</v>
      </c>
      <c r="U50" s="140">
        <v>966992860.643647</v>
      </c>
      <c r="V50" s="141">
        <v>11220</v>
      </c>
      <c r="W50" s="140">
        <v>374</v>
      </c>
      <c r="X50" s="142">
        <v>86184.7469379365</v>
      </c>
      <c r="Z50" s="154">
        <v>30</v>
      </c>
      <c r="AA50" s="155">
        <v>865822994</v>
      </c>
      <c r="AB50" s="154">
        <v>10349</v>
      </c>
      <c r="AC50" s="156">
        <v>344.966666666667</v>
      </c>
      <c r="AD50" s="156">
        <v>83662.478886849</v>
      </c>
      <c r="AE50" s="157">
        <f t="shared" si="3"/>
        <v>-101169866.643647</v>
      </c>
    </row>
    <row r="51" hidden="1" spans="1:31">
      <c r="A51" s="109" t="s">
        <v>143</v>
      </c>
      <c r="B51" s="109" t="s">
        <v>144</v>
      </c>
      <c r="C51" s="109" t="s">
        <v>14</v>
      </c>
      <c r="D51" s="109" t="s">
        <v>15</v>
      </c>
      <c r="E51" s="109" t="s">
        <v>1089</v>
      </c>
      <c r="F51" s="110" t="s">
        <v>145</v>
      </c>
      <c r="G51" s="111">
        <v>31</v>
      </c>
      <c r="H51" s="111">
        <v>436608946.757486</v>
      </c>
      <c r="I51" s="111">
        <v>5886.24844633036</v>
      </c>
      <c r="J51" s="111">
        <v>189.878982139689</v>
      </c>
      <c r="K51" s="111">
        <v>74174.4</v>
      </c>
      <c r="L51" s="122"/>
      <c r="M51" s="123">
        <v>31</v>
      </c>
      <c r="N51" s="123">
        <v>425068971</v>
      </c>
      <c r="O51" s="123">
        <v>5950</v>
      </c>
      <c r="P51" s="123">
        <f t="shared" si="0"/>
        <v>191.935483870968</v>
      </c>
      <c r="Q51" s="137">
        <f t="shared" si="1"/>
        <v>71440.1631932773</v>
      </c>
      <c r="R51" s="138">
        <f t="shared" si="2"/>
        <v>-11539975.7574864</v>
      </c>
      <c r="S51" s="107"/>
      <c r="T51" s="139">
        <v>30</v>
      </c>
      <c r="U51" s="140">
        <v>436922288.560544</v>
      </c>
      <c r="V51" s="141">
        <v>5977.49094359262</v>
      </c>
      <c r="W51" s="140">
        <v>199.249698119754</v>
      </c>
      <c r="X51" s="142">
        <v>73094.5964926787</v>
      </c>
      <c r="Z51" s="154">
        <v>30</v>
      </c>
      <c r="AA51" s="155">
        <v>441125369</v>
      </c>
      <c r="AB51" s="154">
        <v>5908</v>
      </c>
      <c r="AC51" s="156">
        <v>196.933333333333</v>
      </c>
      <c r="AD51" s="156">
        <v>74665.7699729181</v>
      </c>
      <c r="AE51" s="157">
        <f t="shared" si="3"/>
        <v>4203080.43945616</v>
      </c>
    </row>
    <row r="52" hidden="1" spans="1:31">
      <c r="A52" s="109" t="s">
        <v>146</v>
      </c>
      <c r="B52" s="109" t="s">
        <v>147</v>
      </c>
      <c r="C52" s="109" t="s">
        <v>14</v>
      </c>
      <c r="D52" s="109" t="s">
        <v>24</v>
      </c>
      <c r="E52" s="109" t="s">
        <v>1088</v>
      </c>
      <c r="F52" s="110" t="s">
        <v>52</v>
      </c>
      <c r="G52" s="111">
        <v>31</v>
      </c>
      <c r="H52" s="111">
        <v>490871404.875506</v>
      </c>
      <c r="I52" s="111">
        <v>7276.86294414386</v>
      </c>
      <c r="J52" s="111">
        <v>234.737514327221</v>
      </c>
      <c r="K52" s="111">
        <v>67456.45873</v>
      </c>
      <c r="L52" s="122"/>
      <c r="M52" s="123">
        <v>31</v>
      </c>
      <c r="N52" s="123">
        <v>452393087</v>
      </c>
      <c r="O52" s="123">
        <v>6698</v>
      </c>
      <c r="P52" s="123">
        <f t="shared" si="0"/>
        <v>216.064516129032</v>
      </c>
      <c r="Q52" s="137">
        <f t="shared" si="1"/>
        <v>67541.5179157958</v>
      </c>
      <c r="R52" s="138">
        <f t="shared" si="2"/>
        <v>-38478317.8755062</v>
      </c>
      <c r="S52" s="107"/>
      <c r="T52" s="139">
        <v>30</v>
      </c>
      <c r="U52" s="140">
        <v>452236552.650209</v>
      </c>
      <c r="V52" s="141">
        <v>6459.26032710069</v>
      </c>
      <c r="W52" s="140">
        <v>215.308677570023</v>
      </c>
      <c r="X52" s="142">
        <v>70013.6749021851</v>
      </c>
      <c r="Z52" s="154">
        <v>30</v>
      </c>
      <c r="AA52" s="155">
        <v>462687963</v>
      </c>
      <c r="AB52" s="154">
        <v>6576</v>
      </c>
      <c r="AC52" s="156">
        <v>219.2</v>
      </c>
      <c r="AD52" s="156">
        <v>70360.0916970803</v>
      </c>
      <c r="AE52" s="157">
        <f t="shared" si="3"/>
        <v>10451410.3497906</v>
      </c>
    </row>
    <row r="53" hidden="1" spans="1:31">
      <c r="A53" s="109" t="s">
        <v>148</v>
      </c>
      <c r="B53" s="109" t="s">
        <v>149</v>
      </c>
      <c r="C53" s="109" t="s">
        <v>14</v>
      </c>
      <c r="D53" s="109" t="s">
        <v>15</v>
      </c>
      <c r="E53" s="109" t="s">
        <v>1088</v>
      </c>
      <c r="F53" s="110" t="s">
        <v>25</v>
      </c>
      <c r="G53" s="111">
        <v>31</v>
      </c>
      <c r="H53" s="111">
        <v>244365035.835472</v>
      </c>
      <c r="I53" s="111">
        <v>3331.98835041742</v>
      </c>
      <c r="J53" s="111">
        <v>107.483495174755</v>
      </c>
      <c r="K53" s="111">
        <v>73339.1027027027</v>
      </c>
      <c r="L53" s="122"/>
      <c r="M53" s="123">
        <v>31</v>
      </c>
      <c r="N53" s="123">
        <v>275209773</v>
      </c>
      <c r="O53" s="123">
        <v>3847</v>
      </c>
      <c r="P53" s="123">
        <f t="shared" si="0"/>
        <v>124.096774193548</v>
      </c>
      <c r="Q53" s="137">
        <f t="shared" si="1"/>
        <v>71538.8024434624</v>
      </c>
      <c r="R53" s="138">
        <f t="shared" si="2"/>
        <v>30844737.1645282</v>
      </c>
      <c r="S53" s="107"/>
      <c r="T53" s="139">
        <v>30</v>
      </c>
      <c r="U53" s="140">
        <v>261700970.852345</v>
      </c>
      <c r="V53" s="141">
        <v>3804.05930889547</v>
      </c>
      <c r="W53" s="140">
        <v>126.801976963182</v>
      </c>
      <c r="X53" s="142">
        <v>68795.1868259202</v>
      </c>
      <c r="Z53" s="154">
        <v>30</v>
      </c>
      <c r="AA53" s="155">
        <v>283063687</v>
      </c>
      <c r="AB53" s="154">
        <v>3864</v>
      </c>
      <c r="AC53" s="156">
        <v>128.8</v>
      </c>
      <c r="AD53" s="156">
        <v>73256.6477743271</v>
      </c>
      <c r="AE53" s="157">
        <f t="shared" si="3"/>
        <v>21362716.1476554</v>
      </c>
    </row>
    <row r="54" hidden="1" spans="1:31">
      <c r="A54" s="109" t="s">
        <v>150</v>
      </c>
      <c r="B54" s="109" t="s">
        <v>151</v>
      </c>
      <c r="C54" s="109" t="s">
        <v>35</v>
      </c>
      <c r="D54" s="109" t="s">
        <v>15</v>
      </c>
      <c r="E54" s="109" t="s">
        <v>1090</v>
      </c>
      <c r="F54" s="110" t="s">
        <v>124</v>
      </c>
      <c r="G54" s="111">
        <v>31</v>
      </c>
      <c r="H54" s="111">
        <v>100781520.498814</v>
      </c>
      <c r="I54" s="111">
        <v>1177.24968926607</v>
      </c>
      <c r="J54" s="111">
        <v>37.9757964279378</v>
      </c>
      <c r="K54" s="111">
        <v>85607.6</v>
      </c>
      <c r="L54" s="122"/>
      <c r="M54" s="123">
        <v>31</v>
      </c>
      <c r="N54" s="123">
        <v>93319132</v>
      </c>
      <c r="O54" s="123">
        <v>1031</v>
      </c>
      <c r="P54" s="123">
        <f t="shared" si="0"/>
        <v>33.258064516129</v>
      </c>
      <c r="Q54" s="137">
        <f t="shared" si="1"/>
        <v>90513.222114452</v>
      </c>
      <c r="R54" s="138">
        <f t="shared" si="2"/>
        <v>-7462388.49881411</v>
      </c>
      <c r="S54" s="107"/>
      <c r="T54" s="139">
        <v>30</v>
      </c>
      <c r="U54" s="140">
        <v>88759977.3709078</v>
      </c>
      <c r="V54" s="141">
        <v>1020.85979456711</v>
      </c>
      <c r="W54" s="140">
        <v>34.0286598189037</v>
      </c>
      <c r="X54" s="142">
        <v>86946.2955082346</v>
      </c>
      <c r="Z54" s="154">
        <v>30</v>
      </c>
      <c r="AA54" s="155">
        <v>96901957</v>
      </c>
      <c r="AB54" s="154">
        <v>1014</v>
      </c>
      <c r="AC54" s="156">
        <v>33.8</v>
      </c>
      <c r="AD54" s="156">
        <v>95564.0601577909</v>
      </c>
      <c r="AE54" s="157">
        <f t="shared" si="3"/>
        <v>8141979.62909219</v>
      </c>
    </row>
    <row r="55" hidden="1" spans="1:31">
      <c r="A55" s="109" t="s">
        <v>152</v>
      </c>
      <c r="B55" s="109" t="s">
        <v>153</v>
      </c>
      <c r="C55" s="109" t="s">
        <v>14</v>
      </c>
      <c r="D55" s="109" t="s">
        <v>15</v>
      </c>
      <c r="E55" s="109" t="s">
        <v>1088</v>
      </c>
      <c r="F55" s="110" t="s">
        <v>154</v>
      </c>
      <c r="G55" s="111">
        <v>31</v>
      </c>
      <c r="H55" s="111">
        <v>259031656.042237</v>
      </c>
      <c r="I55" s="111">
        <v>3907.94491444763</v>
      </c>
      <c r="J55" s="111">
        <v>126.06273917573</v>
      </c>
      <c r="K55" s="111">
        <v>66283.34373</v>
      </c>
      <c r="L55" s="122"/>
      <c r="M55" s="123">
        <v>31</v>
      </c>
      <c r="N55" s="123">
        <v>134067997</v>
      </c>
      <c r="O55" s="123">
        <v>1347</v>
      </c>
      <c r="P55" s="123">
        <f t="shared" si="0"/>
        <v>43.4516129032258</v>
      </c>
      <c r="Q55" s="137">
        <f t="shared" si="1"/>
        <v>99530.8069784707</v>
      </c>
      <c r="R55" s="138">
        <f t="shared" si="2"/>
        <v>-124963659.042237</v>
      </c>
      <c r="S55" s="107"/>
      <c r="T55" s="139">
        <v>30</v>
      </c>
      <c r="U55" s="140">
        <v>136671892.93436</v>
      </c>
      <c r="V55" s="141">
        <v>1491.19552888652</v>
      </c>
      <c r="W55" s="140">
        <v>49.7065176295507</v>
      </c>
      <c r="X55" s="142">
        <v>91652.5635215745</v>
      </c>
      <c r="Z55" s="154">
        <v>30</v>
      </c>
      <c r="AA55" s="155">
        <v>172126775</v>
      </c>
      <c r="AB55" s="154">
        <v>1995</v>
      </c>
      <c r="AC55" s="156">
        <v>66.5</v>
      </c>
      <c r="AD55" s="156">
        <v>86279.0852130326</v>
      </c>
      <c r="AE55" s="157">
        <f t="shared" si="3"/>
        <v>35454882.0656404</v>
      </c>
    </row>
    <row r="56" hidden="1" spans="1:31">
      <c r="A56" s="109" t="s">
        <v>155</v>
      </c>
      <c r="B56" s="109" t="s">
        <v>156</v>
      </c>
      <c r="C56" s="109" t="s">
        <v>14</v>
      </c>
      <c r="D56" s="109" t="s">
        <v>15</v>
      </c>
      <c r="E56" s="109" t="s">
        <v>1088</v>
      </c>
      <c r="F56" s="110" t="s">
        <v>25</v>
      </c>
      <c r="G56" s="111">
        <v>31</v>
      </c>
      <c r="H56" s="111">
        <v>300351091.542021</v>
      </c>
      <c r="I56" s="111">
        <v>3712.78701903655</v>
      </c>
      <c r="J56" s="111">
        <v>119.767323194727</v>
      </c>
      <c r="K56" s="111">
        <v>80896.3966966145</v>
      </c>
      <c r="L56" s="122"/>
      <c r="M56" s="123">
        <v>31</v>
      </c>
      <c r="N56" s="123">
        <v>379708859</v>
      </c>
      <c r="O56" s="123">
        <v>4684</v>
      </c>
      <c r="P56" s="123">
        <f t="shared" si="0"/>
        <v>151.096774193548</v>
      </c>
      <c r="Q56" s="137">
        <f t="shared" si="1"/>
        <v>81065.0851836038</v>
      </c>
      <c r="R56" s="138">
        <f t="shared" si="2"/>
        <v>79357767.4579787</v>
      </c>
      <c r="S56" s="107"/>
      <c r="T56" s="139">
        <v>30</v>
      </c>
      <c r="U56" s="140">
        <v>361165644.211987</v>
      </c>
      <c r="V56" s="141">
        <v>4435.85242329021</v>
      </c>
      <c r="W56" s="140">
        <v>147.861747443007</v>
      </c>
      <c r="X56" s="142">
        <v>81419.670842904</v>
      </c>
      <c r="Z56" s="154">
        <v>30</v>
      </c>
      <c r="AA56" s="155">
        <v>305878950</v>
      </c>
      <c r="AB56" s="154">
        <v>4097</v>
      </c>
      <c r="AC56" s="156">
        <v>136.566666666667</v>
      </c>
      <c r="AD56" s="156">
        <v>74659.2506712228</v>
      </c>
      <c r="AE56" s="157">
        <f t="shared" si="3"/>
        <v>-55286694.2119873</v>
      </c>
    </row>
    <row r="57" hidden="1" spans="1:31">
      <c r="A57" s="112" t="s">
        <v>157</v>
      </c>
      <c r="B57" s="112" t="s">
        <v>158</v>
      </c>
      <c r="C57" s="112" t="s">
        <v>63</v>
      </c>
      <c r="D57" s="112" t="s">
        <v>15</v>
      </c>
      <c r="E57" s="112" t="s">
        <v>1093</v>
      </c>
      <c r="F57" s="113" t="s">
        <v>159</v>
      </c>
      <c r="G57" s="111">
        <v>31</v>
      </c>
      <c r="H57" s="111">
        <v>374916905.545546</v>
      </c>
      <c r="I57" s="111">
        <v>4367.11596442104</v>
      </c>
      <c r="J57" s="111">
        <v>140.874708529711</v>
      </c>
      <c r="K57" s="111">
        <v>85850</v>
      </c>
      <c r="L57" s="122"/>
      <c r="M57" s="123">
        <v>31</v>
      </c>
      <c r="N57" s="123">
        <v>313002289</v>
      </c>
      <c r="O57" s="123">
        <v>4045</v>
      </c>
      <c r="P57" s="123">
        <f t="shared" si="0"/>
        <v>130.483870967742</v>
      </c>
      <c r="Q57" s="137">
        <f t="shared" si="1"/>
        <v>77380.0467243511</v>
      </c>
      <c r="R57" s="138">
        <f t="shared" si="2"/>
        <v>-61914616.5455461</v>
      </c>
      <c r="S57" s="107"/>
      <c r="T57" s="139">
        <v>30</v>
      </c>
      <c r="U57" s="140">
        <v>309177379.097761</v>
      </c>
      <c r="V57" s="141">
        <v>3891.23452996266</v>
      </c>
      <c r="W57" s="140">
        <v>129.707817665422</v>
      </c>
      <c r="X57" s="142">
        <v>79454.8302645557</v>
      </c>
      <c r="Z57" s="154">
        <v>29</v>
      </c>
      <c r="AA57" s="155">
        <v>272551504</v>
      </c>
      <c r="AB57" s="154">
        <v>3596</v>
      </c>
      <c r="AC57" s="156">
        <v>124</v>
      </c>
      <c r="AD57" s="156">
        <v>75792.9655172414</v>
      </c>
      <c r="AE57" s="157">
        <f t="shared" si="3"/>
        <v>-36625875.0977613</v>
      </c>
    </row>
    <row r="58" hidden="1" spans="1:31">
      <c r="A58" s="109" t="s">
        <v>160</v>
      </c>
      <c r="B58" s="109" t="s">
        <v>161</v>
      </c>
      <c r="C58" s="109" t="s">
        <v>14</v>
      </c>
      <c r="D58" s="109" t="s">
        <v>24</v>
      </c>
      <c r="E58" s="109" t="s">
        <v>1087</v>
      </c>
      <c r="F58" s="110" t="s">
        <v>28</v>
      </c>
      <c r="G58" s="111">
        <v>21</v>
      </c>
      <c r="H58" s="111">
        <v>156196091.262514</v>
      </c>
      <c r="I58" s="111">
        <v>2369.01953598988</v>
      </c>
      <c r="J58" s="111">
        <v>112.810454094756</v>
      </c>
      <c r="K58" s="111">
        <v>65932.8</v>
      </c>
      <c r="L58" s="122"/>
      <c r="M58" s="123">
        <v>22</v>
      </c>
      <c r="N58" s="123">
        <v>176551731</v>
      </c>
      <c r="O58" s="123">
        <v>2718</v>
      </c>
      <c r="P58" s="123">
        <f t="shared" si="0"/>
        <v>123.545454545455</v>
      </c>
      <c r="Q58" s="137">
        <f t="shared" si="1"/>
        <v>64956.4867549669</v>
      </c>
      <c r="R58" s="138">
        <f t="shared" si="2"/>
        <v>20355639.7374862</v>
      </c>
      <c r="S58" s="107"/>
      <c r="T58" s="139">
        <v>21</v>
      </c>
      <c r="U58" s="140">
        <v>153279967.190621</v>
      </c>
      <c r="V58" s="141">
        <v>2308.98767326244</v>
      </c>
      <c r="W58" s="140">
        <v>109.951793964878</v>
      </c>
      <c r="X58" s="142">
        <v>66384.0560803199</v>
      </c>
      <c r="Z58" s="154">
        <v>21</v>
      </c>
      <c r="AA58" s="155">
        <v>160629773</v>
      </c>
      <c r="AB58" s="154">
        <v>2432</v>
      </c>
      <c r="AC58" s="156">
        <v>115.809523809524</v>
      </c>
      <c r="AD58" s="156">
        <v>66048.4263980263</v>
      </c>
      <c r="AE58" s="157">
        <f t="shared" si="3"/>
        <v>7349805.80937856</v>
      </c>
    </row>
    <row r="59" hidden="1" spans="1:31">
      <c r="A59" s="109" t="s">
        <v>162</v>
      </c>
      <c r="B59" s="109" t="s">
        <v>163</v>
      </c>
      <c r="C59" s="109" t="s">
        <v>14</v>
      </c>
      <c r="D59" s="109" t="s">
        <v>15</v>
      </c>
      <c r="E59" s="109" t="s">
        <v>1091</v>
      </c>
      <c r="F59" s="110" t="s">
        <v>109</v>
      </c>
      <c r="G59" s="111">
        <v>27</v>
      </c>
      <c r="H59" s="111">
        <v>325311201.57993</v>
      </c>
      <c r="I59" s="111">
        <v>4346.99100605965</v>
      </c>
      <c r="J59" s="111">
        <v>160.999666891098</v>
      </c>
      <c r="K59" s="111">
        <v>74835.95</v>
      </c>
      <c r="L59" s="122"/>
      <c r="M59" s="123">
        <v>27</v>
      </c>
      <c r="N59" s="123">
        <v>337975772</v>
      </c>
      <c r="O59" s="123">
        <v>4134</v>
      </c>
      <c r="P59" s="123">
        <f t="shared" si="0"/>
        <v>153.111111111111</v>
      </c>
      <c r="Q59" s="137">
        <f t="shared" si="1"/>
        <v>81755.1456216739</v>
      </c>
      <c r="R59" s="138">
        <f t="shared" si="2"/>
        <v>12664570.4200704</v>
      </c>
      <c r="S59" s="107"/>
      <c r="T59" s="139">
        <v>30</v>
      </c>
      <c r="U59" s="140">
        <v>415050721.53292</v>
      </c>
      <c r="V59" s="141">
        <v>4720.38633358636</v>
      </c>
      <c r="W59" s="140">
        <v>157.346211119545</v>
      </c>
      <c r="X59" s="142">
        <v>87927.2780237845</v>
      </c>
      <c r="Z59" s="154">
        <v>30</v>
      </c>
      <c r="AA59" s="155">
        <v>464834831</v>
      </c>
      <c r="AB59" s="154">
        <v>5878</v>
      </c>
      <c r="AC59" s="156">
        <v>195.933333333333</v>
      </c>
      <c r="AD59" s="156">
        <v>79080.4407961892</v>
      </c>
      <c r="AE59" s="157">
        <f t="shared" si="3"/>
        <v>49784109.4670797</v>
      </c>
    </row>
    <row r="60" hidden="1" spans="1:31">
      <c r="A60" s="112" t="s">
        <v>164</v>
      </c>
      <c r="B60" s="112" t="s">
        <v>165</v>
      </c>
      <c r="C60" s="112" t="s">
        <v>14</v>
      </c>
      <c r="D60" s="112" t="s">
        <v>15</v>
      </c>
      <c r="E60" s="112" t="s">
        <v>1089</v>
      </c>
      <c r="F60" s="113" t="s">
        <v>166</v>
      </c>
      <c r="G60" s="111">
        <v>31</v>
      </c>
      <c r="H60" s="111">
        <v>504460337.131961</v>
      </c>
      <c r="I60" s="111">
        <v>5727.16065048359</v>
      </c>
      <c r="J60" s="111">
        <v>184.747117757535</v>
      </c>
      <c r="K60" s="111">
        <v>88082.1</v>
      </c>
      <c r="L60" s="122"/>
      <c r="M60" s="123">
        <v>31</v>
      </c>
      <c r="N60" s="123">
        <v>487947586</v>
      </c>
      <c r="O60" s="123">
        <v>5849</v>
      </c>
      <c r="P60" s="123">
        <f t="shared" si="0"/>
        <v>188.677419354839</v>
      </c>
      <c r="Q60" s="137">
        <f t="shared" si="1"/>
        <v>83424.1042913319</v>
      </c>
      <c r="R60" s="138">
        <f t="shared" si="2"/>
        <v>-16512751.1319606</v>
      </c>
      <c r="S60" s="107"/>
      <c r="T60" s="139">
        <v>30</v>
      </c>
      <c r="U60" s="140">
        <v>515168544.297337</v>
      </c>
      <c r="V60" s="141">
        <v>5977.49094359262</v>
      </c>
      <c r="W60" s="140">
        <v>199.249698119754</v>
      </c>
      <c r="X60" s="142">
        <v>86184.7469379365</v>
      </c>
      <c r="Z60" s="154">
        <v>30</v>
      </c>
      <c r="AA60" s="155">
        <v>466151782</v>
      </c>
      <c r="AB60" s="154">
        <v>5487</v>
      </c>
      <c r="AC60" s="156">
        <v>182.9</v>
      </c>
      <c r="AD60" s="156">
        <v>84955.6737743758</v>
      </c>
      <c r="AE60" s="157">
        <f t="shared" si="3"/>
        <v>-49016762.2973373</v>
      </c>
    </row>
    <row r="61" hidden="1" spans="1:31">
      <c r="A61" s="109" t="s">
        <v>167</v>
      </c>
      <c r="B61" s="109" t="s">
        <v>168</v>
      </c>
      <c r="C61" s="109" t="s">
        <v>14</v>
      </c>
      <c r="D61" s="109" t="s">
        <v>24</v>
      </c>
      <c r="E61" s="109" t="s">
        <v>1088</v>
      </c>
      <c r="F61" s="110" t="s">
        <v>25</v>
      </c>
      <c r="G61" s="111">
        <v>21</v>
      </c>
      <c r="H61" s="111">
        <v>226889116.717022</v>
      </c>
      <c r="I61" s="111">
        <v>3244.06278802218</v>
      </c>
      <c r="J61" s="111">
        <v>154.479180382009</v>
      </c>
      <c r="K61" s="111">
        <v>69939.8043572857</v>
      </c>
      <c r="L61" s="122"/>
      <c r="M61" s="123">
        <v>22</v>
      </c>
      <c r="N61" s="123">
        <v>257975433</v>
      </c>
      <c r="O61" s="123">
        <v>3785</v>
      </c>
      <c r="P61" s="123">
        <f t="shared" si="0"/>
        <v>172.045454545455</v>
      </c>
      <c r="Q61" s="137">
        <f t="shared" si="1"/>
        <v>68157.3138705416</v>
      </c>
      <c r="R61" s="138">
        <f t="shared" si="2"/>
        <v>31086316.2829779</v>
      </c>
      <c r="S61" s="107"/>
      <c r="T61" s="139">
        <v>21</v>
      </c>
      <c r="U61" s="140">
        <v>206037294.322249</v>
      </c>
      <c r="V61" s="141">
        <v>3220.43373004992</v>
      </c>
      <c r="W61" s="140">
        <v>153.353987145234</v>
      </c>
      <c r="X61" s="142">
        <v>63978.1195929327</v>
      </c>
      <c r="Z61" s="154">
        <v>21</v>
      </c>
      <c r="AA61" s="155">
        <v>222451010</v>
      </c>
      <c r="AB61" s="154">
        <v>3294</v>
      </c>
      <c r="AC61" s="156">
        <v>156.857142857143</v>
      </c>
      <c r="AD61" s="156">
        <v>67532.182756527</v>
      </c>
      <c r="AE61" s="157">
        <f t="shared" si="3"/>
        <v>16413715.6777515</v>
      </c>
    </row>
    <row r="62" hidden="1" spans="1:31">
      <c r="A62" s="109" t="s">
        <v>169</v>
      </c>
      <c r="B62" s="109" t="s">
        <v>170</v>
      </c>
      <c r="C62" s="109" t="s">
        <v>14</v>
      </c>
      <c r="D62" s="109" t="s">
        <v>15</v>
      </c>
      <c r="E62" s="109" t="s">
        <v>1088</v>
      </c>
      <c r="F62" s="110" t="s">
        <v>154</v>
      </c>
      <c r="G62" s="111">
        <v>31</v>
      </c>
      <c r="H62" s="111">
        <v>243422014.039377</v>
      </c>
      <c r="I62" s="111">
        <v>3234.16130850838</v>
      </c>
      <c r="J62" s="111">
        <v>104.327784145432</v>
      </c>
      <c r="K62" s="111">
        <v>75265.885285</v>
      </c>
      <c r="L62" s="122"/>
      <c r="M62" s="123">
        <v>31</v>
      </c>
      <c r="N62" s="123">
        <v>221608234</v>
      </c>
      <c r="O62" s="123">
        <v>3027</v>
      </c>
      <c r="P62" s="123">
        <f t="shared" si="0"/>
        <v>97.6451612903226</v>
      </c>
      <c r="Q62" s="137">
        <f t="shared" si="1"/>
        <v>73210.5166831847</v>
      </c>
      <c r="R62" s="138">
        <f t="shared" si="2"/>
        <v>-21813780.0393772</v>
      </c>
      <c r="S62" s="107"/>
      <c r="T62" s="139">
        <v>30</v>
      </c>
      <c r="U62" s="140">
        <v>217582038.981343</v>
      </c>
      <c r="V62" s="141">
        <v>2952.39105777304</v>
      </c>
      <c r="W62" s="140">
        <v>98.4130352591013</v>
      </c>
      <c r="X62" s="142">
        <v>73696.8899863365</v>
      </c>
      <c r="Z62" s="154">
        <v>30</v>
      </c>
      <c r="AA62" s="155">
        <v>237108140</v>
      </c>
      <c r="AB62" s="154">
        <v>3098</v>
      </c>
      <c r="AC62" s="156">
        <v>103.266666666667</v>
      </c>
      <c r="AD62" s="156">
        <v>76535.8747579083</v>
      </c>
      <c r="AE62" s="157">
        <f t="shared" si="3"/>
        <v>19526101.0186567</v>
      </c>
    </row>
    <row r="63" hidden="1" spans="1:31">
      <c r="A63" s="109" t="s">
        <v>171</v>
      </c>
      <c r="B63" s="109" t="s">
        <v>172</v>
      </c>
      <c r="C63" s="109" t="s">
        <v>173</v>
      </c>
      <c r="D63" s="109" t="s">
        <v>15</v>
      </c>
      <c r="E63" s="109" t="s">
        <v>1091</v>
      </c>
      <c r="F63" s="110" t="s">
        <v>364</v>
      </c>
      <c r="G63" s="111">
        <v>31</v>
      </c>
      <c r="H63" s="111">
        <v>271175192.387531</v>
      </c>
      <c r="I63" s="111">
        <v>3306.53065877593</v>
      </c>
      <c r="J63" s="111">
        <v>106.662279315353</v>
      </c>
      <c r="K63" s="111">
        <v>82012</v>
      </c>
      <c r="L63" s="122"/>
      <c r="M63" s="123">
        <v>31</v>
      </c>
      <c r="N63" s="123">
        <v>289380449</v>
      </c>
      <c r="O63" s="123">
        <v>3406</v>
      </c>
      <c r="P63" s="123">
        <f t="shared" si="0"/>
        <v>109.870967741935</v>
      </c>
      <c r="Q63" s="137">
        <f t="shared" si="1"/>
        <v>84961.9638872578</v>
      </c>
      <c r="R63" s="138">
        <f t="shared" si="2"/>
        <v>18205256.6124686</v>
      </c>
      <c r="S63" s="107"/>
      <c r="T63" s="139">
        <v>30</v>
      </c>
      <c r="U63" s="140">
        <v>272703140.625189</v>
      </c>
      <c r="V63" s="141">
        <v>3119.47602811077</v>
      </c>
      <c r="W63" s="140">
        <v>103.982534270359</v>
      </c>
      <c r="X63" s="142">
        <v>87419.5339755005</v>
      </c>
      <c r="Z63" s="154">
        <v>30</v>
      </c>
      <c r="AA63" s="155">
        <v>258887639</v>
      </c>
      <c r="AB63" s="154">
        <v>3055</v>
      </c>
      <c r="AC63" s="156">
        <v>101.833333333333</v>
      </c>
      <c r="AD63" s="156">
        <v>84742.2713584288</v>
      </c>
      <c r="AE63" s="157">
        <f t="shared" si="3"/>
        <v>-13815501.6251892</v>
      </c>
    </row>
    <row r="64" hidden="1" spans="1:31">
      <c r="A64" s="112" t="s">
        <v>174</v>
      </c>
      <c r="B64" s="112" t="s">
        <v>175</v>
      </c>
      <c r="C64" s="112" t="s">
        <v>50</v>
      </c>
      <c r="D64" s="112" t="s">
        <v>51</v>
      </c>
      <c r="E64" s="112" t="s">
        <v>1088</v>
      </c>
      <c r="F64" s="113" t="s">
        <v>52</v>
      </c>
      <c r="G64" s="111">
        <v>31</v>
      </c>
      <c r="H64" s="111">
        <v>486501931.855322</v>
      </c>
      <c r="I64" s="111">
        <v>5120.75540513827</v>
      </c>
      <c r="J64" s="111">
        <v>165.185658230267</v>
      </c>
      <c r="K64" s="111">
        <v>95005.89139</v>
      </c>
      <c r="L64" s="122"/>
      <c r="M64" s="123">
        <v>31</v>
      </c>
      <c r="N64" s="123">
        <v>274628753</v>
      </c>
      <c r="O64" s="123">
        <v>3201</v>
      </c>
      <c r="P64" s="123">
        <f t="shared" si="0"/>
        <v>103.258064516129</v>
      </c>
      <c r="Q64" s="137">
        <f t="shared" si="1"/>
        <v>85794.674476726</v>
      </c>
      <c r="R64" s="138">
        <f t="shared" si="2"/>
        <v>-211873178.855322</v>
      </c>
      <c r="S64" s="107"/>
      <c r="T64" s="139">
        <v>30</v>
      </c>
      <c r="U64" s="140">
        <v>288747632.174845</v>
      </c>
      <c r="V64" s="141">
        <v>3244.63016355034</v>
      </c>
      <c r="W64" s="140">
        <v>108.154338785011</v>
      </c>
      <c r="X64" s="142">
        <v>88992.4637385762</v>
      </c>
      <c r="Z64" s="154">
        <v>30</v>
      </c>
      <c r="AA64" s="155">
        <v>288663621</v>
      </c>
      <c r="AB64" s="154">
        <v>3356</v>
      </c>
      <c r="AC64" s="156">
        <v>111.866666666667</v>
      </c>
      <c r="AD64" s="156">
        <v>86014.1898092968</v>
      </c>
      <c r="AE64" s="157">
        <f t="shared" si="3"/>
        <v>-84011.1748447418</v>
      </c>
    </row>
    <row r="65" hidden="1" spans="1:31">
      <c r="A65" s="112" t="s">
        <v>176</v>
      </c>
      <c r="B65" s="112" t="s">
        <v>177</v>
      </c>
      <c r="C65" s="112" t="s">
        <v>14</v>
      </c>
      <c r="D65" s="112" t="s">
        <v>15</v>
      </c>
      <c r="E65" s="112" t="s">
        <v>1088</v>
      </c>
      <c r="F65" s="113" t="s">
        <v>154</v>
      </c>
      <c r="G65" s="111">
        <v>31</v>
      </c>
      <c r="H65" s="111">
        <v>347653706.212149</v>
      </c>
      <c r="I65" s="111">
        <v>4716.48524157472</v>
      </c>
      <c r="J65" s="111">
        <v>152.144685212088</v>
      </c>
      <c r="K65" s="111">
        <v>73710.334795</v>
      </c>
      <c r="L65" s="122"/>
      <c r="M65" s="123">
        <v>31</v>
      </c>
      <c r="N65" s="123">
        <v>288775721</v>
      </c>
      <c r="O65" s="123">
        <v>3647</v>
      </c>
      <c r="P65" s="123">
        <f t="shared" si="0"/>
        <v>117.645161290323</v>
      </c>
      <c r="Q65" s="137">
        <f t="shared" si="1"/>
        <v>79181.716753496</v>
      </c>
      <c r="R65" s="138">
        <f t="shared" si="2"/>
        <v>-58877985.2121491</v>
      </c>
      <c r="S65" s="107"/>
      <c r="T65" s="139">
        <v>30</v>
      </c>
      <c r="U65" s="140">
        <v>299194396.451483</v>
      </c>
      <c r="V65" s="141">
        <v>3624.54100106084</v>
      </c>
      <c r="W65" s="140">
        <v>120.818033368695</v>
      </c>
      <c r="X65" s="142">
        <v>82546.8373413113</v>
      </c>
      <c r="Z65" s="154">
        <v>30</v>
      </c>
      <c r="AA65" s="155">
        <v>292361795</v>
      </c>
      <c r="AB65" s="154">
        <v>3784</v>
      </c>
      <c r="AC65" s="156">
        <v>126.133333333333</v>
      </c>
      <c r="AD65" s="156">
        <v>77262.6308139535</v>
      </c>
      <c r="AE65" s="157">
        <f t="shared" si="3"/>
        <v>-6832601.45148289</v>
      </c>
    </row>
    <row r="66" hidden="1" spans="1:31">
      <c r="A66" s="112" t="s">
        <v>178</v>
      </c>
      <c r="B66" s="112" t="s">
        <v>179</v>
      </c>
      <c r="C66" s="112" t="s">
        <v>180</v>
      </c>
      <c r="D66" s="112" t="s">
        <v>15</v>
      </c>
      <c r="E66" s="112" t="s">
        <v>1089</v>
      </c>
      <c r="F66" s="113" t="s">
        <v>166</v>
      </c>
      <c r="G66" s="111">
        <v>31</v>
      </c>
      <c r="H66" s="111">
        <v>612629220.337644</v>
      </c>
      <c r="I66" s="111">
        <v>6681.68742556419</v>
      </c>
      <c r="J66" s="111">
        <v>215.538304050458</v>
      </c>
      <c r="K66" s="111">
        <v>91687.8</v>
      </c>
      <c r="L66" s="122"/>
      <c r="M66" s="123">
        <v>31</v>
      </c>
      <c r="N66" s="123">
        <v>562589584</v>
      </c>
      <c r="O66" s="123">
        <v>6258</v>
      </c>
      <c r="P66" s="123">
        <f t="shared" si="0"/>
        <v>201.870967741935</v>
      </c>
      <c r="Q66" s="137">
        <f t="shared" si="1"/>
        <v>89899.2623841483</v>
      </c>
      <c r="R66" s="138">
        <f t="shared" si="2"/>
        <v>-50039636.3376442</v>
      </c>
      <c r="S66" s="107"/>
      <c r="T66" s="139">
        <v>30</v>
      </c>
      <c r="U66" s="140">
        <v>553363734.786094</v>
      </c>
      <c r="V66" s="141">
        <v>6134.00386316085</v>
      </c>
      <c r="W66" s="140">
        <v>204.466795438695</v>
      </c>
      <c r="X66" s="142">
        <v>90212.4855364773</v>
      </c>
      <c r="Z66" s="154">
        <v>30</v>
      </c>
      <c r="AA66" s="155">
        <v>500742251</v>
      </c>
      <c r="AB66" s="154">
        <v>5763</v>
      </c>
      <c r="AC66" s="156">
        <v>192.1</v>
      </c>
      <c r="AD66" s="156">
        <v>86889.1638035745</v>
      </c>
      <c r="AE66" s="157">
        <f t="shared" si="3"/>
        <v>-52621483.7860943</v>
      </c>
    </row>
    <row r="67" hidden="1" spans="1:31">
      <c r="A67" s="109" t="s">
        <v>181</v>
      </c>
      <c r="B67" s="109" t="s">
        <v>182</v>
      </c>
      <c r="C67" s="109" t="s">
        <v>183</v>
      </c>
      <c r="D67" s="109" t="s">
        <v>15</v>
      </c>
      <c r="E67" s="109" t="s">
        <v>1089</v>
      </c>
      <c r="F67" s="110" t="s">
        <v>184</v>
      </c>
      <c r="G67" s="111">
        <v>31</v>
      </c>
      <c r="H67" s="111">
        <v>398258160.893653</v>
      </c>
      <c r="I67" s="111">
        <v>4295.37048786269</v>
      </c>
      <c r="J67" s="111">
        <v>138.560338318151</v>
      </c>
      <c r="K67" s="111">
        <v>92718</v>
      </c>
      <c r="L67" s="122"/>
      <c r="M67" s="123">
        <v>31</v>
      </c>
      <c r="N67" s="123">
        <v>420721551</v>
      </c>
      <c r="O67" s="123">
        <v>4467</v>
      </c>
      <c r="P67" s="123">
        <f t="shared" si="0"/>
        <v>144.096774193548</v>
      </c>
      <c r="Q67" s="137">
        <f t="shared" si="1"/>
        <v>94184.3633310947</v>
      </c>
      <c r="R67" s="138">
        <f t="shared" si="2"/>
        <v>22463390.1063469</v>
      </c>
      <c r="S67" s="107"/>
      <c r="T67" s="139">
        <v>30</v>
      </c>
      <c r="U67" s="140">
        <v>401072147.467717</v>
      </c>
      <c r="V67" s="141">
        <v>4255.84882834213</v>
      </c>
      <c r="W67" s="140">
        <v>141.861627611404</v>
      </c>
      <c r="X67" s="142">
        <v>94240.2241350182</v>
      </c>
      <c r="Z67" s="154">
        <v>30</v>
      </c>
      <c r="AA67" s="155">
        <v>398995082</v>
      </c>
      <c r="AB67" s="154">
        <v>4146</v>
      </c>
      <c r="AC67" s="156">
        <v>138.2</v>
      </c>
      <c r="AD67" s="156">
        <v>96236.150988905</v>
      </c>
      <c r="AE67" s="157">
        <f t="shared" si="3"/>
        <v>-2077065.46771657</v>
      </c>
    </row>
    <row r="68" hidden="1" spans="1:31">
      <c r="A68" s="109" t="s">
        <v>185</v>
      </c>
      <c r="B68" s="109" t="s">
        <v>186</v>
      </c>
      <c r="C68" s="109" t="s">
        <v>35</v>
      </c>
      <c r="D68" s="109" t="s">
        <v>51</v>
      </c>
      <c r="E68" s="109" t="s">
        <v>1090</v>
      </c>
      <c r="F68" s="110" t="s">
        <v>1094</v>
      </c>
      <c r="G68" s="111">
        <v>31</v>
      </c>
      <c r="H68" s="111">
        <v>319259848.202615</v>
      </c>
      <c r="I68" s="111">
        <v>3977.19489616916</v>
      </c>
      <c r="J68" s="111">
        <v>128.296609553844</v>
      </c>
      <c r="K68" s="111">
        <v>80272.6184</v>
      </c>
      <c r="L68" s="122"/>
      <c r="M68" s="123">
        <v>31</v>
      </c>
      <c r="N68" s="123">
        <v>407002943</v>
      </c>
      <c r="O68" s="123">
        <v>5077</v>
      </c>
      <c r="P68" s="123">
        <f t="shared" si="0"/>
        <v>163.774193548387</v>
      </c>
      <c r="Q68" s="137">
        <f t="shared" si="1"/>
        <v>80166.0317116407</v>
      </c>
      <c r="R68" s="138">
        <f t="shared" si="2"/>
        <v>87743094.7973855</v>
      </c>
      <c r="S68" s="107"/>
      <c r="T68" s="139">
        <v>30</v>
      </c>
      <c r="U68" s="140">
        <v>369114348.406605</v>
      </c>
      <c r="V68" s="141">
        <v>4365.01160123112</v>
      </c>
      <c r="W68" s="140">
        <v>145.500386707704</v>
      </c>
      <c r="X68" s="142">
        <v>84562.0543832001</v>
      </c>
      <c r="Z68" s="154">
        <v>30</v>
      </c>
      <c r="AA68" s="155">
        <v>406034669</v>
      </c>
      <c r="AB68" s="154">
        <v>5134</v>
      </c>
      <c r="AC68" s="156">
        <v>171.133333333333</v>
      </c>
      <c r="AD68" s="156">
        <v>79087.3917023763</v>
      </c>
      <c r="AE68" s="157">
        <f t="shared" si="3"/>
        <v>36920320.5933948</v>
      </c>
    </row>
    <row r="69" hidden="1" spans="1:31">
      <c r="A69" s="109" t="s">
        <v>188</v>
      </c>
      <c r="B69" s="109" t="s">
        <v>189</v>
      </c>
      <c r="C69" s="109" t="s">
        <v>14</v>
      </c>
      <c r="D69" s="109" t="s">
        <v>15</v>
      </c>
      <c r="E69" s="109" t="s">
        <v>1089</v>
      </c>
      <c r="F69" s="110" t="s">
        <v>32</v>
      </c>
      <c r="G69" s="111">
        <v>31</v>
      </c>
      <c r="H69" s="111">
        <v>789796739.648771</v>
      </c>
      <c r="I69" s="111">
        <v>9704.35554665275</v>
      </c>
      <c r="J69" s="111">
        <v>313.043727311379</v>
      </c>
      <c r="K69" s="111">
        <v>81385.8</v>
      </c>
      <c r="L69" s="122"/>
      <c r="M69" s="123">
        <v>31</v>
      </c>
      <c r="N69" s="123">
        <v>724958163</v>
      </c>
      <c r="O69" s="123">
        <v>9919</v>
      </c>
      <c r="P69" s="123">
        <f t="shared" si="0"/>
        <v>319.967741935484</v>
      </c>
      <c r="Q69" s="137">
        <f t="shared" si="1"/>
        <v>73087.8277044057</v>
      </c>
      <c r="R69" s="138">
        <f t="shared" si="2"/>
        <v>-64838576.6487714</v>
      </c>
      <c r="S69" s="107"/>
      <c r="T69" s="139">
        <v>30</v>
      </c>
      <c r="U69" s="140">
        <v>721289558.914954</v>
      </c>
      <c r="V69" s="141">
        <v>9733.80101323007</v>
      </c>
      <c r="W69" s="140">
        <v>324.460033774336</v>
      </c>
      <c r="X69" s="142">
        <v>74101.5311423139</v>
      </c>
      <c r="Z69" s="154">
        <v>30</v>
      </c>
      <c r="AA69" s="155">
        <v>819920086</v>
      </c>
      <c r="AB69" s="154">
        <v>9974</v>
      </c>
      <c r="AC69" s="156">
        <v>332.466666666667</v>
      </c>
      <c r="AD69" s="156">
        <v>82205.7435331863</v>
      </c>
      <c r="AE69" s="157">
        <f t="shared" si="3"/>
        <v>98630527.0850458</v>
      </c>
    </row>
    <row r="70" hidden="1" spans="1:31">
      <c r="A70" s="109" t="s">
        <v>190</v>
      </c>
      <c r="B70" s="109" t="s">
        <v>191</v>
      </c>
      <c r="C70" s="109" t="s">
        <v>192</v>
      </c>
      <c r="D70" s="109" t="s">
        <v>15</v>
      </c>
      <c r="E70" s="109" t="s">
        <v>1090</v>
      </c>
      <c r="F70" s="110" t="s">
        <v>193</v>
      </c>
      <c r="G70" s="111">
        <v>31</v>
      </c>
      <c r="H70" s="111">
        <v>431300123.374962</v>
      </c>
      <c r="I70" s="111">
        <v>4613.54607955623</v>
      </c>
      <c r="J70" s="111">
        <v>148.824067082459</v>
      </c>
      <c r="K70" s="111">
        <v>93485.6</v>
      </c>
      <c r="L70" s="122"/>
      <c r="M70" s="123">
        <v>31</v>
      </c>
      <c r="N70" s="123">
        <v>433930230</v>
      </c>
      <c r="O70" s="123">
        <v>4793</v>
      </c>
      <c r="P70" s="123">
        <f t="shared" si="0"/>
        <v>154.612903225806</v>
      </c>
      <c r="Q70" s="137">
        <f t="shared" si="1"/>
        <v>90534.1602336741</v>
      </c>
      <c r="R70" s="138">
        <f t="shared" si="2"/>
        <v>2630106.62503844</v>
      </c>
      <c r="S70" s="107"/>
      <c r="T70" s="139">
        <v>30</v>
      </c>
      <c r="U70" s="140">
        <v>410290820.387153</v>
      </c>
      <c r="V70" s="141">
        <v>4365.01160123112</v>
      </c>
      <c r="W70" s="140">
        <v>145.500386707704</v>
      </c>
      <c r="X70" s="142">
        <v>93995.3562257278</v>
      </c>
      <c r="Z70" s="154">
        <v>30</v>
      </c>
      <c r="AA70" s="155">
        <v>412294780</v>
      </c>
      <c r="AB70" s="154">
        <v>4573</v>
      </c>
      <c r="AC70" s="156">
        <v>152.433333333333</v>
      </c>
      <c r="AD70" s="156">
        <v>90158.4911436694</v>
      </c>
      <c r="AE70" s="157">
        <f t="shared" si="3"/>
        <v>2003959.61284679</v>
      </c>
    </row>
    <row r="71" hidden="1" spans="1:31">
      <c r="A71" s="109" t="s">
        <v>194</v>
      </c>
      <c r="B71" s="109" t="s">
        <v>195</v>
      </c>
      <c r="C71" s="109" t="s">
        <v>115</v>
      </c>
      <c r="D71" s="109" t="s">
        <v>92</v>
      </c>
      <c r="E71" s="109" t="s">
        <v>1092</v>
      </c>
      <c r="F71" s="110" t="s">
        <v>116</v>
      </c>
      <c r="G71" s="111">
        <v>31</v>
      </c>
      <c r="H71" s="111">
        <v>694526573.27497</v>
      </c>
      <c r="I71" s="111">
        <v>6890.83365950653</v>
      </c>
      <c r="J71" s="111">
        <v>222.284956758275</v>
      </c>
      <c r="K71" s="111">
        <v>100789.92</v>
      </c>
      <c r="L71" s="122"/>
      <c r="M71" s="123">
        <v>31</v>
      </c>
      <c r="N71" s="123">
        <v>807644091</v>
      </c>
      <c r="O71" s="123">
        <v>8009</v>
      </c>
      <c r="P71" s="123">
        <f t="shared" si="0"/>
        <v>258.354838709677</v>
      </c>
      <c r="Q71" s="137">
        <f t="shared" si="1"/>
        <v>100842.06405294</v>
      </c>
      <c r="R71" s="138">
        <f t="shared" si="2"/>
        <v>113117517.72503</v>
      </c>
      <c r="S71" s="107"/>
      <c r="T71" s="139">
        <v>30</v>
      </c>
      <c r="U71" s="140">
        <v>754284299.399553</v>
      </c>
      <c r="V71" s="141">
        <v>6992.45838064169</v>
      </c>
      <c r="W71" s="140">
        <v>233.08194602139</v>
      </c>
      <c r="X71" s="142">
        <v>107871.117472469</v>
      </c>
      <c r="Z71" s="154">
        <v>30</v>
      </c>
      <c r="AA71" s="155">
        <v>707388763</v>
      </c>
      <c r="AB71" s="154">
        <v>7091</v>
      </c>
      <c r="AC71" s="156">
        <v>236.366666666667</v>
      </c>
      <c r="AD71" s="156">
        <v>99758.674799041</v>
      </c>
      <c r="AE71" s="157">
        <f t="shared" si="3"/>
        <v>-46895536.3995526</v>
      </c>
    </row>
    <row r="72" hidden="1" spans="1:31">
      <c r="A72" s="109" t="s">
        <v>196</v>
      </c>
      <c r="B72" s="109" t="s">
        <v>197</v>
      </c>
      <c r="C72" s="109" t="s">
        <v>14</v>
      </c>
      <c r="D72" s="109" t="s">
        <v>92</v>
      </c>
      <c r="E72" s="109" t="s">
        <v>1092</v>
      </c>
      <c r="F72" s="110" t="s">
        <v>198</v>
      </c>
      <c r="G72" s="111">
        <v>31</v>
      </c>
      <c r="H72" s="111">
        <v>1307145585.79098</v>
      </c>
      <c r="I72" s="111">
        <v>13101.3478932631</v>
      </c>
      <c r="J72" s="111">
        <v>422.624125589133</v>
      </c>
      <c r="K72" s="111">
        <v>99771.84</v>
      </c>
      <c r="L72" s="122"/>
      <c r="M72" s="123">
        <v>31</v>
      </c>
      <c r="N72" s="123">
        <v>1465013333</v>
      </c>
      <c r="O72" s="123">
        <v>14502</v>
      </c>
      <c r="P72" s="123">
        <f t="shared" si="0"/>
        <v>467.806451612903</v>
      </c>
      <c r="Q72" s="137">
        <f t="shared" si="1"/>
        <v>101021.468280237</v>
      </c>
      <c r="R72" s="138">
        <f t="shared" si="2"/>
        <v>157867747.209016</v>
      </c>
      <c r="S72" s="107"/>
      <c r="T72" s="139">
        <v>30</v>
      </c>
      <c r="U72" s="140">
        <v>1404496454.05551</v>
      </c>
      <c r="V72" s="141">
        <v>13530</v>
      </c>
      <c r="W72" s="140">
        <v>451</v>
      </c>
      <c r="X72" s="142">
        <v>103806.094165226</v>
      </c>
      <c r="Z72" s="154">
        <v>30</v>
      </c>
      <c r="AA72" s="155">
        <v>1240625129</v>
      </c>
      <c r="AB72" s="154">
        <v>12587</v>
      </c>
      <c r="AC72" s="156">
        <v>419.566666666667</v>
      </c>
      <c r="AD72" s="156">
        <v>98564.00484627</v>
      </c>
      <c r="AE72" s="157">
        <f t="shared" si="3"/>
        <v>-163871325.055509</v>
      </c>
    </row>
    <row r="73" hidden="1" spans="1:31">
      <c r="A73" s="109" t="s">
        <v>199</v>
      </c>
      <c r="B73" s="109" t="s">
        <v>200</v>
      </c>
      <c r="C73" s="109" t="s">
        <v>14</v>
      </c>
      <c r="D73" s="109" t="s">
        <v>60</v>
      </c>
      <c r="E73" s="109" t="s">
        <v>1087</v>
      </c>
      <c r="F73" s="110" t="s">
        <v>201</v>
      </c>
      <c r="G73" s="111">
        <v>31</v>
      </c>
      <c r="H73" s="111">
        <v>490496717.66359</v>
      </c>
      <c r="I73" s="111">
        <v>5536.25529546747</v>
      </c>
      <c r="J73" s="111">
        <v>178.588880498951</v>
      </c>
      <c r="K73" s="111">
        <v>88597.2</v>
      </c>
      <c r="L73" s="122"/>
      <c r="M73" s="123">
        <v>31</v>
      </c>
      <c r="N73" s="123">
        <v>588336946</v>
      </c>
      <c r="O73" s="123">
        <v>7717</v>
      </c>
      <c r="P73" s="123">
        <f t="shared" si="0"/>
        <v>248.935483870968</v>
      </c>
      <c r="Q73" s="137">
        <f t="shared" si="1"/>
        <v>76239.0755474926</v>
      </c>
      <c r="R73" s="138">
        <f t="shared" si="2"/>
        <v>97840228.3364096</v>
      </c>
      <c r="S73" s="107"/>
      <c r="T73" s="139">
        <v>30</v>
      </c>
      <c r="U73" s="140">
        <v>565158823.82815</v>
      </c>
      <c r="V73" s="141">
        <v>6930</v>
      </c>
      <c r="W73" s="140">
        <v>231</v>
      </c>
      <c r="X73" s="142">
        <v>81552.4998309018</v>
      </c>
      <c r="Z73" s="154">
        <v>30</v>
      </c>
      <c r="AA73" s="155">
        <v>489614951</v>
      </c>
      <c r="AB73" s="154">
        <v>5963</v>
      </c>
      <c r="AC73" s="156">
        <v>198.766666666667</v>
      </c>
      <c r="AD73" s="156">
        <v>82108.8296159651</v>
      </c>
      <c r="AE73" s="157">
        <f t="shared" si="3"/>
        <v>-75543872.8281496</v>
      </c>
    </row>
    <row r="74" hidden="1" spans="1:31">
      <c r="A74" s="109" t="s">
        <v>202</v>
      </c>
      <c r="B74" s="109" t="s">
        <v>203</v>
      </c>
      <c r="C74" s="109" t="s">
        <v>80</v>
      </c>
      <c r="D74" s="109" t="s">
        <v>96</v>
      </c>
      <c r="E74" s="109" t="s">
        <v>1093</v>
      </c>
      <c r="F74" s="110" t="s">
        <v>81</v>
      </c>
      <c r="G74" s="111">
        <v>30</v>
      </c>
      <c r="H74" s="111">
        <v>59161460.8447203</v>
      </c>
      <c r="I74" s="111">
        <v>664.12362592578</v>
      </c>
      <c r="J74" s="111">
        <v>22.137454197526</v>
      </c>
      <c r="K74" s="111">
        <v>89082</v>
      </c>
      <c r="L74" s="122"/>
      <c r="M74" s="123">
        <v>30</v>
      </c>
      <c r="N74" s="123">
        <v>69609683</v>
      </c>
      <c r="O74" s="123">
        <v>774</v>
      </c>
      <c r="P74" s="123">
        <f t="shared" ref="P74:P137" si="4">IFERROR(O74/M74,0)</f>
        <v>25.8</v>
      </c>
      <c r="Q74" s="137">
        <f t="shared" ref="Q74:Q137" si="5">IFERROR(N74/O74,0)</f>
        <v>89934.9909560723</v>
      </c>
      <c r="R74" s="138">
        <f t="shared" ref="R74:R137" si="6">N74-H74</f>
        <v>10448222.1552797</v>
      </c>
      <c r="S74" s="107"/>
      <c r="T74" s="139">
        <v>30</v>
      </c>
      <c r="U74" s="140">
        <v>80658333.1236004</v>
      </c>
      <c r="V74" s="141">
        <v>861.650514145804</v>
      </c>
      <c r="W74" s="140">
        <v>28.7216838048601</v>
      </c>
      <c r="X74" s="142">
        <v>93609.1046188964</v>
      </c>
      <c r="Z74" s="154">
        <v>30</v>
      </c>
      <c r="AA74" s="155">
        <v>86862998</v>
      </c>
      <c r="AB74" s="154">
        <v>826</v>
      </c>
      <c r="AC74" s="156">
        <v>27.5333333333333</v>
      </c>
      <c r="AD74" s="156">
        <v>105161.014527845</v>
      </c>
      <c r="AE74" s="157">
        <f t="shared" ref="AE74:AE137" si="7">AA74-U74</f>
        <v>6204664.87639958</v>
      </c>
    </row>
    <row r="75" hidden="1" spans="1:31">
      <c r="A75" s="109" t="s">
        <v>204</v>
      </c>
      <c r="B75" s="109" t="s">
        <v>205</v>
      </c>
      <c r="C75" s="109" t="s">
        <v>14</v>
      </c>
      <c r="D75" s="109" t="s">
        <v>15</v>
      </c>
      <c r="E75" s="109" t="s">
        <v>1088</v>
      </c>
      <c r="F75" s="110" t="s">
        <v>21</v>
      </c>
      <c r="G75" s="111">
        <v>31</v>
      </c>
      <c r="H75" s="111">
        <v>484176025.323268</v>
      </c>
      <c r="I75" s="111">
        <v>6333.56589582891</v>
      </c>
      <c r="J75" s="111">
        <v>204.308577284804</v>
      </c>
      <c r="K75" s="111">
        <v>76446.038975</v>
      </c>
      <c r="L75" s="122"/>
      <c r="M75" s="123">
        <v>31</v>
      </c>
      <c r="N75" s="123">
        <v>575356721</v>
      </c>
      <c r="O75" s="123">
        <v>7591</v>
      </c>
      <c r="P75" s="123">
        <f t="shared" si="4"/>
        <v>244.870967741935</v>
      </c>
      <c r="Q75" s="137">
        <f t="shared" si="5"/>
        <v>75794.5884600184</v>
      </c>
      <c r="R75" s="138">
        <f t="shared" si="6"/>
        <v>91180695.6767322</v>
      </c>
      <c r="S75" s="107"/>
      <c r="T75" s="139">
        <v>30</v>
      </c>
      <c r="U75" s="140">
        <v>507748524.478431</v>
      </c>
      <c r="V75" s="141">
        <v>6459.26032710069</v>
      </c>
      <c r="W75" s="140">
        <v>215.308677570023</v>
      </c>
      <c r="X75" s="142">
        <v>78607.8434318716</v>
      </c>
      <c r="Z75" s="154">
        <v>30</v>
      </c>
      <c r="AA75" s="155">
        <v>534404425</v>
      </c>
      <c r="AB75" s="154">
        <v>7274</v>
      </c>
      <c r="AC75" s="156">
        <v>242.466666666667</v>
      </c>
      <c r="AD75" s="156">
        <v>73467.7515809733</v>
      </c>
      <c r="AE75" s="157">
        <f t="shared" si="7"/>
        <v>26655900.5215691</v>
      </c>
    </row>
    <row r="76" hidden="1" spans="1:31">
      <c r="A76" s="109" t="s">
        <v>206</v>
      </c>
      <c r="B76" s="109" t="s">
        <v>207</v>
      </c>
      <c r="C76" s="109" t="s">
        <v>14</v>
      </c>
      <c r="D76" s="109" t="s">
        <v>24</v>
      </c>
      <c r="E76" s="109" t="s">
        <v>1092</v>
      </c>
      <c r="F76" s="110" t="s">
        <v>102</v>
      </c>
      <c r="G76" s="111">
        <v>0</v>
      </c>
      <c r="H76" s="111">
        <v>0</v>
      </c>
      <c r="I76" s="111">
        <v>0</v>
      </c>
      <c r="J76" s="111">
        <v>0</v>
      </c>
      <c r="K76" s="111">
        <v>0</v>
      </c>
      <c r="L76" s="122"/>
      <c r="M76" s="123">
        <v>0</v>
      </c>
      <c r="N76" s="123">
        <v>0</v>
      </c>
      <c r="O76" s="123">
        <v>0</v>
      </c>
      <c r="P76" s="123">
        <f t="shared" si="4"/>
        <v>0</v>
      </c>
      <c r="Q76" s="137">
        <f t="shared" si="5"/>
        <v>0</v>
      </c>
      <c r="R76" s="138">
        <f t="shared" si="6"/>
        <v>0</v>
      </c>
      <c r="S76" s="107"/>
      <c r="T76" s="139">
        <v>20</v>
      </c>
      <c r="U76" s="140">
        <v>56153023.9154758</v>
      </c>
      <c r="V76" s="141">
        <v>820</v>
      </c>
      <c r="W76" s="140">
        <v>41</v>
      </c>
      <c r="X76" s="142">
        <v>68479.2974578974</v>
      </c>
      <c r="Z76" s="154">
        <v>20</v>
      </c>
      <c r="AA76" s="155">
        <v>36564228</v>
      </c>
      <c r="AB76" s="154">
        <v>545</v>
      </c>
      <c r="AC76" s="156">
        <v>27.25</v>
      </c>
      <c r="AD76" s="156">
        <v>67090.3266055046</v>
      </c>
      <c r="AE76" s="157">
        <f t="shared" si="7"/>
        <v>-19588795.9154758</v>
      </c>
    </row>
    <row r="77" hidden="1" spans="1:31">
      <c r="A77" s="109" t="s">
        <v>208</v>
      </c>
      <c r="B77" s="109" t="s">
        <v>209</v>
      </c>
      <c r="C77" s="109" t="s">
        <v>14</v>
      </c>
      <c r="D77" s="109" t="s">
        <v>15</v>
      </c>
      <c r="E77" s="109" t="s">
        <v>1092</v>
      </c>
      <c r="F77" s="110" t="s">
        <v>47</v>
      </c>
      <c r="G77" s="111">
        <v>31</v>
      </c>
      <c r="H77" s="111">
        <v>268987441.973995</v>
      </c>
      <c r="I77" s="111">
        <v>3431.30540061653</v>
      </c>
      <c r="J77" s="111">
        <v>110.68727098763</v>
      </c>
      <c r="K77" s="111">
        <v>78392.16</v>
      </c>
      <c r="L77" s="122"/>
      <c r="M77" s="123">
        <v>31</v>
      </c>
      <c r="N77" s="123">
        <v>271941598</v>
      </c>
      <c r="O77" s="123">
        <v>3433</v>
      </c>
      <c r="P77" s="123">
        <f t="shared" si="4"/>
        <v>110.741935483871</v>
      </c>
      <c r="Q77" s="137">
        <f t="shared" si="5"/>
        <v>79213.9813574133</v>
      </c>
      <c r="R77" s="138">
        <f t="shared" si="6"/>
        <v>2954156.02600491</v>
      </c>
      <c r="S77" s="107"/>
      <c r="T77" s="139">
        <v>30</v>
      </c>
      <c r="U77" s="140">
        <v>255951455.459278</v>
      </c>
      <c r="V77" s="141">
        <v>3108.87606782145</v>
      </c>
      <c r="W77" s="140">
        <v>103.629202260715</v>
      </c>
      <c r="X77" s="142">
        <v>82329.2565787726</v>
      </c>
      <c r="Z77" s="154">
        <v>30</v>
      </c>
      <c r="AA77" s="155">
        <v>223509099</v>
      </c>
      <c r="AB77" s="154">
        <v>2787</v>
      </c>
      <c r="AC77" s="156">
        <v>92.9</v>
      </c>
      <c r="AD77" s="156">
        <v>80197.0215285253</v>
      </c>
      <c r="AE77" s="157">
        <f t="shared" si="7"/>
        <v>-32442356.459278</v>
      </c>
    </row>
    <row r="78" hidden="1" spans="1:31">
      <c r="A78" s="112" t="s">
        <v>210</v>
      </c>
      <c r="B78" s="112" t="s">
        <v>211</v>
      </c>
      <c r="C78" s="112" t="s">
        <v>14</v>
      </c>
      <c r="D78" s="112" t="s">
        <v>15</v>
      </c>
      <c r="E78" s="112" t="s">
        <v>1088</v>
      </c>
      <c r="F78" s="113" t="s">
        <v>212</v>
      </c>
      <c r="G78" s="111">
        <v>31</v>
      </c>
      <c r="H78" s="111">
        <v>426549490.322737</v>
      </c>
      <c r="I78" s="111">
        <v>4886.91624727888</v>
      </c>
      <c r="J78" s="111">
        <v>157.642459589641</v>
      </c>
      <c r="K78" s="111">
        <v>87283.978021978</v>
      </c>
      <c r="L78" s="122"/>
      <c r="M78" s="123">
        <v>31</v>
      </c>
      <c r="N78" s="123">
        <v>419667784</v>
      </c>
      <c r="O78" s="123">
        <v>4860</v>
      </c>
      <c r="P78" s="123">
        <f t="shared" si="4"/>
        <v>156.774193548387</v>
      </c>
      <c r="Q78" s="137">
        <f t="shared" si="5"/>
        <v>86351.3958847737</v>
      </c>
      <c r="R78" s="138">
        <f t="shared" si="6"/>
        <v>-6881706.32273662</v>
      </c>
      <c r="S78" s="107"/>
      <c r="T78" s="139">
        <v>30</v>
      </c>
      <c r="U78" s="140">
        <v>413440398.825065</v>
      </c>
      <c r="V78" s="141">
        <v>4636.24495296608</v>
      </c>
      <c r="W78" s="140">
        <v>154.541498432203</v>
      </c>
      <c r="X78" s="142">
        <v>89175.7021079231</v>
      </c>
      <c r="Z78" s="154">
        <v>30</v>
      </c>
      <c r="AA78" s="155">
        <v>339350019</v>
      </c>
      <c r="AB78" s="154">
        <v>3917</v>
      </c>
      <c r="AC78" s="156">
        <v>130.566666666667</v>
      </c>
      <c r="AD78" s="156">
        <v>86635.1848353332</v>
      </c>
      <c r="AE78" s="157">
        <f t="shared" si="7"/>
        <v>-74090379.8250647</v>
      </c>
    </row>
    <row r="79" hidden="1" spans="1:31">
      <c r="A79" s="112" t="s">
        <v>213</v>
      </c>
      <c r="B79" s="112" t="s">
        <v>214</v>
      </c>
      <c r="C79" s="112" t="s">
        <v>14</v>
      </c>
      <c r="D79" s="112" t="s">
        <v>215</v>
      </c>
      <c r="E79" s="112" t="s">
        <v>1087</v>
      </c>
      <c r="F79" s="113" t="s">
        <v>74</v>
      </c>
      <c r="G79" s="111">
        <v>31</v>
      </c>
      <c r="H79" s="111">
        <v>886464677.875896</v>
      </c>
      <c r="I79" s="111">
        <v>9456.50027070847</v>
      </c>
      <c r="J79" s="111">
        <v>305.048395829306</v>
      </c>
      <c r="K79" s="111">
        <v>93741.3051868377</v>
      </c>
      <c r="L79" s="122"/>
      <c r="M79" s="123">
        <v>31</v>
      </c>
      <c r="N79" s="123">
        <v>817002727</v>
      </c>
      <c r="O79" s="123">
        <v>9487</v>
      </c>
      <c r="P79" s="123">
        <f t="shared" si="4"/>
        <v>306.032258064516</v>
      </c>
      <c r="Q79" s="137">
        <f t="shared" si="5"/>
        <v>86118.1329187309</v>
      </c>
      <c r="R79" s="138">
        <f t="shared" si="6"/>
        <v>-69461950.8758961</v>
      </c>
      <c r="S79" s="107"/>
      <c r="T79" s="139">
        <v>30</v>
      </c>
      <c r="U79" s="140">
        <v>830456641.017254</v>
      </c>
      <c r="V79" s="141">
        <v>9310</v>
      </c>
      <c r="W79" s="140">
        <v>310.333333333333</v>
      </c>
      <c r="X79" s="142">
        <v>89200.4984980939</v>
      </c>
      <c r="Z79" s="154">
        <v>30</v>
      </c>
      <c r="AA79" s="155">
        <v>676354280</v>
      </c>
      <c r="AB79" s="154">
        <v>7783</v>
      </c>
      <c r="AC79" s="156">
        <v>259.433333333333</v>
      </c>
      <c r="AD79" s="156">
        <v>86901.4878581524</v>
      </c>
      <c r="AE79" s="157">
        <f t="shared" si="7"/>
        <v>-154102361.017254</v>
      </c>
    </row>
    <row r="80" hidden="1" spans="1:31">
      <c r="A80" s="109" t="s">
        <v>216</v>
      </c>
      <c r="B80" s="109" t="s">
        <v>217</v>
      </c>
      <c r="C80" s="109" t="s">
        <v>180</v>
      </c>
      <c r="D80" s="109" t="s">
        <v>60</v>
      </c>
      <c r="E80" s="109" t="s">
        <v>1089</v>
      </c>
      <c r="F80" s="110" t="s">
        <v>145</v>
      </c>
      <c r="G80" s="111">
        <v>31</v>
      </c>
      <c r="H80" s="111">
        <v>748168108.839311</v>
      </c>
      <c r="I80" s="111">
        <v>8749.82877157215</v>
      </c>
      <c r="J80" s="111">
        <v>282.252541018456</v>
      </c>
      <c r="K80" s="111">
        <v>85506.6</v>
      </c>
      <c r="L80" s="122"/>
      <c r="M80" s="123">
        <v>31</v>
      </c>
      <c r="N80" s="123">
        <v>761442871</v>
      </c>
      <c r="O80" s="123">
        <v>8726</v>
      </c>
      <c r="P80" s="123">
        <f t="shared" si="4"/>
        <v>281.483870967742</v>
      </c>
      <c r="Q80" s="137">
        <f t="shared" si="5"/>
        <v>87261.3879211552</v>
      </c>
      <c r="R80" s="138">
        <f t="shared" si="6"/>
        <v>13274762.1606886</v>
      </c>
      <c r="S80" s="107"/>
      <c r="T80" s="139">
        <v>30</v>
      </c>
      <c r="U80" s="140">
        <v>779914004.936248</v>
      </c>
      <c r="V80" s="141">
        <v>8794.72349582071</v>
      </c>
      <c r="W80" s="140">
        <v>293.15744986069</v>
      </c>
      <c r="X80" s="142">
        <v>88679.7641002433</v>
      </c>
      <c r="Z80" s="154">
        <v>30</v>
      </c>
      <c r="AA80" s="155">
        <v>566676619</v>
      </c>
      <c r="AB80" s="154">
        <v>6693</v>
      </c>
      <c r="AC80" s="156">
        <v>223.1</v>
      </c>
      <c r="AD80" s="156">
        <v>84667.0579710145</v>
      </c>
      <c r="AE80" s="157">
        <f t="shared" si="7"/>
        <v>-213237385.936248</v>
      </c>
    </row>
    <row r="81" hidden="1" spans="1:31">
      <c r="A81" s="109" t="s">
        <v>218</v>
      </c>
      <c r="B81" s="109" t="s">
        <v>219</v>
      </c>
      <c r="C81" s="109" t="s">
        <v>14</v>
      </c>
      <c r="D81" s="109" t="s">
        <v>15</v>
      </c>
      <c r="E81" s="109" t="s">
        <v>1089</v>
      </c>
      <c r="F81" s="110" t="s">
        <v>32</v>
      </c>
      <c r="G81" s="111">
        <v>31</v>
      </c>
      <c r="H81" s="111">
        <v>384327319.874739</v>
      </c>
      <c r="I81" s="111">
        <v>5568.07285463682</v>
      </c>
      <c r="J81" s="111">
        <v>179.615253375381</v>
      </c>
      <c r="K81" s="111">
        <v>69023.4</v>
      </c>
      <c r="L81" s="122"/>
      <c r="M81" s="123">
        <v>31</v>
      </c>
      <c r="N81" s="123">
        <v>417702754</v>
      </c>
      <c r="O81" s="123">
        <v>5947</v>
      </c>
      <c r="P81" s="123">
        <f t="shared" si="4"/>
        <v>191.838709677419</v>
      </c>
      <c r="Q81" s="137">
        <f t="shared" si="5"/>
        <v>70237.5574239112</v>
      </c>
      <c r="R81" s="138">
        <f t="shared" si="6"/>
        <v>33375434.1252607</v>
      </c>
      <c r="S81" s="107"/>
      <c r="T81" s="139">
        <v>30</v>
      </c>
      <c r="U81" s="140">
        <v>469802704.233912</v>
      </c>
      <c r="V81" s="141">
        <v>5977.49094359262</v>
      </c>
      <c r="W81" s="140">
        <v>199.249698119754</v>
      </c>
      <c r="X81" s="142">
        <v>78595.3017189431</v>
      </c>
      <c r="Z81" s="154">
        <v>30</v>
      </c>
      <c r="AA81" s="155">
        <v>401166780</v>
      </c>
      <c r="AB81" s="154">
        <v>5769</v>
      </c>
      <c r="AC81" s="156">
        <v>192.3</v>
      </c>
      <c r="AD81" s="156">
        <v>69538.3567342694</v>
      </c>
      <c r="AE81" s="157">
        <f t="shared" si="7"/>
        <v>-68635924.2339122</v>
      </c>
    </row>
    <row r="82" hidden="1" spans="1:31">
      <c r="A82" s="112" t="s">
        <v>220</v>
      </c>
      <c r="B82" s="112" t="s">
        <v>221</v>
      </c>
      <c r="C82" s="112" t="s">
        <v>80</v>
      </c>
      <c r="D82" s="112" t="s">
        <v>15</v>
      </c>
      <c r="E82" s="112" t="s">
        <v>1093</v>
      </c>
      <c r="F82" s="113" t="s">
        <v>81</v>
      </c>
      <c r="G82" s="111">
        <v>30</v>
      </c>
      <c r="H82" s="111">
        <v>212338239.452653</v>
      </c>
      <c r="I82" s="111">
        <v>2626.30706616104</v>
      </c>
      <c r="J82" s="111">
        <v>87.5435688720346</v>
      </c>
      <c r="K82" s="111">
        <v>80850.5</v>
      </c>
      <c r="L82" s="122"/>
      <c r="M82" s="123">
        <v>30</v>
      </c>
      <c r="N82" s="123">
        <v>190718061</v>
      </c>
      <c r="O82" s="123">
        <v>2422</v>
      </c>
      <c r="P82" s="123">
        <f t="shared" si="4"/>
        <v>80.7333333333333</v>
      </c>
      <c r="Q82" s="137">
        <f t="shared" si="5"/>
        <v>78744.0383980182</v>
      </c>
      <c r="R82" s="138">
        <f t="shared" si="6"/>
        <v>-21620178.4526531</v>
      </c>
      <c r="S82" s="107"/>
      <c r="T82" s="139">
        <v>30</v>
      </c>
      <c r="U82" s="140">
        <v>194098979.904311</v>
      </c>
      <c r="V82" s="141">
        <v>2406.14432613087</v>
      </c>
      <c r="W82" s="140">
        <v>80.2048108710289</v>
      </c>
      <c r="X82" s="142">
        <v>80668.053780642</v>
      </c>
      <c r="Z82" s="154">
        <v>30</v>
      </c>
      <c r="AA82" s="155">
        <v>190925411</v>
      </c>
      <c r="AB82" s="154">
        <v>2371</v>
      </c>
      <c r="AC82" s="156">
        <v>79.0333333333333</v>
      </c>
      <c r="AD82" s="156">
        <v>80525.2682412484</v>
      </c>
      <c r="AE82" s="157">
        <f t="shared" si="7"/>
        <v>-3173568.90431148</v>
      </c>
    </row>
    <row r="83" hidden="1" spans="1:31">
      <c r="A83" s="109" t="s">
        <v>222</v>
      </c>
      <c r="B83" s="109" t="s">
        <v>223</v>
      </c>
      <c r="C83" s="109" t="s">
        <v>70</v>
      </c>
      <c r="D83" s="109" t="s">
        <v>92</v>
      </c>
      <c r="E83" s="109" t="s">
        <v>1091</v>
      </c>
      <c r="F83" s="110" t="s">
        <v>224</v>
      </c>
      <c r="G83" s="111">
        <v>31</v>
      </c>
      <c r="H83" s="111">
        <v>971497918.010991</v>
      </c>
      <c r="I83" s="111">
        <v>9670.04249264658</v>
      </c>
      <c r="J83" s="111">
        <v>311.936854601503</v>
      </c>
      <c r="K83" s="111">
        <v>100464.7</v>
      </c>
      <c r="L83" s="122"/>
      <c r="M83" s="123">
        <v>31</v>
      </c>
      <c r="N83" s="123">
        <v>1169624078</v>
      </c>
      <c r="O83" s="123">
        <v>11326</v>
      </c>
      <c r="P83" s="123">
        <f t="shared" si="4"/>
        <v>365.354838709677</v>
      </c>
      <c r="Q83" s="137">
        <f t="shared" si="5"/>
        <v>103268.945611866</v>
      </c>
      <c r="R83" s="138">
        <f t="shared" si="6"/>
        <v>198126159.989009</v>
      </c>
      <c r="S83" s="107"/>
      <c r="T83" s="139">
        <v>30</v>
      </c>
      <c r="U83" s="140">
        <v>1144712802.49962</v>
      </c>
      <c r="V83" s="141">
        <v>10830</v>
      </c>
      <c r="W83" s="140">
        <v>361</v>
      </c>
      <c r="X83" s="142">
        <v>105698.319713723</v>
      </c>
      <c r="Z83" s="154">
        <v>30</v>
      </c>
      <c r="AA83" s="155">
        <v>1021920287</v>
      </c>
      <c r="AB83" s="154">
        <v>10278</v>
      </c>
      <c r="AC83" s="156">
        <v>342.6</v>
      </c>
      <c r="AD83" s="156">
        <v>99427.93218525</v>
      </c>
      <c r="AE83" s="157">
        <f t="shared" si="7"/>
        <v>-122792515.499622</v>
      </c>
    </row>
    <row r="84" hidden="1" spans="1:31">
      <c r="A84" s="109" t="s">
        <v>225</v>
      </c>
      <c r="B84" s="109" t="s">
        <v>226</v>
      </c>
      <c r="C84" s="109" t="s">
        <v>14</v>
      </c>
      <c r="D84" s="109" t="s">
        <v>227</v>
      </c>
      <c r="E84" s="109" t="s">
        <v>1088</v>
      </c>
      <c r="F84" s="110" t="s">
        <v>212</v>
      </c>
      <c r="G84" s="111">
        <v>31</v>
      </c>
      <c r="H84" s="111">
        <v>228003184.989935</v>
      </c>
      <c r="I84" s="111">
        <v>2740.9891413834</v>
      </c>
      <c r="J84" s="111">
        <v>88.419004560755</v>
      </c>
      <c r="K84" s="111">
        <v>83182.8122</v>
      </c>
      <c r="L84" s="122"/>
      <c r="M84" s="123">
        <v>30</v>
      </c>
      <c r="N84" s="123">
        <v>237234700</v>
      </c>
      <c r="O84" s="123">
        <v>2851</v>
      </c>
      <c r="P84" s="123">
        <f t="shared" si="4"/>
        <v>95.0333333333333</v>
      </c>
      <c r="Q84" s="137">
        <f t="shared" si="5"/>
        <v>83211.0487548229</v>
      </c>
      <c r="R84" s="138">
        <f t="shared" si="6"/>
        <v>9231515.01006502</v>
      </c>
      <c r="S84" s="107"/>
      <c r="T84" s="139">
        <v>25</v>
      </c>
      <c r="U84" s="140">
        <v>188062460.16814</v>
      </c>
      <c r="V84" s="141">
        <v>2297.97082271236</v>
      </c>
      <c r="W84" s="140">
        <v>91.9188329084946</v>
      </c>
      <c r="X84" s="142">
        <v>81838.4891180489</v>
      </c>
      <c r="Z84" s="154">
        <v>26</v>
      </c>
      <c r="AA84" s="155">
        <v>165623013</v>
      </c>
      <c r="AB84" s="154">
        <v>2007</v>
      </c>
      <c r="AC84" s="156">
        <v>77.1923076923077</v>
      </c>
      <c r="AD84" s="156">
        <v>82522.6771300448</v>
      </c>
      <c r="AE84" s="157">
        <f t="shared" si="7"/>
        <v>-22439447.1681398</v>
      </c>
    </row>
    <row r="85" hidden="1" spans="1:31">
      <c r="A85" s="114" t="s">
        <v>228</v>
      </c>
      <c r="B85" s="114" t="s">
        <v>229</v>
      </c>
      <c r="C85" s="114" t="s">
        <v>14</v>
      </c>
      <c r="D85" s="114" t="s">
        <v>24</v>
      </c>
      <c r="E85" s="114" t="s">
        <v>1092</v>
      </c>
      <c r="F85" s="115" t="s">
        <v>47</v>
      </c>
      <c r="G85" s="111">
        <v>22</v>
      </c>
      <c r="H85" s="111">
        <v>82149914.2015259</v>
      </c>
      <c r="I85" s="111">
        <v>996.18543888867</v>
      </c>
      <c r="J85" s="111">
        <v>45.2811563131214</v>
      </c>
      <c r="K85" s="111">
        <v>82464.48</v>
      </c>
      <c r="L85" s="122"/>
      <c r="M85" s="123">
        <v>22</v>
      </c>
      <c r="N85" s="123">
        <v>53063911</v>
      </c>
      <c r="O85" s="123">
        <v>643</v>
      </c>
      <c r="P85" s="123">
        <f t="shared" si="4"/>
        <v>29.2272727272727</v>
      </c>
      <c r="Q85" s="137">
        <f t="shared" si="5"/>
        <v>82525.5225505443</v>
      </c>
      <c r="R85" s="138">
        <f t="shared" si="6"/>
        <v>-29086003.2015259</v>
      </c>
      <c r="S85" s="107"/>
      <c r="T85" s="139">
        <v>0</v>
      </c>
      <c r="U85" s="140">
        <v>0</v>
      </c>
      <c r="V85" s="141">
        <v>0</v>
      </c>
      <c r="W85" s="140">
        <v>0</v>
      </c>
      <c r="X85" s="142">
        <v>0</v>
      </c>
      <c r="Z85" s="154">
        <v>0</v>
      </c>
      <c r="AA85" s="155">
        <v>0</v>
      </c>
      <c r="AB85" s="154">
        <v>0</v>
      </c>
      <c r="AC85" s="156">
        <v>0</v>
      </c>
      <c r="AD85" s="156">
        <v>0</v>
      </c>
      <c r="AE85" s="157">
        <f t="shared" si="7"/>
        <v>0</v>
      </c>
    </row>
    <row r="86" hidden="1" spans="1:31">
      <c r="A86" s="109" t="s">
        <v>230</v>
      </c>
      <c r="B86" s="109" t="s">
        <v>231</v>
      </c>
      <c r="C86" s="109" t="s">
        <v>14</v>
      </c>
      <c r="D86" s="109" t="s">
        <v>15</v>
      </c>
      <c r="E86" s="109" t="s">
        <v>1091</v>
      </c>
      <c r="F86" s="110" t="s">
        <v>109</v>
      </c>
      <c r="G86" s="111">
        <v>31</v>
      </c>
      <c r="H86" s="111">
        <v>447694893.092623</v>
      </c>
      <c r="I86" s="111">
        <v>6238.73709203005</v>
      </c>
      <c r="J86" s="111">
        <v>201.249583613873</v>
      </c>
      <c r="K86" s="111">
        <v>71760.5</v>
      </c>
      <c r="L86" s="122"/>
      <c r="M86" s="123">
        <v>31</v>
      </c>
      <c r="N86" s="123">
        <v>445726037</v>
      </c>
      <c r="O86" s="123">
        <v>6454</v>
      </c>
      <c r="P86" s="123">
        <f t="shared" si="4"/>
        <v>208.193548387097</v>
      </c>
      <c r="Q86" s="137">
        <f t="shared" si="5"/>
        <v>69061.9828013635</v>
      </c>
      <c r="R86" s="138">
        <f t="shared" si="6"/>
        <v>-1968856.09262276</v>
      </c>
      <c r="S86" s="107"/>
      <c r="T86" s="139">
        <v>30</v>
      </c>
      <c r="U86" s="140">
        <v>429165498.315395</v>
      </c>
      <c r="V86" s="141">
        <v>6030</v>
      </c>
      <c r="W86" s="140">
        <v>201</v>
      </c>
      <c r="X86" s="142">
        <v>71171.7244304138</v>
      </c>
      <c r="Z86" s="154">
        <v>30</v>
      </c>
      <c r="AA86" s="155">
        <v>446814091</v>
      </c>
      <c r="AB86" s="154">
        <v>6382</v>
      </c>
      <c r="AC86" s="156">
        <v>212.733333333333</v>
      </c>
      <c r="AD86" s="156">
        <v>70011.6093701034</v>
      </c>
      <c r="AE86" s="157">
        <f t="shared" si="7"/>
        <v>17648592.6846049</v>
      </c>
    </row>
    <row r="87" hidden="1" spans="1:31">
      <c r="A87" s="109" t="s">
        <v>232</v>
      </c>
      <c r="B87" s="109" t="s">
        <v>233</v>
      </c>
      <c r="C87" s="109" t="s">
        <v>14</v>
      </c>
      <c r="D87" s="109" t="s">
        <v>60</v>
      </c>
      <c r="E87" s="109" t="s">
        <v>1091</v>
      </c>
      <c r="F87" s="110" t="s">
        <v>93</v>
      </c>
      <c r="G87" s="111">
        <v>31</v>
      </c>
      <c r="H87" s="111">
        <v>349265973.025545</v>
      </c>
      <c r="I87" s="111">
        <v>3961.59805343908</v>
      </c>
      <c r="J87" s="111">
        <v>127.793485594809</v>
      </c>
      <c r="K87" s="111">
        <v>88162.9</v>
      </c>
      <c r="L87" s="122"/>
      <c r="M87" s="123">
        <v>31</v>
      </c>
      <c r="N87" s="123">
        <v>358561950</v>
      </c>
      <c r="O87" s="123">
        <v>3877</v>
      </c>
      <c r="P87" s="123">
        <f t="shared" si="4"/>
        <v>125.064516129032</v>
      </c>
      <c r="Q87" s="137">
        <f t="shared" si="5"/>
        <v>92484.3822543204</v>
      </c>
      <c r="R87" s="138">
        <f t="shared" si="6"/>
        <v>9295976.97445542</v>
      </c>
      <c r="S87" s="107"/>
      <c r="T87" s="139">
        <v>30</v>
      </c>
      <c r="U87" s="140">
        <v>335894413.674282</v>
      </c>
      <c r="V87" s="141">
        <v>3372.25133950165</v>
      </c>
      <c r="W87" s="140">
        <v>112.408377983388</v>
      </c>
      <c r="X87" s="142">
        <v>99605.3911343156</v>
      </c>
      <c r="Z87" s="154">
        <v>30</v>
      </c>
      <c r="AA87" s="155">
        <v>330297775</v>
      </c>
      <c r="AB87" s="154">
        <v>3519</v>
      </c>
      <c r="AC87" s="156">
        <v>117.3</v>
      </c>
      <c r="AD87" s="156">
        <v>93861.2603012219</v>
      </c>
      <c r="AE87" s="157">
        <f t="shared" si="7"/>
        <v>-5596638.67428213</v>
      </c>
    </row>
    <row r="88" hidden="1" spans="1:31">
      <c r="A88" s="112" t="s">
        <v>234</v>
      </c>
      <c r="B88" s="112" t="s">
        <v>235</v>
      </c>
      <c r="C88" s="112" t="s">
        <v>236</v>
      </c>
      <c r="D88" s="112" t="s">
        <v>15</v>
      </c>
      <c r="E88" s="112" t="s">
        <v>1093</v>
      </c>
      <c r="F88" s="113" t="s">
        <v>237</v>
      </c>
      <c r="G88" s="111">
        <v>31</v>
      </c>
      <c r="H88" s="111">
        <v>274571498.473062</v>
      </c>
      <c r="I88" s="111">
        <v>3275.33697331578</v>
      </c>
      <c r="J88" s="111">
        <v>105.656031397283</v>
      </c>
      <c r="K88" s="111">
        <v>83830</v>
      </c>
      <c r="L88" s="122"/>
      <c r="M88" s="123">
        <v>31</v>
      </c>
      <c r="N88" s="123">
        <v>269107645</v>
      </c>
      <c r="O88" s="123">
        <v>3262</v>
      </c>
      <c r="P88" s="123">
        <f t="shared" si="4"/>
        <v>105.225806451613</v>
      </c>
      <c r="Q88" s="137">
        <f t="shared" si="5"/>
        <v>82497.7452483139</v>
      </c>
      <c r="R88" s="138">
        <f t="shared" si="6"/>
        <v>-5463853.47306168</v>
      </c>
      <c r="S88" s="107"/>
      <c r="T88" s="139">
        <v>30</v>
      </c>
      <c r="U88" s="140">
        <v>271978939.805654</v>
      </c>
      <c r="V88" s="141">
        <v>3297.19844842994</v>
      </c>
      <c r="W88" s="140">
        <v>109.906614947665</v>
      </c>
      <c r="X88" s="142">
        <v>82487.8890547715</v>
      </c>
      <c r="Z88" s="154">
        <v>30</v>
      </c>
      <c r="AA88" s="155">
        <v>239429957</v>
      </c>
      <c r="AB88" s="154">
        <v>2779</v>
      </c>
      <c r="AC88" s="156">
        <v>92.6333333333333</v>
      </c>
      <c r="AD88" s="156">
        <v>86156.8754947823</v>
      </c>
      <c r="AE88" s="157">
        <f t="shared" si="7"/>
        <v>-32548982.805654</v>
      </c>
    </row>
    <row r="89" hidden="1" spans="1:31">
      <c r="A89" s="109" t="s">
        <v>238</v>
      </c>
      <c r="B89" s="109" t="s">
        <v>239</v>
      </c>
      <c r="C89" s="109" t="s">
        <v>240</v>
      </c>
      <c r="D89" s="109" t="s">
        <v>60</v>
      </c>
      <c r="E89" s="109" t="s">
        <v>1092</v>
      </c>
      <c r="F89" s="110" t="s">
        <v>102</v>
      </c>
      <c r="G89" s="111">
        <v>31</v>
      </c>
      <c r="H89" s="111">
        <v>344347355.69778</v>
      </c>
      <c r="I89" s="111">
        <v>4312.21507801117</v>
      </c>
      <c r="J89" s="111">
        <v>139.103712193909</v>
      </c>
      <c r="K89" s="111">
        <v>79853.93805</v>
      </c>
      <c r="L89" s="122"/>
      <c r="M89" s="123">
        <v>31</v>
      </c>
      <c r="N89" s="123">
        <v>402013454</v>
      </c>
      <c r="O89" s="123">
        <v>4495</v>
      </c>
      <c r="P89" s="123">
        <f t="shared" si="4"/>
        <v>145</v>
      </c>
      <c r="Q89" s="137">
        <f t="shared" si="5"/>
        <v>89435.6961067853</v>
      </c>
      <c r="R89" s="138">
        <f t="shared" si="6"/>
        <v>57666098.3022198</v>
      </c>
      <c r="S89" s="107"/>
      <c r="T89" s="139">
        <v>30</v>
      </c>
      <c r="U89" s="140">
        <v>413777747.202431</v>
      </c>
      <c r="V89" s="141">
        <v>4530</v>
      </c>
      <c r="W89" s="140">
        <v>151</v>
      </c>
      <c r="X89" s="142">
        <v>91341.6660491017</v>
      </c>
      <c r="Z89" s="154">
        <v>30</v>
      </c>
      <c r="AA89" s="155">
        <v>296300362</v>
      </c>
      <c r="AB89" s="154">
        <v>3356</v>
      </c>
      <c r="AC89" s="156">
        <v>111.866666666667</v>
      </c>
      <c r="AD89" s="156">
        <v>88289.7383790226</v>
      </c>
      <c r="AE89" s="157">
        <f t="shared" si="7"/>
        <v>-117477385.202431</v>
      </c>
    </row>
    <row r="90" hidden="1" spans="1:31">
      <c r="A90" s="109" t="s">
        <v>241</v>
      </c>
      <c r="B90" s="109" t="s">
        <v>242</v>
      </c>
      <c r="C90" s="109" t="s">
        <v>14</v>
      </c>
      <c r="D90" s="109" t="s">
        <v>24</v>
      </c>
      <c r="E90" s="109" t="s">
        <v>1092</v>
      </c>
      <c r="F90" s="110" t="s">
        <v>47</v>
      </c>
      <c r="G90" s="111">
        <v>22</v>
      </c>
      <c r="H90" s="111">
        <v>103353021.165084</v>
      </c>
      <c r="I90" s="111">
        <v>1505.34688543177</v>
      </c>
      <c r="J90" s="111">
        <v>68.4248584287167</v>
      </c>
      <c r="K90" s="111">
        <v>68657.27904</v>
      </c>
      <c r="L90" s="122"/>
      <c r="M90" s="123">
        <v>22</v>
      </c>
      <c r="N90" s="123">
        <v>128548772</v>
      </c>
      <c r="O90" s="123">
        <v>1999</v>
      </c>
      <c r="P90" s="123">
        <f t="shared" si="4"/>
        <v>90.8636363636364</v>
      </c>
      <c r="Q90" s="137">
        <f t="shared" si="5"/>
        <v>64306.5392696348</v>
      </c>
      <c r="R90" s="138">
        <f t="shared" si="6"/>
        <v>25195750.8349162</v>
      </c>
      <c r="S90" s="107"/>
      <c r="T90" s="139">
        <v>21</v>
      </c>
      <c r="U90" s="140">
        <v>116277254.189495</v>
      </c>
      <c r="V90" s="141">
        <v>1735.37417412785</v>
      </c>
      <c r="W90" s="140">
        <v>82.6368654346597</v>
      </c>
      <c r="X90" s="142">
        <v>67004.1400425546</v>
      </c>
      <c r="Z90" s="154">
        <v>21</v>
      </c>
      <c r="AA90" s="155">
        <v>131886047</v>
      </c>
      <c r="AB90" s="154">
        <v>1843</v>
      </c>
      <c r="AC90" s="156">
        <v>87.7619047619048</v>
      </c>
      <c r="AD90" s="156">
        <v>71560.5246880087</v>
      </c>
      <c r="AE90" s="157">
        <f t="shared" si="7"/>
        <v>15608792.8105048</v>
      </c>
    </row>
    <row r="91" hidden="1" spans="1:31">
      <c r="A91" s="114" t="s">
        <v>243</v>
      </c>
      <c r="B91" s="114" t="s">
        <v>244</v>
      </c>
      <c r="C91" s="114" t="s">
        <v>183</v>
      </c>
      <c r="D91" s="114" t="s">
        <v>51</v>
      </c>
      <c r="E91" s="114" t="s">
        <v>1089</v>
      </c>
      <c r="F91" s="115" t="s">
        <v>184</v>
      </c>
      <c r="G91" s="111">
        <v>31</v>
      </c>
      <c r="H91" s="111">
        <v>56051148.5702178</v>
      </c>
      <c r="I91" s="111">
        <v>636.351183387065</v>
      </c>
      <c r="J91" s="111">
        <v>20.527457528615</v>
      </c>
      <c r="K91" s="111">
        <v>88082.1</v>
      </c>
      <c r="L91" s="122"/>
      <c r="M91" s="123">
        <v>31</v>
      </c>
      <c r="N91" s="123">
        <v>75658846</v>
      </c>
      <c r="O91" s="123">
        <v>793</v>
      </c>
      <c r="P91" s="123">
        <f t="shared" si="4"/>
        <v>25.5806451612903</v>
      </c>
      <c r="Q91" s="137">
        <f t="shared" si="5"/>
        <v>95408.3808322825</v>
      </c>
      <c r="R91" s="138">
        <f t="shared" si="6"/>
        <v>19607697.4297822</v>
      </c>
      <c r="S91" s="107"/>
      <c r="T91" s="139">
        <v>30</v>
      </c>
      <c r="U91" s="140">
        <v>64468861.871811</v>
      </c>
      <c r="V91" s="141">
        <v>656.051678272908</v>
      </c>
      <c r="W91" s="140">
        <v>21.8683892757636</v>
      </c>
      <c r="X91" s="142">
        <v>98267.962733559</v>
      </c>
      <c r="Z91" s="154">
        <v>4</v>
      </c>
      <c r="AA91" s="155">
        <v>15409246</v>
      </c>
      <c r="AB91" s="154">
        <v>148</v>
      </c>
      <c r="AC91" s="156">
        <v>37</v>
      </c>
      <c r="AD91" s="156">
        <v>104116.527027027</v>
      </c>
      <c r="AE91" s="157">
        <f t="shared" si="7"/>
        <v>-49059615.871811</v>
      </c>
    </row>
    <row r="92" hidden="1" spans="1:31">
      <c r="A92" s="109" t="s">
        <v>245</v>
      </c>
      <c r="B92" s="109" t="s">
        <v>246</v>
      </c>
      <c r="C92" s="109" t="s">
        <v>14</v>
      </c>
      <c r="D92" s="109" t="s">
        <v>60</v>
      </c>
      <c r="E92" s="109" t="s">
        <v>1089</v>
      </c>
      <c r="F92" s="110" t="s">
        <v>32</v>
      </c>
      <c r="G92" s="111">
        <v>31</v>
      </c>
      <c r="H92" s="111">
        <v>521996807.591064</v>
      </c>
      <c r="I92" s="111">
        <v>5568.07285463682</v>
      </c>
      <c r="J92" s="111">
        <v>179.615253375381</v>
      </c>
      <c r="K92" s="111">
        <v>93748.2</v>
      </c>
      <c r="L92" s="122"/>
      <c r="M92" s="123">
        <v>31</v>
      </c>
      <c r="N92" s="123">
        <v>557671573</v>
      </c>
      <c r="O92" s="123">
        <v>6380</v>
      </c>
      <c r="P92" s="123">
        <f t="shared" si="4"/>
        <v>205.806451612903</v>
      </c>
      <c r="Q92" s="137">
        <f t="shared" si="5"/>
        <v>87409.337460815</v>
      </c>
      <c r="R92" s="138">
        <f t="shared" si="6"/>
        <v>35674765.4089361</v>
      </c>
      <c r="S92" s="107"/>
      <c r="T92" s="139">
        <v>30</v>
      </c>
      <c r="U92" s="140">
        <v>516917542.124015</v>
      </c>
      <c r="V92" s="141">
        <v>5730</v>
      </c>
      <c r="W92" s="140">
        <v>191</v>
      </c>
      <c r="X92" s="142">
        <v>90212.4855364773</v>
      </c>
      <c r="Z92" s="154">
        <v>30</v>
      </c>
      <c r="AA92" s="155">
        <v>408753775</v>
      </c>
      <c r="AB92" s="154">
        <v>4964</v>
      </c>
      <c r="AC92" s="156">
        <v>165.466666666667</v>
      </c>
      <c r="AD92" s="156">
        <v>82343.6291297341</v>
      </c>
      <c r="AE92" s="157">
        <f t="shared" si="7"/>
        <v>-108163767.124015</v>
      </c>
    </row>
    <row r="93" hidden="1" spans="1:31">
      <c r="A93" s="112" t="s">
        <v>247</v>
      </c>
      <c r="B93" s="112" t="s">
        <v>248</v>
      </c>
      <c r="C93" s="112" t="s">
        <v>236</v>
      </c>
      <c r="D93" s="112" t="s">
        <v>51</v>
      </c>
      <c r="E93" s="112" t="s">
        <v>1093</v>
      </c>
      <c r="F93" s="113" t="s">
        <v>237</v>
      </c>
      <c r="G93" s="111">
        <v>31</v>
      </c>
      <c r="H93" s="111">
        <v>266537564.7828</v>
      </c>
      <c r="I93" s="111">
        <v>2932.20643325413</v>
      </c>
      <c r="J93" s="111">
        <v>94.5873042985202</v>
      </c>
      <c r="K93" s="111">
        <v>90900</v>
      </c>
      <c r="L93" s="122"/>
      <c r="M93" s="123">
        <v>31</v>
      </c>
      <c r="N93" s="123">
        <v>202559173</v>
      </c>
      <c r="O93" s="123">
        <v>2475</v>
      </c>
      <c r="P93" s="123">
        <f t="shared" si="4"/>
        <v>79.8387096774194</v>
      </c>
      <c r="Q93" s="137">
        <f t="shared" si="5"/>
        <v>81842.0901010101</v>
      </c>
      <c r="R93" s="138">
        <f t="shared" si="6"/>
        <v>-63978391.7828</v>
      </c>
      <c r="S93" s="107"/>
      <c r="T93" s="139">
        <v>30</v>
      </c>
      <c r="U93" s="140">
        <v>225711107.543751</v>
      </c>
      <c r="V93" s="141">
        <v>2703.16236689723</v>
      </c>
      <c r="W93" s="140">
        <v>90.1054122299076</v>
      </c>
      <c r="X93" s="142">
        <v>83498.9086515102</v>
      </c>
      <c r="Z93" s="154">
        <v>30</v>
      </c>
      <c r="AA93" s="155">
        <v>200293691</v>
      </c>
      <c r="AB93" s="154">
        <v>2439</v>
      </c>
      <c r="AC93" s="156">
        <v>81.3</v>
      </c>
      <c r="AD93" s="156">
        <v>82121.2345223452</v>
      </c>
      <c r="AE93" s="157">
        <f t="shared" si="7"/>
        <v>-25417416.5437515</v>
      </c>
    </row>
    <row r="94" hidden="1" spans="1:31">
      <c r="A94" s="109" t="s">
        <v>249</v>
      </c>
      <c r="B94" s="109" t="s">
        <v>250</v>
      </c>
      <c r="C94" s="109" t="s">
        <v>35</v>
      </c>
      <c r="D94" s="109" t="s">
        <v>60</v>
      </c>
      <c r="E94" s="109" t="s">
        <v>1090</v>
      </c>
      <c r="F94" s="110" t="s">
        <v>1094</v>
      </c>
      <c r="G94" s="111">
        <v>31</v>
      </c>
      <c r="H94" s="111">
        <v>278793168.436351</v>
      </c>
      <c r="I94" s="111">
        <v>2704.49252939503</v>
      </c>
      <c r="J94" s="111">
        <v>87.2416944966138</v>
      </c>
      <c r="K94" s="111">
        <v>103085.2056</v>
      </c>
      <c r="L94" s="122"/>
      <c r="M94" s="123">
        <v>31</v>
      </c>
      <c r="N94" s="123">
        <v>219130050</v>
      </c>
      <c r="O94" s="123">
        <v>2222</v>
      </c>
      <c r="P94" s="123">
        <f t="shared" si="4"/>
        <v>71.6774193548387</v>
      </c>
      <c r="Q94" s="137">
        <f t="shared" si="5"/>
        <v>98618.3843384338</v>
      </c>
      <c r="R94" s="138">
        <f t="shared" si="6"/>
        <v>-59663118.4363506</v>
      </c>
      <c r="S94" s="107"/>
      <c r="T94" s="139">
        <v>30</v>
      </c>
      <c r="U94" s="140">
        <v>146920946.559324</v>
      </c>
      <c r="V94" s="141">
        <v>1887.86211481334</v>
      </c>
      <c r="W94" s="140">
        <v>62.9287371604445</v>
      </c>
      <c r="X94" s="142">
        <v>77823.9816385375</v>
      </c>
      <c r="Z94" s="154">
        <v>30</v>
      </c>
      <c r="AA94" s="155">
        <v>184202910</v>
      </c>
      <c r="AB94" s="154">
        <v>1895</v>
      </c>
      <c r="AC94" s="156">
        <v>63.1666666666667</v>
      </c>
      <c r="AD94" s="156">
        <v>97204.7018469657</v>
      </c>
      <c r="AE94" s="157">
        <f t="shared" si="7"/>
        <v>37281963.4406763</v>
      </c>
    </row>
    <row r="95" hidden="1" spans="1:31">
      <c r="A95" s="109" t="s">
        <v>251</v>
      </c>
      <c r="B95" s="109" t="s">
        <v>252</v>
      </c>
      <c r="C95" s="109" t="s">
        <v>14</v>
      </c>
      <c r="D95" s="109" t="s">
        <v>15</v>
      </c>
      <c r="E95" s="109" t="s">
        <v>1092</v>
      </c>
      <c r="F95" s="110" t="s">
        <v>112</v>
      </c>
      <c r="G95" s="111">
        <v>31</v>
      </c>
      <c r="H95" s="111">
        <v>302332992.631928</v>
      </c>
      <c r="I95" s="111">
        <v>3493.69277153683</v>
      </c>
      <c r="J95" s="111">
        <v>112.699766823769</v>
      </c>
      <c r="K95" s="111">
        <v>86536.8</v>
      </c>
      <c r="L95" s="122"/>
      <c r="M95" s="123">
        <v>31</v>
      </c>
      <c r="N95" s="123">
        <v>333023989</v>
      </c>
      <c r="O95" s="123">
        <v>3706</v>
      </c>
      <c r="P95" s="123">
        <f t="shared" si="4"/>
        <v>119.548387096774</v>
      </c>
      <c r="Q95" s="137">
        <f t="shared" si="5"/>
        <v>89860.7633567188</v>
      </c>
      <c r="R95" s="138">
        <f t="shared" si="6"/>
        <v>30690996.3680716</v>
      </c>
      <c r="S95" s="107"/>
      <c r="T95" s="139">
        <v>30</v>
      </c>
      <c r="U95" s="140">
        <v>318504656.221752</v>
      </c>
      <c r="V95" s="141">
        <v>3480</v>
      </c>
      <c r="W95" s="140">
        <v>116</v>
      </c>
      <c r="X95" s="142">
        <v>91524.3265005035</v>
      </c>
      <c r="Z95" s="154">
        <v>30</v>
      </c>
      <c r="AA95" s="155">
        <v>319672817</v>
      </c>
      <c r="AB95" s="154">
        <v>3528</v>
      </c>
      <c r="AC95" s="156">
        <v>117.6</v>
      </c>
      <c r="AD95" s="156">
        <v>90610.2089002268</v>
      </c>
      <c r="AE95" s="157">
        <f t="shared" si="7"/>
        <v>1168160.77824795</v>
      </c>
    </row>
    <row r="96" hidden="1" spans="1:31">
      <c r="A96" s="109" t="s">
        <v>253</v>
      </c>
      <c r="B96" s="109" t="s">
        <v>254</v>
      </c>
      <c r="C96" s="109" t="s">
        <v>35</v>
      </c>
      <c r="D96" s="109" t="s">
        <v>15</v>
      </c>
      <c r="E96" s="109" t="s">
        <v>1090</v>
      </c>
      <c r="F96" s="110" t="s">
        <v>187</v>
      </c>
      <c r="G96" s="111">
        <v>31</v>
      </c>
      <c r="H96" s="111">
        <v>196088320.097973</v>
      </c>
      <c r="I96" s="111">
        <v>2227.22914185473</v>
      </c>
      <c r="J96" s="111">
        <v>71.8461013501526</v>
      </c>
      <c r="K96" s="111">
        <v>88041.3768</v>
      </c>
      <c r="L96" s="122"/>
      <c r="M96" s="123">
        <v>31</v>
      </c>
      <c r="N96" s="123">
        <v>254725710</v>
      </c>
      <c r="O96" s="123">
        <v>2791</v>
      </c>
      <c r="P96" s="123">
        <f t="shared" si="4"/>
        <v>90.0322580645161</v>
      </c>
      <c r="Q96" s="137">
        <f t="shared" si="5"/>
        <v>91266.8255105697</v>
      </c>
      <c r="R96" s="138">
        <f t="shared" si="6"/>
        <v>58637389.9020271</v>
      </c>
      <c r="S96" s="107"/>
      <c r="T96" s="139">
        <v>30</v>
      </c>
      <c r="U96" s="140">
        <v>194937576.675276</v>
      </c>
      <c r="V96" s="141">
        <v>2197.50580061556</v>
      </c>
      <c r="W96" s="140">
        <v>73.250193353852</v>
      </c>
      <c r="X96" s="142">
        <v>88708.5606876079</v>
      </c>
      <c r="Z96" s="154">
        <v>30</v>
      </c>
      <c r="AA96" s="155">
        <v>401295123</v>
      </c>
      <c r="AB96" s="154">
        <v>4606</v>
      </c>
      <c r="AC96" s="156">
        <v>153.533333333333</v>
      </c>
      <c r="AD96" s="156">
        <v>87124.4296569692</v>
      </c>
      <c r="AE96" s="157">
        <f t="shared" si="7"/>
        <v>206357546.324724</v>
      </c>
    </row>
    <row r="97" hidden="1" spans="1:31">
      <c r="A97" s="109" t="s">
        <v>255</v>
      </c>
      <c r="B97" s="109" t="s">
        <v>256</v>
      </c>
      <c r="C97" s="109" t="s">
        <v>14</v>
      </c>
      <c r="D97" s="109" t="s">
        <v>60</v>
      </c>
      <c r="E97" s="109" t="s">
        <v>1089</v>
      </c>
      <c r="F97" s="110" t="s">
        <v>32</v>
      </c>
      <c r="G97" s="111">
        <v>31</v>
      </c>
      <c r="H97" s="111">
        <v>543794476.479482</v>
      </c>
      <c r="I97" s="111">
        <v>6681.68742556419</v>
      </c>
      <c r="J97" s="111">
        <v>215.538304050458</v>
      </c>
      <c r="K97" s="111">
        <v>81385.8</v>
      </c>
      <c r="L97" s="122"/>
      <c r="M97" s="123">
        <v>31</v>
      </c>
      <c r="N97" s="123">
        <v>566692414</v>
      </c>
      <c r="O97" s="123">
        <v>7065</v>
      </c>
      <c r="P97" s="123">
        <f t="shared" si="4"/>
        <v>227.903225806452</v>
      </c>
      <c r="Q97" s="137">
        <f t="shared" si="5"/>
        <v>80211.2404812456</v>
      </c>
      <c r="R97" s="138">
        <f t="shared" si="6"/>
        <v>22897937.5205181</v>
      </c>
      <c r="S97" s="107"/>
      <c r="T97" s="139">
        <v>30</v>
      </c>
      <c r="U97" s="140">
        <v>555825978.006759</v>
      </c>
      <c r="V97" s="141">
        <v>6603.54262186553</v>
      </c>
      <c r="W97" s="140">
        <v>220.118087395518</v>
      </c>
      <c r="X97" s="142">
        <v>84170.877638666</v>
      </c>
      <c r="Z97" s="154">
        <v>30</v>
      </c>
      <c r="AA97" s="155">
        <v>515903088</v>
      </c>
      <c r="AB97" s="154">
        <v>6503</v>
      </c>
      <c r="AC97" s="156">
        <v>216.766666666667</v>
      </c>
      <c r="AD97" s="156">
        <v>79333.0905735814</v>
      </c>
      <c r="AE97" s="157">
        <f t="shared" si="7"/>
        <v>-39922890.0067594</v>
      </c>
    </row>
    <row r="98" hidden="1" spans="1:31">
      <c r="A98" s="109" t="s">
        <v>257</v>
      </c>
      <c r="B98" s="109" t="s">
        <v>258</v>
      </c>
      <c r="C98" s="109" t="s">
        <v>14</v>
      </c>
      <c r="D98" s="109" t="s">
        <v>24</v>
      </c>
      <c r="E98" s="109" t="s">
        <v>1087</v>
      </c>
      <c r="F98" s="110" t="s">
        <v>17</v>
      </c>
      <c r="G98" s="111">
        <v>21</v>
      </c>
      <c r="H98" s="111">
        <v>128140599.644979</v>
      </c>
      <c r="I98" s="111">
        <v>2006.19672417161</v>
      </c>
      <c r="J98" s="111">
        <v>95.5331773415054</v>
      </c>
      <c r="K98" s="111">
        <v>63872.4</v>
      </c>
      <c r="L98" s="122"/>
      <c r="M98" s="123">
        <v>22</v>
      </c>
      <c r="N98" s="123">
        <v>144356092</v>
      </c>
      <c r="O98" s="123">
        <v>2222</v>
      </c>
      <c r="P98" s="123">
        <f t="shared" si="4"/>
        <v>101</v>
      </c>
      <c r="Q98" s="137">
        <f t="shared" si="5"/>
        <v>64966.7380738074</v>
      </c>
      <c r="R98" s="138">
        <f t="shared" si="6"/>
        <v>16215492.3550211</v>
      </c>
      <c r="S98" s="107"/>
      <c r="T98" s="139">
        <v>21</v>
      </c>
      <c r="U98" s="140">
        <v>134160463.666888</v>
      </c>
      <c r="V98" s="141">
        <v>2049.86617773634</v>
      </c>
      <c r="W98" s="140">
        <v>97.6126751303017</v>
      </c>
      <c r="X98" s="142">
        <v>65448.4010341794</v>
      </c>
      <c r="Z98" s="154">
        <v>21</v>
      </c>
      <c r="AA98" s="155">
        <v>126427089</v>
      </c>
      <c r="AB98" s="154">
        <v>1831</v>
      </c>
      <c r="AC98" s="156">
        <v>87.1904761904762</v>
      </c>
      <c r="AD98" s="156">
        <v>69048.1097760787</v>
      </c>
      <c r="AE98" s="157">
        <f t="shared" si="7"/>
        <v>-7733374.66688816</v>
      </c>
    </row>
    <row r="99" hidden="1" spans="1:31">
      <c r="A99" s="112" t="s">
        <v>259</v>
      </c>
      <c r="B99" s="112" t="s">
        <v>260</v>
      </c>
      <c r="C99" s="112" t="s">
        <v>261</v>
      </c>
      <c r="D99" s="112" t="s">
        <v>15</v>
      </c>
      <c r="E99" s="112" t="s">
        <v>1093</v>
      </c>
      <c r="F99" s="113" t="s">
        <v>262</v>
      </c>
      <c r="G99" s="111">
        <v>31</v>
      </c>
      <c r="H99" s="111">
        <v>612393684.305219</v>
      </c>
      <c r="I99" s="111">
        <v>6550.67394663156</v>
      </c>
      <c r="J99" s="111">
        <v>211.312062794566</v>
      </c>
      <c r="K99" s="111">
        <v>93485.6</v>
      </c>
      <c r="L99" s="122"/>
      <c r="M99" s="123">
        <v>31</v>
      </c>
      <c r="N99" s="123">
        <v>578691732</v>
      </c>
      <c r="O99" s="123">
        <v>6003</v>
      </c>
      <c r="P99" s="123">
        <f t="shared" si="4"/>
        <v>193.645161290323</v>
      </c>
      <c r="Q99" s="137">
        <f t="shared" si="5"/>
        <v>96400.4217891054</v>
      </c>
      <c r="R99" s="138">
        <f t="shared" si="6"/>
        <v>-33701952.3052191</v>
      </c>
      <c r="S99" s="107"/>
      <c r="T99" s="139">
        <v>30</v>
      </c>
      <c r="U99" s="140">
        <v>576988585.526209</v>
      </c>
      <c r="V99" s="141">
        <v>5970.36081532717</v>
      </c>
      <c r="W99" s="140">
        <v>199.012027177572</v>
      </c>
      <c r="X99" s="142">
        <v>96642.1634091122</v>
      </c>
      <c r="Z99" s="154">
        <v>30</v>
      </c>
      <c r="AA99" s="155">
        <v>498165502</v>
      </c>
      <c r="AB99" s="154">
        <v>5237</v>
      </c>
      <c r="AC99" s="156">
        <v>174.566666666667</v>
      </c>
      <c r="AD99" s="156">
        <v>95124.2127172045</v>
      </c>
      <c r="AE99" s="157">
        <f t="shared" si="7"/>
        <v>-78823083.526209</v>
      </c>
    </row>
    <row r="100" hidden="1" spans="1:31">
      <c r="A100" s="112" t="s">
        <v>263</v>
      </c>
      <c r="B100" s="112" t="s">
        <v>264</v>
      </c>
      <c r="C100" s="112" t="s">
        <v>183</v>
      </c>
      <c r="D100" s="112" t="s">
        <v>15</v>
      </c>
      <c r="E100" s="112" t="s">
        <v>1089</v>
      </c>
      <c r="F100" s="113" t="s">
        <v>184</v>
      </c>
      <c r="G100" s="111">
        <v>31</v>
      </c>
      <c r="H100" s="111">
        <v>367528364.528402</v>
      </c>
      <c r="I100" s="111">
        <v>3659.01930447563</v>
      </c>
      <c r="J100" s="111">
        <v>118.032880789536</v>
      </c>
      <c r="K100" s="111">
        <v>100444.5</v>
      </c>
      <c r="L100" s="122"/>
      <c r="M100" s="123">
        <v>31</v>
      </c>
      <c r="N100" s="123">
        <v>318996905</v>
      </c>
      <c r="O100" s="123">
        <v>3299</v>
      </c>
      <c r="P100" s="123">
        <f t="shared" si="4"/>
        <v>106.41935483871</v>
      </c>
      <c r="Q100" s="137">
        <f t="shared" si="5"/>
        <v>96695.0303122158</v>
      </c>
      <c r="R100" s="138">
        <f t="shared" si="6"/>
        <v>-48531459.5284021</v>
      </c>
      <c r="S100" s="107"/>
      <c r="T100" s="139">
        <v>30</v>
      </c>
      <c r="U100" s="140">
        <v>310552153.831028</v>
      </c>
      <c r="V100" s="141">
        <v>3160.25839136454</v>
      </c>
      <c r="W100" s="140">
        <v>105.341946378818</v>
      </c>
      <c r="X100" s="142">
        <v>98267.962733559</v>
      </c>
      <c r="Z100" s="154">
        <v>30</v>
      </c>
      <c r="AA100" s="155">
        <v>281767269</v>
      </c>
      <c r="AB100" s="154">
        <v>2932</v>
      </c>
      <c r="AC100" s="156">
        <v>97.7333333333333</v>
      </c>
      <c r="AD100" s="156">
        <v>96100.7056616644</v>
      </c>
      <c r="AE100" s="157">
        <f t="shared" si="7"/>
        <v>-28784884.8310278</v>
      </c>
    </row>
    <row r="101" hidden="1" spans="1:31">
      <c r="A101" s="109" t="s">
        <v>265</v>
      </c>
      <c r="B101" s="109" t="s">
        <v>266</v>
      </c>
      <c r="C101" s="109" t="s">
        <v>14</v>
      </c>
      <c r="D101" s="109" t="s">
        <v>215</v>
      </c>
      <c r="E101" s="109" t="s">
        <v>1089</v>
      </c>
      <c r="F101" s="110" t="s">
        <v>55</v>
      </c>
      <c r="G101" s="111">
        <v>31</v>
      </c>
      <c r="H101" s="111">
        <v>645079885.299349</v>
      </c>
      <c r="I101" s="111">
        <v>7636.21420064479</v>
      </c>
      <c r="J101" s="111">
        <v>246.32949034338</v>
      </c>
      <c r="K101" s="111">
        <v>84476.4</v>
      </c>
      <c r="L101" s="122"/>
      <c r="M101" s="123">
        <v>31</v>
      </c>
      <c r="N101" s="123">
        <v>666880190</v>
      </c>
      <c r="O101" s="123">
        <v>7989</v>
      </c>
      <c r="P101" s="123">
        <f t="shared" si="4"/>
        <v>257.709677419355</v>
      </c>
      <c r="Q101" s="137">
        <f t="shared" si="5"/>
        <v>83474.801602203</v>
      </c>
      <c r="R101" s="138">
        <f t="shared" si="6"/>
        <v>21800304.7006508</v>
      </c>
      <c r="S101" s="107"/>
      <c r="T101" s="139">
        <v>30</v>
      </c>
      <c r="U101" s="140">
        <v>645180035.486785</v>
      </c>
      <c r="V101" s="141">
        <v>7530</v>
      </c>
      <c r="W101" s="140">
        <v>251</v>
      </c>
      <c r="X101" s="142">
        <v>85681.2796131189</v>
      </c>
      <c r="Z101" s="154">
        <v>30</v>
      </c>
      <c r="AA101" s="155">
        <v>604435961</v>
      </c>
      <c r="AB101" s="154">
        <v>7351</v>
      </c>
      <c r="AC101" s="156">
        <v>245.033333333333</v>
      </c>
      <c r="AD101" s="156">
        <v>82224.9980954972</v>
      </c>
      <c r="AE101" s="157">
        <f t="shared" si="7"/>
        <v>-40744074.4867849</v>
      </c>
    </row>
    <row r="102" hidden="1" spans="1:31">
      <c r="A102" s="112" t="s">
        <v>267</v>
      </c>
      <c r="B102" s="112" t="s">
        <v>268</v>
      </c>
      <c r="C102" s="112" t="s">
        <v>35</v>
      </c>
      <c r="D102" s="112" t="s">
        <v>15</v>
      </c>
      <c r="E102" s="112" t="s">
        <v>1090</v>
      </c>
      <c r="F102" s="113" t="s">
        <v>121</v>
      </c>
      <c r="G102" s="111">
        <v>31</v>
      </c>
      <c r="H102" s="111">
        <v>313605488.545645</v>
      </c>
      <c r="I102" s="111">
        <v>3499.93150862886</v>
      </c>
      <c r="J102" s="111">
        <v>112.901016407383</v>
      </c>
      <c r="K102" s="111">
        <v>89603.3216</v>
      </c>
      <c r="L102" s="122"/>
      <c r="M102" s="123">
        <v>31</v>
      </c>
      <c r="N102" s="123">
        <v>289707810</v>
      </c>
      <c r="O102" s="123">
        <v>3335</v>
      </c>
      <c r="P102" s="123">
        <f t="shared" si="4"/>
        <v>107.58064516129</v>
      </c>
      <c r="Q102" s="137">
        <f t="shared" si="5"/>
        <v>86868.9085457271</v>
      </c>
      <c r="R102" s="138">
        <f t="shared" si="6"/>
        <v>-23897678.545645</v>
      </c>
      <c r="S102" s="107"/>
      <c r="T102" s="139">
        <v>30</v>
      </c>
      <c r="U102" s="140">
        <v>288495574.092895</v>
      </c>
      <c r="V102" s="141">
        <v>3330</v>
      </c>
      <c r="W102" s="140">
        <v>111</v>
      </c>
      <c r="X102" s="142">
        <v>86635.307535404</v>
      </c>
      <c r="Z102" s="154">
        <v>30</v>
      </c>
      <c r="AA102" s="155">
        <v>263205470</v>
      </c>
      <c r="AB102" s="154">
        <v>3118</v>
      </c>
      <c r="AC102" s="156">
        <v>103.933333333333</v>
      </c>
      <c r="AD102" s="156">
        <v>84414.8396407954</v>
      </c>
      <c r="AE102" s="157">
        <f t="shared" si="7"/>
        <v>-25290104.0928953</v>
      </c>
    </row>
    <row r="103" hidden="1" spans="1:31">
      <c r="A103" s="109" t="s">
        <v>269</v>
      </c>
      <c r="B103" s="109" t="s">
        <v>270</v>
      </c>
      <c r="C103" s="109" t="s">
        <v>261</v>
      </c>
      <c r="D103" s="109" t="s">
        <v>15</v>
      </c>
      <c r="E103" s="109" t="s">
        <v>1093</v>
      </c>
      <c r="F103" s="110" t="s">
        <v>262</v>
      </c>
      <c r="G103" s="111">
        <v>31</v>
      </c>
      <c r="H103" s="111">
        <v>361839803.880117</v>
      </c>
      <c r="I103" s="111">
        <v>3618.46751337743</v>
      </c>
      <c r="J103" s="111">
        <v>116.724758496046</v>
      </c>
      <c r="K103" s="111">
        <v>99998.08</v>
      </c>
      <c r="L103" s="122"/>
      <c r="M103" s="123">
        <v>31</v>
      </c>
      <c r="N103" s="123">
        <v>375210542</v>
      </c>
      <c r="O103" s="123">
        <v>3654</v>
      </c>
      <c r="P103" s="123">
        <f t="shared" si="4"/>
        <v>117.870967741935</v>
      </c>
      <c r="Q103" s="137">
        <f t="shared" si="5"/>
        <v>102684.877394636</v>
      </c>
      <c r="R103" s="138">
        <f t="shared" si="6"/>
        <v>13370738.1198825</v>
      </c>
      <c r="S103" s="107"/>
      <c r="T103" s="139">
        <v>30</v>
      </c>
      <c r="U103" s="140">
        <v>423083635.485015</v>
      </c>
      <c r="V103" s="141">
        <v>4039.74355034584</v>
      </c>
      <c r="W103" s="140">
        <v>134.658118344861</v>
      </c>
      <c r="X103" s="142">
        <v>104730.320183021</v>
      </c>
      <c r="Z103" s="154">
        <v>30</v>
      </c>
      <c r="AA103" s="155">
        <v>365190319</v>
      </c>
      <c r="AB103" s="154">
        <v>3571</v>
      </c>
      <c r="AC103" s="156">
        <v>119.033333333333</v>
      </c>
      <c r="AD103" s="156">
        <v>102265.561187342</v>
      </c>
      <c r="AE103" s="157">
        <f t="shared" si="7"/>
        <v>-57893316.4850148</v>
      </c>
    </row>
    <row r="104" hidden="1" spans="1:31">
      <c r="A104" s="109" t="s">
        <v>271</v>
      </c>
      <c r="B104" s="109" t="s">
        <v>272</v>
      </c>
      <c r="C104" s="109" t="s">
        <v>14</v>
      </c>
      <c r="D104" s="109" t="s">
        <v>24</v>
      </c>
      <c r="E104" s="109" t="s">
        <v>1092</v>
      </c>
      <c r="F104" s="110" t="s">
        <v>47</v>
      </c>
      <c r="G104" s="111">
        <v>22</v>
      </c>
      <c r="H104" s="111">
        <v>136053600.235754</v>
      </c>
      <c r="I104" s="111">
        <v>1948.09596938229</v>
      </c>
      <c r="J104" s="111">
        <v>88.549816790104</v>
      </c>
      <c r="K104" s="111">
        <v>69839.26992</v>
      </c>
      <c r="L104" s="122"/>
      <c r="M104" s="123">
        <v>22</v>
      </c>
      <c r="N104" s="123">
        <v>161970406</v>
      </c>
      <c r="O104" s="123">
        <v>2202</v>
      </c>
      <c r="P104" s="123">
        <f t="shared" si="4"/>
        <v>100.090909090909</v>
      </c>
      <c r="Q104" s="137">
        <f t="shared" si="5"/>
        <v>73556.042688465</v>
      </c>
      <c r="R104" s="138">
        <f t="shared" si="6"/>
        <v>25916805.7642463</v>
      </c>
      <c r="S104" s="107"/>
      <c r="T104" s="139">
        <v>21</v>
      </c>
      <c r="U104" s="140">
        <v>140257884.954533</v>
      </c>
      <c r="V104" s="141">
        <v>1906.81159154064</v>
      </c>
      <c r="W104" s="140">
        <v>90.8005519781256</v>
      </c>
      <c r="X104" s="142">
        <v>73556.2367969502</v>
      </c>
      <c r="Z104" s="154">
        <v>21</v>
      </c>
      <c r="AA104" s="155">
        <v>129996973</v>
      </c>
      <c r="AB104" s="154">
        <v>1804</v>
      </c>
      <c r="AC104" s="156">
        <v>85.9047619047619</v>
      </c>
      <c r="AD104" s="156">
        <v>72060.4063192905</v>
      </c>
      <c r="AE104" s="157">
        <f t="shared" si="7"/>
        <v>-10260911.9545326</v>
      </c>
    </row>
    <row r="105" hidden="1" spans="1:31">
      <c r="A105" s="109" t="s">
        <v>273</v>
      </c>
      <c r="B105" s="109" t="s">
        <v>274</v>
      </c>
      <c r="C105" s="109" t="s">
        <v>80</v>
      </c>
      <c r="D105" s="109" t="s">
        <v>60</v>
      </c>
      <c r="E105" s="109" t="s">
        <v>1093</v>
      </c>
      <c r="F105" s="110" t="s">
        <v>81</v>
      </c>
      <c r="G105" s="111">
        <v>30</v>
      </c>
      <c r="H105" s="111">
        <v>153175863.928575</v>
      </c>
      <c r="I105" s="111">
        <v>1992.37087777734</v>
      </c>
      <c r="J105" s="111">
        <v>66.412362592578</v>
      </c>
      <c r="K105" s="111">
        <v>76881.2</v>
      </c>
      <c r="L105" s="122"/>
      <c r="M105" s="123">
        <v>30</v>
      </c>
      <c r="N105" s="123">
        <v>176398066</v>
      </c>
      <c r="O105" s="123">
        <v>2218</v>
      </c>
      <c r="P105" s="123">
        <f t="shared" si="4"/>
        <v>73.9333333333333</v>
      </c>
      <c r="Q105" s="137">
        <f t="shared" si="5"/>
        <v>79530.2371505861</v>
      </c>
      <c r="R105" s="138">
        <f t="shared" si="6"/>
        <v>23222202.0714248</v>
      </c>
      <c r="S105" s="107"/>
      <c r="T105" s="139">
        <v>30</v>
      </c>
      <c r="U105" s="140">
        <v>184629811.151171</v>
      </c>
      <c r="V105" s="141">
        <v>2257.63530574769</v>
      </c>
      <c r="W105" s="140">
        <v>75.2545101915896</v>
      </c>
      <c r="X105" s="142">
        <v>81780.1753370545</v>
      </c>
      <c r="Z105" s="154">
        <v>30</v>
      </c>
      <c r="AA105" s="155">
        <v>188488497</v>
      </c>
      <c r="AB105" s="154">
        <v>2156</v>
      </c>
      <c r="AC105" s="156">
        <v>71.8666666666667</v>
      </c>
      <c r="AD105" s="156">
        <v>87425.0913729128</v>
      </c>
      <c r="AE105" s="157">
        <f t="shared" si="7"/>
        <v>3858685.84882936</v>
      </c>
    </row>
    <row r="106" hidden="1" spans="1:31">
      <c r="A106" s="109" t="s">
        <v>275</v>
      </c>
      <c r="B106" s="109" t="s">
        <v>276</v>
      </c>
      <c r="C106" s="109" t="s">
        <v>35</v>
      </c>
      <c r="D106" s="109" t="s">
        <v>15</v>
      </c>
      <c r="E106" s="109" t="s">
        <v>1090</v>
      </c>
      <c r="F106" s="110" t="s">
        <v>124</v>
      </c>
      <c r="G106" s="111">
        <v>31</v>
      </c>
      <c r="H106" s="111">
        <v>201195408.191962</v>
      </c>
      <c r="I106" s="111">
        <v>2227.22914185473</v>
      </c>
      <c r="J106" s="111">
        <v>71.8461013501526</v>
      </c>
      <c r="K106" s="111">
        <v>90334.4</v>
      </c>
      <c r="L106" s="122"/>
      <c r="M106" s="123">
        <v>31</v>
      </c>
      <c r="N106" s="123">
        <v>211487877</v>
      </c>
      <c r="O106" s="123">
        <v>2165</v>
      </c>
      <c r="P106" s="123">
        <f t="shared" si="4"/>
        <v>69.8387096774194</v>
      </c>
      <c r="Q106" s="137">
        <f t="shared" si="5"/>
        <v>97684.9316397229</v>
      </c>
      <c r="R106" s="138">
        <f t="shared" si="6"/>
        <v>10292468.8080381</v>
      </c>
      <c r="S106" s="107"/>
      <c r="T106" s="139">
        <v>30</v>
      </c>
      <c r="U106" s="140">
        <v>210695834.938216</v>
      </c>
      <c r="V106" s="141">
        <v>2104.61269487489</v>
      </c>
      <c r="W106" s="140">
        <v>70.1537564958297</v>
      </c>
      <c r="X106" s="142">
        <v>100111.453024729</v>
      </c>
      <c r="Z106" s="154">
        <v>30</v>
      </c>
      <c r="AA106" s="155">
        <v>300245275</v>
      </c>
      <c r="AB106" s="154">
        <v>3061</v>
      </c>
      <c r="AC106" s="156">
        <v>102.033333333333</v>
      </c>
      <c r="AD106" s="156">
        <v>98087.316236524</v>
      </c>
      <c r="AE106" s="157">
        <f t="shared" si="7"/>
        <v>89549440.0617836</v>
      </c>
    </row>
    <row r="107" hidden="1" spans="1:31">
      <c r="A107" s="114" t="s">
        <v>277</v>
      </c>
      <c r="B107" s="114" t="s">
        <v>278</v>
      </c>
      <c r="C107" s="114" t="s">
        <v>80</v>
      </c>
      <c r="D107" s="114" t="s">
        <v>96</v>
      </c>
      <c r="E107" s="114" t="s">
        <v>1093</v>
      </c>
      <c r="F107" s="115" t="s">
        <v>97</v>
      </c>
      <c r="G107" s="111">
        <v>0</v>
      </c>
      <c r="H107" s="111">
        <v>0</v>
      </c>
      <c r="I107" s="111">
        <v>0</v>
      </c>
      <c r="J107" s="111">
        <v>0</v>
      </c>
      <c r="K107" s="111">
        <v>0</v>
      </c>
      <c r="L107" s="122"/>
      <c r="M107" s="123">
        <v>0</v>
      </c>
      <c r="N107" s="123">
        <v>0</v>
      </c>
      <c r="O107" s="123">
        <v>0</v>
      </c>
      <c r="P107" s="123">
        <f t="shared" si="4"/>
        <v>0</v>
      </c>
      <c r="Q107" s="137">
        <f t="shared" si="5"/>
        <v>0</v>
      </c>
      <c r="R107" s="138">
        <f t="shared" si="6"/>
        <v>0</v>
      </c>
      <c r="S107" s="107"/>
      <c r="T107" s="139">
        <v>0</v>
      </c>
      <c r="U107" s="140">
        <v>0</v>
      </c>
      <c r="V107" s="141">
        <v>0</v>
      </c>
      <c r="W107" s="140">
        <v>0</v>
      </c>
      <c r="X107" s="142">
        <v>0</v>
      </c>
      <c r="Z107" s="154">
        <v>0</v>
      </c>
      <c r="AA107" s="155">
        <v>0</v>
      </c>
      <c r="AB107" s="154">
        <v>0</v>
      </c>
      <c r="AC107" s="156">
        <v>0</v>
      </c>
      <c r="AD107" s="156">
        <v>0</v>
      </c>
      <c r="AE107" s="157">
        <f t="shared" si="7"/>
        <v>0</v>
      </c>
    </row>
    <row r="108" hidden="1" spans="1:31">
      <c r="A108" s="109" t="s">
        <v>279</v>
      </c>
      <c r="B108" s="109" t="s">
        <v>280</v>
      </c>
      <c r="C108" s="109" t="s">
        <v>70</v>
      </c>
      <c r="D108" s="109" t="s">
        <v>15</v>
      </c>
      <c r="E108" s="109" t="s">
        <v>1091</v>
      </c>
      <c r="F108" s="110" t="s">
        <v>281</v>
      </c>
      <c r="G108" s="111">
        <v>31</v>
      </c>
      <c r="H108" s="111">
        <v>698308098.604543</v>
      </c>
      <c r="I108" s="111">
        <v>7829.61505049772</v>
      </c>
      <c r="J108" s="111">
        <v>252.56822743541</v>
      </c>
      <c r="K108" s="111">
        <v>89188.05</v>
      </c>
      <c r="L108" s="122"/>
      <c r="M108" s="123">
        <v>31</v>
      </c>
      <c r="N108" s="123">
        <v>698615465</v>
      </c>
      <c r="O108" s="123">
        <v>7895</v>
      </c>
      <c r="P108" s="123">
        <f t="shared" si="4"/>
        <v>254.677419354839</v>
      </c>
      <c r="Q108" s="137">
        <f t="shared" si="5"/>
        <v>88488.3426219126</v>
      </c>
      <c r="R108" s="138">
        <f t="shared" si="6"/>
        <v>307366.395457149</v>
      </c>
      <c r="S108" s="107"/>
      <c r="T108" s="139">
        <v>30</v>
      </c>
      <c r="U108" s="140">
        <v>684196438.272502</v>
      </c>
      <c r="V108" s="141">
        <v>7479.06997888931</v>
      </c>
      <c r="W108" s="140">
        <v>249.302332629644</v>
      </c>
      <c r="X108" s="142">
        <v>91481.4863617722</v>
      </c>
      <c r="Z108" s="154">
        <v>30</v>
      </c>
      <c r="AA108" s="155">
        <v>627309479</v>
      </c>
      <c r="AB108" s="154">
        <v>7130</v>
      </c>
      <c r="AC108" s="156">
        <v>237.666666666667</v>
      </c>
      <c r="AD108" s="156">
        <v>87981.6941093969</v>
      </c>
      <c r="AE108" s="157">
        <f t="shared" si="7"/>
        <v>-56886959.2725024</v>
      </c>
    </row>
    <row r="109" hidden="1" spans="1:31">
      <c r="A109" s="112" t="s">
        <v>282</v>
      </c>
      <c r="B109" s="112" t="s">
        <v>283</v>
      </c>
      <c r="C109" s="112" t="s">
        <v>261</v>
      </c>
      <c r="D109" s="112" t="s">
        <v>51</v>
      </c>
      <c r="E109" s="112" t="s">
        <v>1093</v>
      </c>
      <c r="F109" s="113" t="s">
        <v>262</v>
      </c>
      <c r="G109" s="111">
        <v>31</v>
      </c>
      <c r="H109" s="111">
        <v>654497797.966653</v>
      </c>
      <c r="I109" s="111">
        <v>7330.51608313531</v>
      </c>
      <c r="J109" s="111">
        <v>236.4682607463</v>
      </c>
      <c r="K109" s="111">
        <v>89284</v>
      </c>
      <c r="L109" s="122"/>
      <c r="M109" s="123">
        <v>31</v>
      </c>
      <c r="N109" s="123">
        <v>609383574</v>
      </c>
      <c r="O109" s="123">
        <v>7019</v>
      </c>
      <c r="P109" s="123">
        <f t="shared" si="4"/>
        <v>226.41935483871</v>
      </c>
      <c r="Q109" s="137">
        <f t="shared" si="5"/>
        <v>86819.1443225531</v>
      </c>
      <c r="R109" s="138">
        <f t="shared" si="6"/>
        <v>-45114223.9666533</v>
      </c>
      <c r="S109" s="107"/>
      <c r="T109" s="139">
        <v>30</v>
      </c>
      <c r="U109" s="140">
        <v>668842876.826039</v>
      </c>
      <c r="V109" s="141">
        <v>6920.81854577952</v>
      </c>
      <c r="W109" s="140">
        <v>230.693951525984</v>
      </c>
      <c r="X109" s="142">
        <v>96642.1634091122</v>
      </c>
      <c r="Z109" s="154">
        <v>30</v>
      </c>
      <c r="AA109" s="155">
        <v>546525816</v>
      </c>
      <c r="AB109" s="154">
        <v>6460</v>
      </c>
      <c r="AC109" s="156">
        <v>215.333333333333</v>
      </c>
      <c r="AD109" s="156">
        <v>84601.519504644</v>
      </c>
      <c r="AE109" s="157">
        <f t="shared" si="7"/>
        <v>-122317060.826039</v>
      </c>
    </row>
    <row r="110" hidden="1" spans="1:31">
      <c r="A110" s="109" t="s">
        <v>284</v>
      </c>
      <c r="B110" s="109" t="s">
        <v>285</v>
      </c>
      <c r="C110" s="109" t="s">
        <v>80</v>
      </c>
      <c r="D110" s="109" t="s">
        <v>15</v>
      </c>
      <c r="E110" s="109" t="s">
        <v>1093</v>
      </c>
      <c r="F110" s="110" t="s">
        <v>97</v>
      </c>
      <c r="G110" s="111">
        <v>30</v>
      </c>
      <c r="H110" s="111">
        <v>274403807.257515</v>
      </c>
      <c r="I110" s="111">
        <v>2716.86937878728</v>
      </c>
      <c r="J110" s="111">
        <v>90.5623126262427</v>
      </c>
      <c r="K110" s="111">
        <v>101000</v>
      </c>
      <c r="L110" s="122"/>
      <c r="M110" s="123">
        <v>30</v>
      </c>
      <c r="N110" s="123">
        <v>315061135</v>
      </c>
      <c r="O110" s="123">
        <v>3280</v>
      </c>
      <c r="P110" s="123">
        <f t="shared" si="4"/>
        <v>109.333333333333</v>
      </c>
      <c r="Q110" s="137">
        <f t="shared" si="5"/>
        <v>96055.2240853659</v>
      </c>
      <c r="R110" s="138">
        <f t="shared" si="6"/>
        <v>40657327.7424846</v>
      </c>
      <c r="S110" s="107"/>
      <c r="T110" s="139">
        <v>30</v>
      </c>
      <c r="U110" s="140">
        <v>336484302.036635</v>
      </c>
      <c r="V110" s="141">
        <v>3445.70746881312</v>
      </c>
      <c r="W110" s="140">
        <v>114.856915627104</v>
      </c>
      <c r="X110" s="142">
        <v>97653.1830058509</v>
      </c>
      <c r="Z110" s="154">
        <v>30</v>
      </c>
      <c r="AA110" s="155">
        <v>325996094</v>
      </c>
      <c r="AB110" s="154">
        <v>3265</v>
      </c>
      <c r="AC110" s="156">
        <v>108.833333333333</v>
      </c>
      <c r="AD110" s="156">
        <v>99845.6643185299</v>
      </c>
      <c r="AE110" s="157">
        <f t="shared" si="7"/>
        <v>-10488208.036635</v>
      </c>
    </row>
    <row r="111" hidden="1" spans="1:31">
      <c r="A111" s="109" t="s">
        <v>286</v>
      </c>
      <c r="B111" s="109" t="s">
        <v>287</v>
      </c>
      <c r="C111" s="109" t="s">
        <v>14</v>
      </c>
      <c r="D111" s="109" t="s">
        <v>15</v>
      </c>
      <c r="E111" s="109" t="s">
        <v>1087</v>
      </c>
      <c r="F111" s="110" t="s">
        <v>288</v>
      </c>
      <c r="G111" s="111">
        <v>31</v>
      </c>
      <c r="H111" s="111">
        <v>595075437.64146</v>
      </c>
      <c r="I111" s="111">
        <v>7933.30559623194</v>
      </c>
      <c r="J111" s="111">
        <v>255.913083749417</v>
      </c>
      <c r="K111" s="111">
        <v>75009.7712010617</v>
      </c>
      <c r="L111" s="122"/>
      <c r="M111" s="123">
        <v>31</v>
      </c>
      <c r="N111" s="123">
        <v>619733656</v>
      </c>
      <c r="O111" s="123">
        <v>8484</v>
      </c>
      <c r="P111" s="123">
        <f t="shared" si="4"/>
        <v>273.677419354839</v>
      </c>
      <c r="Q111" s="137">
        <f t="shared" si="5"/>
        <v>73047.3427628477</v>
      </c>
      <c r="R111" s="138">
        <f t="shared" si="6"/>
        <v>24658218.3585398</v>
      </c>
      <c r="S111" s="107"/>
      <c r="T111" s="139">
        <v>30</v>
      </c>
      <c r="U111" s="140">
        <v>619687244.782786</v>
      </c>
      <c r="V111" s="141">
        <v>8064.96039915683</v>
      </c>
      <c r="W111" s="140">
        <v>268.832013305228</v>
      </c>
      <c r="X111" s="142">
        <v>76836.9854423058</v>
      </c>
      <c r="Z111" s="154">
        <v>30</v>
      </c>
      <c r="AA111" s="155">
        <v>552229185</v>
      </c>
      <c r="AB111" s="154">
        <v>7527</v>
      </c>
      <c r="AC111" s="156">
        <v>250.9</v>
      </c>
      <c r="AD111" s="156">
        <v>73366.4388202471</v>
      </c>
      <c r="AE111" s="157">
        <f t="shared" si="7"/>
        <v>-67458059.7827865</v>
      </c>
    </row>
    <row r="112" hidden="1" spans="1:31">
      <c r="A112" s="109" t="s">
        <v>289</v>
      </c>
      <c r="B112" s="109" t="s">
        <v>290</v>
      </c>
      <c r="C112" s="109" t="s">
        <v>14</v>
      </c>
      <c r="D112" s="109" t="s">
        <v>15</v>
      </c>
      <c r="E112" s="109" t="s">
        <v>1087</v>
      </c>
      <c r="F112" s="110" t="s">
        <v>74</v>
      </c>
      <c r="G112" s="111">
        <v>31</v>
      </c>
      <c r="H112" s="111">
        <v>471340340.11967</v>
      </c>
      <c r="I112" s="111">
        <v>5775.44647405685</v>
      </c>
      <c r="J112" s="111">
        <v>186.304724969576</v>
      </c>
      <c r="K112" s="111">
        <v>81611.0654365714</v>
      </c>
      <c r="L112" s="122"/>
      <c r="M112" s="123">
        <v>31</v>
      </c>
      <c r="N112" s="123">
        <v>516860045</v>
      </c>
      <c r="O112" s="123">
        <v>6570</v>
      </c>
      <c r="P112" s="123">
        <f t="shared" si="4"/>
        <v>211.935483870968</v>
      </c>
      <c r="Q112" s="137">
        <f t="shared" si="5"/>
        <v>78669.7176560122</v>
      </c>
      <c r="R112" s="138">
        <f t="shared" si="6"/>
        <v>45519704.8803304</v>
      </c>
      <c r="S112" s="107"/>
      <c r="T112" s="139">
        <v>30</v>
      </c>
      <c r="U112" s="140">
        <v>496803198.023619</v>
      </c>
      <c r="V112" s="141">
        <v>6180</v>
      </c>
      <c r="W112" s="140">
        <v>206</v>
      </c>
      <c r="X112" s="142">
        <v>80388.8669941131</v>
      </c>
      <c r="Z112" s="154">
        <v>30</v>
      </c>
      <c r="AA112" s="155">
        <v>500399498</v>
      </c>
      <c r="AB112" s="154">
        <v>6363</v>
      </c>
      <c r="AC112" s="156">
        <v>212.1</v>
      </c>
      <c r="AD112" s="156">
        <v>78642.071035675</v>
      </c>
      <c r="AE112" s="157">
        <f t="shared" si="7"/>
        <v>3596299.97638106</v>
      </c>
    </row>
    <row r="113" hidden="1" spans="1:31">
      <c r="A113" s="112" t="s">
        <v>291</v>
      </c>
      <c r="B113" s="112" t="s">
        <v>292</v>
      </c>
      <c r="C113" s="112" t="s">
        <v>63</v>
      </c>
      <c r="D113" s="112" t="s">
        <v>60</v>
      </c>
      <c r="E113" s="112" t="s">
        <v>1093</v>
      </c>
      <c r="F113" s="113" t="s">
        <v>159</v>
      </c>
      <c r="G113" s="111">
        <v>31</v>
      </c>
      <c r="H113" s="111">
        <v>535595579.35078</v>
      </c>
      <c r="I113" s="111">
        <v>6238.73709203005</v>
      </c>
      <c r="J113" s="111">
        <v>201.249583613873</v>
      </c>
      <c r="K113" s="111">
        <v>85850</v>
      </c>
      <c r="L113" s="122"/>
      <c r="M113" s="123">
        <v>31</v>
      </c>
      <c r="N113" s="123">
        <v>433726131</v>
      </c>
      <c r="O113" s="123">
        <v>5239</v>
      </c>
      <c r="P113" s="123">
        <f t="shared" si="4"/>
        <v>169</v>
      </c>
      <c r="Q113" s="137">
        <f t="shared" si="5"/>
        <v>82787.9616338996</v>
      </c>
      <c r="R113" s="138">
        <f t="shared" si="6"/>
        <v>-101869448.35078</v>
      </c>
      <c r="S113" s="107"/>
      <c r="T113" s="139">
        <v>30</v>
      </c>
      <c r="U113" s="140">
        <v>413820845.954448</v>
      </c>
      <c r="V113" s="141">
        <v>4782.28865226174</v>
      </c>
      <c r="W113" s="140">
        <v>159.409621742058</v>
      </c>
      <c r="X113" s="142">
        <v>86531.967441726</v>
      </c>
      <c r="Z113" s="154">
        <v>30</v>
      </c>
      <c r="AA113" s="155">
        <v>395500402</v>
      </c>
      <c r="AB113" s="154">
        <v>4807</v>
      </c>
      <c r="AC113" s="156">
        <v>160.233333333333</v>
      </c>
      <c r="AD113" s="156">
        <v>82275.9313501144</v>
      </c>
      <c r="AE113" s="157">
        <f t="shared" si="7"/>
        <v>-18320443.9544484</v>
      </c>
    </row>
    <row r="114" hidden="1" spans="1:31">
      <c r="A114" s="109" t="s">
        <v>293</v>
      </c>
      <c r="B114" s="109" t="s">
        <v>294</v>
      </c>
      <c r="C114" s="109" t="s">
        <v>14</v>
      </c>
      <c r="D114" s="109" t="s">
        <v>15</v>
      </c>
      <c r="E114" s="109" t="s">
        <v>1087</v>
      </c>
      <c r="F114" s="110" t="s">
        <v>288</v>
      </c>
      <c r="G114" s="111">
        <v>31</v>
      </c>
      <c r="H114" s="111">
        <v>1134153518.2984</v>
      </c>
      <c r="I114" s="111">
        <v>13962.6178493682</v>
      </c>
      <c r="J114" s="111">
        <v>450.407027398975</v>
      </c>
      <c r="K114" s="111">
        <v>81227.8564474007</v>
      </c>
      <c r="L114" s="122"/>
      <c r="M114" s="123">
        <v>31</v>
      </c>
      <c r="N114" s="123">
        <v>1199044829</v>
      </c>
      <c r="O114" s="123">
        <v>15168</v>
      </c>
      <c r="P114" s="123">
        <f t="shared" si="4"/>
        <v>489.290322580645</v>
      </c>
      <c r="Q114" s="137">
        <f t="shared" si="5"/>
        <v>79050.9512790084</v>
      </c>
      <c r="R114" s="138">
        <f t="shared" si="6"/>
        <v>64891310.7016044</v>
      </c>
      <c r="S114" s="107"/>
      <c r="T114" s="139">
        <v>30</v>
      </c>
      <c r="U114" s="140">
        <v>1197704710.83788</v>
      </c>
      <c r="V114" s="141">
        <v>14793.3431314457</v>
      </c>
      <c r="W114" s="140">
        <v>493.111437714857</v>
      </c>
      <c r="X114" s="142">
        <v>80962.4099296362</v>
      </c>
      <c r="Z114" s="154">
        <v>30</v>
      </c>
      <c r="AA114" s="155">
        <v>1148873613</v>
      </c>
      <c r="AB114" s="154">
        <v>14589</v>
      </c>
      <c r="AC114" s="156">
        <v>486.3</v>
      </c>
      <c r="AD114" s="156">
        <v>78749.305161423</v>
      </c>
      <c r="AE114" s="157">
        <f t="shared" si="7"/>
        <v>-48831097.8378751</v>
      </c>
    </row>
    <row r="115" hidden="1" spans="1:31">
      <c r="A115" s="109" t="s">
        <v>295</v>
      </c>
      <c r="B115" s="109" t="s">
        <v>296</v>
      </c>
      <c r="C115" s="109" t="s">
        <v>80</v>
      </c>
      <c r="D115" s="109" t="s">
        <v>15</v>
      </c>
      <c r="E115" s="109" t="s">
        <v>1093</v>
      </c>
      <c r="F115" s="110" t="s">
        <v>97</v>
      </c>
      <c r="G115" s="111">
        <v>30</v>
      </c>
      <c r="H115" s="111">
        <v>109761522.903006</v>
      </c>
      <c r="I115" s="111">
        <v>1207.49750168324</v>
      </c>
      <c r="J115" s="111">
        <v>40.2499167227745</v>
      </c>
      <c r="K115" s="111">
        <v>90900</v>
      </c>
      <c r="L115" s="122"/>
      <c r="M115" s="123">
        <v>30</v>
      </c>
      <c r="N115" s="123">
        <v>132340319</v>
      </c>
      <c r="O115" s="123">
        <v>1450</v>
      </c>
      <c r="P115" s="123">
        <f t="shared" si="4"/>
        <v>48.3333333333333</v>
      </c>
      <c r="Q115" s="137">
        <f t="shared" si="5"/>
        <v>91269.1855172414</v>
      </c>
      <c r="R115" s="138">
        <f t="shared" si="6"/>
        <v>22578796.0969938</v>
      </c>
      <c r="S115" s="107"/>
      <c r="T115" s="139">
        <v>30</v>
      </c>
      <c r="U115" s="140">
        <v>159091896.657055</v>
      </c>
      <c r="V115" s="141">
        <v>1663.59922421497</v>
      </c>
      <c r="W115" s="140">
        <v>55.4533074738324</v>
      </c>
      <c r="X115" s="142">
        <v>95631.1438123736</v>
      </c>
      <c r="Z115" s="154">
        <v>30</v>
      </c>
      <c r="AA115" s="155">
        <v>141612592</v>
      </c>
      <c r="AB115" s="154">
        <v>1482</v>
      </c>
      <c r="AC115" s="156">
        <v>49.4</v>
      </c>
      <c r="AD115" s="156">
        <v>95555.0553306343</v>
      </c>
      <c r="AE115" s="157">
        <f t="shared" si="7"/>
        <v>-17479304.6570551</v>
      </c>
    </row>
    <row r="116" hidden="1" spans="1:31">
      <c r="A116" s="109" t="s">
        <v>297</v>
      </c>
      <c r="B116" s="109" t="s">
        <v>298</v>
      </c>
      <c r="C116" s="109" t="s">
        <v>14</v>
      </c>
      <c r="D116" s="109" t="s">
        <v>92</v>
      </c>
      <c r="E116" s="109" t="s">
        <v>1091</v>
      </c>
      <c r="F116" s="110" t="s">
        <v>224</v>
      </c>
      <c r="G116" s="111">
        <v>31</v>
      </c>
      <c r="H116" s="111">
        <v>388599167.204396</v>
      </c>
      <c r="I116" s="111">
        <v>3868.01699705863</v>
      </c>
      <c r="J116" s="111">
        <v>124.774741840601</v>
      </c>
      <c r="K116" s="111">
        <v>100464.7</v>
      </c>
      <c r="L116" s="122"/>
      <c r="M116" s="123">
        <v>31</v>
      </c>
      <c r="N116" s="123">
        <v>512153671</v>
      </c>
      <c r="O116" s="123">
        <v>4942</v>
      </c>
      <c r="P116" s="123">
        <f t="shared" si="4"/>
        <v>159.41935483871</v>
      </c>
      <c r="Q116" s="137">
        <f t="shared" si="5"/>
        <v>103632.875556455</v>
      </c>
      <c r="R116" s="138">
        <f t="shared" si="6"/>
        <v>123554503.795604</v>
      </c>
      <c r="S116" s="107"/>
      <c r="T116" s="139">
        <v>30</v>
      </c>
      <c r="U116" s="140">
        <v>489671716.786812</v>
      </c>
      <c r="V116" s="141">
        <v>4530</v>
      </c>
      <c r="W116" s="140">
        <v>151</v>
      </c>
      <c r="X116" s="142">
        <v>108095.301718943</v>
      </c>
      <c r="Z116" s="154">
        <v>30</v>
      </c>
      <c r="AA116" s="155">
        <v>472316229</v>
      </c>
      <c r="AB116" s="154">
        <v>4613</v>
      </c>
      <c r="AC116" s="156">
        <v>153.766666666667</v>
      </c>
      <c r="AD116" s="156">
        <v>102388.083459788</v>
      </c>
      <c r="AE116" s="157">
        <f t="shared" si="7"/>
        <v>-17355487.7868123</v>
      </c>
    </row>
    <row r="117" hidden="1" spans="1:31">
      <c r="A117" s="109" t="s">
        <v>299</v>
      </c>
      <c r="B117" s="109" t="s">
        <v>300</v>
      </c>
      <c r="C117" s="109" t="s">
        <v>301</v>
      </c>
      <c r="D117" s="109" t="s">
        <v>15</v>
      </c>
      <c r="E117" s="109" t="s">
        <v>1090</v>
      </c>
      <c r="F117" s="110" t="s">
        <v>302</v>
      </c>
      <c r="G117" s="111">
        <v>31</v>
      </c>
      <c r="H117" s="111">
        <v>494299017.800518</v>
      </c>
      <c r="I117" s="111">
        <v>5408.98505879006</v>
      </c>
      <c r="J117" s="111">
        <v>174.483388993228</v>
      </c>
      <c r="K117" s="111">
        <v>91384.8</v>
      </c>
      <c r="L117" s="122"/>
      <c r="M117" s="123">
        <v>31</v>
      </c>
      <c r="N117" s="123">
        <v>498938285</v>
      </c>
      <c r="O117" s="123">
        <v>5526</v>
      </c>
      <c r="P117" s="123">
        <f t="shared" si="4"/>
        <v>178.258064516129</v>
      </c>
      <c r="Q117" s="137">
        <f t="shared" si="5"/>
        <v>90289.2300036193</v>
      </c>
      <c r="R117" s="138">
        <f t="shared" si="6"/>
        <v>4639267.19948238</v>
      </c>
      <c r="S117" s="107"/>
      <c r="T117" s="139">
        <v>30</v>
      </c>
      <c r="U117" s="140">
        <v>423501806.160838</v>
      </c>
      <c r="V117" s="141">
        <v>4674.65528703334</v>
      </c>
      <c r="W117" s="140">
        <v>155.821842901111</v>
      </c>
      <c r="X117" s="142">
        <v>90595.3017189431</v>
      </c>
      <c r="Z117" s="154">
        <v>30</v>
      </c>
      <c r="AA117" s="155">
        <v>482631358</v>
      </c>
      <c r="AB117" s="154">
        <v>5323</v>
      </c>
      <c r="AC117" s="156">
        <v>177.433333333333</v>
      </c>
      <c r="AD117" s="156">
        <v>90669.0509111403</v>
      </c>
      <c r="AE117" s="157">
        <f t="shared" si="7"/>
        <v>59129551.8391619</v>
      </c>
    </row>
    <row r="118" hidden="1" spans="1:31">
      <c r="A118" s="109" t="s">
        <v>303</v>
      </c>
      <c r="B118" s="109" t="s">
        <v>304</v>
      </c>
      <c r="C118" s="109" t="s">
        <v>14</v>
      </c>
      <c r="D118" s="109" t="s">
        <v>15</v>
      </c>
      <c r="E118" s="109" t="s">
        <v>1087</v>
      </c>
      <c r="F118" s="110" t="s">
        <v>74</v>
      </c>
      <c r="G118" s="111">
        <v>31</v>
      </c>
      <c r="H118" s="111">
        <v>246857133.825371</v>
      </c>
      <c r="I118" s="111">
        <v>3331.98835041742</v>
      </c>
      <c r="J118" s="111">
        <v>107.483495174755</v>
      </c>
      <c r="K118" s="111">
        <v>74087.0338860716</v>
      </c>
      <c r="L118" s="122"/>
      <c r="M118" s="123">
        <v>31</v>
      </c>
      <c r="N118" s="123">
        <v>262817046</v>
      </c>
      <c r="O118" s="123">
        <v>3542</v>
      </c>
      <c r="P118" s="123">
        <f t="shared" si="4"/>
        <v>114.258064516129</v>
      </c>
      <c r="Q118" s="137">
        <f t="shared" si="5"/>
        <v>74200.1823828346</v>
      </c>
      <c r="R118" s="138">
        <f t="shared" si="6"/>
        <v>15959912.174629</v>
      </c>
      <c r="S118" s="107"/>
      <c r="T118" s="139">
        <v>30</v>
      </c>
      <c r="U118" s="140">
        <v>276214346.686904</v>
      </c>
      <c r="V118" s="141">
        <v>3543.27342501204</v>
      </c>
      <c r="W118" s="140">
        <v>118.109114167068</v>
      </c>
      <c r="X118" s="142">
        <v>77954.5673040928</v>
      </c>
      <c r="Z118" s="154">
        <v>30</v>
      </c>
      <c r="AA118" s="155">
        <v>245420541</v>
      </c>
      <c r="AB118" s="154">
        <v>3494</v>
      </c>
      <c r="AC118" s="156">
        <v>116.466666666667</v>
      </c>
      <c r="AD118" s="156">
        <v>70240.5669719519</v>
      </c>
      <c r="AE118" s="157">
        <f t="shared" si="7"/>
        <v>-30793805.6869043</v>
      </c>
    </row>
    <row r="119" hidden="1" spans="1:31">
      <c r="A119" s="112" t="s">
        <v>305</v>
      </c>
      <c r="B119" s="112" t="s">
        <v>306</v>
      </c>
      <c r="C119" s="112" t="s">
        <v>14</v>
      </c>
      <c r="D119" s="112" t="s">
        <v>215</v>
      </c>
      <c r="E119" s="112" t="s">
        <v>1088</v>
      </c>
      <c r="F119" s="113" t="s">
        <v>212</v>
      </c>
      <c r="G119" s="111">
        <v>31</v>
      </c>
      <c r="H119" s="111">
        <v>636739849.391046</v>
      </c>
      <c r="I119" s="111">
        <v>7139.97503660875</v>
      </c>
      <c r="J119" s="111">
        <v>230.321775374476</v>
      </c>
      <c r="K119" s="111">
        <v>89179.562411114</v>
      </c>
      <c r="L119" s="122"/>
      <c r="M119" s="123">
        <v>31</v>
      </c>
      <c r="N119" s="123">
        <v>609636006</v>
      </c>
      <c r="O119" s="123">
        <v>7046</v>
      </c>
      <c r="P119" s="123">
        <f t="shared" si="4"/>
        <v>227.290322580645</v>
      </c>
      <c r="Q119" s="137">
        <f t="shared" si="5"/>
        <v>86522.2829974454</v>
      </c>
      <c r="R119" s="138">
        <f t="shared" si="6"/>
        <v>-27103843.3910457</v>
      </c>
      <c r="S119" s="107"/>
      <c r="T119" s="139">
        <v>30</v>
      </c>
      <c r="U119" s="140">
        <v>611386365.303736</v>
      </c>
      <c r="V119" s="141">
        <v>6890.66091181957</v>
      </c>
      <c r="W119" s="140">
        <v>229.688697060652</v>
      </c>
      <c r="X119" s="142">
        <v>88726.8105523845</v>
      </c>
      <c r="Z119" s="154">
        <v>30</v>
      </c>
      <c r="AA119" s="155">
        <v>469663353</v>
      </c>
      <c r="AB119" s="154">
        <v>5440</v>
      </c>
      <c r="AC119" s="156">
        <v>181.333333333333</v>
      </c>
      <c r="AD119" s="156">
        <v>86335.1751838235</v>
      </c>
      <c r="AE119" s="157">
        <f t="shared" si="7"/>
        <v>-141723012.303736</v>
      </c>
    </row>
    <row r="120" hidden="1" spans="1:31">
      <c r="A120" s="109" t="s">
        <v>307</v>
      </c>
      <c r="B120" s="109" t="s">
        <v>308</v>
      </c>
      <c r="C120" s="109" t="s">
        <v>14</v>
      </c>
      <c r="D120" s="109" t="s">
        <v>92</v>
      </c>
      <c r="E120" s="109" t="s">
        <v>1091</v>
      </c>
      <c r="F120" s="110" t="s">
        <v>93</v>
      </c>
      <c r="G120" s="111">
        <v>31</v>
      </c>
      <c r="H120" s="111">
        <v>201718527.544876</v>
      </c>
      <c r="I120" s="111">
        <v>2370.72009497142</v>
      </c>
      <c r="J120" s="111">
        <v>76.4748417732716</v>
      </c>
      <c r="K120" s="111">
        <v>85087.45</v>
      </c>
      <c r="L120" s="122"/>
      <c r="M120" s="123">
        <v>31</v>
      </c>
      <c r="N120" s="123">
        <v>218645895</v>
      </c>
      <c r="O120" s="123">
        <v>2239</v>
      </c>
      <c r="P120" s="123">
        <f t="shared" si="4"/>
        <v>72.2258064516129</v>
      </c>
      <c r="Q120" s="137">
        <f t="shared" si="5"/>
        <v>97653.36980795</v>
      </c>
      <c r="R120" s="138">
        <f t="shared" si="6"/>
        <v>16927367.4551241</v>
      </c>
      <c r="S120" s="107"/>
      <c r="T120" s="139">
        <v>30</v>
      </c>
      <c r="U120" s="140">
        <v>201099916.159481</v>
      </c>
      <c r="V120" s="141">
        <v>1939.85790828666</v>
      </c>
      <c r="W120" s="140">
        <v>64.661930276222</v>
      </c>
      <c r="X120" s="142">
        <v>103667.343520587</v>
      </c>
      <c r="Z120" s="154">
        <v>30</v>
      </c>
      <c r="AA120" s="155">
        <v>197950626</v>
      </c>
      <c r="AB120" s="154">
        <v>2054</v>
      </c>
      <c r="AC120" s="156">
        <v>68.4666666666667</v>
      </c>
      <c r="AD120" s="156">
        <v>96373.2356377799</v>
      </c>
      <c r="AE120" s="157">
        <f t="shared" si="7"/>
        <v>-3149290.15948114</v>
      </c>
    </row>
    <row r="121" hidden="1" spans="1:31">
      <c r="A121" s="112" t="s">
        <v>309</v>
      </c>
      <c r="B121" s="112" t="s">
        <v>310</v>
      </c>
      <c r="C121" s="112" t="s">
        <v>14</v>
      </c>
      <c r="D121" s="112" t="s">
        <v>24</v>
      </c>
      <c r="E121" s="112" t="s">
        <v>1087</v>
      </c>
      <c r="F121" s="113" t="s">
        <v>17</v>
      </c>
      <c r="G121" s="111">
        <v>21</v>
      </c>
      <c r="H121" s="111">
        <v>84323123.0041074</v>
      </c>
      <c r="I121" s="111">
        <v>1109.81095379706</v>
      </c>
      <c r="J121" s="111">
        <v>52.848140657003</v>
      </c>
      <c r="K121" s="111">
        <v>75979.7177308511</v>
      </c>
      <c r="L121" s="122"/>
      <c r="M121" s="123">
        <v>22</v>
      </c>
      <c r="N121" s="123">
        <v>76540821</v>
      </c>
      <c r="O121" s="123">
        <v>1101</v>
      </c>
      <c r="P121" s="123">
        <f t="shared" si="4"/>
        <v>50.0454545454545</v>
      </c>
      <c r="Q121" s="137">
        <f t="shared" si="5"/>
        <v>69519.3651226158</v>
      </c>
      <c r="R121" s="138">
        <f t="shared" si="6"/>
        <v>-7782302.00410739</v>
      </c>
      <c r="S121" s="107"/>
      <c r="T121" s="139">
        <v>21</v>
      </c>
      <c r="U121" s="140">
        <v>70128676.5309354</v>
      </c>
      <c r="V121" s="141">
        <v>1054.7293704499</v>
      </c>
      <c r="W121" s="140">
        <v>50.2252081166619</v>
      </c>
      <c r="X121" s="142">
        <v>66489.7351829899</v>
      </c>
      <c r="Z121" s="154">
        <v>21</v>
      </c>
      <c r="AA121" s="155">
        <v>62749727</v>
      </c>
      <c r="AB121" s="154">
        <v>806</v>
      </c>
      <c r="AC121" s="156">
        <v>38.3809523809524</v>
      </c>
      <c r="AD121" s="156">
        <v>77853.2593052109</v>
      </c>
      <c r="AE121" s="157">
        <f t="shared" si="7"/>
        <v>-7378949.53093541</v>
      </c>
    </row>
    <row r="122" hidden="1" spans="1:31">
      <c r="A122" s="109" t="s">
        <v>311</v>
      </c>
      <c r="B122" s="109" t="s">
        <v>312</v>
      </c>
      <c r="C122" s="109" t="s">
        <v>14</v>
      </c>
      <c r="D122" s="109" t="s">
        <v>15</v>
      </c>
      <c r="E122" s="109" t="s">
        <v>1089</v>
      </c>
      <c r="F122" s="110" t="s">
        <v>145</v>
      </c>
      <c r="G122" s="111">
        <v>31</v>
      </c>
      <c r="H122" s="111">
        <v>233841458.421014</v>
      </c>
      <c r="I122" s="111">
        <v>2609.03985188697</v>
      </c>
      <c r="J122" s="111">
        <v>84.1625758673216</v>
      </c>
      <c r="K122" s="111">
        <v>89627.4</v>
      </c>
      <c r="L122" s="122"/>
      <c r="M122" s="123">
        <v>31</v>
      </c>
      <c r="N122" s="123">
        <v>243745182</v>
      </c>
      <c r="O122" s="123">
        <v>2677</v>
      </c>
      <c r="P122" s="123">
        <f t="shared" si="4"/>
        <v>86.3548387096774</v>
      </c>
      <c r="Q122" s="137">
        <f t="shared" si="5"/>
        <v>91051.6182293612</v>
      </c>
      <c r="R122" s="138">
        <f t="shared" si="6"/>
        <v>9903723.5789859</v>
      </c>
      <c r="S122" s="107"/>
      <c r="T122" s="139">
        <v>30</v>
      </c>
      <c r="U122" s="140">
        <v>234608369.452306</v>
      </c>
      <c r="V122" s="141">
        <v>2690.71963265986</v>
      </c>
      <c r="W122" s="140">
        <v>89.6906544219953</v>
      </c>
      <c r="X122" s="142">
        <v>87191.6815875717</v>
      </c>
      <c r="Z122" s="154">
        <v>30</v>
      </c>
      <c r="AA122" s="155">
        <v>268239223</v>
      </c>
      <c r="AB122" s="154">
        <v>2835</v>
      </c>
      <c r="AC122" s="156">
        <v>94.5</v>
      </c>
      <c r="AD122" s="156">
        <v>94617.0098765432</v>
      </c>
      <c r="AE122" s="157">
        <f t="shared" si="7"/>
        <v>33630853.5476939</v>
      </c>
    </row>
    <row r="123" hidden="1" spans="1:31">
      <c r="A123" s="109" t="s">
        <v>313</v>
      </c>
      <c r="B123" s="109" t="s">
        <v>314</v>
      </c>
      <c r="C123" s="109" t="s">
        <v>14</v>
      </c>
      <c r="D123" s="109" t="s">
        <v>227</v>
      </c>
      <c r="E123" s="109" t="s">
        <v>1089</v>
      </c>
      <c r="F123" s="110" t="s">
        <v>166</v>
      </c>
      <c r="G123" s="111">
        <v>26</v>
      </c>
      <c r="H123" s="111">
        <v>185843234.723665</v>
      </c>
      <c r="I123" s="111">
        <v>2134.85558297596</v>
      </c>
      <c r="J123" s="111">
        <v>82.1098301144601</v>
      </c>
      <c r="K123" s="111">
        <v>87051.9</v>
      </c>
      <c r="L123" s="122"/>
      <c r="M123" s="123">
        <v>26</v>
      </c>
      <c r="N123" s="123">
        <v>195220865</v>
      </c>
      <c r="O123" s="123">
        <v>2297</v>
      </c>
      <c r="P123" s="123">
        <f t="shared" si="4"/>
        <v>88.3461538461538</v>
      </c>
      <c r="Q123" s="137">
        <f t="shared" si="5"/>
        <v>84989.4928167175</v>
      </c>
      <c r="R123" s="138">
        <f t="shared" si="6"/>
        <v>9377630.27633494</v>
      </c>
      <c r="S123" s="107"/>
      <c r="T123" s="139">
        <v>25</v>
      </c>
      <c r="U123" s="140">
        <v>177755335.965601</v>
      </c>
      <c r="V123" s="141">
        <v>2111.83892757636</v>
      </c>
      <c r="W123" s="140">
        <v>84.4735571030544</v>
      </c>
      <c r="X123" s="142">
        <v>84170.877638666</v>
      </c>
      <c r="Z123" s="154">
        <v>25</v>
      </c>
      <c r="AA123" s="155">
        <v>172236953</v>
      </c>
      <c r="AB123" s="154">
        <v>2078</v>
      </c>
      <c r="AC123" s="156">
        <v>83.12</v>
      </c>
      <c r="AD123" s="156">
        <v>82885.9254090472</v>
      </c>
      <c r="AE123" s="157">
        <f t="shared" si="7"/>
        <v>-5518382.96560135</v>
      </c>
    </row>
    <row r="124" hidden="1" spans="1:31">
      <c r="A124" s="109" t="s">
        <v>315</v>
      </c>
      <c r="B124" s="109" t="s">
        <v>316</v>
      </c>
      <c r="C124" s="109" t="s">
        <v>317</v>
      </c>
      <c r="D124" s="109" t="s">
        <v>15</v>
      </c>
      <c r="E124" s="109" t="s">
        <v>1091</v>
      </c>
      <c r="F124" s="110" t="s">
        <v>109</v>
      </c>
      <c r="G124" s="111">
        <v>31</v>
      </c>
      <c r="H124" s="111">
        <v>151672634.138451</v>
      </c>
      <c r="I124" s="111">
        <v>1590.87795846766</v>
      </c>
      <c r="J124" s="111">
        <v>51.3186438215375</v>
      </c>
      <c r="K124" s="111">
        <v>95338.95</v>
      </c>
      <c r="L124" s="122"/>
      <c r="M124" s="123">
        <v>31</v>
      </c>
      <c r="N124" s="123">
        <v>201403136</v>
      </c>
      <c r="O124" s="123">
        <v>2269</v>
      </c>
      <c r="P124" s="123">
        <f t="shared" si="4"/>
        <v>73.1935483870968</v>
      </c>
      <c r="Q124" s="137">
        <f t="shared" si="5"/>
        <v>88762.9510797708</v>
      </c>
      <c r="R124" s="138">
        <f t="shared" si="6"/>
        <v>49730501.8615493</v>
      </c>
      <c r="S124" s="107"/>
      <c r="T124" s="139">
        <v>30</v>
      </c>
      <c r="U124" s="140">
        <v>179226623.850678</v>
      </c>
      <c r="V124" s="141">
        <v>1929.15842420662</v>
      </c>
      <c r="W124" s="140">
        <v>64.3052808068874</v>
      </c>
      <c r="X124" s="142">
        <v>92904.0464493662</v>
      </c>
      <c r="Z124" s="154">
        <v>30</v>
      </c>
      <c r="AA124" s="155">
        <v>188581094</v>
      </c>
      <c r="AB124" s="154">
        <v>2041</v>
      </c>
      <c r="AC124" s="156">
        <v>68.0333333333333</v>
      </c>
      <c r="AD124" s="156">
        <v>92396.4203821656</v>
      </c>
      <c r="AE124" s="157">
        <f t="shared" si="7"/>
        <v>9354470.14932182</v>
      </c>
    </row>
    <row r="125" hidden="1" spans="1:31">
      <c r="A125" s="109" t="s">
        <v>318</v>
      </c>
      <c r="B125" s="109" t="s">
        <v>319</v>
      </c>
      <c r="C125" s="109" t="s">
        <v>14</v>
      </c>
      <c r="D125" s="109" t="s">
        <v>320</v>
      </c>
      <c r="E125" s="109" t="s">
        <v>1087</v>
      </c>
      <c r="F125" s="110" t="s">
        <v>201</v>
      </c>
      <c r="G125" s="111">
        <v>31</v>
      </c>
      <c r="H125" s="111">
        <v>217321119.895055</v>
      </c>
      <c r="I125" s="111">
        <v>2704.49252939503</v>
      </c>
      <c r="J125" s="111">
        <v>87.2416944966138</v>
      </c>
      <c r="K125" s="111">
        <v>80355.6</v>
      </c>
      <c r="L125" s="122"/>
      <c r="M125" s="123">
        <v>31</v>
      </c>
      <c r="N125" s="123">
        <v>308967603</v>
      </c>
      <c r="O125" s="123">
        <v>3834</v>
      </c>
      <c r="P125" s="123">
        <f t="shared" si="4"/>
        <v>123.677419354839</v>
      </c>
      <c r="Q125" s="137">
        <f t="shared" si="5"/>
        <v>80586.2292644757</v>
      </c>
      <c r="R125" s="138">
        <f t="shared" si="6"/>
        <v>91646483.1049448</v>
      </c>
      <c r="S125" s="107"/>
      <c r="T125" s="139">
        <v>30</v>
      </c>
      <c r="U125" s="140">
        <v>300031202.603217</v>
      </c>
      <c r="V125" s="141">
        <v>3630</v>
      </c>
      <c r="W125" s="140">
        <v>121</v>
      </c>
      <c r="X125" s="142">
        <v>82653.2238576354</v>
      </c>
      <c r="Z125" s="154">
        <v>30</v>
      </c>
      <c r="AA125" s="155">
        <v>307424802</v>
      </c>
      <c r="AB125" s="154">
        <v>3879</v>
      </c>
      <c r="AC125" s="156">
        <v>129.3</v>
      </c>
      <c r="AD125" s="156">
        <v>79253.62258314</v>
      </c>
      <c r="AE125" s="157">
        <f t="shared" si="7"/>
        <v>7393599.39678347</v>
      </c>
    </row>
    <row r="126" hidden="1" spans="1:31">
      <c r="A126" s="112" t="s">
        <v>321</v>
      </c>
      <c r="B126" s="112" t="s">
        <v>322</v>
      </c>
      <c r="C126" s="112" t="s">
        <v>14</v>
      </c>
      <c r="D126" s="112" t="s">
        <v>215</v>
      </c>
      <c r="E126" s="112" t="s">
        <v>1087</v>
      </c>
      <c r="F126" s="113" t="s">
        <v>74</v>
      </c>
      <c r="G126" s="111">
        <v>31</v>
      </c>
      <c r="H126" s="111">
        <v>326954982.804941</v>
      </c>
      <c r="I126" s="111">
        <v>4410.91791150496</v>
      </c>
      <c r="J126" s="111">
        <v>142.287674564676</v>
      </c>
      <c r="K126" s="111">
        <v>74124.0234718827</v>
      </c>
      <c r="L126" s="122"/>
      <c r="M126" s="123">
        <v>31</v>
      </c>
      <c r="N126" s="123">
        <v>302751273</v>
      </c>
      <c r="O126" s="123">
        <v>4209</v>
      </c>
      <c r="P126" s="123">
        <f t="shared" si="4"/>
        <v>135.774193548387</v>
      </c>
      <c r="Q126" s="137">
        <f t="shared" si="5"/>
        <v>71929.5017818959</v>
      </c>
      <c r="R126" s="138">
        <f t="shared" si="6"/>
        <v>-24203709.8049413</v>
      </c>
      <c r="S126" s="107"/>
      <c r="T126" s="139">
        <v>30</v>
      </c>
      <c r="U126" s="140">
        <v>290066968.228293</v>
      </c>
      <c r="V126" s="141">
        <v>3930</v>
      </c>
      <c r="W126" s="140">
        <v>131</v>
      </c>
      <c r="X126" s="142">
        <v>73808.3888621611</v>
      </c>
      <c r="Z126" s="154">
        <v>30</v>
      </c>
      <c r="AA126" s="155">
        <v>270624239</v>
      </c>
      <c r="AB126" s="154">
        <v>3775</v>
      </c>
      <c r="AC126" s="156">
        <v>125.833333333333</v>
      </c>
      <c r="AD126" s="156">
        <v>71688.5401324503</v>
      </c>
      <c r="AE126" s="157">
        <f t="shared" si="7"/>
        <v>-19442729.2282932</v>
      </c>
    </row>
    <row r="127" hidden="1" spans="1:31">
      <c r="A127" s="109" t="s">
        <v>323</v>
      </c>
      <c r="B127" s="109" t="s">
        <v>324</v>
      </c>
      <c r="C127" s="109" t="s">
        <v>14</v>
      </c>
      <c r="D127" s="109" t="s">
        <v>15</v>
      </c>
      <c r="E127" s="109" t="s">
        <v>1087</v>
      </c>
      <c r="F127" s="110" t="s">
        <v>17</v>
      </c>
      <c r="G127" s="111">
        <v>31</v>
      </c>
      <c r="H127" s="111">
        <v>363532326.524741</v>
      </c>
      <c r="I127" s="111">
        <v>4950.38269204873</v>
      </c>
      <c r="J127" s="111">
        <v>159.689764259636</v>
      </c>
      <c r="K127" s="111">
        <v>73435.1966583601</v>
      </c>
      <c r="L127" s="122"/>
      <c r="M127" s="123">
        <v>31</v>
      </c>
      <c r="N127" s="123">
        <v>398494839</v>
      </c>
      <c r="O127" s="123">
        <v>5621</v>
      </c>
      <c r="P127" s="123">
        <f t="shared" si="4"/>
        <v>181.322580645161</v>
      </c>
      <c r="Q127" s="137">
        <f t="shared" si="5"/>
        <v>70893.9404020637</v>
      </c>
      <c r="R127" s="138">
        <f t="shared" si="6"/>
        <v>34962512.4752595</v>
      </c>
      <c r="S127" s="107"/>
      <c r="T127" s="139">
        <v>30</v>
      </c>
      <c r="U127" s="140">
        <v>403324488.832111</v>
      </c>
      <c r="V127" s="141">
        <v>5503.8431425728</v>
      </c>
      <c r="W127" s="140">
        <v>183.46143808576</v>
      </c>
      <c r="X127" s="142">
        <v>73280.5202445459</v>
      </c>
      <c r="Z127" s="154">
        <v>30</v>
      </c>
      <c r="AA127" s="155">
        <v>398948298</v>
      </c>
      <c r="AB127" s="154">
        <v>5569</v>
      </c>
      <c r="AC127" s="156">
        <v>185.633333333333</v>
      </c>
      <c r="AD127" s="156">
        <v>71637.3312982582</v>
      </c>
      <c r="AE127" s="157">
        <f t="shared" si="7"/>
        <v>-4376190.83211112</v>
      </c>
    </row>
    <row r="128" hidden="1" spans="1:31">
      <c r="A128" s="109" t="s">
        <v>325</v>
      </c>
      <c r="B128" s="109" t="s">
        <v>326</v>
      </c>
      <c r="C128" s="109" t="s">
        <v>14</v>
      </c>
      <c r="D128" s="109" t="s">
        <v>15</v>
      </c>
      <c r="E128" s="109" t="s">
        <v>1089</v>
      </c>
      <c r="F128" s="110" t="s">
        <v>32</v>
      </c>
      <c r="G128" s="111">
        <v>31</v>
      </c>
      <c r="H128" s="111">
        <v>124394215.686536</v>
      </c>
      <c r="I128" s="111">
        <v>1749.96575431443</v>
      </c>
      <c r="J128" s="111">
        <v>56.4505082036913</v>
      </c>
      <c r="K128" s="111">
        <v>71083.8</v>
      </c>
      <c r="L128" s="122"/>
      <c r="M128" s="123">
        <v>31</v>
      </c>
      <c r="N128" s="123">
        <v>121944727</v>
      </c>
      <c r="O128" s="123">
        <v>1687</v>
      </c>
      <c r="P128" s="123">
        <f t="shared" si="4"/>
        <v>54.4193548387097</v>
      </c>
      <c r="Q128" s="137">
        <f t="shared" si="5"/>
        <v>72284.9596917605</v>
      </c>
      <c r="R128" s="138">
        <f t="shared" si="6"/>
        <v>-2449488.68653609</v>
      </c>
      <c r="S128" s="107"/>
      <c r="T128" s="139">
        <v>30</v>
      </c>
      <c r="U128" s="140">
        <v>116595324.912087</v>
      </c>
      <c r="V128" s="141">
        <v>1595.12919568227</v>
      </c>
      <c r="W128" s="140">
        <v>53.170973189409</v>
      </c>
      <c r="X128" s="142">
        <v>73094.5964926787</v>
      </c>
      <c r="Z128" s="154">
        <v>30</v>
      </c>
      <c r="AA128" s="155">
        <v>191615753</v>
      </c>
      <c r="AB128" s="154">
        <v>1981</v>
      </c>
      <c r="AC128" s="156">
        <v>66.0333333333333</v>
      </c>
      <c r="AD128" s="156">
        <v>96726.7809187279</v>
      </c>
      <c r="AE128" s="157">
        <f t="shared" si="7"/>
        <v>75020428.0879135</v>
      </c>
    </row>
    <row r="129" hidden="1" spans="1:31">
      <c r="A129" s="112" t="s">
        <v>327</v>
      </c>
      <c r="B129" s="112" t="s">
        <v>328</v>
      </c>
      <c r="C129" s="112" t="s">
        <v>14</v>
      </c>
      <c r="D129" s="112" t="s">
        <v>24</v>
      </c>
      <c r="E129" s="112" t="s">
        <v>1088</v>
      </c>
      <c r="F129" s="113" t="s">
        <v>21</v>
      </c>
      <c r="G129" s="111">
        <v>20</v>
      </c>
      <c r="H129" s="111">
        <v>267606509.716653</v>
      </c>
      <c r="I129" s="111">
        <v>3477.59280484772</v>
      </c>
      <c r="J129" s="111">
        <v>173.879640242386</v>
      </c>
      <c r="K129" s="111">
        <v>76951.65154</v>
      </c>
      <c r="L129" s="122"/>
      <c r="M129" s="123">
        <v>22</v>
      </c>
      <c r="N129" s="123">
        <v>169931729</v>
      </c>
      <c r="O129" s="123">
        <v>2556</v>
      </c>
      <c r="P129" s="123">
        <f t="shared" si="4"/>
        <v>116.181818181818</v>
      </c>
      <c r="Q129" s="137">
        <f t="shared" si="5"/>
        <v>66483.4620500782</v>
      </c>
      <c r="R129" s="138">
        <f t="shared" si="6"/>
        <v>-97674780.716653</v>
      </c>
      <c r="S129" s="107"/>
      <c r="T129" s="139">
        <v>21</v>
      </c>
      <c r="U129" s="140">
        <v>157284882.340089</v>
      </c>
      <c r="V129" s="141">
        <v>2291.69785188965</v>
      </c>
      <c r="W129" s="140">
        <v>109.128469137602</v>
      </c>
      <c r="X129" s="142">
        <v>68632.4692456283</v>
      </c>
      <c r="Z129" s="154">
        <v>21</v>
      </c>
      <c r="AA129" s="155">
        <v>123946820</v>
      </c>
      <c r="AB129" s="154">
        <v>2021</v>
      </c>
      <c r="AC129" s="156">
        <v>96.2380952380952</v>
      </c>
      <c r="AD129" s="156">
        <v>61329.4507669471</v>
      </c>
      <c r="AE129" s="157">
        <f t="shared" si="7"/>
        <v>-33338062.3400891</v>
      </c>
    </row>
    <row r="130" hidden="1" spans="1:31">
      <c r="A130" s="109" t="s">
        <v>329</v>
      </c>
      <c r="B130" s="109" t="s">
        <v>330</v>
      </c>
      <c r="C130" s="109" t="s">
        <v>14</v>
      </c>
      <c r="D130" s="109" t="s">
        <v>60</v>
      </c>
      <c r="E130" s="109" t="s">
        <v>1092</v>
      </c>
      <c r="F130" s="110" t="s">
        <v>116</v>
      </c>
      <c r="G130" s="111">
        <v>31</v>
      </c>
      <c r="H130" s="111">
        <v>242946154.793514</v>
      </c>
      <c r="I130" s="111">
        <v>2339.52640951127</v>
      </c>
      <c r="J130" s="111">
        <v>75.4685938552023</v>
      </c>
      <c r="K130" s="111">
        <v>103844.16</v>
      </c>
      <c r="L130" s="122"/>
      <c r="M130" s="123">
        <v>31</v>
      </c>
      <c r="N130" s="123">
        <v>274593406</v>
      </c>
      <c r="O130" s="123">
        <v>2513</v>
      </c>
      <c r="P130" s="123">
        <f t="shared" si="4"/>
        <v>81.0645161290323</v>
      </c>
      <c r="Q130" s="137">
        <f t="shared" si="5"/>
        <v>109269.162753681</v>
      </c>
      <c r="R130" s="138">
        <f t="shared" si="6"/>
        <v>31647251.2064861</v>
      </c>
      <c r="S130" s="107"/>
      <c r="T130" s="139">
        <v>30</v>
      </c>
      <c r="U130" s="140">
        <v>175970478.065611</v>
      </c>
      <c r="V130" s="141">
        <v>1604.42526195415</v>
      </c>
      <c r="W130" s="140">
        <v>53.4808420651384</v>
      </c>
      <c r="X130" s="142">
        <v>109678.202056781</v>
      </c>
      <c r="Z130" s="154">
        <v>30</v>
      </c>
      <c r="AA130" s="155">
        <v>259586955</v>
      </c>
      <c r="AB130" s="154">
        <v>2328</v>
      </c>
      <c r="AC130" s="156">
        <v>77.6</v>
      </c>
      <c r="AD130" s="156">
        <v>111506.423969072</v>
      </c>
      <c r="AE130" s="157">
        <f t="shared" si="7"/>
        <v>83616476.9343889</v>
      </c>
    </row>
    <row r="131" hidden="1" spans="1:31">
      <c r="A131" s="109" t="s">
        <v>331</v>
      </c>
      <c r="B131" s="109" t="s">
        <v>332</v>
      </c>
      <c r="C131" s="109" t="s">
        <v>14</v>
      </c>
      <c r="D131" s="109" t="s">
        <v>60</v>
      </c>
      <c r="E131" s="109" t="s">
        <v>1088</v>
      </c>
      <c r="F131" s="110" t="s">
        <v>21</v>
      </c>
      <c r="G131" s="111">
        <v>31</v>
      </c>
      <c r="H131" s="111">
        <v>434447343.757189</v>
      </c>
      <c r="I131" s="111">
        <v>5659.78228988966</v>
      </c>
      <c r="J131" s="111">
        <v>182.573622254505</v>
      </c>
      <c r="K131" s="111">
        <v>76760.433795</v>
      </c>
      <c r="L131" s="122"/>
      <c r="M131" s="123">
        <v>31</v>
      </c>
      <c r="N131" s="123">
        <v>428803869</v>
      </c>
      <c r="O131" s="123">
        <v>5741</v>
      </c>
      <c r="P131" s="123">
        <f t="shared" si="4"/>
        <v>185.193548387097</v>
      </c>
      <c r="Q131" s="137">
        <f t="shared" si="5"/>
        <v>74691.4943389653</v>
      </c>
      <c r="R131" s="138">
        <f t="shared" si="6"/>
        <v>-5643474.75718915</v>
      </c>
      <c r="S131" s="107"/>
      <c r="T131" s="139">
        <v>30</v>
      </c>
      <c r="U131" s="140">
        <v>372713778.198075</v>
      </c>
      <c r="V131" s="141">
        <v>4851.94524532552</v>
      </c>
      <c r="W131" s="140">
        <v>161.731508177517</v>
      </c>
      <c r="X131" s="142">
        <v>76817.3916548536</v>
      </c>
      <c r="Z131" s="154">
        <v>30</v>
      </c>
      <c r="AA131" s="155">
        <v>457091275</v>
      </c>
      <c r="AB131" s="154">
        <v>5717</v>
      </c>
      <c r="AC131" s="156">
        <v>190.566666666667</v>
      </c>
      <c r="AD131" s="156">
        <v>79952.9954521602</v>
      </c>
      <c r="AE131" s="157">
        <f t="shared" si="7"/>
        <v>84377496.801925</v>
      </c>
    </row>
    <row r="132" hidden="1" spans="1:31">
      <c r="A132" s="109" t="s">
        <v>333</v>
      </c>
      <c r="B132" s="109" t="s">
        <v>334</v>
      </c>
      <c r="C132" s="109" t="s">
        <v>14</v>
      </c>
      <c r="D132" s="109" t="s">
        <v>24</v>
      </c>
      <c r="E132" s="109" t="s">
        <v>1087</v>
      </c>
      <c r="F132" s="110" t="s">
        <v>17</v>
      </c>
      <c r="G132" s="111">
        <v>21</v>
      </c>
      <c r="H132" s="111">
        <v>157874256.507669</v>
      </c>
      <c r="I132" s="111">
        <v>2262.30694427863</v>
      </c>
      <c r="J132" s="111">
        <v>107.728902108506</v>
      </c>
      <c r="K132" s="111">
        <v>69784.6315270936</v>
      </c>
      <c r="L132" s="122"/>
      <c r="M132" s="123">
        <v>22</v>
      </c>
      <c r="N132" s="123">
        <v>151186639</v>
      </c>
      <c r="O132" s="123">
        <v>2318</v>
      </c>
      <c r="P132" s="123">
        <f t="shared" si="4"/>
        <v>105.363636363636</v>
      </c>
      <c r="Q132" s="137">
        <f t="shared" si="5"/>
        <v>65222.8813632442</v>
      </c>
      <c r="R132" s="138">
        <f t="shared" si="6"/>
        <v>-6687617.50766897</v>
      </c>
      <c r="S132" s="107"/>
      <c r="T132" s="139">
        <v>21</v>
      </c>
      <c r="U132" s="140">
        <v>138483694.93596</v>
      </c>
      <c r="V132" s="141">
        <v>2127.05130406326</v>
      </c>
      <c r="W132" s="140">
        <v>101.288157336346</v>
      </c>
      <c r="X132" s="142">
        <v>65105.9495703828</v>
      </c>
      <c r="Z132" s="154">
        <v>21</v>
      </c>
      <c r="AA132" s="155">
        <v>140064365</v>
      </c>
      <c r="AB132" s="154">
        <v>2148</v>
      </c>
      <c r="AC132" s="156">
        <v>102.285714285714</v>
      </c>
      <c r="AD132" s="156">
        <v>65206.8738361266</v>
      </c>
      <c r="AE132" s="157">
        <f t="shared" si="7"/>
        <v>1580670.06404036</v>
      </c>
    </row>
    <row r="133" hidden="1" spans="1:31">
      <c r="A133" s="112" t="s">
        <v>335</v>
      </c>
      <c r="B133" s="112" t="s">
        <v>336</v>
      </c>
      <c r="C133" s="112" t="s">
        <v>14</v>
      </c>
      <c r="D133" s="112" t="s">
        <v>92</v>
      </c>
      <c r="E133" s="112" t="s">
        <v>1089</v>
      </c>
      <c r="F133" s="113" t="s">
        <v>142</v>
      </c>
      <c r="G133" s="111">
        <v>31</v>
      </c>
      <c r="H133" s="111">
        <v>748004216.59203</v>
      </c>
      <c r="I133" s="111">
        <v>8908.91656741892</v>
      </c>
      <c r="J133" s="111">
        <v>287.38440540061</v>
      </c>
      <c r="K133" s="111">
        <v>83961.3</v>
      </c>
      <c r="L133" s="122"/>
      <c r="M133" s="123">
        <v>31</v>
      </c>
      <c r="N133" s="123">
        <v>745264581</v>
      </c>
      <c r="O133" s="123">
        <v>9415</v>
      </c>
      <c r="P133" s="123">
        <f t="shared" si="4"/>
        <v>303.709677419355</v>
      </c>
      <c r="Q133" s="137">
        <f t="shared" si="5"/>
        <v>79157.1514604355</v>
      </c>
      <c r="R133" s="138">
        <f t="shared" si="6"/>
        <v>-2739635.59203005</v>
      </c>
      <c r="S133" s="107"/>
      <c r="T133" s="139">
        <v>30</v>
      </c>
      <c r="U133" s="140">
        <v>726021222.294239</v>
      </c>
      <c r="V133" s="141">
        <v>8730</v>
      </c>
      <c r="W133" s="140">
        <v>291</v>
      </c>
      <c r="X133" s="142">
        <v>83163.9429890308</v>
      </c>
      <c r="Z133" s="154">
        <v>30</v>
      </c>
      <c r="AA133" s="155">
        <v>673406817</v>
      </c>
      <c r="AB133" s="154">
        <v>8518</v>
      </c>
      <c r="AC133" s="156">
        <v>283.933333333333</v>
      </c>
      <c r="AD133" s="156">
        <v>79056.9167644987</v>
      </c>
      <c r="AE133" s="157">
        <f t="shared" si="7"/>
        <v>-52614405.2942389</v>
      </c>
    </row>
    <row r="134" hidden="1" spans="1:31">
      <c r="A134" s="112" t="s">
        <v>337</v>
      </c>
      <c r="B134" s="112" t="s">
        <v>338</v>
      </c>
      <c r="C134" s="112" t="s">
        <v>80</v>
      </c>
      <c r="D134" s="112" t="s">
        <v>96</v>
      </c>
      <c r="E134" s="112" t="s">
        <v>1093</v>
      </c>
      <c r="F134" s="113" t="s">
        <v>339</v>
      </c>
      <c r="G134" s="111">
        <v>30</v>
      </c>
      <c r="H134" s="111">
        <v>262604443.545442</v>
      </c>
      <c r="I134" s="111">
        <v>2988.55631666601</v>
      </c>
      <c r="J134" s="111">
        <v>99.618543888867</v>
      </c>
      <c r="K134" s="111">
        <v>87870</v>
      </c>
      <c r="L134" s="122"/>
      <c r="M134" s="123">
        <v>30</v>
      </c>
      <c r="N134" s="123">
        <v>179877276</v>
      </c>
      <c r="O134" s="123">
        <v>1973</v>
      </c>
      <c r="P134" s="123">
        <f t="shared" si="4"/>
        <v>65.7666666666667</v>
      </c>
      <c r="Q134" s="137">
        <f t="shared" si="5"/>
        <v>91169.4252407501</v>
      </c>
      <c r="R134" s="138">
        <f t="shared" si="6"/>
        <v>-82727167.5454423</v>
      </c>
      <c r="S134" s="107"/>
      <c r="T134" s="139">
        <v>30</v>
      </c>
      <c r="U134" s="140">
        <v>213382080.474869</v>
      </c>
      <c r="V134" s="141">
        <v>2317.03891390096</v>
      </c>
      <c r="W134" s="140">
        <v>77.2346304633654</v>
      </c>
      <c r="X134" s="142">
        <v>92092.5752237884</v>
      </c>
      <c r="Z134" s="154">
        <v>30</v>
      </c>
      <c r="AA134" s="155">
        <v>189653777</v>
      </c>
      <c r="AB134" s="154">
        <v>2012</v>
      </c>
      <c r="AC134" s="156">
        <v>67.0666666666667</v>
      </c>
      <c r="AD134" s="156">
        <v>94261.3205765408</v>
      </c>
      <c r="AE134" s="157">
        <f t="shared" si="7"/>
        <v>-23728303.4748693</v>
      </c>
    </row>
    <row r="135" hidden="1" spans="1:31">
      <c r="A135" s="112" t="s">
        <v>340</v>
      </c>
      <c r="B135" s="112" t="s">
        <v>341</v>
      </c>
      <c r="C135" s="112" t="s">
        <v>35</v>
      </c>
      <c r="D135" s="112" t="s">
        <v>227</v>
      </c>
      <c r="E135" s="112" t="s">
        <v>1090</v>
      </c>
      <c r="F135" s="113" t="s">
        <v>124</v>
      </c>
      <c r="G135" s="111">
        <v>31</v>
      </c>
      <c r="H135" s="111">
        <v>509033740.651626</v>
      </c>
      <c r="I135" s="111">
        <v>5090.80946709652</v>
      </c>
      <c r="J135" s="111">
        <v>164.21966022892</v>
      </c>
      <c r="K135" s="111">
        <v>99990.7272</v>
      </c>
      <c r="L135" s="122"/>
      <c r="M135" s="123">
        <v>31</v>
      </c>
      <c r="N135" s="123">
        <v>332707265</v>
      </c>
      <c r="O135" s="123">
        <v>3418</v>
      </c>
      <c r="P135" s="123">
        <f t="shared" si="4"/>
        <v>110.258064516129</v>
      </c>
      <c r="Q135" s="137">
        <f t="shared" si="5"/>
        <v>97339.7498537156</v>
      </c>
      <c r="R135" s="138">
        <f t="shared" si="6"/>
        <v>-176326475.651626</v>
      </c>
      <c r="S135" s="107"/>
      <c r="T135" s="139">
        <v>30</v>
      </c>
      <c r="U135" s="140">
        <v>336945071.569187</v>
      </c>
      <c r="V135" s="141">
        <v>3330</v>
      </c>
      <c r="W135" s="140">
        <v>111</v>
      </c>
      <c r="X135" s="142">
        <v>101184.706176933</v>
      </c>
      <c r="Z135" s="154">
        <v>30</v>
      </c>
      <c r="AA135" s="155">
        <v>298291204</v>
      </c>
      <c r="AB135" s="154">
        <v>3086</v>
      </c>
      <c r="AC135" s="156">
        <v>102.866666666667</v>
      </c>
      <c r="AD135" s="156">
        <v>96659.4957874271</v>
      </c>
      <c r="AE135" s="157">
        <f t="shared" si="7"/>
        <v>-38653867.5691872</v>
      </c>
    </row>
    <row r="136" hidden="1" spans="1:31">
      <c r="A136" s="109" t="s">
        <v>342</v>
      </c>
      <c r="B136" s="109" t="s">
        <v>343</v>
      </c>
      <c r="C136" s="109" t="s">
        <v>14</v>
      </c>
      <c r="D136" s="109" t="s">
        <v>15</v>
      </c>
      <c r="E136" s="109" t="s">
        <v>1087</v>
      </c>
      <c r="F136" s="110" t="s">
        <v>288</v>
      </c>
      <c r="G136" s="111">
        <v>31</v>
      </c>
      <c r="H136" s="111">
        <v>387303644.129862</v>
      </c>
      <c r="I136" s="111">
        <v>5521.58069497743</v>
      </c>
      <c r="J136" s="111">
        <v>178.115506289595</v>
      </c>
      <c r="K136" s="111">
        <v>70143.6174757282</v>
      </c>
      <c r="L136" s="122"/>
      <c r="M136" s="123">
        <v>31</v>
      </c>
      <c r="N136" s="123">
        <v>408537120</v>
      </c>
      <c r="O136" s="123">
        <v>6215</v>
      </c>
      <c r="P136" s="123">
        <f t="shared" si="4"/>
        <v>200.483870967742</v>
      </c>
      <c r="Q136" s="137">
        <f t="shared" si="5"/>
        <v>65734.0498793242</v>
      </c>
      <c r="R136" s="138">
        <f t="shared" si="6"/>
        <v>21233475.8701377</v>
      </c>
      <c r="S136" s="107"/>
      <c r="T136" s="139">
        <v>30</v>
      </c>
      <c r="U136" s="140">
        <v>395005485.13872</v>
      </c>
      <c r="V136" s="141">
        <v>5892.01906943562</v>
      </c>
      <c r="W136" s="140">
        <v>196.400635647854</v>
      </c>
      <c r="X136" s="142">
        <v>67040.7682805677</v>
      </c>
      <c r="Z136" s="154">
        <v>30</v>
      </c>
      <c r="AA136" s="155">
        <v>391682306</v>
      </c>
      <c r="AB136" s="154">
        <v>5921</v>
      </c>
      <c r="AC136" s="156">
        <v>197.366666666667</v>
      </c>
      <c r="AD136" s="156">
        <v>66151.377470022</v>
      </c>
      <c r="AE136" s="157">
        <f t="shared" si="7"/>
        <v>-3323179.13871956</v>
      </c>
    </row>
    <row r="137" hidden="1" spans="1:31">
      <c r="A137" s="109" t="s">
        <v>344</v>
      </c>
      <c r="B137" s="109" t="s">
        <v>345</v>
      </c>
      <c r="C137" s="109" t="s">
        <v>14</v>
      </c>
      <c r="D137" s="109" t="s">
        <v>60</v>
      </c>
      <c r="E137" s="109" t="s">
        <v>1091</v>
      </c>
      <c r="F137" s="110" t="s">
        <v>109</v>
      </c>
      <c r="G137" s="111">
        <v>31</v>
      </c>
      <c r="H137" s="111">
        <v>325761991.138182</v>
      </c>
      <c r="I137" s="111">
        <v>3805.62962613833</v>
      </c>
      <c r="J137" s="111">
        <v>122.762246004462</v>
      </c>
      <c r="K137" s="111">
        <v>85600.025</v>
      </c>
      <c r="L137" s="122"/>
      <c r="M137" s="123">
        <v>31</v>
      </c>
      <c r="N137" s="123">
        <v>313755748</v>
      </c>
      <c r="O137" s="123">
        <v>3350</v>
      </c>
      <c r="P137" s="123">
        <f t="shared" si="4"/>
        <v>108.064516129032</v>
      </c>
      <c r="Q137" s="137">
        <f t="shared" si="5"/>
        <v>93658.432238806</v>
      </c>
      <c r="R137" s="138">
        <f t="shared" si="6"/>
        <v>-12006243.1381819</v>
      </c>
      <c r="S137" s="107"/>
      <c r="T137" s="139">
        <v>30</v>
      </c>
      <c r="U137" s="140">
        <v>296472797.610969</v>
      </c>
      <c r="V137" s="141">
        <v>3007.13144527038</v>
      </c>
      <c r="W137" s="140">
        <v>100.237714842346</v>
      </c>
      <c r="X137" s="142">
        <v>98589.9030377477</v>
      </c>
      <c r="Z137" s="154">
        <v>30</v>
      </c>
      <c r="AA137" s="155">
        <v>298059179</v>
      </c>
      <c r="AB137" s="154">
        <v>3610</v>
      </c>
      <c r="AC137" s="156">
        <v>120.333333333333</v>
      </c>
      <c r="AD137" s="156">
        <v>82564.8695290859</v>
      </c>
      <c r="AE137" s="157">
        <f t="shared" si="7"/>
        <v>1586381.38903105</v>
      </c>
    </row>
    <row r="138" hidden="1" spans="1:31">
      <c r="A138" s="109" t="s">
        <v>346</v>
      </c>
      <c r="B138" s="109" t="s">
        <v>347</v>
      </c>
      <c r="C138" s="109" t="s">
        <v>14</v>
      </c>
      <c r="D138" s="109" t="s">
        <v>15</v>
      </c>
      <c r="E138" s="109" t="s">
        <v>1088</v>
      </c>
      <c r="F138" s="110" t="s">
        <v>21</v>
      </c>
      <c r="G138" s="111">
        <v>31</v>
      </c>
      <c r="H138" s="111">
        <v>325867994.312308</v>
      </c>
      <c r="I138" s="111">
        <v>4446.97179919902</v>
      </c>
      <c r="J138" s="111">
        <v>143.450703199968</v>
      </c>
      <c r="K138" s="111">
        <v>73278.628475</v>
      </c>
      <c r="L138" s="122"/>
      <c r="M138" s="123">
        <v>31</v>
      </c>
      <c r="N138" s="123">
        <v>336780362</v>
      </c>
      <c r="O138" s="123">
        <v>4860</v>
      </c>
      <c r="P138" s="123">
        <f t="shared" ref="P138:P201" si="8">IFERROR(O138/M138,0)</f>
        <v>156.774193548387</v>
      </c>
      <c r="Q138" s="137">
        <f t="shared" ref="Q138:Q201" si="9">IFERROR(N138/O138,0)</f>
        <v>69296.370781893</v>
      </c>
      <c r="R138" s="138">
        <f t="shared" ref="R138:R201" si="10">N138-H138</f>
        <v>10912367.6876925</v>
      </c>
      <c r="S138" s="107"/>
      <c r="T138" s="139">
        <v>30</v>
      </c>
      <c r="U138" s="140">
        <v>355813519.979111</v>
      </c>
      <c r="V138" s="141">
        <v>4998.06479821417</v>
      </c>
      <c r="W138" s="140">
        <v>166.602159940472</v>
      </c>
      <c r="X138" s="142">
        <v>71190.2574985112</v>
      </c>
      <c r="Z138" s="154">
        <v>30</v>
      </c>
      <c r="AA138" s="155">
        <v>363807411</v>
      </c>
      <c r="AB138" s="154">
        <v>5036</v>
      </c>
      <c r="AC138" s="156">
        <v>167.866666666667</v>
      </c>
      <c r="AD138" s="156">
        <v>72241.3445194599</v>
      </c>
      <c r="AE138" s="157">
        <f t="shared" ref="AE138:AE201" si="11">AA138-U138</f>
        <v>7993891.02088875</v>
      </c>
    </row>
    <row r="139" hidden="1" spans="1:31">
      <c r="A139" s="109" t="s">
        <v>348</v>
      </c>
      <c r="B139" s="109" t="s">
        <v>349</v>
      </c>
      <c r="C139" s="109" t="s">
        <v>14</v>
      </c>
      <c r="D139" s="109" t="s">
        <v>92</v>
      </c>
      <c r="E139" s="109" t="s">
        <v>1089</v>
      </c>
      <c r="F139" s="110" t="s">
        <v>166</v>
      </c>
      <c r="G139" s="111">
        <v>31</v>
      </c>
      <c r="H139" s="111">
        <v>594683019.260338</v>
      </c>
      <c r="I139" s="111">
        <v>6522.59962971742</v>
      </c>
      <c r="J139" s="111">
        <v>210.406439668304</v>
      </c>
      <c r="K139" s="111">
        <v>91172.7</v>
      </c>
      <c r="L139" s="122"/>
      <c r="M139" s="123">
        <v>31</v>
      </c>
      <c r="N139" s="123">
        <v>627323439</v>
      </c>
      <c r="O139" s="123">
        <v>7031</v>
      </c>
      <c r="P139" s="123">
        <f t="shared" si="8"/>
        <v>226.806451612903</v>
      </c>
      <c r="Q139" s="137">
        <f t="shared" si="9"/>
        <v>89222.5059024321</v>
      </c>
      <c r="R139" s="138">
        <f t="shared" si="10"/>
        <v>32640419.7396624</v>
      </c>
      <c r="S139" s="107"/>
      <c r="T139" s="139">
        <v>30</v>
      </c>
      <c r="U139" s="140">
        <v>630925364.690154</v>
      </c>
      <c r="V139" s="141">
        <v>6916.56846100199</v>
      </c>
      <c r="W139" s="140">
        <v>230.5522820334</v>
      </c>
      <c r="X139" s="142">
        <v>91219.4201861125</v>
      </c>
      <c r="Z139" s="154">
        <v>30</v>
      </c>
      <c r="AA139" s="155">
        <v>538834546</v>
      </c>
      <c r="AB139" s="154">
        <v>6241</v>
      </c>
      <c r="AC139" s="156">
        <v>208.033333333333</v>
      </c>
      <c r="AD139" s="156">
        <v>86337.8538695722</v>
      </c>
      <c r="AE139" s="157">
        <f t="shared" si="11"/>
        <v>-92090818.6901538</v>
      </c>
    </row>
    <row r="140" hidden="1" spans="1:31">
      <c r="A140" s="109" t="s">
        <v>350</v>
      </c>
      <c r="B140" s="109" t="s">
        <v>351</v>
      </c>
      <c r="C140" s="109" t="s">
        <v>115</v>
      </c>
      <c r="D140" s="109" t="s">
        <v>60</v>
      </c>
      <c r="E140" s="109" t="s">
        <v>1092</v>
      </c>
      <c r="F140" s="110" t="s">
        <v>116</v>
      </c>
      <c r="G140" s="111">
        <v>31</v>
      </c>
      <c r="H140" s="111">
        <v>136240392.688127</v>
      </c>
      <c r="I140" s="111">
        <v>1715.65270030826</v>
      </c>
      <c r="J140" s="111">
        <v>55.343635493815</v>
      </c>
      <c r="K140" s="111">
        <v>79410.24</v>
      </c>
      <c r="L140" s="122"/>
      <c r="M140" s="123">
        <v>31</v>
      </c>
      <c r="N140" s="123">
        <v>139258815</v>
      </c>
      <c r="O140" s="123">
        <v>1623</v>
      </c>
      <c r="P140" s="123">
        <f t="shared" si="8"/>
        <v>52.3548387096774</v>
      </c>
      <c r="Q140" s="137">
        <f t="shared" si="9"/>
        <v>85803.3364140481</v>
      </c>
      <c r="R140" s="138">
        <f t="shared" si="10"/>
        <v>3018422.31187263</v>
      </c>
      <c r="S140" s="107"/>
      <c r="T140" s="139">
        <v>30</v>
      </c>
      <c r="U140" s="140">
        <v>142398226.527517</v>
      </c>
      <c r="V140" s="141">
        <v>1639.41248999758</v>
      </c>
      <c r="W140" s="140">
        <v>54.6470829999192</v>
      </c>
      <c r="X140" s="142">
        <v>86859.3031932598</v>
      </c>
      <c r="Z140" s="154">
        <v>30</v>
      </c>
      <c r="AA140" s="155">
        <v>131569925</v>
      </c>
      <c r="AB140" s="154">
        <v>1485</v>
      </c>
      <c r="AC140" s="156">
        <v>49.5</v>
      </c>
      <c r="AD140" s="156">
        <v>88599.2760942761</v>
      </c>
      <c r="AE140" s="157">
        <f t="shared" si="11"/>
        <v>-10828301.5275165</v>
      </c>
    </row>
    <row r="141" hidden="1" spans="1:31">
      <c r="A141" s="109" t="s">
        <v>352</v>
      </c>
      <c r="B141" s="109" t="s">
        <v>353</v>
      </c>
      <c r="C141" s="109" t="s">
        <v>115</v>
      </c>
      <c r="D141" s="109" t="s">
        <v>96</v>
      </c>
      <c r="E141" s="109" t="s">
        <v>1092</v>
      </c>
      <c r="F141" s="110" t="s">
        <v>116</v>
      </c>
      <c r="G141" s="111">
        <v>31</v>
      </c>
      <c r="H141" s="111">
        <v>405990018.677161</v>
      </c>
      <c r="I141" s="111">
        <v>4242.34122258044</v>
      </c>
      <c r="J141" s="111">
        <v>136.849716857433</v>
      </c>
      <c r="K141" s="111">
        <v>95699.52</v>
      </c>
      <c r="L141" s="122"/>
      <c r="M141" s="123">
        <v>31</v>
      </c>
      <c r="N141" s="123">
        <v>376214259</v>
      </c>
      <c r="O141" s="123">
        <v>4101</v>
      </c>
      <c r="P141" s="123">
        <f t="shared" si="8"/>
        <v>132.290322580645</v>
      </c>
      <c r="Q141" s="137">
        <f t="shared" si="9"/>
        <v>91737.2004389173</v>
      </c>
      <c r="R141" s="138">
        <f t="shared" si="10"/>
        <v>-29775759.6771611</v>
      </c>
      <c r="S141" s="107"/>
      <c r="T141" s="139">
        <v>30</v>
      </c>
      <c r="U141" s="140">
        <v>318529062.472919</v>
      </c>
      <c r="V141" s="141">
        <v>3330</v>
      </c>
      <c r="W141" s="140">
        <v>111</v>
      </c>
      <c r="X141" s="142">
        <v>95654.3731149907</v>
      </c>
      <c r="Z141" s="154">
        <v>30</v>
      </c>
      <c r="AA141" s="155">
        <v>320052185</v>
      </c>
      <c r="AB141" s="154">
        <v>3425</v>
      </c>
      <c r="AC141" s="156">
        <v>114.166666666667</v>
      </c>
      <c r="AD141" s="156">
        <v>93445.8934306569</v>
      </c>
      <c r="AE141" s="157">
        <f t="shared" si="11"/>
        <v>1523122.52708095</v>
      </c>
    </row>
    <row r="142" hidden="1" spans="1:31">
      <c r="A142" s="109" t="s">
        <v>354</v>
      </c>
      <c r="B142" s="109" t="s">
        <v>355</v>
      </c>
      <c r="C142" s="109" t="s">
        <v>14</v>
      </c>
      <c r="D142" s="109" t="s">
        <v>15</v>
      </c>
      <c r="E142" s="109" t="s">
        <v>1092</v>
      </c>
      <c r="F142" s="110" t="s">
        <v>198</v>
      </c>
      <c r="G142" s="111">
        <v>31</v>
      </c>
      <c r="H142" s="111">
        <v>335360966.616929</v>
      </c>
      <c r="I142" s="111">
        <v>3431.30540061653</v>
      </c>
      <c r="J142" s="111">
        <v>110.68727098763</v>
      </c>
      <c r="K142" s="111">
        <v>97735.68</v>
      </c>
      <c r="L142" s="122"/>
      <c r="M142" s="123">
        <v>31</v>
      </c>
      <c r="N142" s="123">
        <v>328187523</v>
      </c>
      <c r="O142" s="123">
        <v>3356</v>
      </c>
      <c r="P142" s="123">
        <f t="shared" si="8"/>
        <v>108.258064516129</v>
      </c>
      <c r="Q142" s="137">
        <f t="shared" si="9"/>
        <v>97791.2762216925</v>
      </c>
      <c r="R142" s="138">
        <f t="shared" si="10"/>
        <v>-7173443.61692894</v>
      </c>
      <c r="S142" s="107"/>
      <c r="T142" s="139">
        <v>30</v>
      </c>
      <c r="U142" s="140">
        <v>302703974.208398</v>
      </c>
      <c r="V142" s="141">
        <v>3030</v>
      </c>
      <c r="W142" s="140">
        <v>101</v>
      </c>
      <c r="X142" s="142">
        <v>99902.3017189431</v>
      </c>
      <c r="Z142" s="154">
        <v>30</v>
      </c>
      <c r="AA142" s="155">
        <v>326772817</v>
      </c>
      <c r="AB142" s="154">
        <v>3262</v>
      </c>
      <c r="AC142" s="156">
        <v>108.733333333333</v>
      </c>
      <c r="AD142" s="156">
        <v>100175.603004292</v>
      </c>
      <c r="AE142" s="157">
        <f t="shared" si="11"/>
        <v>24068842.7916024</v>
      </c>
    </row>
    <row r="143" hidden="1" spans="1:31">
      <c r="A143" s="112" t="s">
        <v>356</v>
      </c>
      <c r="B143" s="112" t="s">
        <v>357</v>
      </c>
      <c r="C143" s="112" t="s">
        <v>50</v>
      </c>
      <c r="D143" s="112" t="s">
        <v>15</v>
      </c>
      <c r="E143" s="112" t="s">
        <v>1089</v>
      </c>
      <c r="F143" s="113" t="s">
        <v>142</v>
      </c>
      <c r="G143" s="111">
        <v>31</v>
      </c>
      <c r="H143" s="111">
        <v>335323537.937619</v>
      </c>
      <c r="I143" s="111">
        <v>3499.93150862886</v>
      </c>
      <c r="J143" s="111">
        <v>112.901016407383</v>
      </c>
      <c r="K143" s="111">
        <v>95808.6</v>
      </c>
      <c r="L143" s="122"/>
      <c r="M143" s="123">
        <v>31</v>
      </c>
      <c r="N143" s="123">
        <v>244181731</v>
      </c>
      <c r="O143" s="123">
        <v>2452</v>
      </c>
      <c r="P143" s="123">
        <f t="shared" si="8"/>
        <v>79.0967741935484</v>
      </c>
      <c r="Q143" s="137">
        <f t="shared" si="9"/>
        <v>99584.719004894</v>
      </c>
      <c r="R143" s="138">
        <f t="shared" si="10"/>
        <v>-91141806.937619</v>
      </c>
      <c r="S143" s="107"/>
      <c r="T143" s="139">
        <v>30</v>
      </c>
      <c r="U143" s="140">
        <v>233651125.093773</v>
      </c>
      <c r="V143" s="141">
        <v>2377.6937935234</v>
      </c>
      <c r="W143" s="140">
        <v>79.2564597841135</v>
      </c>
      <c r="X143" s="142">
        <v>98267.962733559</v>
      </c>
      <c r="Z143" s="154">
        <v>30</v>
      </c>
      <c r="AA143" s="155">
        <v>182948407</v>
      </c>
      <c r="AB143" s="154">
        <v>1842</v>
      </c>
      <c r="AC143" s="156">
        <v>61.4</v>
      </c>
      <c r="AD143" s="156">
        <v>99320.5249728556</v>
      </c>
      <c r="AE143" s="157">
        <f t="shared" si="11"/>
        <v>-50702718.0937725</v>
      </c>
    </row>
    <row r="144" hidden="1" spans="1:31">
      <c r="A144" s="109" t="s">
        <v>358</v>
      </c>
      <c r="B144" s="109" t="s">
        <v>359</v>
      </c>
      <c r="C144" s="109" t="s">
        <v>14</v>
      </c>
      <c r="D144" s="109" t="s">
        <v>60</v>
      </c>
      <c r="E144" s="109" t="s">
        <v>1088</v>
      </c>
      <c r="F144" s="110" t="s">
        <v>52</v>
      </c>
      <c r="G144" s="111">
        <v>31</v>
      </c>
      <c r="H144" s="111">
        <v>451038220.168019</v>
      </c>
      <c r="I144" s="111">
        <v>6064.05245345321</v>
      </c>
      <c r="J144" s="111">
        <v>195.614595272684</v>
      </c>
      <c r="K144" s="111">
        <v>74379.010345</v>
      </c>
      <c r="L144" s="122"/>
      <c r="M144" s="123">
        <v>31</v>
      </c>
      <c r="N144" s="123">
        <v>591602633</v>
      </c>
      <c r="O144" s="123">
        <v>7406</v>
      </c>
      <c r="P144" s="123">
        <f t="shared" si="8"/>
        <v>238.903225806452</v>
      </c>
      <c r="Q144" s="137">
        <f t="shared" si="9"/>
        <v>79881.5329462598</v>
      </c>
      <c r="R144" s="138">
        <f t="shared" si="10"/>
        <v>140564412.831981</v>
      </c>
      <c r="S144" s="107"/>
      <c r="T144" s="139">
        <v>30</v>
      </c>
      <c r="U144" s="140">
        <v>494862139.838665</v>
      </c>
      <c r="V144" s="141">
        <v>5874.78211554608</v>
      </c>
      <c r="W144" s="140">
        <v>195.826070518203</v>
      </c>
      <c r="X144" s="142">
        <v>84234.977588214</v>
      </c>
      <c r="Z144" s="154">
        <v>30</v>
      </c>
      <c r="AA144" s="155">
        <v>567449542</v>
      </c>
      <c r="AB144" s="154">
        <v>6922</v>
      </c>
      <c r="AC144" s="156">
        <v>230.733333333333</v>
      </c>
      <c r="AD144" s="156">
        <v>81977.6859289223</v>
      </c>
      <c r="AE144" s="157">
        <f t="shared" si="11"/>
        <v>72587402.1613352</v>
      </c>
    </row>
    <row r="145" hidden="1" spans="1:31">
      <c r="A145" s="112" t="s">
        <v>360</v>
      </c>
      <c r="B145" s="112" t="s">
        <v>361</v>
      </c>
      <c r="C145" s="112" t="s">
        <v>173</v>
      </c>
      <c r="D145" s="112" t="s">
        <v>15</v>
      </c>
      <c r="E145" s="112" t="s">
        <v>1091</v>
      </c>
      <c r="F145" s="113" t="s">
        <v>364</v>
      </c>
      <c r="G145" s="111">
        <v>31</v>
      </c>
      <c r="H145" s="111">
        <v>332413458.121272</v>
      </c>
      <c r="I145" s="111">
        <v>3275.33697331578</v>
      </c>
      <c r="J145" s="111">
        <v>105.656031397283</v>
      </c>
      <c r="K145" s="111">
        <v>101489.85</v>
      </c>
      <c r="L145" s="122"/>
      <c r="M145" s="123">
        <v>31</v>
      </c>
      <c r="N145" s="123">
        <v>276368180</v>
      </c>
      <c r="O145" s="123">
        <v>3148</v>
      </c>
      <c r="P145" s="123">
        <f t="shared" si="8"/>
        <v>101.548387096774</v>
      </c>
      <c r="Q145" s="137">
        <f t="shared" si="9"/>
        <v>87791.6709021601</v>
      </c>
      <c r="R145" s="138">
        <f t="shared" si="10"/>
        <v>-56045278.1212723</v>
      </c>
      <c r="S145" s="107"/>
      <c r="T145" s="139">
        <v>30</v>
      </c>
      <c r="U145" s="140">
        <v>266289215.676076</v>
      </c>
      <c r="V145" s="141">
        <v>2894.78686242999</v>
      </c>
      <c r="W145" s="140">
        <v>96.492895414333</v>
      </c>
      <c r="X145" s="142">
        <v>91989.2304100562</v>
      </c>
      <c r="Z145" s="154">
        <v>30</v>
      </c>
      <c r="AA145" s="155">
        <v>240285500</v>
      </c>
      <c r="AB145" s="154">
        <v>2716</v>
      </c>
      <c r="AC145" s="156">
        <v>90.5333333333333</v>
      </c>
      <c r="AD145" s="156">
        <v>88470.3608247423</v>
      </c>
      <c r="AE145" s="157">
        <f t="shared" si="11"/>
        <v>-26003715.676076</v>
      </c>
    </row>
    <row r="146" hidden="1" spans="1:31">
      <c r="A146" s="109" t="s">
        <v>362</v>
      </c>
      <c r="B146" s="109" t="s">
        <v>363</v>
      </c>
      <c r="C146" s="109" t="s">
        <v>173</v>
      </c>
      <c r="D146" s="109" t="s">
        <v>15</v>
      </c>
      <c r="E146" s="109" t="s">
        <v>1091</v>
      </c>
      <c r="F146" s="110" t="s">
        <v>364</v>
      </c>
      <c r="G146" s="111">
        <v>31</v>
      </c>
      <c r="H146" s="111">
        <v>377822511.563524</v>
      </c>
      <c r="I146" s="111">
        <v>4335.92227896089</v>
      </c>
      <c r="J146" s="111">
        <v>139.868460611642</v>
      </c>
      <c r="K146" s="111">
        <v>87137.75</v>
      </c>
      <c r="L146" s="122"/>
      <c r="M146" s="123">
        <v>31</v>
      </c>
      <c r="N146" s="123">
        <v>403263770</v>
      </c>
      <c r="O146" s="123">
        <v>4756</v>
      </c>
      <c r="P146" s="123">
        <f t="shared" si="8"/>
        <v>153.41935483871</v>
      </c>
      <c r="Q146" s="137">
        <f t="shared" si="9"/>
        <v>84790.5319596299</v>
      </c>
      <c r="R146" s="138">
        <f t="shared" si="10"/>
        <v>25441258.4364759</v>
      </c>
      <c r="S146" s="107"/>
      <c r="T146" s="139">
        <v>30</v>
      </c>
      <c r="U146" s="140">
        <v>378280084.698414</v>
      </c>
      <c r="V146" s="141">
        <v>4327.18029364498</v>
      </c>
      <c r="W146" s="140">
        <v>144.239343121499</v>
      </c>
      <c r="X146" s="142">
        <v>87419.5339755005</v>
      </c>
      <c r="Z146" s="154">
        <v>30</v>
      </c>
      <c r="AA146" s="155">
        <v>330238593</v>
      </c>
      <c r="AB146" s="154">
        <v>3937</v>
      </c>
      <c r="AC146" s="156">
        <v>131.233333333333</v>
      </c>
      <c r="AD146" s="156">
        <v>83880.7703835408</v>
      </c>
      <c r="AE146" s="157">
        <f t="shared" si="11"/>
        <v>-48041491.6984141</v>
      </c>
    </row>
    <row r="147" hidden="1" spans="1:31">
      <c r="A147" s="114" t="s">
        <v>365</v>
      </c>
      <c r="B147" s="114" t="s">
        <v>366</v>
      </c>
      <c r="C147" s="114" t="s">
        <v>80</v>
      </c>
      <c r="D147" s="114" t="s">
        <v>15</v>
      </c>
      <c r="E147" s="114" t="s">
        <v>1093</v>
      </c>
      <c r="F147" s="115" t="s">
        <v>81</v>
      </c>
      <c r="G147" s="111">
        <v>0</v>
      </c>
      <c r="H147" s="111">
        <v>0</v>
      </c>
      <c r="I147" s="111">
        <v>0</v>
      </c>
      <c r="J147" s="111">
        <v>0</v>
      </c>
      <c r="K147" s="111">
        <v>0</v>
      </c>
      <c r="L147" s="122"/>
      <c r="M147" s="123">
        <v>0</v>
      </c>
      <c r="N147" s="123">
        <v>0</v>
      </c>
      <c r="O147" s="123">
        <v>0</v>
      </c>
      <c r="P147" s="123">
        <f t="shared" si="8"/>
        <v>0</v>
      </c>
      <c r="Q147" s="137">
        <f t="shared" si="9"/>
        <v>0</v>
      </c>
      <c r="R147" s="138">
        <f t="shared" si="10"/>
        <v>0</v>
      </c>
      <c r="S147" s="107"/>
      <c r="T147" s="139">
        <v>0</v>
      </c>
      <c r="U147" s="140">
        <v>0</v>
      </c>
      <c r="V147" s="141">
        <v>0</v>
      </c>
      <c r="W147" s="140">
        <v>0</v>
      </c>
      <c r="X147" s="142">
        <v>0</v>
      </c>
      <c r="Z147" s="154">
        <v>0</v>
      </c>
      <c r="AA147" s="155">
        <v>0</v>
      </c>
      <c r="AB147" s="154">
        <v>0</v>
      </c>
      <c r="AC147" s="156">
        <v>0</v>
      </c>
      <c r="AD147" s="156">
        <v>0</v>
      </c>
      <c r="AE147" s="157">
        <f t="shared" si="11"/>
        <v>0</v>
      </c>
    </row>
    <row r="148" hidden="1" spans="1:31">
      <c r="A148" s="112" t="s">
        <v>367</v>
      </c>
      <c r="B148" s="112" t="s">
        <v>368</v>
      </c>
      <c r="C148" s="112" t="s">
        <v>14</v>
      </c>
      <c r="D148" s="112" t="s">
        <v>15</v>
      </c>
      <c r="E148" s="112" t="s">
        <v>1088</v>
      </c>
      <c r="F148" s="113" t="s">
        <v>154</v>
      </c>
      <c r="G148" s="111">
        <v>31</v>
      </c>
      <c r="H148" s="111">
        <v>289715505.709341</v>
      </c>
      <c r="I148" s="111">
        <v>3907.94491444763</v>
      </c>
      <c r="J148" s="111">
        <v>126.06273917573</v>
      </c>
      <c r="K148" s="111">
        <v>74135.002425</v>
      </c>
      <c r="L148" s="122"/>
      <c r="M148" s="123">
        <v>31</v>
      </c>
      <c r="N148" s="123">
        <v>215758730</v>
      </c>
      <c r="O148" s="123">
        <v>3187</v>
      </c>
      <c r="P148" s="123">
        <f t="shared" si="8"/>
        <v>102.806451612903</v>
      </c>
      <c r="Q148" s="137">
        <f t="shared" si="9"/>
        <v>67699.6328835896</v>
      </c>
      <c r="R148" s="138">
        <f t="shared" si="10"/>
        <v>-73956775.7093412</v>
      </c>
      <c r="S148" s="107"/>
      <c r="T148" s="139">
        <v>30</v>
      </c>
      <c r="U148" s="140">
        <v>355689621.13169</v>
      </c>
      <c r="V148" s="141">
        <v>5144.18435110282</v>
      </c>
      <c r="W148" s="140">
        <v>171.472811703427</v>
      </c>
      <c r="X148" s="142">
        <v>69144.0268962049</v>
      </c>
      <c r="Z148" s="154">
        <v>30</v>
      </c>
      <c r="AA148" s="155">
        <v>207420821</v>
      </c>
      <c r="AB148" s="154">
        <v>3067</v>
      </c>
      <c r="AC148" s="156">
        <v>102.233333333333</v>
      </c>
      <c r="AD148" s="156">
        <v>67629.8731659602</v>
      </c>
      <c r="AE148" s="157">
        <f t="shared" si="11"/>
        <v>-148268800.13169</v>
      </c>
    </row>
    <row r="149" hidden="1" spans="1:31">
      <c r="A149" s="112" t="s">
        <v>369</v>
      </c>
      <c r="B149" s="112" t="s">
        <v>370</v>
      </c>
      <c r="C149" s="112" t="s">
        <v>50</v>
      </c>
      <c r="D149" s="112" t="s">
        <v>60</v>
      </c>
      <c r="E149" s="112" t="s">
        <v>1089</v>
      </c>
      <c r="F149" s="113" t="s">
        <v>166</v>
      </c>
      <c r="G149" s="111">
        <v>31</v>
      </c>
      <c r="H149" s="111">
        <v>516260578.936217</v>
      </c>
      <c r="I149" s="111">
        <v>5568.07285463682</v>
      </c>
      <c r="J149" s="111">
        <v>179.615253375381</v>
      </c>
      <c r="K149" s="111">
        <v>92718</v>
      </c>
      <c r="L149" s="122"/>
      <c r="M149" s="123">
        <v>31</v>
      </c>
      <c r="N149" s="123">
        <v>462622724</v>
      </c>
      <c r="O149" s="123">
        <v>5224</v>
      </c>
      <c r="P149" s="123">
        <f t="shared" si="8"/>
        <v>168.516129032258</v>
      </c>
      <c r="Q149" s="137">
        <f t="shared" si="9"/>
        <v>88557.1830015314</v>
      </c>
      <c r="R149" s="138">
        <f t="shared" si="10"/>
        <v>-53637854.936217</v>
      </c>
      <c r="S149" s="107"/>
      <c r="T149" s="139">
        <v>30</v>
      </c>
      <c r="U149" s="140">
        <v>454203643.416474</v>
      </c>
      <c r="V149" s="141">
        <v>4980</v>
      </c>
      <c r="W149" s="140">
        <v>166</v>
      </c>
      <c r="X149" s="142">
        <v>91205.5508868421</v>
      </c>
      <c r="Z149" s="154">
        <v>30</v>
      </c>
      <c r="AA149" s="155">
        <v>408447571</v>
      </c>
      <c r="AB149" s="154">
        <v>4656</v>
      </c>
      <c r="AC149" s="156">
        <v>155.2</v>
      </c>
      <c r="AD149" s="156">
        <v>87724.9937714777</v>
      </c>
      <c r="AE149" s="157">
        <f t="shared" si="11"/>
        <v>-45756072.4164737</v>
      </c>
    </row>
    <row r="150" hidden="1" spans="1:31">
      <c r="A150" s="109" t="s">
        <v>371</v>
      </c>
      <c r="B150" s="109" t="s">
        <v>372</v>
      </c>
      <c r="C150" s="109" t="s">
        <v>14</v>
      </c>
      <c r="D150" s="109" t="s">
        <v>24</v>
      </c>
      <c r="E150" s="109" t="s">
        <v>1088</v>
      </c>
      <c r="F150" s="110" t="s">
        <v>139</v>
      </c>
      <c r="G150" s="111">
        <v>20</v>
      </c>
      <c r="H150" s="111">
        <v>109302813.297994</v>
      </c>
      <c r="I150" s="111">
        <v>1477.97694206028</v>
      </c>
      <c r="J150" s="111">
        <v>73.8988471030141</v>
      </c>
      <c r="K150" s="111">
        <v>73954.342715</v>
      </c>
      <c r="L150" s="122"/>
      <c r="M150" s="123">
        <v>22</v>
      </c>
      <c r="N150" s="123">
        <v>125679894</v>
      </c>
      <c r="O150" s="123">
        <v>1796</v>
      </c>
      <c r="P150" s="123">
        <f t="shared" si="8"/>
        <v>81.6363636363636</v>
      </c>
      <c r="Q150" s="137">
        <f t="shared" si="9"/>
        <v>69977.6692650334</v>
      </c>
      <c r="R150" s="138">
        <f t="shared" si="10"/>
        <v>16377080.7020063</v>
      </c>
      <c r="S150" s="107"/>
      <c r="T150" s="139">
        <v>21</v>
      </c>
      <c r="U150" s="140">
        <v>115287262.070891</v>
      </c>
      <c r="V150" s="141">
        <v>1657.5389923529</v>
      </c>
      <c r="W150" s="140">
        <v>78.9304282072811</v>
      </c>
      <c r="X150" s="142">
        <v>69553.2730166662</v>
      </c>
      <c r="Z150" s="154">
        <v>21</v>
      </c>
      <c r="AA150" s="155">
        <v>90172273</v>
      </c>
      <c r="AB150" s="154">
        <v>1300</v>
      </c>
      <c r="AC150" s="156">
        <v>61.9047619047619</v>
      </c>
      <c r="AD150" s="156">
        <v>69363.2869230769</v>
      </c>
      <c r="AE150" s="157">
        <f t="shared" si="11"/>
        <v>-25114989.0708912</v>
      </c>
    </row>
    <row r="151" hidden="1" spans="1:31">
      <c r="A151" s="114" t="s">
        <v>373</v>
      </c>
      <c r="B151" s="114" t="s">
        <v>374</v>
      </c>
      <c r="C151" s="114" t="s">
        <v>35</v>
      </c>
      <c r="D151" s="114" t="s">
        <v>51</v>
      </c>
      <c r="E151" s="114" t="s">
        <v>1090</v>
      </c>
      <c r="F151" s="115" t="s">
        <v>1094</v>
      </c>
      <c r="G151" s="111">
        <v>31</v>
      </c>
      <c r="H151" s="111">
        <v>0</v>
      </c>
      <c r="I151" s="111">
        <v>0</v>
      </c>
      <c r="J151" s="111">
        <v>0</v>
      </c>
      <c r="K151" s="111">
        <v>0</v>
      </c>
      <c r="L151" s="122"/>
      <c r="M151" s="123">
        <v>0</v>
      </c>
      <c r="N151" s="123">
        <v>0</v>
      </c>
      <c r="O151" s="123">
        <v>0</v>
      </c>
      <c r="P151" s="123">
        <f t="shared" si="8"/>
        <v>0</v>
      </c>
      <c r="Q151" s="137">
        <f t="shared" si="9"/>
        <v>0</v>
      </c>
      <c r="R151" s="138">
        <f t="shared" si="10"/>
        <v>0</v>
      </c>
      <c r="S151" s="107"/>
      <c r="T151" s="139">
        <v>0</v>
      </c>
      <c r="U151" s="140">
        <v>0</v>
      </c>
      <c r="V151" s="141">
        <v>0</v>
      </c>
      <c r="W151" s="140">
        <v>0</v>
      </c>
      <c r="X151" s="142">
        <v>0</v>
      </c>
      <c r="Z151" s="154">
        <v>0</v>
      </c>
      <c r="AA151" s="155">
        <v>0</v>
      </c>
      <c r="AB151" s="154">
        <v>0</v>
      </c>
      <c r="AC151" s="156">
        <v>0</v>
      </c>
      <c r="AD151" s="156">
        <v>0</v>
      </c>
      <c r="AE151" s="157">
        <f t="shared" si="11"/>
        <v>0</v>
      </c>
    </row>
    <row r="152" hidden="1" spans="1:31">
      <c r="A152" s="112" t="s">
        <v>375</v>
      </c>
      <c r="B152" s="112" t="s">
        <v>376</v>
      </c>
      <c r="C152" s="112" t="s">
        <v>70</v>
      </c>
      <c r="D152" s="112" t="s">
        <v>15</v>
      </c>
      <c r="E152" s="112" t="s">
        <v>1091</v>
      </c>
      <c r="F152" s="113" t="s">
        <v>71</v>
      </c>
      <c r="G152" s="111">
        <v>31</v>
      </c>
      <c r="H152" s="111">
        <v>180484998.329626</v>
      </c>
      <c r="I152" s="111">
        <v>2121.17061129022</v>
      </c>
      <c r="J152" s="111">
        <v>68.4248584287167</v>
      </c>
      <c r="K152" s="111">
        <v>85087.45</v>
      </c>
      <c r="L152" s="122"/>
      <c r="M152" s="123">
        <v>31</v>
      </c>
      <c r="N152" s="123">
        <v>172061294</v>
      </c>
      <c r="O152" s="123">
        <v>2001</v>
      </c>
      <c r="P152" s="123">
        <f t="shared" si="8"/>
        <v>64.5483870967742</v>
      </c>
      <c r="Q152" s="137">
        <f t="shared" si="9"/>
        <v>85987.6531734133</v>
      </c>
      <c r="R152" s="138">
        <f t="shared" si="10"/>
        <v>-8423704.3296259</v>
      </c>
      <c r="S152" s="107"/>
      <c r="T152" s="139">
        <v>30</v>
      </c>
      <c r="U152" s="140">
        <v>160046030.79788</v>
      </c>
      <c r="V152" s="141">
        <v>1799.42717973617</v>
      </c>
      <c r="W152" s="140">
        <v>59.9809059912057</v>
      </c>
      <c r="X152" s="142">
        <v>88942.7661203524</v>
      </c>
      <c r="Z152" s="154">
        <v>30</v>
      </c>
      <c r="AA152" s="155">
        <v>143725682</v>
      </c>
      <c r="AB152" s="154">
        <v>1661</v>
      </c>
      <c r="AC152" s="156">
        <v>55.3666666666667</v>
      </c>
      <c r="AD152" s="156">
        <v>86529.6098735701</v>
      </c>
      <c r="AE152" s="157">
        <f t="shared" si="11"/>
        <v>-16320348.7978795</v>
      </c>
    </row>
    <row r="153" hidden="1" spans="1:31">
      <c r="A153" s="114" t="s">
        <v>377</v>
      </c>
      <c r="B153" s="114" t="s">
        <v>378</v>
      </c>
      <c r="C153" s="114" t="s">
        <v>63</v>
      </c>
      <c r="D153" s="114" t="s">
        <v>51</v>
      </c>
      <c r="E153" s="114" t="s">
        <v>1093</v>
      </c>
      <c r="F153" s="115" t="s">
        <v>65</v>
      </c>
      <c r="G153" s="111">
        <v>0</v>
      </c>
      <c r="H153" s="111">
        <v>0</v>
      </c>
      <c r="I153" s="111">
        <v>0</v>
      </c>
      <c r="J153" s="111">
        <v>0</v>
      </c>
      <c r="K153" s="111">
        <v>0</v>
      </c>
      <c r="L153" s="122"/>
      <c r="M153" s="123">
        <v>0</v>
      </c>
      <c r="N153" s="123">
        <v>0</v>
      </c>
      <c r="O153" s="123">
        <v>0</v>
      </c>
      <c r="P153" s="123">
        <f t="shared" si="8"/>
        <v>0</v>
      </c>
      <c r="Q153" s="137">
        <f t="shared" si="9"/>
        <v>0</v>
      </c>
      <c r="R153" s="138">
        <f t="shared" si="10"/>
        <v>0</v>
      </c>
      <c r="S153" s="107"/>
      <c r="T153" s="139">
        <v>0</v>
      </c>
      <c r="U153" s="140">
        <v>0</v>
      </c>
      <c r="V153" s="141">
        <v>0</v>
      </c>
      <c r="W153" s="140">
        <v>0</v>
      </c>
      <c r="X153" s="142">
        <v>0</v>
      </c>
      <c r="Z153" s="154">
        <v>0</v>
      </c>
      <c r="AA153" s="155">
        <v>0</v>
      </c>
      <c r="AB153" s="154">
        <v>0</v>
      </c>
      <c r="AC153" s="156">
        <v>0</v>
      </c>
      <c r="AD153" s="156">
        <v>0</v>
      </c>
      <c r="AE153" s="157">
        <f t="shared" si="11"/>
        <v>0</v>
      </c>
    </row>
    <row r="154" hidden="1" spans="1:31">
      <c r="A154" s="109" t="s">
        <v>379</v>
      </c>
      <c r="B154" s="109" t="s">
        <v>380</v>
      </c>
      <c r="C154" s="109" t="s">
        <v>14</v>
      </c>
      <c r="D154" s="109" t="s">
        <v>15</v>
      </c>
      <c r="E154" s="109" t="s">
        <v>1088</v>
      </c>
      <c r="F154" s="110" t="s">
        <v>212</v>
      </c>
      <c r="G154" s="111">
        <v>31</v>
      </c>
      <c r="H154" s="111">
        <v>320352378.363425</v>
      </c>
      <c r="I154" s="111">
        <v>3871.45313096119</v>
      </c>
      <c r="J154" s="111">
        <v>124.885584869716</v>
      </c>
      <c r="K154" s="111">
        <v>82747.3218780488</v>
      </c>
      <c r="L154" s="122"/>
      <c r="M154" s="123">
        <v>31</v>
      </c>
      <c r="N154" s="123">
        <v>324114136</v>
      </c>
      <c r="O154" s="123">
        <v>4269</v>
      </c>
      <c r="P154" s="123">
        <f t="shared" si="8"/>
        <v>137.709677419355</v>
      </c>
      <c r="Q154" s="137">
        <f t="shared" si="9"/>
        <v>75922.7303818224</v>
      </c>
      <c r="R154" s="138">
        <f t="shared" si="10"/>
        <v>3761757.63657486</v>
      </c>
      <c r="S154" s="107"/>
      <c r="T154" s="139">
        <v>30</v>
      </c>
      <c r="U154" s="140">
        <v>318850067.61467</v>
      </c>
      <c r="V154" s="141">
        <v>4107.4313329881</v>
      </c>
      <c r="W154" s="140">
        <v>136.91437776627</v>
      </c>
      <c r="X154" s="142">
        <v>77627.6075643389</v>
      </c>
      <c r="Z154" s="154">
        <v>30</v>
      </c>
      <c r="AA154" s="155">
        <v>299175661</v>
      </c>
      <c r="AB154" s="154">
        <v>3903</v>
      </c>
      <c r="AC154" s="156">
        <v>130.1</v>
      </c>
      <c r="AD154" s="156">
        <v>76652.744299257</v>
      </c>
      <c r="AE154" s="157">
        <f t="shared" si="11"/>
        <v>-19674406.6146697</v>
      </c>
    </row>
    <row r="155" hidden="1" spans="1:31">
      <c r="A155" s="109" t="s">
        <v>381</v>
      </c>
      <c r="B155" s="109" t="s">
        <v>382</v>
      </c>
      <c r="C155" s="109" t="s">
        <v>14</v>
      </c>
      <c r="D155" s="109" t="s">
        <v>24</v>
      </c>
      <c r="E155" s="109" t="s">
        <v>1087</v>
      </c>
      <c r="F155" s="110" t="s">
        <v>28</v>
      </c>
      <c r="G155" s="111">
        <v>21</v>
      </c>
      <c r="H155" s="111">
        <v>132820512.562276</v>
      </c>
      <c r="I155" s="111">
        <v>1835.4565774336</v>
      </c>
      <c r="J155" s="111">
        <v>87.4026941635049</v>
      </c>
      <c r="K155" s="111">
        <v>72363.7454545454</v>
      </c>
      <c r="L155" s="122"/>
      <c r="M155" s="123">
        <v>22</v>
      </c>
      <c r="N155" s="123">
        <v>146357344</v>
      </c>
      <c r="O155" s="123">
        <v>2223</v>
      </c>
      <c r="P155" s="123">
        <f t="shared" si="8"/>
        <v>101.045454545455</v>
      </c>
      <c r="Q155" s="137">
        <f t="shared" si="9"/>
        <v>65837.7615834458</v>
      </c>
      <c r="R155" s="138">
        <f t="shared" si="10"/>
        <v>13536831.4377236</v>
      </c>
      <c r="S155" s="107"/>
      <c r="T155" s="139">
        <v>21</v>
      </c>
      <c r="U155" s="140">
        <v>132086074.994897</v>
      </c>
      <c r="V155" s="141">
        <v>2000.24716795474</v>
      </c>
      <c r="W155" s="140">
        <v>95.2498651407019</v>
      </c>
      <c r="X155" s="142">
        <v>66034.8766447476</v>
      </c>
      <c r="Z155" s="154">
        <v>21</v>
      </c>
      <c r="AA155" s="155">
        <v>129051273</v>
      </c>
      <c r="AB155" s="154">
        <v>1790</v>
      </c>
      <c r="AC155" s="156">
        <v>85.2380952380952</v>
      </c>
      <c r="AD155" s="156">
        <v>72095.6832402235</v>
      </c>
      <c r="AE155" s="157">
        <f t="shared" si="11"/>
        <v>-3034801.99489689</v>
      </c>
    </row>
    <row r="156" hidden="1" spans="1:31">
      <c r="A156" s="109" t="s">
        <v>383</v>
      </c>
      <c r="B156" s="109" t="s">
        <v>384</v>
      </c>
      <c r="C156" s="109" t="s">
        <v>14</v>
      </c>
      <c r="D156" s="109" t="s">
        <v>24</v>
      </c>
      <c r="E156" s="109" t="s">
        <v>1087</v>
      </c>
      <c r="F156" s="110" t="s">
        <v>28</v>
      </c>
      <c r="G156" s="111">
        <v>21</v>
      </c>
      <c r="H156" s="111">
        <v>146157267.332121</v>
      </c>
      <c r="I156" s="111">
        <v>2198.27938925187</v>
      </c>
      <c r="J156" s="111">
        <v>104.679970916756</v>
      </c>
      <c r="K156" s="111">
        <v>66487.1208121827</v>
      </c>
      <c r="L156" s="122"/>
      <c r="M156" s="123">
        <v>22</v>
      </c>
      <c r="N156" s="123">
        <v>199789824</v>
      </c>
      <c r="O156" s="123">
        <v>2960</v>
      </c>
      <c r="P156" s="123">
        <f t="shared" si="8"/>
        <v>134.545454545455</v>
      </c>
      <c r="Q156" s="137">
        <f t="shared" si="9"/>
        <v>67496.5621621622</v>
      </c>
      <c r="R156" s="138">
        <f t="shared" si="10"/>
        <v>53632556.6678795</v>
      </c>
      <c r="S156" s="107"/>
      <c r="T156" s="139">
        <v>21</v>
      </c>
      <c r="U156" s="140">
        <v>187282459.881443</v>
      </c>
      <c r="V156" s="141">
        <v>2683.88685827894</v>
      </c>
      <c r="W156" s="140">
        <v>127.804136108521</v>
      </c>
      <c r="X156" s="142">
        <v>69780.3110826882</v>
      </c>
      <c r="Z156" s="154">
        <v>21</v>
      </c>
      <c r="AA156" s="155">
        <v>177096913</v>
      </c>
      <c r="AB156" s="154">
        <v>2529</v>
      </c>
      <c r="AC156" s="156">
        <v>120.428571428571</v>
      </c>
      <c r="AD156" s="156">
        <v>70026.4582839067</v>
      </c>
      <c r="AE156" s="157">
        <f t="shared" si="11"/>
        <v>-10185546.8814433</v>
      </c>
    </row>
    <row r="157" hidden="1" spans="1:31">
      <c r="A157" s="109" t="s">
        <v>385</v>
      </c>
      <c r="B157" s="109" t="s">
        <v>386</v>
      </c>
      <c r="C157" s="109" t="s">
        <v>14</v>
      </c>
      <c r="D157" s="109" t="s">
        <v>320</v>
      </c>
      <c r="E157" s="109" t="s">
        <v>1087</v>
      </c>
      <c r="F157" s="110" t="s">
        <v>201</v>
      </c>
      <c r="G157" s="111">
        <v>31</v>
      </c>
      <c r="H157" s="111">
        <v>59492885.763126</v>
      </c>
      <c r="I157" s="111">
        <v>954.526775080598</v>
      </c>
      <c r="J157" s="111">
        <v>30.7911862929225</v>
      </c>
      <c r="K157" s="111">
        <v>62327.1</v>
      </c>
      <c r="L157" s="122"/>
      <c r="M157" s="123">
        <v>31</v>
      </c>
      <c r="N157" s="123">
        <v>64317499</v>
      </c>
      <c r="O157" s="123">
        <v>1021</v>
      </c>
      <c r="P157" s="123">
        <f t="shared" si="8"/>
        <v>32.9354838709677</v>
      </c>
      <c r="Q157" s="137">
        <f t="shared" si="9"/>
        <v>62994.6121449559</v>
      </c>
      <c r="R157" s="138">
        <f t="shared" si="10"/>
        <v>4824613.23687404</v>
      </c>
      <c r="S157" s="107"/>
      <c r="T157" s="139">
        <v>30</v>
      </c>
      <c r="U157" s="140">
        <v>63061315.1926134</v>
      </c>
      <c r="V157" s="141">
        <v>916.053746099913</v>
      </c>
      <c r="W157" s="140">
        <v>30.5351248699971</v>
      </c>
      <c r="X157" s="142">
        <v>68840.1913764297</v>
      </c>
      <c r="Z157" s="154">
        <v>30</v>
      </c>
      <c r="AA157" s="155">
        <v>44502639</v>
      </c>
      <c r="AB157" s="154">
        <v>489</v>
      </c>
      <c r="AC157" s="156">
        <v>16.3</v>
      </c>
      <c r="AD157" s="156">
        <v>91007.4417177914</v>
      </c>
      <c r="AE157" s="157">
        <f t="shared" si="11"/>
        <v>-18558676.1926134</v>
      </c>
    </row>
    <row r="158" hidden="1" spans="1:31">
      <c r="A158" s="112" t="s">
        <v>387</v>
      </c>
      <c r="B158" s="112" t="s">
        <v>388</v>
      </c>
      <c r="C158" s="112" t="s">
        <v>63</v>
      </c>
      <c r="D158" s="112" t="s">
        <v>15</v>
      </c>
      <c r="E158" s="112" t="s">
        <v>1093</v>
      </c>
      <c r="F158" s="113" t="s">
        <v>159</v>
      </c>
      <c r="G158" s="111">
        <v>31</v>
      </c>
      <c r="H158" s="111">
        <v>441866352.964394</v>
      </c>
      <c r="I158" s="111">
        <v>4679.05281902254</v>
      </c>
      <c r="J158" s="111">
        <v>150.937187710405</v>
      </c>
      <c r="K158" s="111">
        <v>94435</v>
      </c>
      <c r="L158" s="122"/>
      <c r="M158" s="123">
        <v>31</v>
      </c>
      <c r="N158" s="123">
        <v>395988249</v>
      </c>
      <c r="O158" s="123">
        <v>4288</v>
      </c>
      <c r="P158" s="123">
        <f t="shared" si="8"/>
        <v>138.322580645161</v>
      </c>
      <c r="Q158" s="137">
        <f t="shared" si="9"/>
        <v>92348.0058302239</v>
      </c>
      <c r="R158" s="138">
        <f t="shared" si="10"/>
        <v>-45878103.9643936</v>
      </c>
      <c r="S158" s="107"/>
      <c r="T158" s="139">
        <v>30</v>
      </c>
      <c r="U158" s="140">
        <v>378156776.637836</v>
      </c>
      <c r="V158" s="141">
        <v>4039.74355034584</v>
      </c>
      <c r="W158" s="140">
        <v>134.658118344861</v>
      </c>
      <c r="X158" s="142">
        <v>93609.1046188964</v>
      </c>
      <c r="Z158" s="154">
        <v>30</v>
      </c>
      <c r="AA158" s="155">
        <v>321608563</v>
      </c>
      <c r="AB158" s="154">
        <v>3562</v>
      </c>
      <c r="AC158" s="156">
        <v>118.733333333333</v>
      </c>
      <c r="AD158" s="156">
        <v>90288.7599663111</v>
      </c>
      <c r="AE158" s="157">
        <f t="shared" si="11"/>
        <v>-56548213.6378357</v>
      </c>
    </row>
    <row r="159" hidden="1" spans="1:31">
      <c r="A159" s="109" t="s">
        <v>389</v>
      </c>
      <c r="B159" s="109" t="s">
        <v>390</v>
      </c>
      <c r="C159" s="109" t="s">
        <v>14</v>
      </c>
      <c r="D159" s="109" t="s">
        <v>24</v>
      </c>
      <c r="E159" s="109" t="s">
        <v>1087</v>
      </c>
      <c r="F159" s="110" t="s">
        <v>201</v>
      </c>
      <c r="G159" s="111">
        <v>22</v>
      </c>
      <c r="H159" s="111">
        <v>44198038.2990965</v>
      </c>
      <c r="I159" s="111">
        <v>451.60406562953</v>
      </c>
      <c r="J159" s="111">
        <v>20.527457528615</v>
      </c>
      <c r="K159" s="111">
        <v>97869</v>
      </c>
      <c r="L159" s="122"/>
      <c r="M159" s="123">
        <v>22</v>
      </c>
      <c r="N159" s="123">
        <v>46030477</v>
      </c>
      <c r="O159" s="123">
        <v>530</v>
      </c>
      <c r="P159" s="123">
        <f t="shared" si="8"/>
        <v>24.0909090909091</v>
      </c>
      <c r="Q159" s="137">
        <f t="shared" si="9"/>
        <v>86849.9566037736</v>
      </c>
      <c r="R159" s="138">
        <f t="shared" si="10"/>
        <v>1832438.7009035</v>
      </c>
      <c r="S159" s="107"/>
      <c r="T159" s="139">
        <v>21</v>
      </c>
      <c r="U159" s="140">
        <v>41388627.2555285</v>
      </c>
      <c r="V159" s="141">
        <v>434.49174817996</v>
      </c>
      <c r="W159" s="140">
        <v>20.6900832466647</v>
      </c>
      <c r="X159" s="142">
        <v>95257.5680180374</v>
      </c>
      <c r="Z159" s="154">
        <v>21</v>
      </c>
      <c r="AA159" s="155">
        <v>45090318</v>
      </c>
      <c r="AB159" s="154">
        <v>591</v>
      </c>
      <c r="AC159" s="156">
        <v>28.1428571428571</v>
      </c>
      <c r="AD159" s="156">
        <v>76294.9543147208</v>
      </c>
      <c r="AE159" s="157">
        <f t="shared" si="11"/>
        <v>3701690.74447153</v>
      </c>
    </row>
    <row r="160" hidden="1" spans="1:31">
      <c r="A160" s="112" t="s">
        <v>391</v>
      </c>
      <c r="B160" s="112" t="s">
        <v>392</v>
      </c>
      <c r="C160" s="112" t="s">
        <v>393</v>
      </c>
      <c r="D160" s="112" t="s">
        <v>15</v>
      </c>
      <c r="E160" s="112" t="s">
        <v>1091</v>
      </c>
      <c r="F160" s="113" t="s">
        <v>71</v>
      </c>
      <c r="G160" s="111">
        <v>31</v>
      </c>
      <c r="H160" s="111">
        <v>528599755.91579</v>
      </c>
      <c r="I160" s="111">
        <v>5427.70127006615</v>
      </c>
      <c r="J160" s="111">
        <v>175.087137744069</v>
      </c>
      <c r="K160" s="111">
        <v>97389.25</v>
      </c>
      <c r="L160" s="122"/>
      <c r="M160" s="123">
        <v>31</v>
      </c>
      <c r="N160" s="123">
        <v>483722042</v>
      </c>
      <c r="O160" s="123">
        <v>5218</v>
      </c>
      <c r="P160" s="123">
        <f t="shared" si="8"/>
        <v>168.322580645161</v>
      </c>
      <c r="Q160" s="137">
        <f t="shared" si="9"/>
        <v>92702.5760827903</v>
      </c>
      <c r="R160" s="138">
        <f t="shared" si="10"/>
        <v>-44877713.9157895</v>
      </c>
      <c r="S160" s="107"/>
      <c r="T160" s="139">
        <v>30</v>
      </c>
      <c r="U160" s="140">
        <v>467102624.18404</v>
      </c>
      <c r="V160" s="141">
        <v>4888.90320784694</v>
      </c>
      <c r="W160" s="140">
        <v>162.963440261565</v>
      </c>
      <c r="X160" s="142">
        <v>95543.4387480439</v>
      </c>
      <c r="Z160" s="154">
        <v>30</v>
      </c>
      <c r="AA160" s="155">
        <v>421364360</v>
      </c>
      <c r="AB160" s="154">
        <v>4376</v>
      </c>
      <c r="AC160" s="156">
        <v>145.866666666667</v>
      </c>
      <c r="AD160" s="156">
        <v>96289.844606947</v>
      </c>
      <c r="AE160" s="157">
        <f t="shared" si="11"/>
        <v>-45738264.1840398</v>
      </c>
    </row>
    <row r="161" hidden="1" spans="1:31">
      <c r="A161" s="109" t="s">
        <v>394</v>
      </c>
      <c r="B161" s="109" t="s">
        <v>395</v>
      </c>
      <c r="C161" s="109" t="s">
        <v>14</v>
      </c>
      <c r="D161" s="109" t="s">
        <v>24</v>
      </c>
      <c r="E161" s="109" t="s">
        <v>1092</v>
      </c>
      <c r="F161" s="110" t="s">
        <v>47</v>
      </c>
      <c r="G161" s="111">
        <v>22</v>
      </c>
      <c r="H161" s="111">
        <v>121289784.434431</v>
      </c>
      <c r="I161" s="111">
        <v>1328.24725185156</v>
      </c>
      <c r="J161" s="111">
        <v>60.3748750841618</v>
      </c>
      <c r="K161" s="111">
        <v>91315.66752</v>
      </c>
      <c r="L161" s="122"/>
      <c r="M161" s="123">
        <v>22</v>
      </c>
      <c r="N161" s="123">
        <v>142145363</v>
      </c>
      <c r="O161" s="123">
        <v>1567</v>
      </c>
      <c r="P161" s="123">
        <f t="shared" si="8"/>
        <v>71.2272727272727</v>
      </c>
      <c r="Q161" s="137">
        <f t="shared" si="9"/>
        <v>90711.7823867262</v>
      </c>
      <c r="R161" s="138">
        <f t="shared" si="10"/>
        <v>20855578.5655693</v>
      </c>
      <c r="S161" s="107"/>
      <c r="T161" s="139">
        <v>21</v>
      </c>
      <c r="U161" s="140">
        <v>125206036.444082</v>
      </c>
      <c r="V161" s="141">
        <v>1368.00827967188</v>
      </c>
      <c r="W161" s="140">
        <v>65.1432514129469</v>
      </c>
      <c r="X161" s="142">
        <v>91524.3265005034</v>
      </c>
      <c r="Z161" s="154">
        <v>21</v>
      </c>
      <c r="AA161" s="155">
        <v>106754454</v>
      </c>
      <c r="AB161" s="154">
        <v>1175</v>
      </c>
      <c r="AC161" s="156">
        <v>55.9523809523809</v>
      </c>
      <c r="AD161" s="156">
        <v>90854.8544680851</v>
      </c>
      <c r="AE161" s="157">
        <f t="shared" si="11"/>
        <v>-18451582.4440816</v>
      </c>
    </row>
    <row r="162" hidden="1" spans="1:31">
      <c r="A162" s="112" t="s">
        <v>396</v>
      </c>
      <c r="B162" s="112" t="s">
        <v>397</v>
      </c>
      <c r="C162" s="112" t="s">
        <v>192</v>
      </c>
      <c r="D162" s="112" t="s">
        <v>15</v>
      </c>
      <c r="E162" s="112" t="s">
        <v>1090</v>
      </c>
      <c r="F162" s="113" t="s">
        <v>193</v>
      </c>
      <c r="G162" s="111">
        <v>31</v>
      </c>
      <c r="H162" s="111">
        <v>290429916.476437</v>
      </c>
      <c r="I162" s="111">
        <v>3499.93150862886</v>
      </c>
      <c r="J162" s="111">
        <v>112.901016407383</v>
      </c>
      <c r="K162" s="111">
        <v>82981.6</v>
      </c>
      <c r="L162" s="122"/>
      <c r="M162" s="123">
        <v>31</v>
      </c>
      <c r="N162" s="123">
        <v>276520931</v>
      </c>
      <c r="O162" s="123">
        <v>3318</v>
      </c>
      <c r="P162" s="123">
        <f t="shared" si="8"/>
        <v>107.032258064516</v>
      </c>
      <c r="Q162" s="137">
        <f t="shared" si="9"/>
        <v>83339.6416515974</v>
      </c>
      <c r="R162" s="138">
        <f t="shared" si="10"/>
        <v>-13908985.4764367</v>
      </c>
      <c r="S162" s="107"/>
      <c r="T162" s="139">
        <v>30</v>
      </c>
      <c r="U162" s="140">
        <v>296569345.741304</v>
      </c>
      <c r="V162" s="141">
        <v>3343.18743808378</v>
      </c>
      <c r="W162" s="140">
        <v>111.439581269459</v>
      </c>
      <c r="X162" s="142">
        <v>88708.5606876079</v>
      </c>
      <c r="Z162" s="154">
        <v>30</v>
      </c>
      <c r="AA162" s="155">
        <v>266461817</v>
      </c>
      <c r="AB162" s="154">
        <v>3207</v>
      </c>
      <c r="AC162" s="156">
        <v>106.9</v>
      </c>
      <c r="AD162" s="156">
        <v>83087.5637667602</v>
      </c>
      <c r="AE162" s="157">
        <f t="shared" si="11"/>
        <v>-30107528.7413035</v>
      </c>
    </row>
    <row r="163" hidden="1" spans="1:31">
      <c r="A163" s="109" t="s">
        <v>398</v>
      </c>
      <c r="B163" s="109" t="s">
        <v>399</v>
      </c>
      <c r="C163" s="109" t="s">
        <v>14</v>
      </c>
      <c r="D163" s="109" t="s">
        <v>60</v>
      </c>
      <c r="E163" s="109" t="s">
        <v>1092</v>
      </c>
      <c r="F163" s="110" t="s">
        <v>112</v>
      </c>
      <c r="G163" s="111">
        <v>31</v>
      </c>
      <c r="H163" s="111">
        <v>373470167.368853</v>
      </c>
      <c r="I163" s="111">
        <v>4367.11596442104</v>
      </c>
      <c r="J163" s="111">
        <v>140.874708529711</v>
      </c>
      <c r="K163" s="111">
        <v>85518.72</v>
      </c>
      <c r="L163" s="122"/>
      <c r="M163" s="123">
        <v>31</v>
      </c>
      <c r="N163" s="123">
        <v>439935658</v>
      </c>
      <c r="O163" s="123">
        <v>5238</v>
      </c>
      <c r="P163" s="123">
        <f t="shared" si="8"/>
        <v>168.967741935484</v>
      </c>
      <c r="Q163" s="137">
        <f t="shared" si="9"/>
        <v>83989.2436044292</v>
      </c>
      <c r="R163" s="138">
        <f t="shared" si="10"/>
        <v>66465490.6311473</v>
      </c>
      <c r="S163" s="107"/>
      <c r="T163" s="139">
        <v>30</v>
      </c>
      <c r="U163" s="140">
        <v>415131090.661114</v>
      </c>
      <c r="V163" s="141">
        <v>4830</v>
      </c>
      <c r="W163" s="140">
        <v>161</v>
      </c>
      <c r="X163" s="142">
        <v>85948.4659753859</v>
      </c>
      <c r="Z163" s="154">
        <v>30</v>
      </c>
      <c r="AA163" s="155">
        <v>364419956</v>
      </c>
      <c r="AB163" s="154">
        <v>4437</v>
      </c>
      <c r="AC163" s="156">
        <v>147.9</v>
      </c>
      <c r="AD163" s="156">
        <v>82132.061302682</v>
      </c>
      <c r="AE163" s="157">
        <f t="shared" si="11"/>
        <v>-50711134.661114</v>
      </c>
    </row>
    <row r="164" hidden="1" spans="1:31">
      <c r="A164" s="109" t="s">
        <v>400</v>
      </c>
      <c r="B164" s="109" t="s">
        <v>401</v>
      </c>
      <c r="C164" s="109" t="s">
        <v>14</v>
      </c>
      <c r="D164" s="109" t="s">
        <v>15</v>
      </c>
      <c r="E164" s="109" t="s">
        <v>1091</v>
      </c>
      <c r="F164" s="110" t="s">
        <v>93</v>
      </c>
      <c r="G164" s="111">
        <v>31</v>
      </c>
      <c r="H164" s="111">
        <v>264779551.057637</v>
      </c>
      <c r="I164" s="111">
        <v>2807.43169141352</v>
      </c>
      <c r="J164" s="111">
        <v>90.5623126262427</v>
      </c>
      <c r="K164" s="111">
        <v>94313.8</v>
      </c>
      <c r="L164" s="122"/>
      <c r="M164" s="123">
        <v>31</v>
      </c>
      <c r="N164" s="123">
        <v>278070272</v>
      </c>
      <c r="O164" s="123">
        <v>2941</v>
      </c>
      <c r="P164" s="123">
        <f t="shared" si="8"/>
        <v>94.8709677419355</v>
      </c>
      <c r="Q164" s="137">
        <f t="shared" si="9"/>
        <v>94549.5654539272</v>
      </c>
      <c r="R164" s="138">
        <f t="shared" si="10"/>
        <v>13290720.9423631</v>
      </c>
      <c r="S164" s="107"/>
      <c r="T164" s="139">
        <v>30</v>
      </c>
      <c r="U164" s="140">
        <v>252397831.990436</v>
      </c>
      <c r="V164" s="141">
        <v>2613.92540532901</v>
      </c>
      <c r="W164" s="140">
        <v>87.1308468443003</v>
      </c>
      <c r="X164" s="142">
        <v>96558.9268446119</v>
      </c>
      <c r="Z164" s="154">
        <v>30</v>
      </c>
      <c r="AA164" s="155">
        <v>257158239</v>
      </c>
      <c r="AB164" s="154">
        <v>2565</v>
      </c>
      <c r="AC164" s="156">
        <v>85.5</v>
      </c>
      <c r="AD164" s="156">
        <v>100256.623391813</v>
      </c>
      <c r="AE164" s="157">
        <f t="shared" si="11"/>
        <v>4760407.00956374</v>
      </c>
    </row>
    <row r="165" hidden="1" spans="1:31">
      <c r="A165" s="109" t="s">
        <v>402</v>
      </c>
      <c r="B165" s="109" t="s">
        <v>403</v>
      </c>
      <c r="C165" s="109" t="s">
        <v>135</v>
      </c>
      <c r="D165" s="109" t="s">
        <v>15</v>
      </c>
      <c r="E165" s="109" t="s">
        <v>1090</v>
      </c>
      <c r="F165" s="110" t="s">
        <v>136</v>
      </c>
      <c r="G165" s="111">
        <v>31</v>
      </c>
      <c r="H165" s="111">
        <v>224055484.47158</v>
      </c>
      <c r="I165" s="111">
        <v>2545.40473354826</v>
      </c>
      <c r="J165" s="111">
        <v>82.1098301144601</v>
      </c>
      <c r="K165" s="111">
        <v>88023.52</v>
      </c>
      <c r="L165" s="122"/>
      <c r="M165" s="123">
        <v>31</v>
      </c>
      <c r="N165" s="123">
        <v>224124294</v>
      </c>
      <c r="O165" s="123">
        <v>2641</v>
      </c>
      <c r="P165" s="123">
        <f t="shared" si="8"/>
        <v>85.1935483870968</v>
      </c>
      <c r="Q165" s="137">
        <f t="shared" si="9"/>
        <v>84863.4206739871</v>
      </c>
      <c r="R165" s="138">
        <f t="shared" si="10"/>
        <v>68809.5284198821</v>
      </c>
      <c r="S165" s="107"/>
      <c r="T165" s="139">
        <v>30</v>
      </c>
      <c r="U165" s="140">
        <v>241658585.665144</v>
      </c>
      <c r="V165" s="141">
        <v>2661.97132931889</v>
      </c>
      <c r="W165" s="140">
        <v>88.7323776439631</v>
      </c>
      <c r="X165" s="142">
        <v>90781.8138398118</v>
      </c>
      <c r="Z165" s="154">
        <v>30</v>
      </c>
      <c r="AA165" s="155">
        <v>215465382</v>
      </c>
      <c r="AB165" s="154">
        <v>2383</v>
      </c>
      <c r="AC165" s="156">
        <v>79.4333333333333</v>
      </c>
      <c r="AD165" s="156">
        <v>90417.7012169534</v>
      </c>
      <c r="AE165" s="157">
        <f t="shared" si="11"/>
        <v>-26193203.6651439</v>
      </c>
    </row>
    <row r="166" hidden="1" spans="1:31">
      <c r="A166" s="112" t="s">
        <v>404</v>
      </c>
      <c r="B166" s="112" t="s">
        <v>405</v>
      </c>
      <c r="C166" s="112" t="s">
        <v>115</v>
      </c>
      <c r="D166" s="112" t="s">
        <v>15</v>
      </c>
      <c r="E166" s="112" t="s">
        <v>1092</v>
      </c>
      <c r="F166" s="113" t="s">
        <v>116</v>
      </c>
      <c r="G166" s="111">
        <v>31</v>
      </c>
      <c r="H166" s="111">
        <v>567191937.857798</v>
      </c>
      <c r="I166" s="111">
        <v>5926.80023742855</v>
      </c>
      <c r="J166" s="111">
        <v>191.187104433179</v>
      </c>
      <c r="K166" s="111">
        <v>95699.52</v>
      </c>
      <c r="L166" s="122"/>
      <c r="M166" s="123">
        <v>31</v>
      </c>
      <c r="N166" s="123">
        <v>545138818</v>
      </c>
      <c r="O166" s="123">
        <v>5792</v>
      </c>
      <c r="P166" s="123">
        <f t="shared" si="8"/>
        <v>186.838709677419</v>
      </c>
      <c r="Q166" s="137">
        <f t="shared" si="9"/>
        <v>94119.2710635359</v>
      </c>
      <c r="R166" s="138">
        <f t="shared" si="10"/>
        <v>-22053119.8577985</v>
      </c>
      <c r="S166" s="107"/>
      <c r="T166" s="139">
        <v>30</v>
      </c>
      <c r="U166" s="140">
        <v>538338649.677464</v>
      </c>
      <c r="V166" s="141">
        <v>5627.95648694809</v>
      </c>
      <c r="W166" s="140">
        <v>187.598549564936</v>
      </c>
      <c r="X166" s="142">
        <v>95654.3731149906</v>
      </c>
      <c r="Z166" s="154">
        <v>30</v>
      </c>
      <c r="AA166" s="155">
        <v>483607196</v>
      </c>
      <c r="AB166" s="154">
        <v>5137</v>
      </c>
      <c r="AC166" s="156">
        <v>171.233333333333</v>
      </c>
      <c r="AD166" s="156">
        <v>94141.9497761339</v>
      </c>
      <c r="AE166" s="157">
        <f t="shared" si="11"/>
        <v>-54731453.6774645</v>
      </c>
    </row>
    <row r="167" hidden="1" spans="1:31">
      <c r="A167" s="109" t="s">
        <v>406</v>
      </c>
      <c r="B167" s="109" t="s">
        <v>407</v>
      </c>
      <c r="C167" s="109" t="s">
        <v>14</v>
      </c>
      <c r="D167" s="109" t="s">
        <v>320</v>
      </c>
      <c r="E167" s="109" t="s">
        <v>1092</v>
      </c>
      <c r="F167" s="110" t="s">
        <v>112</v>
      </c>
      <c r="G167" s="111">
        <v>31</v>
      </c>
      <c r="H167" s="111">
        <v>144497386.184378</v>
      </c>
      <c r="I167" s="111">
        <v>2183.55798221052</v>
      </c>
      <c r="J167" s="111">
        <v>70.4373542648555</v>
      </c>
      <c r="K167" s="111">
        <v>66175.2</v>
      </c>
      <c r="L167" s="122"/>
      <c r="M167" s="123">
        <v>31</v>
      </c>
      <c r="N167" s="123">
        <v>158756000</v>
      </c>
      <c r="O167" s="123">
        <v>2440</v>
      </c>
      <c r="P167" s="123">
        <f t="shared" si="8"/>
        <v>78.7096774193548</v>
      </c>
      <c r="Q167" s="137">
        <f t="shared" si="9"/>
        <v>65063.9344262295</v>
      </c>
      <c r="R167" s="138">
        <f t="shared" si="10"/>
        <v>14258613.8156224</v>
      </c>
      <c r="S167" s="107"/>
      <c r="T167" s="139">
        <v>30</v>
      </c>
      <c r="U167" s="140">
        <v>152769439.297024</v>
      </c>
      <c r="V167" s="141">
        <v>2280</v>
      </c>
      <c r="W167" s="140">
        <v>76</v>
      </c>
      <c r="X167" s="142">
        <v>67004.1400425546</v>
      </c>
      <c r="Z167" s="154">
        <v>30</v>
      </c>
      <c r="AA167" s="155">
        <v>151701725</v>
      </c>
      <c r="AB167" s="154">
        <v>2213</v>
      </c>
      <c r="AC167" s="156">
        <v>73.7666666666667</v>
      </c>
      <c r="AD167" s="156">
        <v>68550.2598282874</v>
      </c>
      <c r="AE167" s="157">
        <f t="shared" si="11"/>
        <v>-1067714.29702446</v>
      </c>
    </row>
    <row r="168" hidden="1" spans="1:31">
      <c r="A168" s="112" t="s">
        <v>408</v>
      </c>
      <c r="B168" s="112" t="s">
        <v>409</v>
      </c>
      <c r="C168" s="112" t="s">
        <v>14</v>
      </c>
      <c r="D168" s="112" t="s">
        <v>15</v>
      </c>
      <c r="E168" s="112" t="s">
        <v>1087</v>
      </c>
      <c r="F168" s="113" t="s">
        <v>28</v>
      </c>
      <c r="G168" s="111">
        <v>31</v>
      </c>
      <c r="H168" s="111">
        <v>457570966.620654</v>
      </c>
      <c r="I168" s="111">
        <v>5331.18136066786</v>
      </c>
      <c r="J168" s="111">
        <v>171.973592279609</v>
      </c>
      <c r="K168" s="111">
        <v>85829.1878787879</v>
      </c>
      <c r="L168" s="122"/>
      <c r="M168" s="123">
        <v>31</v>
      </c>
      <c r="N168" s="123">
        <v>434677311</v>
      </c>
      <c r="O168" s="123">
        <v>5336</v>
      </c>
      <c r="P168" s="123">
        <f t="shared" si="8"/>
        <v>172.129032258065</v>
      </c>
      <c r="Q168" s="137">
        <f t="shared" si="9"/>
        <v>81461.26517991</v>
      </c>
      <c r="R168" s="138">
        <f t="shared" si="10"/>
        <v>-22893655.6206542</v>
      </c>
      <c r="S168" s="107"/>
      <c r="T168" s="139">
        <v>30</v>
      </c>
      <c r="U168" s="140">
        <v>416195492.475628</v>
      </c>
      <c r="V168" s="141">
        <v>5025.65540658237</v>
      </c>
      <c r="W168" s="140">
        <v>167.521846886079</v>
      </c>
      <c r="X168" s="142">
        <v>82814.1722431894</v>
      </c>
      <c r="Z168" s="154">
        <v>30</v>
      </c>
      <c r="AA168" s="155">
        <v>397228220</v>
      </c>
      <c r="AB168" s="154">
        <v>4662</v>
      </c>
      <c r="AC168" s="156">
        <v>155.4</v>
      </c>
      <c r="AD168" s="156">
        <v>85205.5383955384</v>
      </c>
      <c r="AE168" s="157">
        <f t="shared" si="11"/>
        <v>-18967272.4756285</v>
      </c>
    </row>
    <row r="169" hidden="1" spans="1:31">
      <c r="A169" s="109" t="s">
        <v>410</v>
      </c>
      <c r="B169" s="109" t="s">
        <v>411</v>
      </c>
      <c r="C169" s="109" t="s">
        <v>301</v>
      </c>
      <c r="D169" s="109" t="s">
        <v>15</v>
      </c>
      <c r="E169" s="109" t="s">
        <v>1090</v>
      </c>
      <c r="F169" s="110" t="s">
        <v>302</v>
      </c>
      <c r="G169" s="111">
        <v>31</v>
      </c>
      <c r="H169" s="111">
        <v>384410230.070423</v>
      </c>
      <c r="I169" s="111">
        <v>4295.37048786269</v>
      </c>
      <c r="J169" s="111">
        <v>138.560338318151</v>
      </c>
      <c r="K169" s="111">
        <v>89494.08</v>
      </c>
      <c r="L169" s="122"/>
      <c r="M169" s="123">
        <v>31</v>
      </c>
      <c r="N169" s="123">
        <v>378535685</v>
      </c>
      <c r="O169" s="123">
        <v>4326</v>
      </c>
      <c r="P169" s="123">
        <f t="shared" si="8"/>
        <v>139.548387096774</v>
      </c>
      <c r="Q169" s="137">
        <f t="shared" si="9"/>
        <v>87502.4699491447</v>
      </c>
      <c r="R169" s="138">
        <f t="shared" si="10"/>
        <v>-5874545.07042289</v>
      </c>
      <c r="S169" s="107"/>
      <c r="T169" s="139">
        <v>30</v>
      </c>
      <c r="U169" s="140">
        <v>332277805.142881</v>
      </c>
      <c r="V169" s="141">
        <v>3745.72422962667</v>
      </c>
      <c r="W169" s="140">
        <v>124.857474320889</v>
      </c>
      <c r="X169" s="142">
        <v>88708.5606876079</v>
      </c>
      <c r="Z169" s="154">
        <v>30</v>
      </c>
      <c r="AA169" s="155">
        <v>371597211</v>
      </c>
      <c r="AB169" s="154">
        <v>4172</v>
      </c>
      <c r="AC169" s="156">
        <v>139.066666666667</v>
      </c>
      <c r="AD169" s="156">
        <v>89069.3219079578</v>
      </c>
      <c r="AE169" s="157">
        <f t="shared" si="11"/>
        <v>39319405.8571191</v>
      </c>
    </row>
    <row r="170" hidden="1" spans="1:31">
      <c r="A170" s="109" t="s">
        <v>412</v>
      </c>
      <c r="B170" s="109" t="s">
        <v>413</v>
      </c>
      <c r="C170" s="109" t="s">
        <v>35</v>
      </c>
      <c r="D170" s="109" t="s">
        <v>92</v>
      </c>
      <c r="E170" s="109" t="s">
        <v>1090</v>
      </c>
      <c r="F170" s="110" t="s">
        <v>1094</v>
      </c>
      <c r="G170" s="111">
        <v>31</v>
      </c>
      <c r="H170" s="111">
        <v>735587457.14353</v>
      </c>
      <c r="I170" s="111">
        <v>7477.12640479802</v>
      </c>
      <c r="J170" s="111">
        <v>241.197625961226</v>
      </c>
      <c r="K170" s="111">
        <v>98378.3632</v>
      </c>
      <c r="L170" s="122"/>
      <c r="M170" s="123">
        <v>31</v>
      </c>
      <c r="N170" s="123">
        <v>769473633</v>
      </c>
      <c r="O170" s="123">
        <v>7899</v>
      </c>
      <c r="P170" s="123">
        <f t="shared" si="8"/>
        <v>254.806451612903</v>
      </c>
      <c r="Q170" s="137">
        <f t="shared" si="9"/>
        <v>97414.0565894417</v>
      </c>
      <c r="R170" s="138">
        <f t="shared" si="10"/>
        <v>33886175.8564701</v>
      </c>
      <c r="S170" s="107"/>
      <c r="T170" s="139">
        <v>30</v>
      </c>
      <c r="U170" s="140">
        <v>723251610.927605</v>
      </c>
      <c r="V170" s="141">
        <v>7380</v>
      </c>
      <c r="W170" s="140">
        <v>246</v>
      </c>
      <c r="X170" s="142">
        <v>98001.5732964234</v>
      </c>
      <c r="Z170" s="154">
        <v>30</v>
      </c>
      <c r="AA170" s="155">
        <v>670036752</v>
      </c>
      <c r="AB170" s="154">
        <v>7220</v>
      </c>
      <c r="AC170" s="156">
        <v>240.666666666667</v>
      </c>
      <c r="AD170" s="156">
        <v>92802.8742382271</v>
      </c>
      <c r="AE170" s="157">
        <f t="shared" si="11"/>
        <v>-53214858.9276047</v>
      </c>
    </row>
    <row r="171" hidden="1" spans="1:31">
      <c r="A171" s="112" t="s">
        <v>414</v>
      </c>
      <c r="B171" s="112" t="s">
        <v>415</v>
      </c>
      <c r="C171" s="112" t="s">
        <v>14</v>
      </c>
      <c r="D171" s="112" t="s">
        <v>24</v>
      </c>
      <c r="E171" s="112" t="s">
        <v>1087</v>
      </c>
      <c r="F171" s="113" t="s">
        <v>77</v>
      </c>
      <c r="G171" s="111">
        <v>31</v>
      </c>
      <c r="H171" s="111">
        <v>371639520.907843</v>
      </c>
      <c r="I171" s="111">
        <v>4190.24776786199</v>
      </c>
      <c r="J171" s="111">
        <v>135.169282834258</v>
      </c>
      <c r="K171" s="111">
        <v>88691.5384236256</v>
      </c>
      <c r="L171" s="122"/>
      <c r="M171" s="123">
        <v>31</v>
      </c>
      <c r="N171" s="123">
        <v>359006017</v>
      </c>
      <c r="O171" s="123">
        <v>4353</v>
      </c>
      <c r="P171" s="123">
        <f t="shared" si="8"/>
        <v>140.41935483871</v>
      </c>
      <c r="Q171" s="137">
        <f t="shared" si="9"/>
        <v>82473.2407535033</v>
      </c>
      <c r="R171" s="138">
        <f t="shared" si="10"/>
        <v>-12633503.9078428</v>
      </c>
      <c r="S171" s="107"/>
      <c r="T171" s="139">
        <v>30</v>
      </c>
      <c r="U171" s="140">
        <v>346802032.629646</v>
      </c>
      <c r="V171" s="141">
        <v>4157.8853092115</v>
      </c>
      <c r="W171" s="140">
        <v>138.596176973717</v>
      </c>
      <c r="X171" s="142">
        <v>83408.2729173242</v>
      </c>
      <c r="Z171" s="154">
        <v>30</v>
      </c>
      <c r="AA171" s="155">
        <v>276624367</v>
      </c>
      <c r="AB171" s="154">
        <v>3296</v>
      </c>
      <c r="AC171" s="156">
        <v>109.866666666667</v>
      </c>
      <c r="AD171" s="156">
        <v>83927.2958131068</v>
      </c>
      <c r="AE171" s="157">
        <f t="shared" si="11"/>
        <v>-70177665.6296459</v>
      </c>
    </row>
    <row r="172" hidden="1" spans="1:31">
      <c r="A172" s="109" t="s">
        <v>416</v>
      </c>
      <c r="B172" s="109" t="s">
        <v>417</v>
      </c>
      <c r="C172" s="109" t="s">
        <v>317</v>
      </c>
      <c r="D172" s="109" t="s">
        <v>15</v>
      </c>
      <c r="E172" s="109" t="s">
        <v>1091</v>
      </c>
      <c r="F172" s="110" t="s">
        <v>109</v>
      </c>
      <c r="G172" s="111">
        <v>31</v>
      </c>
      <c r="H172" s="111">
        <v>307070729.351565</v>
      </c>
      <c r="I172" s="111">
        <v>3587.27382791728</v>
      </c>
      <c r="J172" s="111">
        <v>115.718510577977</v>
      </c>
      <c r="K172" s="111">
        <v>85600.025</v>
      </c>
      <c r="L172" s="122"/>
      <c r="M172" s="123">
        <v>31</v>
      </c>
      <c r="N172" s="123">
        <v>327064886</v>
      </c>
      <c r="O172" s="123">
        <v>3930</v>
      </c>
      <c r="P172" s="123">
        <f t="shared" si="8"/>
        <v>126.774193548387</v>
      </c>
      <c r="Q172" s="137">
        <f t="shared" si="9"/>
        <v>83222.617302799</v>
      </c>
      <c r="R172" s="138">
        <f t="shared" si="10"/>
        <v>19994156.6484351</v>
      </c>
      <c r="S172" s="107"/>
      <c r="T172" s="139">
        <v>30</v>
      </c>
      <c r="U172" s="140">
        <v>338647465.534117</v>
      </c>
      <c r="V172" s="141">
        <v>3986.1342385938</v>
      </c>
      <c r="W172" s="140">
        <v>132.87114128646</v>
      </c>
      <c r="X172" s="142">
        <v>84956.3625467823</v>
      </c>
      <c r="Z172" s="154">
        <v>30</v>
      </c>
      <c r="AA172" s="155">
        <v>271933958</v>
      </c>
      <c r="AB172" s="154">
        <v>3159</v>
      </c>
      <c r="AC172" s="156">
        <v>105.3</v>
      </c>
      <c r="AD172" s="156">
        <v>86082.2912314023</v>
      </c>
      <c r="AE172" s="157">
        <f t="shared" si="11"/>
        <v>-66713507.5341165</v>
      </c>
    </row>
    <row r="173" hidden="1" spans="1:31">
      <c r="A173" s="112" t="s">
        <v>418</v>
      </c>
      <c r="B173" s="112" t="s">
        <v>419</v>
      </c>
      <c r="C173" s="112" t="s">
        <v>261</v>
      </c>
      <c r="D173" s="112" t="s">
        <v>51</v>
      </c>
      <c r="E173" s="112" t="s">
        <v>1093</v>
      </c>
      <c r="F173" s="113" t="s">
        <v>262</v>
      </c>
      <c r="G173" s="111">
        <v>31</v>
      </c>
      <c r="H173" s="111">
        <v>472483516.729869</v>
      </c>
      <c r="I173" s="111">
        <v>4367.11596442104</v>
      </c>
      <c r="J173" s="111">
        <v>140.874708529711</v>
      </c>
      <c r="K173" s="111">
        <v>108191.2</v>
      </c>
      <c r="L173" s="122"/>
      <c r="M173" s="123">
        <v>31</v>
      </c>
      <c r="N173" s="123">
        <v>440064209</v>
      </c>
      <c r="O173" s="123">
        <v>4130</v>
      </c>
      <c r="P173" s="123">
        <f t="shared" si="8"/>
        <v>133.225806451613</v>
      </c>
      <c r="Q173" s="137">
        <f t="shared" si="9"/>
        <v>106553.077239709</v>
      </c>
      <c r="R173" s="138">
        <f t="shared" si="10"/>
        <v>-32419307.7298694</v>
      </c>
      <c r="S173" s="107"/>
      <c r="T173" s="139">
        <v>30</v>
      </c>
      <c r="U173" s="140">
        <v>391976840.97542</v>
      </c>
      <c r="V173" s="141">
        <v>3742.72550957948</v>
      </c>
      <c r="W173" s="140">
        <v>124.757516985983</v>
      </c>
      <c r="X173" s="142">
        <v>104730.320183021</v>
      </c>
      <c r="Z173" s="154">
        <v>30</v>
      </c>
      <c r="AA173" s="155">
        <v>336622712</v>
      </c>
      <c r="AB173" s="154">
        <v>3259</v>
      </c>
      <c r="AC173" s="156">
        <v>108.633333333333</v>
      </c>
      <c r="AD173" s="156">
        <v>103290.184719239</v>
      </c>
      <c r="AE173" s="157">
        <f t="shared" si="11"/>
        <v>-55354128.9754204</v>
      </c>
    </row>
    <row r="174" hidden="1" spans="1:31">
      <c r="A174" s="109" t="s">
        <v>420</v>
      </c>
      <c r="B174" s="109" t="s">
        <v>421</v>
      </c>
      <c r="C174" s="109" t="s">
        <v>14</v>
      </c>
      <c r="D174" s="109" t="s">
        <v>24</v>
      </c>
      <c r="E174" s="109" t="s">
        <v>1087</v>
      </c>
      <c r="F174" s="110" t="s">
        <v>288</v>
      </c>
      <c r="G174" s="111">
        <v>21</v>
      </c>
      <c r="H174" s="111">
        <v>188363163.548136</v>
      </c>
      <c r="I174" s="111">
        <v>2902.58249454616</v>
      </c>
      <c r="J174" s="111">
        <v>138.218214026008</v>
      </c>
      <c r="K174" s="111">
        <v>64895.025</v>
      </c>
      <c r="L174" s="122"/>
      <c r="M174" s="123">
        <v>22</v>
      </c>
      <c r="N174" s="123">
        <v>216590905</v>
      </c>
      <c r="O174" s="123">
        <v>3322</v>
      </c>
      <c r="P174" s="123">
        <f t="shared" si="8"/>
        <v>151</v>
      </c>
      <c r="Q174" s="137">
        <f t="shared" si="9"/>
        <v>65198.947922938</v>
      </c>
      <c r="R174" s="138">
        <f t="shared" si="10"/>
        <v>28227741.4518644</v>
      </c>
      <c r="S174" s="107"/>
      <c r="T174" s="139">
        <v>21</v>
      </c>
      <c r="U174" s="140">
        <v>197143654.034966</v>
      </c>
      <c r="V174" s="141">
        <v>2974.70938783218</v>
      </c>
      <c r="W174" s="140">
        <v>141.652827992008</v>
      </c>
      <c r="X174" s="142">
        <v>66273.2483520466</v>
      </c>
      <c r="Z174" s="154">
        <v>21</v>
      </c>
      <c r="AA174" s="155">
        <v>157343091</v>
      </c>
      <c r="AB174" s="154">
        <v>2424</v>
      </c>
      <c r="AC174" s="156">
        <v>115.428571428571</v>
      </c>
      <c r="AD174" s="156">
        <v>64910.5160891089</v>
      </c>
      <c r="AE174" s="157">
        <f t="shared" si="11"/>
        <v>-39800563.0349663</v>
      </c>
    </row>
    <row r="175" hidden="1" spans="1:31">
      <c r="A175" s="109" t="s">
        <v>422</v>
      </c>
      <c r="B175" s="109" t="s">
        <v>423</v>
      </c>
      <c r="C175" s="109" t="s">
        <v>14</v>
      </c>
      <c r="D175" s="109" t="s">
        <v>15</v>
      </c>
      <c r="E175" s="109" t="s">
        <v>1091</v>
      </c>
      <c r="F175" s="110" t="s">
        <v>43</v>
      </c>
      <c r="G175" s="111">
        <v>31</v>
      </c>
      <c r="H175" s="111">
        <v>302641747.730613</v>
      </c>
      <c r="I175" s="111">
        <v>3244.14328785563</v>
      </c>
      <c r="J175" s="111">
        <v>104.649783479214</v>
      </c>
      <c r="K175" s="111">
        <v>93288.65</v>
      </c>
      <c r="L175" s="122"/>
      <c r="M175" s="123">
        <v>31</v>
      </c>
      <c r="N175" s="123">
        <v>313077402</v>
      </c>
      <c r="O175" s="123">
        <v>3450</v>
      </c>
      <c r="P175" s="123">
        <f t="shared" si="8"/>
        <v>111.290322580645</v>
      </c>
      <c r="Q175" s="137">
        <f t="shared" si="9"/>
        <v>90747.0730434783</v>
      </c>
      <c r="R175" s="138">
        <f t="shared" si="10"/>
        <v>10435654.2693871</v>
      </c>
      <c r="S175" s="107"/>
      <c r="T175" s="139">
        <v>30</v>
      </c>
      <c r="U175" s="140">
        <v>292738133.958308</v>
      </c>
      <c r="V175" s="141">
        <v>3147.56217382087</v>
      </c>
      <c r="W175" s="140">
        <v>104.918739127362</v>
      </c>
      <c r="X175" s="142">
        <v>93004.7185066241</v>
      </c>
      <c r="Z175" s="154">
        <v>30</v>
      </c>
      <c r="AA175" s="155">
        <v>399626041</v>
      </c>
      <c r="AB175" s="154">
        <v>3363</v>
      </c>
      <c r="AC175" s="156">
        <v>112.1</v>
      </c>
      <c r="AD175" s="156">
        <v>118830.223312519</v>
      </c>
      <c r="AE175" s="157">
        <f t="shared" si="11"/>
        <v>106887907.041692</v>
      </c>
    </row>
    <row r="176" hidden="1" spans="1:31">
      <c r="A176" s="109" t="s">
        <v>424</v>
      </c>
      <c r="B176" s="109" t="s">
        <v>425</v>
      </c>
      <c r="C176" s="109" t="s">
        <v>14</v>
      </c>
      <c r="D176" s="109" t="s">
        <v>15</v>
      </c>
      <c r="E176" s="109" t="s">
        <v>1087</v>
      </c>
      <c r="F176" s="110" t="s">
        <v>288</v>
      </c>
      <c r="G176" s="111">
        <v>31</v>
      </c>
      <c r="H176" s="111">
        <v>483778757.725322</v>
      </c>
      <c r="I176" s="111">
        <v>6061.0454755212</v>
      </c>
      <c r="J176" s="111">
        <v>195.517595984555</v>
      </c>
      <c r="K176" s="111">
        <v>79817.7079646018</v>
      </c>
      <c r="L176" s="122"/>
      <c r="M176" s="123">
        <v>31</v>
      </c>
      <c r="N176" s="123">
        <v>522631282</v>
      </c>
      <c r="O176" s="123">
        <v>6820</v>
      </c>
      <c r="P176" s="123">
        <f t="shared" si="8"/>
        <v>220</v>
      </c>
      <c r="Q176" s="137">
        <f t="shared" si="9"/>
        <v>76632.1527859238</v>
      </c>
      <c r="R176" s="138">
        <f t="shared" si="10"/>
        <v>38852524.2746776</v>
      </c>
      <c r="S176" s="107"/>
      <c r="T176" s="139">
        <v>30</v>
      </c>
      <c r="U176" s="140">
        <v>511537794.881249</v>
      </c>
      <c r="V176" s="141">
        <v>6533.35320946984</v>
      </c>
      <c r="W176" s="140">
        <v>217.778440315661</v>
      </c>
      <c r="X176" s="142">
        <v>78296.3630589871</v>
      </c>
      <c r="Z176" s="154">
        <v>30</v>
      </c>
      <c r="AA176" s="155">
        <v>510032568</v>
      </c>
      <c r="AB176" s="154">
        <v>6615</v>
      </c>
      <c r="AC176" s="156">
        <v>220.5</v>
      </c>
      <c r="AD176" s="156">
        <v>77102.4290249433</v>
      </c>
      <c r="AE176" s="157">
        <f t="shared" si="11"/>
        <v>-1505226.88124931</v>
      </c>
    </row>
    <row r="177" hidden="1" spans="1:31">
      <c r="A177" s="114" t="s">
        <v>426</v>
      </c>
      <c r="B177" s="114" t="s">
        <v>427</v>
      </c>
      <c r="C177" s="114" t="s">
        <v>14</v>
      </c>
      <c r="D177" s="114" t="s">
        <v>320</v>
      </c>
      <c r="E177" s="114" t="s">
        <v>1087</v>
      </c>
      <c r="F177" s="115" t="s">
        <v>17</v>
      </c>
      <c r="G177" s="111">
        <v>0</v>
      </c>
      <c r="H177" s="111">
        <v>0</v>
      </c>
      <c r="I177" s="111">
        <v>0</v>
      </c>
      <c r="J177" s="111">
        <v>0</v>
      </c>
      <c r="K177" s="111">
        <v>0</v>
      </c>
      <c r="L177" s="122"/>
      <c r="M177" s="123">
        <v>0</v>
      </c>
      <c r="N177" s="123">
        <v>0</v>
      </c>
      <c r="O177" s="123">
        <v>0</v>
      </c>
      <c r="P177" s="123">
        <f t="shared" si="8"/>
        <v>0</v>
      </c>
      <c r="Q177" s="137">
        <f t="shared" si="9"/>
        <v>0</v>
      </c>
      <c r="R177" s="138">
        <f t="shared" si="10"/>
        <v>0</v>
      </c>
      <c r="S177" s="107"/>
      <c r="T177" s="139">
        <v>0</v>
      </c>
      <c r="U177" s="140">
        <v>0</v>
      </c>
      <c r="V177" s="141">
        <v>0</v>
      </c>
      <c r="W177" s="140">
        <v>0</v>
      </c>
      <c r="X177" s="142">
        <v>0</v>
      </c>
      <c r="Z177" s="154">
        <v>19</v>
      </c>
      <c r="AA177" s="155">
        <v>20102547</v>
      </c>
      <c r="AB177" s="154">
        <v>297</v>
      </c>
      <c r="AC177" s="156">
        <v>15.6315789473684</v>
      </c>
      <c r="AD177" s="156">
        <v>67685.3434343434</v>
      </c>
      <c r="AE177" s="157">
        <f t="shared" si="11"/>
        <v>20102547</v>
      </c>
    </row>
    <row r="178" hidden="1" spans="1:31">
      <c r="A178" s="112" t="s">
        <v>428</v>
      </c>
      <c r="B178" s="112" t="s">
        <v>429</v>
      </c>
      <c r="C178" s="112" t="s">
        <v>80</v>
      </c>
      <c r="D178" s="112" t="s">
        <v>60</v>
      </c>
      <c r="E178" s="112" t="s">
        <v>1093</v>
      </c>
      <c r="F178" s="113" t="s">
        <v>339</v>
      </c>
      <c r="G178" s="111">
        <v>30</v>
      </c>
      <c r="H178" s="111">
        <v>160983566.924409</v>
      </c>
      <c r="I178" s="111">
        <v>1660.30906481445</v>
      </c>
      <c r="J178" s="111">
        <v>55.343635493815</v>
      </c>
      <c r="K178" s="111">
        <v>96960</v>
      </c>
      <c r="L178" s="122"/>
      <c r="M178" s="123">
        <v>30</v>
      </c>
      <c r="N178" s="123">
        <v>103717912</v>
      </c>
      <c r="O178" s="123">
        <v>1185</v>
      </c>
      <c r="P178" s="123">
        <f t="shared" si="8"/>
        <v>39.5</v>
      </c>
      <c r="Q178" s="137">
        <f t="shared" si="9"/>
        <v>87525.6641350211</v>
      </c>
      <c r="R178" s="138">
        <f t="shared" si="10"/>
        <v>-57265654.9244091</v>
      </c>
      <c r="S178" s="107"/>
      <c r="T178" s="139">
        <v>30</v>
      </c>
      <c r="U178" s="140">
        <v>125851980.436155</v>
      </c>
      <c r="V178" s="141">
        <v>1366.58118344861</v>
      </c>
      <c r="W178" s="140">
        <v>45.5527061149538</v>
      </c>
      <c r="X178" s="142">
        <v>92092.5752237884</v>
      </c>
      <c r="Z178" s="154">
        <v>30</v>
      </c>
      <c r="AA178" s="155">
        <v>119767544</v>
      </c>
      <c r="AB178" s="154">
        <v>1229</v>
      </c>
      <c r="AC178" s="156">
        <v>40.9666666666667</v>
      </c>
      <c r="AD178" s="156">
        <v>97451.2156224573</v>
      </c>
      <c r="AE178" s="157">
        <f t="shared" si="11"/>
        <v>-6084436.43615526</v>
      </c>
    </row>
    <row r="179" hidden="1" spans="1:31">
      <c r="A179" s="112" t="s">
        <v>430</v>
      </c>
      <c r="B179" s="112" t="s">
        <v>431</v>
      </c>
      <c r="C179" s="112" t="s">
        <v>14</v>
      </c>
      <c r="D179" s="112" t="s">
        <v>15</v>
      </c>
      <c r="E179" s="112" t="s">
        <v>1088</v>
      </c>
      <c r="F179" s="113" t="s">
        <v>139</v>
      </c>
      <c r="G179" s="111">
        <v>31</v>
      </c>
      <c r="H179" s="111">
        <v>260938636.977204</v>
      </c>
      <c r="I179" s="111">
        <v>2829.89114494483</v>
      </c>
      <c r="J179" s="111">
        <v>91.2868111272527</v>
      </c>
      <c r="K179" s="111">
        <v>92208.012115</v>
      </c>
      <c r="L179" s="122"/>
      <c r="M179" s="123">
        <v>31</v>
      </c>
      <c r="N179" s="123">
        <v>124569164</v>
      </c>
      <c r="O179" s="123">
        <v>1519</v>
      </c>
      <c r="P179" s="123">
        <f t="shared" si="8"/>
        <v>49</v>
      </c>
      <c r="Q179" s="137">
        <f t="shared" si="9"/>
        <v>82007.3495720869</v>
      </c>
      <c r="R179" s="138">
        <f t="shared" si="10"/>
        <v>-136369472.977204</v>
      </c>
      <c r="S179" s="107"/>
      <c r="T179" s="139">
        <v>30</v>
      </c>
      <c r="U179" s="140">
        <v>129043568.121285</v>
      </c>
      <c r="V179" s="141">
        <v>1491.19552888652</v>
      </c>
      <c r="W179" s="140">
        <v>49.7065176295507</v>
      </c>
      <c r="X179" s="142">
        <v>86536.9870158087</v>
      </c>
      <c r="Z179" s="154">
        <v>30</v>
      </c>
      <c r="AA179" s="155">
        <v>103018492</v>
      </c>
      <c r="AB179" s="154">
        <v>1177</v>
      </c>
      <c r="AC179" s="156">
        <v>39.2333333333333</v>
      </c>
      <c r="AD179" s="156">
        <v>87526.3313508921</v>
      </c>
      <c r="AE179" s="157">
        <f t="shared" si="11"/>
        <v>-26025076.1212847</v>
      </c>
    </row>
    <row r="180" hidden="1" spans="1:31">
      <c r="A180" s="112" t="s">
        <v>432</v>
      </c>
      <c r="B180" s="112" t="s">
        <v>433</v>
      </c>
      <c r="C180" s="112" t="s">
        <v>35</v>
      </c>
      <c r="D180" s="112" t="s">
        <v>24</v>
      </c>
      <c r="E180" s="112" t="s">
        <v>1090</v>
      </c>
      <c r="F180" s="113" t="s">
        <v>187</v>
      </c>
      <c r="G180" s="111">
        <v>31</v>
      </c>
      <c r="H180" s="111">
        <v>389022350.723328</v>
      </c>
      <c r="I180" s="111">
        <v>3818.10710032239</v>
      </c>
      <c r="J180" s="111">
        <v>123.16474517169</v>
      </c>
      <c r="K180" s="111">
        <v>101888.8</v>
      </c>
      <c r="L180" s="122"/>
      <c r="M180" s="123">
        <v>31</v>
      </c>
      <c r="N180" s="123">
        <v>350783851</v>
      </c>
      <c r="O180" s="123">
        <v>3542</v>
      </c>
      <c r="P180" s="123">
        <f t="shared" si="8"/>
        <v>114.258064516129</v>
      </c>
      <c r="Q180" s="137">
        <f t="shared" si="9"/>
        <v>99035.5310559006</v>
      </c>
      <c r="R180" s="138">
        <f t="shared" si="10"/>
        <v>-38238499.7233283</v>
      </c>
      <c r="S180" s="107"/>
      <c r="T180" s="139">
        <v>30</v>
      </c>
      <c r="U180" s="140">
        <v>309968540.143281</v>
      </c>
      <c r="V180" s="141">
        <v>2971.61501512111</v>
      </c>
      <c r="W180" s="140">
        <v>99.0538338373705</v>
      </c>
      <c r="X180" s="142">
        <v>104309.790657942</v>
      </c>
      <c r="Z180" s="154">
        <v>30</v>
      </c>
      <c r="AA180" s="155">
        <v>289225120</v>
      </c>
      <c r="AB180" s="154">
        <v>2933</v>
      </c>
      <c r="AC180" s="156">
        <v>97.7666666666667</v>
      </c>
      <c r="AD180" s="156">
        <v>98610.6784861916</v>
      </c>
      <c r="AE180" s="157">
        <f t="shared" si="11"/>
        <v>-20743420.1432808</v>
      </c>
    </row>
    <row r="181" hidden="1" spans="1:31">
      <c r="A181" s="109" t="s">
        <v>434</v>
      </c>
      <c r="B181" s="109" t="s">
        <v>435</v>
      </c>
      <c r="C181" s="109" t="s">
        <v>14</v>
      </c>
      <c r="D181" s="109" t="s">
        <v>15</v>
      </c>
      <c r="E181" s="109" t="s">
        <v>1089</v>
      </c>
      <c r="F181" s="110" t="s">
        <v>166</v>
      </c>
      <c r="G181" s="111">
        <v>31</v>
      </c>
      <c r="H181" s="111">
        <v>405633312.021313</v>
      </c>
      <c r="I181" s="111">
        <v>5249.89726294329</v>
      </c>
      <c r="J181" s="111">
        <v>169.351524611074</v>
      </c>
      <c r="K181" s="111">
        <v>77265</v>
      </c>
      <c r="L181" s="122"/>
      <c r="M181" s="123">
        <v>31</v>
      </c>
      <c r="N181" s="123">
        <v>426954595</v>
      </c>
      <c r="O181" s="123">
        <v>5617</v>
      </c>
      <c r="P181" s="123">
        <f t="shared" si="8"/>
        <v>181.193548387097</v>
      </c>
      <c r="Q181" s="137">
        <f t="shared" si="9"/>
        <v>76011.1438490297</v>
      </c>
      <c r="R181" s="138">
        <f t="shared" si="10"/>
        <v>21321282.9786866</v>
      </c>
      <c r="S181" s="107"/>
      <c r="T181" s="139">
        <v>30</v>
      </c>
      <c r="U181" s="140">
        <v>429671934.692841</v>
      </c>
      <c r="V181" s="141">
        <v>5430</v>
      </c>
      <c r="W181" s="140">
        <v>181</v>
      </c>
      <c r="X181" s="142">
        <v>79129.2697408547</v>
      </c>
      <c r="Z181" s="154">
        <v>30</v>
      </c>
      <c r="AA181" s="155">
        <v>399193777</v>
      </c>
      <c r="AB181" s="154">
        <v>5212</v>
      </c>
      <c r="AC181" s="156">
        <v>173.733333333333</v>
      </c>
      <c r="AD181" s="156">
        <v>76591.2849194167</v>
      </c>
      <c r="AE181" s="157">
        <f t="shared" si="11"/>
        <v>-30478157.6928411</v>
      </c>
    </row>
    <row r="182" hidden="1" spans="1:31">
      <c r="A182" s="109" t="s">
        <v>436</v>
      </c>
      <c r="B182" s="109" t="s">
        <v>437</v>
      </c>
      <c r="C182" s="109" t="s">
        <v>14</v>
      </c>
      <c r="D182" s="109" t="s">
        <v>24</v>
      </c>
      <c r="E182" s="109" t="s">
        <v>1087</v>
      </c>
      <c r="F182" s="110" t="s">
        <v>17</v>
      </c>
      <c r="G182" s="111">
        <v>21</v>
      </c>
      <c r="H182" s="111">
        <v>212110449.096672</v>
      </c>
      <c r="I182" s="111">
        <v>3180.03523299543</v>
      </c>
      <c r="J182" s="111">
        <v>151.430249190259</v>
      </c>
      <c r="K182" s="111">
        <v>66700.6600731511</v>
      </c>
      <c r="L182" s="122"/>
      <c r="M182" s="123">
        <v>22</v>
      </c>
      <c r="N182" s="123">
        <v>279482398</v>
      </c>
      <c r="O182" s="123">
        <v>4242</v>
      </c>
      <c r="P182" s="123">
        <f t="shared" si="8"/>
        <v>192.818181818182</v>
      </c>
      <c r="Q182" s="137">
        <f t="shared" si="9"/>
        <v>65884.582272513</v>
      </c>
      <c r="R182" s="138">
        <f t="shared" si="10"/>
        <v>67371948.9033281</v>
      </c>
      <c r="S182" s="107"/>
      <c r="T182" s="139">
        <v>21</v>
      </c>
      <c r="U182" s="140">
        <v>259855264.473837</v>
      </c>
      <c r="V182" s="141">
        <v>3772.7484618195</v>
      </c>
      <c r="W182" s="140">
        <v>179.654688658071</v>
      </c>
      <c r="X182" s="142">
        <v>68876.9121778439</v>
      </c>
      <c r="Z182" s="154">
        <v>21</v>
      </c>
      <c r="AA182" s="155">
        <v>222337776</v>
      </c>
      <c r="AB182" s="154">
        <v>3593</v>
      </c>
      <c r="AC182" s="156">
        <v>171.095238095238</v>
      </c>
      <c r="AD182" s="156">
        <v>61880.8171444475</v>
      </c>
      <c r="AE182" s="157">
        <f t="shared" si="11"/>
        <v>-37517488.4738372</v>
      </c>
    </row>
    <row r="183" hidden="1" spans="1:31">
      <c r="A183" s="109" t="s">
        <v>438</v>
      </c>
      <c r="B183" s="109" t="s">
        <v>439</v>
      </c>
      <c r="C183" s="109" t="s">
        <v>14</v>
      </c>
      <c r="D183" s="109" t="s">
        <v>24</v>
      </c>
      <c r="E183" s="109" t="s">
        <v>1088</v>
      </c>
      <c r="F183" s="110" t="s">
        <v>139</v>
      </c>
      <c r="G183" s="111">
        <v>20</v>
      </c>
      <c r="H183" s="111">
        <v>140591328.392041</v>
      </c>
      <c r="I183" s="111">
        <v>1564.91676218147</v>
      </c>
      <c r="J183" s="111">
        <v>78.2458381090737</v>
      </c>
      <c r="K183" s="111">
        <v>89839.49293</v>
      </c>
      <c r="L183" s="122"/>
      <c r="M183" s="123">
        <v>22</v>
      </c>
      <c r="N183" s="123">
        <v>100512182</v>
      </c>
      <c r="O183" s="123">
        <v>1083</v>
      </c>
      <c r="P183" s="123">
        <f t="shared" si="8"/>
        <v>49.2272727272727</v>
      </c>
      <c r="Q183" s="137">
        <f t="shared" si="9"/>
        <v>92809.0323176362</v>
      </c>
      <c r="R183" s="138">
        <f t="shared" si="10"/>
        <v>-40079146.392041</v>
      </c>
      <c r="S183" s="107"/>
      <c r="T183" s="139">
        <v>21</v>
      </c>
      <c r="U183" s="140">
        <v>91398463.1587298</v>
      </c>
      <c r="V183" s="141">
        <v>1043.83687022056</v>
      </c>
      <c r="W183" s="140">
        <v>49.7065176295507</v>
      </c>
      <c r="X183" s="142">
        <v>87560.1023169618</v>
      </c>
      <c r="Z183" s="154">
        <v>21</v>
      </c>
      <c r="AA183" s="155">
        <v>94794375</v>
      </c>
      <c r="AB183" s="154">
        <v>849</v>
      </c>
      <c r="AC183" s="156">
        <v>40.4285714285714</v>
      </c>
      <c r="AD183" s="156">
        <v>111654.151943463</v>
      </c>
      <c r="AE183" s="157">
        <f t="shared" si="11"/>
        <v>3395911.84127021</v>
      </c>
    </row>
    <row r="184" hidden="1" spans="1:31">
      <c r="A184" s="109" t="s">
        <v>440</v>
      </c>
      <c r="B184" s="109" t="s">
        <v>441</v>
      </c>
      <c r="C184" s="109" t="s">
        <v>14</v>
      </c>
      <c r="D184" s="109" t="s">
        <v>24</v>
      </c>
      <c r="E184" s="109" t="s">
        <v>1088</v>
      </c>
      <c r="F184" s="110" t="s">
        <v>139</v>
      </c>
      <c r="G184" s="111">
        <v>20</v>
      </c>
      <c r="H184" s="111">
        <v>179240593.155565</v>
      </c>
      <c r="I184" s="111">
        <v>1912.67604266625</v>
      </c>
      <c r="J184" s="111">
        <v>95.6338021333123</v>
      </c>
      <c r="K184" s="111">
        <v>93711.945545</v>
      </c>
      <c r="L184" s="122"/>
      <c r="M184" s="123">
        <v>22</v>
      </c>
      <c r="N184" s="123">
        <v>213921634</v>
      </c>
      <c r="O184" s="123">
        <v>2251</v>
      </c>
      <c r="P184" s="123">
        <f t="shared" si="8"/>
        <v>102.318181818182</v>
      </c>
      <c r="Q184" s="137">
        <f t="shared" si="9"/>
        <v>95034.0444247001</v>
      </c>
      <c r="R184" s="138">
        <f t="shared" si="10"/>
        <v>34681040.8444346</v>
      </c>
      <c r="S184" s="107"/>
      <c r="T184" s="139">
        <v>21</v>
      </c>
      <c r="U184" s="140">
        <v>199634685.308265</v>
      </c>
      <c r="V184" s="141">
        <v>2107.58721524995</v>
      </c>
      <c r="W184" s="140">
        <v>100.361295964283</v>
      </c>
      <c r="X184" s="142">
        <v>94721.9094250339</v>
      </c>
      <c r="Z184" s="154">
        <v>21</v>
      </c>
      <c r="AA184" s="155">
        <v>135298087</v>
      </c>
      <c r="AB184" s="154">
        <v>1581</v>
      </c>
      <c r="AC184" s="156">
        <v>75.2857142857143</v>
      </c>
      <c r="AD184" s="156">
        <v>85577.5376344086</v>
      </c>
      <c r="AE184" s="157">
        <f t="shared" si="11"/>
        <v>-64336598.3082654</v>
      </c>
    </row>
    <row r="185" hidden="1" spans="1:31">
      <c r="A185" s="109" t="s">
        <v>442</v>
      </c>
      <c r="B185" s="109" t="s">
        <v>443</v>
      </c>
      <c r="C185" s="109" t="s">
        <v>14</v>
      </c>
      <c r="D185" s="109" t="s">
        <v>96</v>
      </c>
      <c r="E185" s="109" t="s">
        <v>1091</v>
      </c>
      <c r="F185" s="110" t="s">
        <v>109</v>
      </c>
      <c r="G185" s="111">
        <v>31</v>
      </c>
      <c r="H185" s="111">
        <v>241243590.963625</v>
      </c>
      <c r="I185" s="111">
        <v>2869.81906233383</v>
      </c>
      <c r="J185" s="111">
        <v>92.5748084623815</v>
      </c>
      <c r="K185" s="111">
        <v>84062.3</v>
      </c>
      <c r="L185" s="122"/>
      <c r="M185" s="123">
        <v>31</v>
      </c>
      <c r="N185" s="123">
        <v>219730348</v>
      </c>
      <c r="O185" s="123">
        <v>2689</v>
      </c>
      <c r="P185" s="123">
        <f t="shared" si="8"/>
        <v>86.741935483871</v>
      </c>
      <c r="Q185" s="137">
        <f t="shared" si="9"/>
        <v>81714.5213834139</v>
      </c>
      <c r="R185" s="138">
        <f t="shared" si="10"/>
        <v>-21513242.9636247</v>
      </c>
      <c r="S185" s="107"/>
      <c r="T185" s="139">
        <v>30</v>
      </c>
      <c r="U185" s="140">
        <v>207440436.530685</v>
      </c>
      <c r="V185" s="141">
        <v>2473.49467677852</v>
      </c>
      <c r="W185" s="140">
        <v>82.449822559284</v>
      </c>
      <c r="X185" s="142">
        <v>83865.3256375128</v>
      </c>
      <c r="Z185" s="154">
        <v>30</v>
      </c>
      <c r="AA185" s="155">
        <v>248026197</v>
      </c>
      <c r="AB185" s="154">
        <v>3103</v>
      </c>
      <c r="AC185" s="156">
        <v>103.433333333333</v>
      </c>
      <c r="AD185" s="156">
        <v>79931.0979697067</v>
      </c>
      <c r="AE185" s="157">
        <f t="shared" si="11"/>
        <v>40585760.4693149</v>
      </c>
    </row>
    <row r="186" hidden="1" spans="1:31">
      <c r="A186" s="109" t="s">
        <v>444</v>
      </c>
      <c r="B186" s="109" t="s">
        <v>445</v>
      </c>
      <c r="C186" s="109" t="s">
        <v>446</v>
      </c>
      <c r="D186" s="109" t="s">
        <v>15</v>
      </c>
      <c r="E186" s="109" t="s">
        <v>1089</v>
      </c>
      <c r="F186" s="110" t="s">
        <v>184</v>
      </c>
      <c r="G186" s="111">
        <v>31</v>
      </c>
      <c r="H186" s="111">
        <v>582309154.590597</v>
      </c>
      <c r="I186" s="111">
        <v>5949.88356466906</v>
      </c>
      <c r="J186" s="111">
        <v>191.93172789255</v>
      </c>
      <c r="K186" s="111">
        <v>97869</v>
      </c>
      <c r="L186" s="122"/>
      <c r="M186" s="123">
        <v>31</v>
      </c>
      <c r="N186" s="123">
        <v>584331961</v>
      </c>
      <c r="O186" s="123">
        <v>5993</v>
      </c>
      <c r="P186" s="123">
        <f t="shared" si="8"/>
        <v>193.322580645161</v>
      </c>
      <c r="Q186" s="137">
        <f t="shared" si="9"/>
        <v>97502.4129818121</v>
      </c>
      <c r="R186" s="138">
        <f t="shared" si="10"/>
        <v>2022806.40940344</v>
      </c>
      <c r="S186" s="107"/>
      <c r="T186" s="139">
        <v>30</v>
      </c>
      <c r="U186" s="140">
        <v>562299910.894701</v>
      </c>
      <c r="V186" s="141">
        <v>5664.46510445617</v>
      </c>
      <c r="W186" s="140">
        <v>188.815503481872</v>
      </c>
      <c r="X186" s="142">
        <v>99267.962733559</v>
      </c>
      <c r="Z186" s="154">
        <v>30</v>
      </c>
      <c r="AA186" s="155">
        <v>476137398</v>
      </c>
      <c r="AB186" s="154">
        <v>4755</v>
      </c>
      <c r="AC186" s="156">
        <v>158.5</v>
      </c>
      <c r="AD186" s="156">
        <v>100134.047949527</v>
      </c>
      <c r="AE186" s="157">
        <f t="shared" si="11"/>
        <v>-86162512.8947005</v>
      </c>
    </row>
    <row r="187" hidden="1" spans="1:31">
      <c r="A187" s="109" t="s">
        <v>447</v>
      </c>
      <c r="B187" s="109" t="s">
        <v>448</v>
      </c>
      <c r="C187" s="109" t="s">
        <v>449</v>
      </c>
      <c r="D187" s="109" t="s">
        <v>15</v>
      </c>
      <c r="E187" s="109" t="s">
        <v>1087</v>
      </c>
      <c r="F187" s="110" t="s">
        <v>288</v>
      </c>
      <c r="G187" s="111">
        <v>31</v>
      </c>
      <c r="H187" s="111">
        <v>393897284.894334</v>
      </c>
      <c r="I187" s="111">
        <v>4347.4514667351</v>
      </c>
      <c r="J187" s="111">
        <v>140.240369894681</v>
      </c>
      <c r="K187" s="111">
        <v>90604.1822222222</v>
      </c>
      <c r="L187" s="122"/>
      <c r="M187" s="123">
        <v>31</v>
      </c>
      <c r="N187" s="123">
        <v>421894931</v>
      </c>
      <c r="O187" s="123">
        <v>4608</v>
      </c>
      <c r="P187" s="123">
        <f t="shared" si="8"/>
        <v>148.645161290323</v>
      </c>
      <c r="Q187" s="137">
        <f t="shared" si="9"/>
        <v>91557.0596788194</v>
      </c>
      <c r="R187" s="138">
        <f t="shared" si="10"/>
        <v>27997646.1056656</v>
      </c>
      <c r="S187" s="107"/>
      <c r="T187" s="139">
        <v>30</v>
      </c>
      <c r="U187" s="140">
        <v>429971904.952886</v>
      </c>
      <c r="V187" s="141">
        <v>4561.53201576813</v>
      </c>
      <c r="W187" s="140">
        <v>152.051067192271</v>
      </c>
      <c r="X187" s="142">
        <v>94260.4159011875</v>
      </c>
      <c r="Z187" s="154">
        <v>30</v>
      </c>
      <c r="AA187" s="155">
        <v>359035810</v>
      </c>
      <c r="AB187" s="154">
        <v>3959</v>
      </c>
      <c r="AC187" s="156">
        <v>131.966666666667</v>
      </c>
      <c r="AD187" s="156">
        <v>90688.5097246779</v>
      </c>
      <c r="AE187" s="157">
        <f t="shared" si="11"/>
        <v>-70936094.952886</v>
      </c>
    </row>
    <row r="188" hidden="1" spans="1:31">
      <c r="A188" s="109" t="s">
        <v>450</v>
      </c>
      <c r="B188" s="109" t="s">
        <v>451</v>
      </c>
      <c r="C188" s="109" t="s">
        <v>14</v>
      </c>
      <c r="D188" s="109" t="s">
        <v>15</v>
      </c>
      <c r="E188" s="109" t="s">
        <v>1089</v>
      </c>
      <c r="F188" s="110" t="s">
        <v>55</v>
      </c>
      <c r="G188" s="111">
        <v>31</v>
      </c>
      <c r="H188" s="111">
        <v>240921603.503568</v>
      </c>
      <c r="I188" s="111">
        <v>3340.84371278209</v>
      </c>
      <c r="J188" s="111">
        <v>107.769152025229</v>
      </c>
      <c r="K188" s="111">
        <v>72114</v>
      </c>
      <c r="L188" s="122"/>
      <c r="M188" s="123">
        <v>31</v>
      </c>
      <c r="N188" s="123">
        <v>248832275</v>
      </c>
      <c r="O188" s="123">
        <v>3496</v>
      </c>
      <c r="P188" s="123">
        <f t="shared" si="8"/>
        <v>112.774193548387</v>
      </c>
      <c r="Q188" s="137">
        <f t="shared" si="9"/>
        <v>71176.2800343249</v>
      </c>
      <c r="R188" s="138">
        <f t="shared" si="10"/>
        <v>7910671.49643204</v>
      </c>
      <c r="S188" s="107"/>
      <c r="T188" s="139">
        <v>30</v>
      </c>
      <c r="U188" s="140">
        <v>261663589.513033</v>
      </c>
      <c r="V188" s="141">
        <v>3629.79715006922</v>
      </c>
      <c r="W188" s="140">
        <v>120.993238335641</v>
      </c>
      <c r="X188" s="142">
        <v>72087.6618430434</v>
      </c>
      <c r="Z188" s="154">
        <v>30</v>
      </c>
      <c r="AA188" s="155">
        <v>253912093</v>
      </c>
      <c r="AB188" s="154">
        <v>3597</v>
      </c>
      <c r="AC188" s="156">
        <v>119.9</v>
      </c>
      <c r="AD188" s="156">
        <v>70589.961912705</v>
      </c>
      <c r="AE188" s="157">
        <f t="shared" si="11"/>
        <v>-7751496.51303267</v>
      </c>
    </row>
    <row r="189" hidden="1" spans="1:31">
      <c r="A189" s="109" t="s">
        <v>452</v>
      </c>
      <c r="B189" s="109" t="s">
        <v>453</v>
      </c>
      <c r="C189" s="109" t="s">
        <v>14</v>
      </c>
      <c r="D189" s="109" t="s">
        <v>92</v>
      </c>
      <c r="E189" s="109" t="s">
        <v>1092</v>
      </c>
      <c r="F189" s="110" t="s">
        <v>116</v>
      </c>
      <c r="G189" s="111">
        <v>31</v>
      </c>
      <c r="H189" s="111">
        <v>706163489.933147</v>
      </c>
      <c r="I189" s="111">
        <v>6800.22343031276</v>
      </c>
      <c r="J189" s="111">
        <v>219.362046139121</v>
      </c>
      <c r="K189" s="111">
        <v>103844.16</v>
      </c>
      <c r="L189" s="122"/>
      <c r="M189" s="123">
        <v>31</v>
      </c>
      <c r="N189" s="123">
        <v>885256524</v>
      </c>
      <c r="O189" s="123">
        <v>8402</v>
      </c>
      <c r="P189" s="123">
        <f t="shared" si="8"/>
        <v>271.032258064516</v>
      </c>
      <c r="Q189" s="137">
        <f t="shared" si="9"/>
        <v>105362.595096406</v>
      </c>
      <c r="R189" s="138">
        <f t="shared" si="10"/>
        <v>179093034.066853</v>
      </c>
      <c r="S189" s="107"/>
      <c r="T189" s="139">
        <v>30</v>
      </c>
      <c r="U189" s="140">
        <v>751104128.278595</v>
      </c>
      <c r="V189" s="141">
        <v>7097.42006477197</v>
      </c>
      <c r="W189" s="140">
        <v>236.580668825732</v>
      </c>
      <c r="X189" s="142">
        <v>105827.768600974</v>
      </c>
      <c r="Z189" s="154">
        <v>30</v>
      </c>
      <c r="AA189" s="155">
        <v>744986870</v>
      </c>
      <c r="AB189" s="154">
        <v>7107</v>
      </c>
      <c r="AC189" s="156">
        <v>236.9</v>
      </c>
      <c r="AD189" s="156">
        <v>104824.380188547</v>
      </c>
      <c r="AE189" s="157">
        <f t="shared" si="11"/>
        <v>-6117258.27859485</v>
      </c>
    </row>
    <row r="190" hidden="1" spans="1:31">
      <c r="A190" s="109" t="s">
        <v>454</v>
      </c>
      <c r="B190" s="109" t="s">
        <v>455</v>
      </c>
      <c r="C190" s="109" t="s">
        <v>14</v>
      </c>
      <c r="D190" s="109" t="s">
        <v>60</v>
      </c>
      <c r="E190" s="109" t="s">
        <v>1092</v>
      </c>
      <c r="F190" s="110" t="s">
        <v>198</v>
      </c>
      <c r="G190" s="111">
        <v>31</v>
      </c>
      <c r="H190" s="111">
        <v>476365009.399047</v>
      </c>
      <c r="I190" s="111">
        <v>4679.05281902254</v>
      </c>
      <c r="J190" s="111">
        <v>150.937187710405</v>
      </c>
      <c r="K190" s="111">
        <v>101808</v>
      </c>
      <c r="L190" s="122"/>
      <c r="M190" s="123">
        <v>31</v>
      </c>
      <c r="N190" s="123">
        <v>506203366</v>
      </c>
      <c r="O190" s="123">
        <v>5164</v>
      </c>
      <c r="P190" s="123">
        <f t="shared" si="8"/>
        <v>166.58064516129</v>
      </c>
      <c r="Q190" s="137">
        <f t="shared" si="9"/>
        <v>98025.4388071263</v>
      </c>
      <c r="R190" s="138">
        <f t="shared" si="10"/>
        <v>29838356.6009532</v>
      </c>
      <c r="S190" s="107"/>
      <c r="T190" s="139">
        <v>30</v>
      </c>
      <c r="U190" s="140">
        <v>444758822.122393</v>
      </c>
      <c r="V190" s="141">
        <v>4403.4035054282</v>
      </c>
      <c r="W190" s="140">
        <v>146.780116847607</v>
      </c>
      <c r="X190" s="142">
        <v>101003.421915372</v>
      </c>
      <c r="Z190" s="154">
        <v>30</v>
      </c>
      <c r="AA190" s="155">
        <v>414220954</v>
      </c>
      <c r="AB190" s="154">
        <v>4267</v>
      </c>
      <c r="AC190" s="156">
        <v>142.233333333333</v>
      </c>
      <c r="AD190" s="156">
        <v>97075.4520740567</v>
      </c>
      <c r="AE190" s="157">
        <f t="shared" si="11"/>
        <v>-30537868.122393</v>
      </c>
    </row>
    <row r="191" hidden="1" spans="1:31">
      <c r="A191" s="109" t="s">
        <v>456</v>
      </c>
      <c r="B191" s="109" t="s">
        <v>457</v>
      </c>
      <c r="C191" s="109" t="s">
        <v>14</v>
      </c>
      <c r="D191" s="109" t="s">
        <v>60</v>
      </c>
      <c r="E191" s="109" t="s">
        <v>1088</v>
      </c>
      <c r="F191" s="110" t="s">
        <v>154</v>
      </c>
      <c r="G191" s="111">
        <v>31</v>
      </c>
      <c r="H191" s="111">
        <v>625324705.792407</v>
      </c>
      <c r="I191" s="111">
        <v>8085.40327127095</v>
      </c>
      <c r="J191" s="111">
        <v>260.819460363579</v>
      </c>
      <c r="K191" s="111">
        <v>77339.952605</v>
      </c>
      <c r="L191" s="122"/>
      <c r="M191" s="123">
        <v>31</v>
      </c>
      <c r="N191" s="123">
        <v>626234890</v>
      </c>
      <c r="O191" s="123">
        <v>7979</v>
      </c>
      <c r="P191" s="123">
        <f t="shared" si="8"/>
        <v>257.387096774194</v>
      </c>
      <c r="Q191" s="137">
        <f t="shared" si="9"/>
        <v>78485.3853866399</v>
      </c>
      <c r="R191" s="138">
        <f t="shared" si="10"/>
        <v>910184.207592964</v>
      </c>
      <c r="S191" s="107"/>
      <c r="T191" s="139">
        <v>30</v>
      </c>
      <c r="U191" s="140">
        <v>608563973.745249</v>
      </c>
      <c r="V191" s="141">
        <v>7335.9776444326</v>
      </c>
      <c r="W191" s="140">
        <v>244.532588147753</v>
      </c>
      <c r="X191" s="142">
        <v>82956.0834617726</v>
      </c>
      <c r="Z191" s="154">
        <v>30</v>
      </c>
      <c r="AA191" s="155">
        <v>601510823</v>
      </c>
      <c r="AB191" s="154">
        <v>7506</v>
      </c>
      <c r="AC191" s="156">
        <v>250.2</v>
      </c>
      <c r="AD191" s="156">
        <v>80137.3332001066</v>
      </c>
      <c r="AE191" s="157">
        <f t="shared" si="11"/>
        <v>-7053150.74524868</v>
      </c>
    </row>
    <row r="192" hidden="1" spans="1:31">
      <c r="A192" s="112" t="s">
        <v>458</v>
      </c>
      <c r="B192" s="112" t="s">
        <v>459</v>
      </c>
      <c r="C192" s="112" t="s">
        <v>50</v>
      </c>
      <c r="D192" s="112" t="s">
        <v>60</v>
      </c>
      <c r="E192" s="112" t="s">
        <v>1089</v>
      </c>
      <c r="F192" s="113" t="s">
        <v>166</v>
      </c>
      <c r="G192" s="111">
        <v>31</v>
      </c>
      <c r="H192" s="111">
        <v>573622865.484686</v>
      </c>
      <c r="I192" s="111">
        <v>6363.51183387066</v>
      </c>
      <c r="J192" s="111">
        <v>205.27457528615</v>
      </c>
      <c r="K192" s="111">
        <v>90142.5</v>
      </c>
      <c r="L192" s="122"/>
      <c r="M192" s="123">
        <v>31</v>
      </c>
      <c r="N192" s="123">
        <v>543903378</v>
      </c>
      <c r="O192" s="123">
        <v>6611</v>
      </c>
      <c r="P192" s="123">
        <f t="shared" si="8"/>
        <v>213.258064516129</v>
      </c>
      <c r="Q192" s="137">
        <f t="shared" si="9"/>
        <v>82272.481924066</v>
      </c>
      <c r="R192" s="138">
        <f t="shared" si="10"/>
        <v>-29719487.4846855</v>
      </c>
      <c r="S192" s="107"/>
      <c r="T192" s="139">
        <v>30</v>
      </c>
      <c r="U192" s="140">
        <v>526427759.120565</v>
      </c>
      <c r="V192" s="141">
        <v>6330</v>
      </c>
      <c r="W192" s="140">
        <v>211</v>
      </c>
      <c r="X192" s="142">
        <v>83163.9429890308</v>
      </c>
      <c r="Z192" s="154">
        <v>30</v>
      </c>
      <c r="AA192" s="155">
        <v>512322564</v>
      </c>
      <c r="AB192" s="154">
        <v>6262</v>
      </c>
      <c r="AC192" s="156">
        <v>208.733333333333</v>
      </c>
      <c r="AD192" s="156">
        <v>81814.5263494091</v>
      </c>
      <c r="AE192" s="157">
        <f t="shared" si="11"/>
        <v>-14105195.120565</v>
      </c>
    </row>
    <row r="193" hidden="1" spans="1:31">
      <c r="A193" s="112" t="s">
        <v>460</v>
      </c>
      <c r="B193" s="112" t="s">
        <v>461</v>
      </c>
      <c r="C193" s="112" t="s">
        <v>50</v>
      </c>
      <c r="D193" s="112" t="s">
        <v>15</v>
      </c>
      <c r="E193" s="112" t="s">
        <v>1088</v>
      </c>
      <c r="F193" s="113" t="s">
        <v>52</v>
      </c>
      <c r="G193" s="111">
        <v>31</v>
      </c>
      <c r="H193" s="111">
        <v>260124024.297284</v>
      </c>
      <c r="I193" s="111">
        <v>2964.64786613268</v>
      </c>
      <c r="J193" s="111">
        <v>95.6338021333123</v>
      </c>
      <c r="K193" s="111">
        <v>87741.96331</v>
      </c>
      <c r="L193" s="122"/>
      <c r="M193" s="123">
        <v>31</v>
      </c>
      <c r="N193" s="123">
        <v>237843451</v>
      </c>
      <c r="O193" s="123">
        <v>2731</v>
      </c>
      <c r="P193" s="123">
        <f t="shared" si="8"/>
        <v>88.0967741935484</v>
      </c>
      <c r="Q193" s="137">
        <f t="shared" si="9"/>
        <v>87090.2420358843</v>
      </c>
      <c r="R193" s="138">
        <f t="shared" si="10"/>
        <v>-22280573.2972835</v>
      </c>
      <c r="S193" s="107"/>
      <c r="T193" s="139">
        <v>30</v>
      </c>
      <c r="U193" s="140">
        <v>239727282.509111</v>
      </c>
      <c r="V193" s="141">
        <v>2660.15195199574</v>
      </c>
      <c r="W193" s="140">
        <v>88.6717317331912</v>
      </c>
      <c r="X193" s="142">
        <v>90117.8905698447</v>
      </c>
      <c r="Z193" s="154">
        <v>30</v>
      </c>
      <c r="AA193" s="155">
        <v>203376363</v>
      </c>
      <c r="AB193" s="154">
        <v>2249</v>
      </c>
      <c r="AC193" s="156">
        <v>74.9666666666667</v>
      </c>
      <c r="AD193" s="156">
        <v>90429.6856380614</v>
      </c>
      <c r="AE193" s="157">
        <f t="shared" si="11"/>
        <v>-36350919.5091106</v>
      </c>
    </row>
    <row r="194" hidden="1" spans="1:31">
      <c r="A194" s="109" t="s">
        <v>462</v>
      </c>
      <c r="B194" s="109" t="s">
        <v>463</v>
      </c>
      <c r="C194" s="109" t="s">
        <v>70</v>
      </c>
      <c r="D194" s="109" t="s">
        <v>60</v>
      </c>
      <c r="E194" s="109" t="s">
        <v>1091</v>
      </c>
      <c r="F194" s="110" t="s">
        <v>71</v>
      </c>
      <c r="G194" s="111">
        <v>31</v>
      </c>
      <c r="H194" s="111">
        <v>451468321.47726</v>
      </c>
      <c r="I194" s="111">
        <v>5646.0570682872</v>
      </c>
      <c r="J194" s="111">
        <v>182.130873170555</v>
      </c>
      <c r="K194" s="111">
        <v>79961.7</v>
      </c>
      <c r="L194" s="122"/>
      <c r="M194" s="123">
        <v>31</v>
      </c>
      <c r="N194" s="123">
        <v>495128984</v>
      </c>
      <c r="O194" s="123">
        <v>5880</v>
      </c>
      <c r="P194" s="123">
        <f t="shared" si="8"/>
        <v>189.677419354839</v>
      </c>
      <c r="Q194" s="137">
        <f t="shared" si="9"/>
        <v>84205.6095238095</v>
      </c>
      <c r="R194" s="138">
        <f t="shared" si="10"/>
        <v>43660662.5227395</v>
      </c>
      <c r="S194" s="107"/>
      <c r="T194" s="139">
        <v>30</v>
      </c>
      <c r="U194" s="140">
        <v>461249123.028431</v>
      </c>
      <c r="V194" s="141">
        <v>5338.28153920851</v>
      </c>
      <c r="W194" s="140">
        <v>177.942717973617</v>
      </c>
      <c r="X194" s="142">
        <v>86404.0458789326</v>
      </c>
      <c r="Z194" s="154">
        <v>30</v>
      </c>
      <c r="AA194" s="155">
        <v>436172732</v>
      </c>
      <c r="AB194" s="154">
        <v>5129</v>
      </c>
      <c r="AC194" s="156">
        <v>170.966666666667</v>
      </c>
      <c r="AD194" s="156">
        <v>85040.5014622733</v>
      </c>
      <c r="AE194" s="157">
        <f t="shared" si="11"/>
        <v>-25076391.0284311</v>
      </c>
    </row>
    <row r="195" hidden="1" spans="1:31">
      <c r="A195" s="109" t="s">
        <v>464</v>
      </c>
      <c r="B195" s="109" t="s">
        <v>465</v>
      </c>
      <c r="C195" s="109" t="s">
        <v>115</v>
      </c>
      <c r="D195" s="109" t="s">
        <v>15</v>
      </c>
      <c r="E195" s="109" t="s">
        <v>1092</v>
      </c>
      <c r="F195" s="110" t="s">
        <v>116</v>
      </c>
      <c r="G195" s="111">
        <v>31</v>
      </c>
      <c r="H195" s="111">
        <v>216074631.453794</v>
      </c>
      <c r="I195" s="111">
        <v>2188.01422299054</v>
      </c>
      <c r="J195" s="111">
        <v>70.5811039674368</v>
      </c>
      <c r="K195" s="111">
        <v>98753.76</v>
      </c>
      <c r="L195" s="122"/>
      <c r="M195" s="123">
        <v>31</v>
      </c>
      <c r="N195" s="123">
        <v>238348331</v>
      </c>
      <c r="O195" s="123">
        <v>2331</v>
      </c>
      <c r="P195" s="123">
        <f t="shared" si="8"/>
        <v>75.1935483870968</v>
      </c>
      <c r="Q195" s="137">
        <f t="shared" si="9"/>
        <v>102251.536250536</v>
      </c>
      <c r="R195" s="138">
        <f t="shared" si="10"/>
        <v>22273699.5462057</v>
      </c>
      <c r="S195" s="107"/>
      <c r="T195" s="139">
        <v>30</v>
      </c>
      <c r="U195" s="140">
        <v>187895501.773252</v>
      </c>
      <c r="V195" s="141">
        <v>1830</v>
      </c>
      <c r="W195" s="140">
        <v>61</v>
      </c>
      <c r="X195" s="142">
        <v>102675.137581012</v>
      </c>
      <c r="Z195" s="154">
        <v>30</v>
      </c>
      <c r="AA195" s="155">
        <v>230889859</v>
      </c>
      <c r="AB195" s="154">
        <v>2399</v>
      </c>
      <c r="AC195" s="156">
        <v>79.9666666666667</v>
      </c>
      <c r="AD195" s="156">
        <v>96244.2096706961</v>
      </c>
      <c r="AE195" s="157">
        <f t="shared" si="11"/>
        <v>42994357.2267479</v>
      </c>
    </row>
    <row r="196" hidden="1" spans="1:31">
      <c r="A196" s="109" t="s">
        <v>466</v>
      </c>
      <c r="B196" s="109" t="s">
        <v>467</v>
      </c>
      <c r="C196" s="109" t="s">
        <v>468</v>
      </c>
      <c r="D196" s="109" t="s">
        <v>15</v>
      </c>
      <c r="E196" s="109" t="s">
        <v>1090</v>
      </c>
      <c r="F196" s="110" t="s">
        <v>1094</v>
      </c>
      <c r="G196" s="111">
        <v>31</v>
      </c>
      <c r="H196" s="111">
        <v>449180446.196008</v>
      </c>
      <c r="I196" s="111">
        <v>4454.45828370946</v>
      </c>
      <c r="J196" s="111">
        <v>143.692202700305</v>
      </c>
      <c r="K196" s="111">
        <v>100838.4</v>
      </c>
      <c r="L196" s="122"/>
      <c r="M196" s="123">
        <v>31</v>
      </c>
      <c r="N196" s="123">
        <v>444527904</v>
      </c>
      <c r="O196" s="123">
        <v>4727</v>
      </c>
      <c r="P196" s="123">
        <f t="shared" si="8"/>
        <v>152.483870967742</v>
      </c>
      <c r="Q196" s="137">
        <f t="shared" si="9"/>
        <v>94040.1743177491</v>
      </c>
      <c r="R196" s="138">
        <f t="shared" si="10"/>
        <v>-4652542.19600791</v>
      </c>
      <c r="S196" s="107"/>
      <c r="T196" s="139">
        <v>30</v>
      </c>
      <c r="U196" s="140">
        <v>448212795.855933</v>
      </c>
      <c r="V196" s="141">
        <v>4770</v>
      </c>
      <c r="W196" s="140">
        <v>159</v>
      </c>
      <c r="X196" s="142">
        <v>93964.9467203214</v>
      </c>
      <c r="Z196" s="154">
        <v>30</v>
      </c>
      <c r="AA196" s="155">
        <v>489714448</v>
      </c>
      <c r="AB196" s="154">
        <v>5040</v>
      </c>
      <c r="AC196" s="156">
        <v>168</v>
      </c>
      <c r="AD196" s="156">
        <v>97165.5650793651</v>
      </c>
      <c r="AE196" s="157">
        <f t="shared" si="11"/>
        <v>41501652.1440669</v>
      </c>
    </row>
    <row r="197" hidden="1" spans="1:31">
      <c r="A197" s="109" t="s">
        <v>469</v>
      </c>
      <c r="B197" s="109" t="s">
        <v>470</v>
      </c>
      <c r="C197" s="109" t="s">
        <v>14</v>
      </c>
      <c r="D197" s="109" t="s">
        <v>24</v>
      </c>
      <c r="E197" s="109" t="s">
        <v>1092</v>
      </c>
      <c r="F197" s="110" t="s">
        <v>102</v>
      </c>
      <c r="G197" s="111">
        <v>20</v>
      </c>
      <c r="H197" s="111">
        <v>186581556.686069</v>
      </c>
      <c r="I197" s="111">
        <v>2695.13442375698</v>
      </c>
      <c r="J197" s="111">
        <v>134.756721187849</v>
      </c>
      <c r="K197" s="111">
        <v>69229.035495</v>
      </c>
      <c r="L197" s="122"/>
      <c r="M197" s="123">
        <v>22</v>
      </c>
      <c r="N197" s="123">
        <v>263635861</v>
      </c>
      <c r="O197" s="123">
        <v>2824</v>
      </c>
      <c r="P197" s="123">
        <f t="shared" si="8"/>
        <v>128.363636363636</v>
      </c>
      <c r="Q197" s="137">
        <f t="shared" si="9"/>
        <v>93355.4748583569</v>
      </c>
      <c r="R197" s="138">
        <f t="shared" si="10"/>
        <v>77054304.3139315</v>
      </c>
      <c r="S197" s="107"/>
      <c r="T197" s="139">
        <v>21</v>
      </c>
      <c r="U197" s="140">
        <v>243002687.343956</v>
      </c>
      <c r="V197" s="141">
        <v>2541</v>
      </c>
      <c r="W197" s="140">
        <v>121</v>
      </c>
      <c r="X197" s="142">
        <v>95632.6986792428</v>
      </c>
      <c r="Z197" s="154">
        <v>21</v>
      </c>
      <c r="AA197" s="155">
        <v>226777769</v>
      </c>
      <c r="AB197" s="154">
        <v>2300</v>
      </c>
      <c r="AC197" s="156">
        <v>109.52380952381</v>
      </c>
      <c r="AD197" s="156">
        <v>98599.03</v>
      </c>
      <c r="AE197" s="157">
        <f t="shared" si="11"/>
        <v>-16224918.343956</v>
      </c>
    </row>
    <row r="198" hidden="1" spans="1:31">
      <c r="A198" s="109" t="s">
        <v>471</v>
      </c>
      <c r="B198" s="109" t="s">
        <v>472</v>
      </c>
      <c r="C198" s="109" t="s">
        <v>14</v>
      </c>
      <c r="D198" s="109" t="s">
        <v>15</v>
      </c>
      <c r="E198" s="109" t="s">
        <v>1089</v>
      </c>
      <c r="F198" s="110" t="s">
        <v>55</v>
      </c>
      <c r="G198" s="111">
        <v>31</v>
      </c>
      <c r="H198" s="111">
        <v>405633312.021313</v>
      </c>
      <c r="I198" s="111">
        <v>5249.89726294329</v>
      </c>
      <c r="J198" s="111">
        <v>169.351524611074</v>
      </c>
      <c r="K198" s="111">
        <v>77265</v>
      </c>
      <c r="L198" s="122"/>
      <c r="M198" s="123">
        <v>31</v>
      </c>
      <c r="N198" s="123">
        <v>422513318</v>
      </c>
      <c r="O198" s="123">
        <v>5497</v>
      </c>
      <c r="P198" s="123">
        <f t="shared" si="8"/>
        <v>177.322580645161</v>
      </c>
      <c r="Q198" s="137">
        <f t="shared" si="9"/>
        <v>76862.5282881572</v>
      </c>
      <c r="R198" s="138">
        <f t="shared" si="10"/>
        <v>16880005.9786866</v>
      </c>
      <c r="S198" s="107"/>
      <c r="T198" s="139">
        <v>30</v>
      </c>
      <c r="U198" s="140">
        <v>417802544.231713</v>
      </c>
      <c r="V198" s="141">
        <v>5280</v>
      </c>
      <c r="W198" s="140">
        <v>176</v>
      </c>
      <c r="X198" s="142">
        <v>79129.2697408547</v>
      </c>
      <c r="Z198" s="154">
        <v>30</v>
      </c>
      <c r="AA198" s="155">
        <v>444092927</v>
      </c>
      <c r="AB198" s="154">
        <v>5663</v>
      </c>
      <c r="AC198" s="156">
        <v>188.766666666667</v>
      </c>
      <c r="AD198" s="156">
        <v>78420.0824651245</v>
      </c>
      <c r="AE198" s="157">
        <f t="shared" si="11"/>
        <v>26290382.7682871</v>
      </c>
    </row>
    <row r="199" hidden="1" spans="1:31">
      <c r="A199" s="109" t="s">
        <v>473</v>
      </c>
      <c r="B199" s="109" t="s">
        <v>474</v>
      </c>
      <c r="C199" s="109" t="s">
        <v>14</v>
      </c>
      <c r="D199" s="109" t="s">
        <v>15</v>
      </c>
      <c r="E199" s="109" t="s">
        <v>1088</v>
      </c>
      <c r="F199" s="110" t="s">
        <v>139</v>
      </c>
      <c r="G199" s="111">
        <v>31</v>
      </c>
      <c r="H199" s="111">
        <v>246432587.27369</v>
      </c>
      <c r="I199" s="111">
        <v>2695.13442375698</v>
      </c>
      <c r="J199" s="111">
        <v>86.939820121193</v>
      </c>
      <c r="K199" s="111">
        <v>91436.102445</v>
      </c>
      <c r="L199" s="122"/>
      <c r="M199" s="123">
        <v>31</v>
      </c>
      <c r="N199" s="123">
        <v>246446726</v>
      </c>
      <c r="O199" s="123">
        <v>2861</v>
      </c>
      <c r="P199" s="123">
        <f t="shared" si="8"/>
        <v>92.2903225806452</v>
      </c>
      <c r="Q199" s="137">
        <f t="shared" si="9"/>
        <v>86140.0650122335</v>
      </c>
      <c r="R199" s="138">
        <f t="shared" si="10"/>
        <v>14138.7263103724</v>
      </c>
      <c r="S199" s="107"/>
      <c r="T199" s="139">
        <v>30</v>
      </c>
      <c r="U199" s="140">
        <v>254330838.044363</v>
      </c>
      <c r="V199" s="141">
        <v>2806.27150488439</v>
      </c>
      <c r="W199" s="140">
        <v>93.5423834961463</v>
      </c>
      <c r="X199" s="142">
        <v>90629.4482204213</v>
      </c>
      <c r="Z199" s="154">
        <v>30</v>
      </c>
      <c r="AA199" s="155">
        <v>225938496</v>
      </c>
      <c r="AB199" s="154">
        <v>2507</v>
      </c>
      <c r="AC199" s="156">
        <v>83.5666666666667</v>
      </c>
      <c r="AD199" s="156">
        <v>90123.0538492222</v>
      </c>
      <c r="AE199" s="157">
        <f t="shared" si="11"/>
        <v>-28392342.0443634</v>
      </c>
    </row>
    <row r="200" hidden="1" spans="1:31">
      <c r="A200" s="109" t="s">
        <v>475</v>
      </c>
      <c r="B200" s="109" t="s">
        <v>476</v>
      </c>
      <c r="C200" s="109" t="s">
        <v>14</v>
      </c>
      <c r="D200" s="109" t="s">
        <v>24</v>
      </c>
      <c r="E200" s="109" t="s">
        <v>1088</v>
      </c>
      <c r="F200" s="110" t="s">
        <v>52</v>
      </c>
      <c r="G200" s="111">
        <v>20</v>
      </c>
      <c r="H200" s="111">
        <v>351484338.41412</v>
      </c>
      <c r="I200" s="111">
        <v>5129.44938715039</v>
      </c>
      <c r="J200" s="111">
        <v>256.472469357519</v>
      </c>
      <c r="K200" s="111">
        <v>68522.820265</v>
      </c>
      <c r="L200" s="122"/>
      <c r="M200" s="123">
        <v>22</v>
      </c>
      <c r="N200" s="123">
        <v>246188742</v>
      </c>
      <c r="O200" s="123">
        <v>4247</v>
      </c>
      <c r="P200" s="123">
        <f t="shared" si="8"/>
        <v>193.045454545455</v>
      </c>
      <c r="Q200" s="137">
        <f t="shared" si="9"/>
        <v>57967.68118672</v>
      </c>
      <c r="R200" s="138">
        <f t="shared" si="10"/>
        <v>-105295596.41412</v>
      </c>
      <c r="S200" s="107"/>
      <c r="T200" s="139">
        <v>21</v>
      </c>
      <c r="U200" s="140">
        <v>241769095.297821</v>
      </c>
      <c r="V200" s="141">
        <v>3907.78010683814</v>
      </c>
      <c r="W200" s="140">
        <v>186.084766992293</v>
      </c>
      <c r="X200" s="142">
        <v>61868.6539897048</v>
      </c>
      <c r="Z200" s="154">
        <v>21</v>
      </c>
      <c r="AA200" s="155">
        <v>272424227</v>
      </c>
      <c r="AB200" s="154">
        <v>4286</v>
      </c>
      <c r="AC200" s="156">
        <v>204.095238095238</v>
      </c>
      <c r="AD200" s="156">
        <v>63561.4155389641</v>
      </c>
      <c r="AE200" s="157">
        <f t="shared" si="11"/>
        <v>30655131.7021793</v>
      </c>
    </row>
    <row r="201" hidden="1" spans="1:31">
      <c r="A201" s="114" t="s">
        <v>477</v>
      </c>
      <c r="B201" s="114" t="s">
        <v>478</v>
      </c>
      <c r="C201" s="114" t="s">
        <v>80</v>
      </c>
      <c r="D201" s="114" t="s">
        <v>60</v>
      </c>
      <c r="E201" s="114" t="s">
        <v>1093</v>
      </c>
      <c r="F201" s="115" t="s">
        <v>97</v>
      </c>
      <c r="G201" s="111">
        <v>0</v>
      </c>
      <c r="H201" s="111">
        <v>0</v>
      </c>
      <c r="I201" s="111">
        <v>0</v>
      </c>
      <c r="J201" s="111">
        <v>0</v>
      </c>
      <c r="K201" s="111">
        <v>0</v>
      </c>
      <c r="L201" s="122"/>
      <c r="M201" s="123">
        <v>0</v>
      </c>
      <c r="N201" s="123">
        <v>0</v>
      </c>
      <c r="O201" s="123">
        <v>0</v>
      </c>
      <c r="P201" s="123">
        <f t="shared" si="8"/>
        <v>0</v>
      </c>
      <c r="Q201" s="137">
        <f t="shared" si="9"/>
        <v>0</v>
      </c>
      <c r="R201" s="138">
        <f t="shared" si="10"/>
        <v>0</v>
      </c>
      <c r="S201" s="107"/>
      <c r="T201" s="139">
        <v>0</v>
      </c>
      <c r="U201" s="140">
        <v>0</v>
      </c>
      <c r="V201" s="141">
        <v>0</v>
      </c>
      <c r="W201" s="140">
        <v>0</v>
      </c>
      <c r="X201" s="142">
        <v>0</v>
      </c>
      <c r="Z201" s="154">
        <v>0</v>
      </c>
      <c r="AA201" s="155">
        <v>0</v>
      </c>
      <c r="AB201" s="154">
        <v>0</v>
      </c>
      <c r="AC201" s="156">
        <v>0</v>
      </c>
      <c r="AD201" s="156">
        <v>0</v>
      </c>
      <c r="AE201" s="157">
        <f t="shared" si="11"/>
        <v>0</v>
      </c>
    </row>
    <row r="202" hidden="1" spans="1:31">
      <c r="A202" s="109" t="s">
        <v>479</v>
      </c>
      <c r="B202" s="109" t="s">
        <v>480</v>
      </c>
      <c r="C202" s="109" t="s">
        <v>14</v>
      </c>
      <c r="D202" s="109" t="s">
        <v>15</v>
      </c>
      <c r="E202" s="109" t="s">
        <v>1088</v>
      </c>
      <c r="F202" s="110" t="s">
        <v>139</v>
      </c>
      <c r="G202" s="111">
        <v>31</v>
      </c>
      <c r="H202" s="111">
        <v>361049682.125948</v>
      </c>
      <c r="I202" s="111">
        <v>4177.45835682332</v>
      </c>
      <c r="J202" s="111">
        <v>134.756721187849</v>
      </c>
      <c r="K202" s="111">
        <v>86428.07451</v>
      </c>
      <c r="L202" s="122"/>
      <c r="M202" s="123">
        <v>31</v>
      </c>
      <c r="N202" s="123">
        <v>356650369</v>
      </c>
      <c r="O202" s="123">
        <v>4025</v>
      </c>
      <c r="P202" s="123">
        <f t="shared" ref="P202:P265" si="12">IFERROR(O202/M202,0)</f>
        <v>129.838709677419</v>
      </c>
      <c r="Q202" s="137">
        <f t="shared" ref="Q202:Q265" si="13">IFERROR(N202/O202,0)</f>
        <v>88608.7873291925</v>
      </c>
      <c r="R202" s="138">
        <f t="shared" ref="R202:R265" si="14">N202-H202</f>
        <v>-4399313.12594831</v>
      </c>
      <c r="S202" s="107"/>
      <c r="T202" s="139">
        <v>21</v>
      </c>
      <c r="U202" s="140">
        <v>259308353.472856</v>
      </c>
      <c r="V202" s="141">
        <v>2782.65954959552</v>
      </c>
      <c r="W202" s="140">
        <v>132.507597599787</v>
      </c>
      <c r="X202" s="142">
        <v>93187.2364733042</v>
      </c>
      <c r="Z202" s="154">
        <v>28</v>
      </c>
      <c r="AA202" s="155">
        <v>287789368</v>
      </c>
      <c r="AB202" s="154">
        <v>3299</v>
      </c>
      <c r="AC202" s="156">
        <v>117.821428571429</v>
      </c>
      <c r="AD202" s="156">
        <v>87235.3343437405</v>
      </c>
      <c r="AE202" s="157">
        <f t="shared" ref="AE202:AE265" si="15">AA202-U202</f>
        <v>28481014.5271438</v>
      </c>
    </row>
    <row r="203" hidden="1" spans="1:31">
      <c r="A203" s="109" t="s">
        <v>481</v>
      </c>
      <c r="B203" s="109" t="s">
        <v>482</v>
      </c>
      <c r="C203" s="109" t="s">
        <v>468</v>
      </c>
      <c r="D203" s="109" t="s">
        <v>51</v>
      </c>
      <c r="E203" s="109" t="s">
        <v>1090</v>
      </c>
      <c r="F203" s="110" t="s">
        <v>1094</v>
      </c>
      <c r="G203" s="111">
        <v>31</v>
      </c>
      <c r="H203" s="111">
        <v>168442667.323503</v>
      </c>
      <c r="I203" s="111">
        <v>1527.24284012896</v>
      </c>
      <c r="J203" s="111">
        <v>49.265898068676</v>
      </c>
      <c r="K203" s="111">
        <v>110292</v>
      </c>
      <c r="L203" s="122"/>
      <c r="M203" s="123">
        <v>31</v>
      </c>
      <c r="N203" s="123">
        <v>202690612</v>
      </c>
      <c r="O203" s="123">
        <v>1855</v>
      </c>
      <c r="P203" s="123">
        <f t="shared" si="12"/>
        <v>59.8387096774194</v>
      </c>
      <c r="Q203" s="137">
        <f t="shared" si="13"/>
        <v>109267.176280323</v>
      </c>
      <c r="R203" s="138">
        <f t="shared" si="14"/>
        <v>34247944.676497</v>
      </c>
      <c r="S203" s="107"/>
      <c r="T203" s="139">
        <v>30</v>
      </c>
      <c r="U203" s="140">
        <v>209998466.103386</v>
      </c>
      <c r="V203" s="141">
        <v>1918.82648339356</v>
      </c>
      <c r="W203" s="140">
        <v>63.9608827797853</v>
      </c>
      <c r="X203" s="142">
        <v>109441.092209647</v>
      </c>
      <c r="Z203" s="154">
        <v>30</v>
      </c>
      <c r="AA203" s="155">
        <v>212289182</v>
      </c>
      <c r="AB203" s="154">
        <v>1885</v>
      </c>
      <c r="AC203" s="156">
        <v>62.8333333333333</v>
      </c>
      <c r="AD203" s="156">
        <v>112620.255702918</v>
      </c>
      <c r="AE203" s="157">
        <f t="shared" si="15"/>
        <v>2290715.89661357</v>
      </c>
    </row>
    <row r="204" hidden="1" spans="1:31">
      <c r="A204" s="112" t="s">
        <v>483</v>
      </c>
      <c r="B204" s="112" t="s">
        <v>484</v>
      </c>
      <c r="C204" s="112" t="s">
        <v>14</v>
      </c>
      <c r="D204" s="112" t="s">
        <v>96</v>
      </c>
      <c r="E204" s="112" t="s">
        <v>1087</v>
      </c>
      <c r="F204" s="113" t="s">
        <v>74</v>
      </c>
      <c r="G204" s="111">
        <v>31</v>
      </c>
      <c r="H204" s="111">
        <v>191454148.515532</v>
      </c>
      <c r="I204" s="111">
        <v>2583.46102980965</v>
      </c>
      <c r="J204" s="111">
        <v>83.3374525745047</v>
      </c>
      <c r="K204" s="111">
        <v>74107.6200904177</v>
      </c>
      <c r="L204" s="122"/>
      <c r="M204" s="123">
        <v>31</v>
      </c>
      <c r="N204" s="123">
        <v>175266865</v>
      </c>
      <c r="O204" s="123">
        <v>2523</v>
      </c>
      <c r="P204" s="123">
        <f t="shared" si="12"/>
        <v>81.3870967741936</v>
      </c>
      <c r="Q204" s="137">
        <f t="shared" si="13"/>
        <v>69467.6436781609</v>
      </c>
      <c r="R204" s="138">
        <f t="shared" si="14"/>
        <v>-16187283.5155325</v>
      </c>
      <c r="S204" s="107"/>
      <c r="T204" s="139">
        <v>30</v>
      </c>
      <c r="U204" s="140">
        <v>187944418.022723</v>
      </c>
      <c r="V204" s="141">
        <v>2522.20196522071</v>
      </c>
      <c r="W204" s="140">
        <v>84.0733988406903</v>
      </c>
      <c r="X204" s="142">
        <v>74516.0064952519</v>
      </c>
      <c r="Z204" s="154">
        <v>30</v>
      </c>
      <c r="AA204" s="155">
        <v>162149730</v>
      </c>
      <c r="AB204" s="154">
        <v>2166</v>
      </c>
      <c r="AC204" s="156">
        <v>72.2</v>
      </c>
      <c r="AD204" s="156">
        <v>74861.3711911357</v>
      </c>
      <c r="AE204" s="157">
        <f t="shared" si="15"/>
        <v>-25794688.0227234</v>
      </c>
    </row>
    <row r="205" hidden="1" spans="1:31">
      <c r="A205" s="109" t="s">
        <v>485</v>
      </c>
      <c r="B205" s="109" t="s">
        <v>486</v>
      </c>
      <c r="C205" s="109" t="s">
        <v>487</v>
      </c>
      <c r="D205" s="109" t="s">
        <v>15</v>
      </c>
      <c r="E205" s="109" t="s">
        <v>1093</v>
      </c>
      <c r="F205" s="110" t="s">
        <v>159</v>
      </c>
      <c r="G205" s="111">
        <v>31</v>
      </c>
      <c r="H205" s="111">
        <v>586634687.500678</v>
      </c>
      <c r="I205" s="111">
        <v>5926.80023742855</v>
      </c>
      <c r="J205" s="111">
        <v>191.187104433179</v>
      </c>
      <c r="K205" s="111">
        <v>98980</v>
      </c>
      <c r="L205" s="122"/>
      <c r="M205" s="123">
        <v>31</v>
      </c>
      <c r="N205" s="123">
        <v>519956491</v>
      </c>
      <c r="O205" s="123">
        <v>5377</v>
      </c>
      <c r="P205" s="123">
        <f t="shared" si="12"/>
        <v>173.451612903226</v>
      </c>
      <c r="Q205" s="137">
        <f t="shared" si="13"/>
        <v>96700.1099125907</v>
      </c>
      <c r="R205" s="138">
        <f t="shared" si="14"/>
        <v>-66678196.5006781</v>
      </c>
      <c r="S205" s="107"/>
      <c r="T205" s="139">
        <v>30</v>
      </c>
      <c r="U205" s="140">
        <v>447070344.824918</v>
      </c>
      <c r="V205" s="141">
        <v>4485.27061149538</v>
      </c>
      <c r="W205" s="140">
        <v>149.509020383179</v>
      </c>
      <c r="X205" s="142">
        <v>99675.2221993281</v>
      </c>
      <c r="Z205" s="154">
        <v>30</v>
      </c>
      <c r="AA205" s="155">
        <v>448523369</v>
      </c>
      <c r="AB205" s="154">
        <v>4444</v>
      </c>
      <c r="AC205" s="156">
        <v>148.133333333333</v>
      </c>
      <c r="AD205" s="156">
        <v>100927.850810081</v>
      </c>
      <c r="AE205" s="157">
        <f t="shared" si="15"/>
        <v>1453024.17508191</v>
      </c>
    </row>
    <row r="206" hidden="1" spans="1:31">
      <c r="A206" s="109" t="s">
        <v>488</v>
      </c>
      <c r="B206" s="109" t="s">
        <v>489</v>
      </c>
      <c r="C206" s="109" t="s">
        <v>135</v>
      </c>
      <c r="D206" s="109" t="s">
        <v>15</v>
      </c>
      <c r="E206" s="109" t="s">
        <v>1090</v>
      </c>
      <c r="F206" s="110" t="s">
        <v>136</v>
      </c>
      <c r="G206" s="111">
        <v>31</v>
      </c>
      <c r="H206" s="111">
        <v>676444362.426131</v>
      </c>
      <c r="I206" s="111">
        <v>7318.03860895125</v>
      </c>
      <c r="J206" s="111">
        <v>236.065761579073</v>
      </c>
      <c r="K206" s="111">
        <v>92435.2</v>
      </c>
      <c r="L206" s="122"/>
      <c r="M206" s="123">
        <v>31</v>
      </c>
      <c r="N206" s="123">
        <v>664842184</v>
      </c>
      <c r="O206" s="123">
        <v>7071</v>
      </c>
      <c r="P206" s="123">
        <f t="shared" si="12"/>
        <v>228.096774193548</v>
      </c>
      <c r="Q206" s="137">
        <f t="shared" si="13"/>
        <v>94023.785037477</v>
      </c>
      <c r="R206" s="138">
        <f t="shared" si="14"/>
        <v>-11602178.4261309</v>
      </c>
      <c r="S206" s="107"/>
      <c r="T206" s="139">
        <v>30</v>
      </c>
      <c r="U206" s="140">
        <v>609871171.093228</v>
      </c>
      <c r="V206" s="141">
        <v>6360</v>
      </c>
      <c r="W206" s="140">
        <v>212</v>
      </c>
      <c r="X206" s="142">
        <v>95891.6935681176</v>
      </c>
      <c r="Z206" s="154">
        <v>30</v>
      </c>
      <c r="AA206" s="155">
        <v>631223649</v>
      </c>
      <c r="AB206" s="154">
        <v>6498</v>
      </c>
      <c r="AC206" s="156">
        <v>216.6</v>
      </c>
      <c r="AD206" s="156">
        <v>97141.2202216067</v>
      </c>
      <c r="AE206" s="157">
        <f t="shared" si="15"/>
        <v>21352477.906772</v>
      </c>
    </row>
    <row r="207" hidden="1" spans="1:31">
      <c r="A207" s="109" t="s">
        <v>490</v>
      </c>
      <c r="B207" s="109" t="s">
        <v>491</v>
      </c>
      <c r="C207" s="109" t="s">
        <v>70</v>
      </c>
      <c r="D207" s="109" t="s">
        <v>92</v>
      </c>
      <c r="E207" s="109" t="s">
        <v>1091</v>
      </c>
      <c r="F207" s="110" t="s">
        <v>224</v>
      </c>
      <c r="G207" s="111">
        <v>31</v>
      </c>
      <c r="H207" s="111">
        <v>577766248.639354</v>
      </c>
      <c r="I207" s="111">
        <v>5146.9581009248</v>
      </c>
      <c r="J207" s="111">
        <v>166.030906481445</v>
      </c>
      <c r="K207" s="111">
        <v>112253.925</v>
      </c>
      <c r="L207" s="122"/>
      <c r="M207" s="123">
        <v>31</v>
      </c>
      <c r="N207" s="123">
        <v>689430754</v>
      </c>
      <c r="O207" s="123">
        <v>6533</v>
      </c>
      <c r="P207" s="123">
        <f t="shared" si="12"/>
        <v>210.741935483871</v>
      </c>
      <c r="Q207" s="137">
        <f t="shared" si="13"/>
        <v>105530.499617327</v>
      </c>
      <c r="R207" s="138">
        <f t="shared" si="14"/>
        <v>111664505.360646</v>
      </c>
      <c r="S207" s="107"/>
      <c r="T207" s="139">
        <v>30</v>
      </c>
      <c r="U207" s="140">
        <v>665767048.704389</v>
      </c>
      <c r="V207" s="141">
        <v>6180</v>
      </c>
      <c r="W207" s="140">
        <v>206</v>
      </c>
      <c r="X207" s="142">
        <v>107729.295906859</v>
      </c>
      <c r="Z207" s="154">
        <v>30</v>
      </c>
      <c r="AA207" s="155">
        <v>641036498</v>
      </c>
      <c r="AB207" s="154">
        <v>6014</v>
      </c>
      <c r="AC207" s="156">
        <v>200.466666666667</v>
      </c>
      <c r="AD207" s="156">
        <v>106590.704689059</v>
      </c>
      <c r="AE207" s="157">
        <f t="shared" si="15"/>
        <v>-24730550.7043886</v>
      </c>
    </row>
    <row r="208" hidden="1" spans="1:31">
      <c r="A208" s="114" t="s">
        <v>492</v>
      </c>
      <c r="B208" s="114" t="s">
        <v>493</v>
      </c>
      <c r="C208" s="114" t="s">
        <v>80</v>
      </c>
      <c r="D208" s="114" t="s">
        <v>60</v>
      </c>
      <c r="E208" s="114" t="s">
        <v>1093</v>
      </c>
      <c r="F208" s="115" t="s">
        <v>339</v>
      </c>
      <c r="G208" s="111">
        <v>0</v>
      </c>
      <c r="H208" s="111">
        <v>0</v>
      </c>
      <c r="I208" s="111">
        <v>0</v>
      </c>
      <c r="J208" s="111">
        <v>0</v>
      </c>
      <c r="K208" s="111">
        <v>0</v>
      </c>
      <c r="L208" s="122"/>
      <c r="M208" s="123">
        <v>0</v>
      </c>
      <c r="N208" s="123">
        <v>0</v>
      </c>
      <c r="O208" s="123">
        <v>0</v>
      </c>
      <c r="P208" s="123">
        <f t="shared" si="12"/>
        <v>0</v>
      </c>
      <c r="Q208" s="137">
        <f t="shared" si="13"/>
        <v>0</v>
      </c>
      <c r="R208" s="138">
        <f t="shared" si="14"/>
        <v>0</v>
      </c>
      <c r="S208" s="107"/>
      <c r="T208" s="139">
        <v>0</v>
      </c>
      <c r="U208" s="140">
        <v>0</v>
      </c>
      <c r="V208" s="141">
        <v>0</v>
      </c>
      <c r="W208" s="140">
        <v>0</v>
      </c>
      <c r="X208" s="142">
        <v>0</v>
      </c>
      <c r="Z208" s="154">
        <v>0</v>
      </c>
      <c r="AA208" s="155">
        <v>0</v>
      </c>
      <c r="AB208" s="154">
        <v>0</v>
      </c>
      <c r="AC208" s="156">
        <v>0</v>
      </c>
      <c r="AD208" s="156">
        <v>0</v>
      </c>
      <c r="AE208" s="157">
        <f t="shared" si="15"/>
        <v>0</v>
      </c>
    </row>
    <row r="209" hidden="1" spans="1:31">
      <c r="A209" s="109" t="s">
        <v>494</v>
      </c>
      <c r="B209" s="109" t="s">
        <v>495</v>
      </c>
      <c r="C209" s="109" t="s">
        <v>14</v>
      </c>
      <c r="D209" s="109" t="s">
        <v>24</v>
      </c>
      <c r="E209" s="109" t="s">
        <v>1088</v>
      </c>
      <c r="F209" s="110" t="s">
        <v>139</v>
      </c>
      <c r="G209" s="111">
        <v>20</v>
      </c>
      <c r="H209" s="111">
        <v>187533229.174546</v>
      </c>
      <c r="I209" s="111">
        <v>2695.13442375698</v>
      </c>
      <c r="J209" s="111">
        <v>134.756721187849</v>
      </c>
      <c r="K209" s="111">
        <v>69582.14311</v>
      </c>
      <c r="L209" s="122"/>
      <c r="M209" s="123">
        <v>22</v>
      </c>
      <c r="N209" s="123">
        <v>229711175</v>
      </c>
      <c r="O209" s="123">
        <v>3355</v>
      </c>
      <c r="P209" s="123">
        <f t="shared" si="12"/>
        <v>152.5</v>
      </c>
      <c r="Q209" s="137">
        <f t="shared" si="13"/>
        <v>68468.3084947839</v>
      </c>
      <c r="R209" s="138">
        <f t="shared" si="14"/>
        <v>42177945.8254543</v>
      </c>
      <c r="S209" s="107"/>
      <c r="T209" s="139">
        <v>30</v>
      </c>
      <c r="U209" s="140">
        <v>276533333.72861</v>
      </c>
      <c r="V209" s="141">
        <v>4121.34748088226</v>
      </c>
      <c r="W209" s="140">
        <v>137.378249362742</v>
      </c>
      <c r="X209" s="142">
        <v>67097.7962938986</v>
      </c>
      <c r="Z209" s="154">
        <v>21</v>
      </c>
      <c r="AA209" s="155">
        <v>171796933</v>
      </c>
      <c r="AB209" s="154">
        <v>2648</v>
      </c>
      <c r="AC209" s="156">
        <v>126.095238095238</v>
      </c>
      <c r="AD209" s="156">
        <v>64877.9958459214</v>
      </c>
      <c r="AE209" s="157">
        <f t="shared" si="15"/>
        <v>-104736400.72861</v>
      </c>
    </row>
    <row r="210" hidden="1" spans="1:31">
      <c r="A210" s="109" t="s">
        <v>496</v>
      </c>
      <c r="B210" s="109" t="s">
        <v>497</v>
      </c>
      <c r="C210" s="109" t="s">
        <v>135</v>
      </c>
      <c r="D210" s="109" t="s">
        <v>60</v>
      </c>
      <c r="E210" s="109" t="s">
        <v>1090</v>
      </c>
      <c r="F210" s="110" t="s">
        <v>136</v>
      </c>
      <c r="G210" s="111">
        <v>31</v>
      </c>
      <c r="H210" s="111">
        <v>305302334.523849</v>
      </c>
      <c r="I210" s="111">
        <v>3340.84371278209</v>
      </c>
      <c r="J210" s="111">
        <v>107.769152025229</v>
      </c>
      <c r="K210" s="111">
        <v>91384.8</v>
      </c>
      <c r="L210" s="122"/>
      <c r="M210" s="123">
        <v>31</v>
      </c>
      <c r="N210" s="123">
        <v>292679866</v>
      </c>
      <c r="O210" s="123">
        <v>3385</v>
      </c>
      <c r="P210" s="123">
        <f t="shared" si="12"/>
        <v>109.193548387097</v>
      </c>
      <c r="Q210" s="137">
        <f t="shared" si="13"/>
        <v>86463.7713441654</v>
      </c>
      <c r="R210" s="138">
        <f t="shared" si="14"/>
        <v>-12622468.5238491</v>
      </c>
      <c r="S210" s="107"/>
      <c r="T210" s="139">
        <v>30</v>
      </c>
      <c r="U210" s="140">
        <v>222405622.368797</v>
      </c>
      <c r="V210" s="141">
        <v>2507.14948641778</v>
      </c>
      <c r="W210" s="140">
        <v>83.5716495472594</v>
      </c>
      <c r="X210" s="142">
        <v>88708.5606876079</v>
      </c>
      <c r="Z210" s="154">
        <v>30</v>
      </c>
      <c r="AA210" s="155">
        <v>249699190</v>
      </c>
      <c r="AB210" s="154">
        <v>2761</v>
      </c>
      <c r="AC210" s="156">
        <v>92.0333333333333</v>
      </c>
      <c r="AD210" s="156">
        <v>90437.9536399855</v>
      </c>
      <c r="AE210" s="157">
        <f t="shared" si="15"/>
        <v>27293567.6312033</v>
      </c>
    </row>
    <row r="211" hidden="1" spans="1:31">
      <c r="A211" s="109" t="s">
        <v>498</v>
      </c>
      <c r="B211" s="109" t="s">
        <v>499</v>
      </c>
      <c r="C211" s="109" t="s">
        <v>14</v>
      </c>
      <c r="D211" s="109" t="s">
        <v>24</v>
      </c>
      <c r="E211" s="109" t="s">
        <v>1089</v>
      </c>
      <c r="F211" s="110" t="s">
        <v>32</v>
      </c>
      <c r="G211" s="111">
        <v>22</v>
      </c>
      <c r="H211" s="111">
        <v>136781297.472993</v>
      </c>
      <c r="I211" s="111">
        <v>1580.61422970336</v>
      </c>
      <c r="J211" s="111">
        <v>71.8461013501526</v>
      </c>
      <c r="K211" s="111">
        <v>86536.8</v>
      </c>
      <c r="L211" s="122"/>
      <c r="M211" s="123">
        <v>22</v>
      </c>
      <c r="N211" s="123">
        <v>169762091</v>
      </c>
      <c r="O211" s="123">
        <v>1960</v>
      </c>
      <c r="P211" s="123">
        <f t="shared" si="12"/>
        <v>89.0909090909091</v>
      </c>
      <c r="Q211" s="137">
        <f t="shared" si="13"/>
        <v>86613.3117346939</v>
      </c>
      <c r="R211" s="138">
        <f t="shared" si="14"/>
        <v>32980793.5270066</v>
      </c>
      <c r="S211" s="107"/>
      <c r="T211" s="139">
        <v>21</v>
      </c>
      <c r="U211" s="140">
        <v>160031960.515856</v>
      </c>
      <c r="V211" s="141">
        <v>1773.94469916414</v>
      </c>
      <c r="W211" s="140">
        <v>84.4735571030544</v>
      </c>
      <c r="X211" s="142">
        <v>90212.4855364773</v>
      </c>
      <c r="Z211" s="154">
        <v>21</v>
      </c>
      <c r="AA211" s="155">
        <v>156121341</v>
      </c>
      <c r="AB211" s="154">
        <v>1878</v>
      </c>
      <c r="AC211" s="156">
        <v>89.4285714285714</v>
      </c>
      <c r="AD211" s="156">
        <v>83131.7044728435</v>
      </c>
      <c r="AE211" s="157">
        <f t="shared" si="15"/>
        <v>-3910619.51585576</v>
      </c>
    </row>
    <row r="212" hidden="1" spans="1:31">
      <c r="A212" s="112" t="s">
        <v>500</v>
      </c>
      <c r="B212" s="112" t="s">
        <v>501</v>
      </c>
      <c r="C212" s="112" t="s">
        <v>502</v>
      </c>
      <c r="D212" s="112" t="s">
        <v>15</v>
      </c>
      <c r="E212" s="112" t="s">
        <v>1093</v>
      </c>
      <c r="F212" s="113" t="s">
        <v>81</v>
      </c>
      <c r="G212" s="111">
        <v>30</v>
      </c>
      <c r="H212" s="111">
        <v>402916256.989785</v>
      </c>
      <c r="I212" s="111">
        <v>4528.11563131214</v>
      </c>
      <c r="J212" s="111">
        <v>150.937187710405</v>
      </c>
      <c r="K212" s="111">
        <v>88981</v>
      </c>
      <c r="L212" s="122"/>
      <c r="M212" s="123">
        <v>31</v>
      </c>
      <c r="N212" s="123">
        <v>383038321</v>
      </c>
      <c r="O212" s="123">
        <v>4454</v>
      </c>
      <c r="P212" s="123">
        <f t="shared" si="12"/>
        <v>143.677419354839</v>
      </c>
      <c r="Q212" s="137">
        <f t="shared" si="13"/>
        <v>85998.7249663224</v>
      </c>
      <c r="R212" s="138">
        <f t="shared" si="14"/>
        <v>-19877935.9897852</v>
      </c>
      <c r="S212" s="107"/>
      <c r="T212" s="139">
        <v>30</v>
      </c>
      <c r="U212" s="140">
        <v>379956836.848433</v>
      </c>
      <c r="V212" s="141">
        <v>4485.27061149538</v>
      </c>
      <c r="W212" s="140">
        <v>149.509020383179</v>
      </c>
      <c r="X212" s="142">
        <v>84712.1321675965</v>
      </c>
      <c r="Z212" s="154">
        <v>30</v>
      </c>
      <c r="AA212" s="155">
        <v>350862761</v>
      </c>
      <c r="AB212" s="154">
        <v>4092</v>
      </c>
      <c r="AC212" s="156">
        <v>136.4</v>
      </c>
      <c r="AD212" s="156">
        <v>85743.5877321603</v>
      </c>
      <c r="AE212" s="157">
        <f t="shared" si="15"/>
        <v>-29094075.8484328</v>
      </c>
    </row>
    <row r="213" hidden="1" spans="1:31">
      <c r="A213" s="114" t="s">
        <v>503</v>
      </c>
      <c r="B213" s="114" t="s">
        <v>504</v>
      </c>
      <c r="C213" s="114" t="s">
        <v>14</v>
      </c>
      <c r="D213" s="114" t="s">
        <v>505</v>
      </c>
      <c r="E213" s="114" t="s">
        <v>1089</v>
      </c>
      <c r="F213" s="115" t="s">
        <v>55</v>
      </c>
      <c r="G213" s="111">
        <v>0</v>
      </c>
      <c r="H213" s="111">
        <v>0</v>
      </c>
      <c r="I213" s="111">
        <v>0</v>
      </c>
      <c r="J213" s="111">
        <v>0</v>
      </c>
      <c r="K213" s="111">
        <v>0</v>
      </c>
      <c r="L213" s="122"/>
      <c r="M213" s="123">
        <v>0</v>
      </c>
      <c r="N213" s="123">
        <v>0</v>
      </c>
      <c r="O213" s="123">
        <v>0</v>
      </c>
      <c r="P213" s="123">
        <f t="shared" si="12"/>
        <v>0</v>
      </c>
      <c r="Q213" s="137">
        <f t="shared" si="13"/>
        <v>0</v>
      </c>
      <c r="R213" s="138">
        <f t="shared" si="14"/>
        <v>0</v>
      </c>
      <c r="S213" s="107"/>
      <c r="T213" s="139">
        <v>0</v>
      </c>
      <c r="U213" s="140">
        <v>0</v>
      </c>
      <c r="V213" s="141">
        <v>0</v>
      </c>
      <c r="W213" s="140">
        <v>0</v>
      </c>
      <c r="X213" s="142">
        <v>0</v>
      </c>
      <c r="Z213" s="154">
        <v>0</v>
      </c>
      <c r="AA213" s="155">
        <v>0</v>
      </c>
      <c r="AB213" s="154">
        <v>0</v>
      </c>
      <c r="AC213" s="156">
        <v>0</v>
      </c>
      <c r="AD213" s="156">
        <v>0</v>
      </c>
      <c r="AE213" s="157">
        <f t="shared" si="15"/>
        <v>0</v>
      </c>
    </row>
    <row r="214" hidden="1" spans="1:31">
      <c r="A214" s="109" t="s">
        <v>506</v>
      </c>
      <c r="B214" s="109" t="s">
        <v>507</v>
      </c>
      <c r="C214" s="109" t="s">
        <v>80</v>
      </c>
      <c r="D214" s="109" t="s">
        <v>60</v>
      </c>
      <c r="E214" s="109" t="s">
        <v>1093</v>
      </c>
      <c r="F214" s="110" t="s">
        <v>97</v>
      </c>
      <c r="G214" s="111">
        <v>30</v>
      </c>
      <c r="H214" s="111">
        <v>202753924.251386</v>
      </c>
      <c r="I214" s="111">
        <v>2113.12062794566</v>
      </c>
      <c r="J214" s="111">
        <v>70.4373542648555</v>
      </c>
      <c r="K214" s="111">
        <v>95950</v>
      </c>
      <c r="L214" s="122"/>
      <c r="M214" s="123">
        <v>30</v>
      </c>
      <c r="N214" s="123">
        <v>196606645</v>
      </c>
      <c r="O214" s="123">
        <v>2053</v>
      </c>
      <c r="P214" s="123">
        <f t="shared" si="12"/>
        <v>68.4333333333333</v>
      </c>
      <c r="Q214" s="137">
        <f t="shared" si="13"/>
        <v>95765.5358012664</v>
      </c>
      <c r="R214" s="138">
        <f t="shared" si="14"/>
        <v>-6147279.25138643</v>
      </c>
      <c r="S214" s="107"/>
      <c r="T214" s="139">
        <v>30</v>
      </c>
      <c r="U214" s="140">
        <v>210227631.140151</v>
      </c>
      <c r="V214" s="141">
        <v>2109.12628536451</v>
      </c>
      <c r="W214" s="140">
        <v>70.3042095121503</v>
      </c>
      <c r="X214" s="142">
        <v>99675.2221993281</v>
      </c>
      <c r="Z214" s="154">
        <v>30</v>
      </c>
      <c r="AA214" s="155">
        <v>213949907</v>
      </c>
      <c r="AB214" s="154">
        <v>2110</v>
      </c>
      <c r="AC214" s="156">
        <v>70.3333333333333</v>
      </c>
      <c r="AD214" s="156">
        <v>101398.060189573</v>
      </c>
      <c r="AE214" s="157">
        <f t="shared" si="15"/>
        <v>3722275.85984898</v>
      </c>
    </row>
    <row r="215" hidden="1" spans="1:31">
      <c r="A215" s="112" t="s">
        <v>508</v>
      </c>
      <c r="B215" s="112" t="s">
        <v>509</v>
      </c>
      <c r="C215" s="112" t="s">
        <v>135</v>
      </c>
      <c r="D215" s="112" t="s">
        <v>15</v>
      </c>
      <c r="E215" s="112" t="s">
        <v>1090</v>
      </c>
      <c r="F215" s="113" t="s">
        <v>136</v>
      </c>
      <c r="G215" s="111">
        <v>31</v>
      </c>
      <c r="H215" s="111">
        <v>204286865.875975</v>
      </c>
      <c r="I215" s="111">
        <v>2386.3169377015</v>
      </c>
      <c r="J215" s="111">
        <v>76.9779657323063</v>
      </c>
      <c r="K215" s="111">
        <v>85607.6</v>
      </c>
      <c r="L215" s="122"/>
      <c r="M215" s="123">
        <v>31</v>
      </c>
      <c r="N215" s="123">
        <v>199892865</v>
      </c>
      <c r="O215" s="123">
        <v>2371</v>
      </c>
      <c r="P215" s="123">
        <f t="shared" si="12"/>
        <v>76.4838709677419</v>
      </c>
      <c r="Q215" s="137">
        <f t="shared" si="13"/>
        <v>84307.4082665542</v>
      </c>
      <c r="R215" s="138">
        <f t="shared" si="14"/>
        <v>-4394000.87597457</v>
      </c>
      <c r="S215" s="107"/>
      <c r="T215" s="139">
        <v>30</v>
      </c>
      <c r="U215" s="140">
        <v>201356143.46913</v>
      </c>
      <c r="V215" s="141">
        <v>2352.32764351667</v>
      </c>
      <c r="W215" s="140">
        <v>78.4109214505557</v>
      </c>
      <c r="X215" s="142">
        <v>85598.6809593021</v>
      </c>
      <c r="Z215" s="154">
        <v>30</v>
      </c>
      <c r="AA215" s="155">
        <v>188480818</v>
      </c>
      <c r="AB215" s="154">
        <v>2152</v>
      </c>
      <c r="AC215" s="156">
        <v>71.7333333333333</v>
      </c>
      <c r="AD215" s="156">
        <v>87584.0232342007</v>
      </c>
      <c r="AE215" s="157">
        <f t="shared" si="15"/>
        <v>-12875325.4691302</v>
      </c>
    </row>
    <row r="216" hidden="1" spans="1:31">
      <c r="A216" s="109" t="s">
        <v>510</v>
      </c>
      <c r="B216" s="109" t="s">
        <v>511</v>
      </c>
      <c r="C216" s="109" t="s">
        <v>35</v>
      </c>
      <c r="D216" s="109" t="s">
        <v>15</v>
      </c>
      <c r="E216" s="109" t="s">
        <v>1090</v>
      </c>
      <c r="F216" s="110" t="s">
        <v>37</v>
      </c>
      <c r="G216" s="111">
        <v>31</v>
      </c>
      <c r="H216" s="111">
        <v>153457787.058721</v>
      </c>
      <c r="I216" s="111">
        <v>1813.60087265314</v>
      </c>
      <c r="J216" s="111">
        <v>58.5032539565528</v>
      </c>
      <c r="K216" s="111">
        <v>84614.972</v>
      </c>
      <c r="L216" s="122"/>
      <c r="M216" s="123">
        <v>31</v>
      </c>
      <c r="N216" s="123">
        <v>147382092</v>
      </c>
      <c r="O216" s="123">
        <v>1771</v>
      </c>
      <c r="P216" s="123">
        <f t="shared" si="12"/>
        <v>57.1290322580645</v>
      </c>
      <c r="Q216" s="137">
        <f t="shared" si="13"/>
        <v>83219.701863354</v>
      </c>
      <c r="R216" s="138">
        <f t="shared" si="14"/>
        <v>-6075695.05872074</v>
      </c>
      <c r="S216" s="107"/>
      <c r="T216" s="139">
        <v>30</v>
      </c>
      <c r="U216" s="140">
        <v>126267462.441473</v>
      </c>
      <c r="V216" s="141">
        <v>1423.39658611</v>
      </c>
      <c r="W216" s="140">
        <v>47.4465528703334</v>
      </c>
      <c r="X216" s="142">
        <v>88708.5606876079</v>
      </c>
      <c r="Z216" s="154">
        <v>30</v>
      </c>
      <c r="AA216" s="155">
        <v>160753503</v>
      </c>
      <c r="AB216" s="154">
        <v>1924</v>
      </c>
      <c r="AC216" s="156">
        <v>64.1333333333333</v>
      </c>
      <c r="AD216" s="156">
        <v>83551.7167359667</v>
      </c>
      <c r="AE216" s="157">
        <f t="shared" si="15"/>
        <v>34486040.558527</v>
      </c>
    </row>
    <row r="217" hidden="1" spans="1:31">
      <c r="A217" s="109" t="s">
        <v>512</v>
      </c>
      <c r="B217" s="109" t="s">
        <v>513</v>
      </c>
      <c r="C217" s="109" t="s">
        <v>183</v>
      </c>
      <c r="D217" s="109" t="s">
        <v>15</v>
      </c>
      <c r="E217" s="109" t="s">
        <v>1089</v>
      </c>
      <c r="F217" s="110" t="s">
        <v>184</v>
      </c>
      <c r="G217" s="111">
        <v>31</v>
      </c>
      <c r="H217" s="111">
        <v>452014818.001932</v>
      </c>
      <c r="I217" s="111">
        <v>4454.45828370946</v>
      </c>
      <c r="J217" s="111">
        <v>143.692202700305</v>
      </c>
      <c r="K217" s="111">
        <v>101474.7</v>
      </c>
      <c r="L217" s="122"/>
      <c r="M217" s="123">
        <v>31</v>
      </c>
      <c r="N217" s="123">
        <v>478196183</v>
      </c>
      <c r="O217" s="123">
        <v>4611</v>
      </c>
      <c r="P217" s="123">
        <f t="shared" si="12"/>
        <v>148.741935483871</v>
      </c>
      <c r="Q217" s="137">
        <f t="shared" si="13"/>
        <v>103707.695293863</v>
      </c>
      <c r="R217" s="138">
        <f t="shared" si="14"/>
        <v>26181364.9980677</v>
      </c>
      <c r="S217" s="107"/>
      <c r="T217" s="139">
        <v>30</v>
      </c>
      <c r="U217" s="140">
        <v>464694519.325508</v>
      </c>
      <c r="V217" s="141">
        <v>4412.36174791035</v>
      </c>
      <c r="W217" s="140">
        <v>147.078724930345</v>
      </c>
      <c r="X217" s="142">
        <v>105316.505281006</v>
      </c>
      <c r="Z217" s="154">
        <v>30</v>
      </c>
      <c r="AA217" s="155">
        <v>438638984</v>
      </c>
      <c r="AB217" s="154">
        <v>4320</v>
      </c>
      <c r="AC217" s="156">
        <v>144</v>
      </c>
      <c r="AD217" s="156">
        <v>101536.801851852</v>
      </c>
      <c r="AE217" s="157">
        <f t="shared" si="15"/>
        <v>-26055535.3255077</v>
      </c>
    </row>
    <row r="218" hidden="1" spans="1:31">
      <c r="A218" s="112" t="s">
        <v>514</v>
      </c>
      <c r="B218" s="112" t="s">
        <v>515</v>
      </c>
      <c r="C218" s="112" t="s">
        <v>14</v>
      </c>
      <c r="D218" s="112" t="s">
        <v>60</v>
      </c>
      <c r="E218" s="112" t="s">
        <v>1088</v>
      </c>
      <c r="F218" s="113" t="s">
        <v>21</v>
      </c>
      <c r="G218" s="111">
        <v>31</v>
      </c>
      <c r="H218" s="111">
        <v>455579215.555313</v>
      </c>
      <c r="I218" s="111">
        <v>5794.53901107751</v>
      </c>
      <c r="J218" s="111">
        <v>186.920613260565</v>
      </c>
      <c r="K218" s="111">
        <v>78622.1673</v>
      </c>
      <c r="L218" s="122"/>
      <c r="M218" s="123">
        <v>31</v>
      </c>
      <c r="N218" s="123">
        <v>444751972</v>
      </c>
      <c r="O218" s="123">
        <v>5564</v>
      </c>
      <c r="P218" s="123">
        <f t="shared" si="12"/>
        <v>179.483870967742</v>
      </c>
      <c r="Q218" s="137">
        <f t="shared" si="13"/>
        <v>79933.8554996405</v>
      </c>
      <c r="R218" s="138">
        <f t="shared" si="14"/>
        <v>-10827243.5553129</v>
      </c>
      <c r="S218" s="107"/>
      <c r="T218" s="139">
        <v>30</v>
      </c>
      <c r="U218" s="140">
        <v>465961696.433634</v>
      </c>
      <c r="V218" s="141">
        <v>5582.54300976878</v>
      </c>
      <c r="W218" s="140">
        <v>186.084766992293</v>
      </c>
      <c r="X218" s="142">
        <v>83467.6411123492</v>
      </c>
      <c r="Z218" s="154">
        <v>30</v>
      </c>
      <c r="AA218" s="155">
        <v>389064548</v>
      </c>
      <c r="AB218" s="154">
        <v>4846</v>
      </c>
      <c r="AC218" s="156">
        <v>161.533333333333</v>
      </c>
      <c r="AD218" s="156">
        <v>80285.7094510937</v>
      </c>
      <c r="AE218" s="157">
        <f t="shared" si="15"/>
        <v>-76897148.4336338</v>
      </c>
    </row>
    <row r="219" hidden="1" spans="1:31">
      <c r="A219" s="112" t="s">
        <v>516</v>
      </c>
      <c r="B219" s="112" t="s">
        <v>517</v>
      </c>
      <c r="C219" s="112" t="s">
        <v>14</v>
      </c>
      <c r="D219" s="112" t="s">
        <v>60</v>
      </c>
      <c r="E219" s="112" t="s">
        <v>1087</v>
      </c>
      <c r="F219" s="113" t="s">
        <v>201</v>
      </c>
      <c r="G219" s="111">
        <v>31</v>
      </c>
      <c r="H219" s="111">
        <v>135309439.355473</v>
      </c>
      <c r="I219" s="111">
        <v>1527.24284012896</v>
      </c>
      <c r="J219" s="111">
        <v>49.265898068676</v>
      </c>
      <c r="K219" s="111">
        <v>88597.2</v>
      </c>
      <c r="L219" s="122"/>
      <c r="M219" s="123">
        <v>31</v>
      </c>
      <c r="N219" s="123">
        <v>123481223</v>
      </c>
      <c r="O219" s="123">
        <v>1436</v>
      </c>
      <c r="P219" s="123">
        <f t="shared" si="12"/>
        <v>46.3225806451613</v>
      </c>
      <c r="Q219" s="137">
        <f t="shared" si="13"/>
        <v>85989.7096100279</v>
      </c>
      <c r="R219" s="138">
        <f t="shared" si="14"/>
        <v>-11828216.3554733</v>
      </c>
      <c r="S219" s="107"/>
      <c r="T219" s="139">
        <v>30</v>
      </c>
      <c r="U219" s="140">
        <v>129462714.520665</v>
      </c>
      <c r="V219" s="141">
        <v>1359.08061914987</v>
      </c>
      <c r="W219" s="140">
        <v>45.3026873049957</v>
      </c>
      <c r="X219" s="142">
        <v>95257.5680180374</v>
      </c>
      <c r="Z219" s="154">
        <v>30</v>
      </c>
      <c r="AA219" s="155">
        <v>110234788</v>
      </c>
      <c r="AB219" s="154">
        <v>1198</v>
      </c>
      <c r="AC219" s="156">
        <v>39.9333333333333</v>
      </c>
      <c r="AD219" s="156">
        <v>92015.6828046745</v>
      </c>
      <c r="AE219" s="157">
        <f t="shared" si="15"/>
        <v>-19227926.5206651</v>
      </c>
    </row>
    <row r="220" hidden="1" spans="1:31">
      <c r="A220" s="112" t="s">
        <v>518</v>
      </c>
      <c r="B220" s="112" t="s">
        <v>519</v>
      </c>
      <c r="C220" s="112" t="s">
        <v>80</v>
      </c>
      <c r="D220" s="112" t="s">
        <v>60</v>
      </c>
      <c r="E220" s="112" t="s">
        <v>1093</v>
      </c>
      <c r="F220" s="113" t="s">
        <v>339</v>
      </c>
      <c r="G220" s="111">
        <v>30</v>
      </c>
      <c r="H220" s="111">
        <v>389043620.067322</v>
      </c>
      <c r="I220" s="111">
        <v>4377.17844360173</v>
      </c>
      <c r="J220" s="111">
        <v>145.905948120058</v>
      </c>
      <c r="K220" s="111">
        <v>88880</v>
      </c>
      <c r="L220" s="122"/>
      <c r="M220" s="123">
        <v>30</v>
      </c>
      <c r="N220" s="123">
        <v>356750501</v>
      </c>
      <c r="O220" s="123">
        <v>3967</v>
      </c>
      <c r="P220" s="123">
        <f t="shared" si="12"/>
        <v>132.233333333333</v>
      </c>
      <c r="Q220" s="137">
        <f t="shared" si="13"/>
        <v>89929.5439879002</v>
      </c>
      <c r="R220" s="138">
        <f t="shared" si="14"/>
        <v>-32293119.0673219</v>
      </c>
      <c r="S220" s="107"/>
      <c r="T220" s="139">
        <v>30</v>
      </c>
      <c r="U220" s="140">
        <v>362417735.088049</v>
      </c>
      <c r="V220" s="141">
        <v>4188.25257072902</v>
      </c>
      <c r="W220" s="140">
        <v>139.608419024301</v>
      </c>
      <c r="X220" s="142">
        <v>86531.967441726</v>
      </c>
      <c r="Z220" s="154">
        <v>30</v>
      </c>
      <c r="AA220" s="155">
        <v>339971048</v>
      </c>
      <c r="AB220" s="154">
        <v>3728</v>
      </c>
      <c r="AC220" s="156">
        <v>124.266666666667</v>
      </c>
      <c r="AD220" s="156">
        <v>91193.9506437768</v>
      </c>
      <c r="AE220" s="157">
        <f t="shared" si="15"/>
        <v>-22446687.0880489</v>
      </c>
    </row>
    <row r="221" hidden="1" spans="1:31">
      <c r="A221" s="109" t="s">
        <v>520</v>
      </c>
      <c r="B221" s="109" t="s">
        <v>521</v>
      </c>
      <c r="C221" s="109" t="s">
        <v>522</v>
      </c>
      <c r="D221" s="109" t="s">
        <v>15</v>
      </c>
      <c r="E221" s="109" t="s">
        <v>1090</v>
      </c>
      <c r="F221" s="110" t="s">
        <v>187</v>
      </c>
      <c r="G221" s="111">
        <v>31</v>
      </c>
      <c r="H221" s="111">
        <v>353595916.72275</v>
      </c>
      <c r="I221" s="111">
        <v>3659.01930447563</v>
      </c>
      <c r="J221" s="111">
        <v>118.032880789536</v>
      </c>
      <c r="K221" s="111">
        <v>96636.8</v>
      </c>
      <c r="L221" s="122"/>
      <c r="M221" s="123">
        <v>31</v>
      </c>
      <c r="N221" s="123">
        <v>304502409</v>
      </c>
      <c r="O221" s="123">
        <v>3292</v>
      </c>
      <c r="P221" s="123">
        <f t="shared" si="12"/>
        <v>106.193548387097</v>
      </c>
      <c r="Q221" s="137">
        <f t="shared" si="13"/>
        <v>92497.6941069259</v>
      </c>
      <c r="R221" s="138">
        <f t="shared" si="14"/>
        <v>-49093507.7227503</v>
      </c>
      <c r="S221" s="107"/>
      <c r="T221" s="139">
        <v>30</v>
      </c>
      <c r="U221" s="140">
        <v>273393967.302357</v>
      </c>
      <c r="V221" s="141">
        <v>2816.79317222</v>
      </c>
      <c r="W221" s="140">
        <v>93.8931057406668</v>
      </c>
      <c r="X221" s="142">
        <v>97058.587758109</v>
      </c>
      <c r="Z221" s="154">
        <v>30</v>
      </c>
      <c r="AA221" s="155">
        <v>288687676</v>
      </c>
      <c r="AB221" s="154">
        <v>3060</v>
      </c>
      <c r="AC221" s="156">
        <v>102</v>
      </c>
      <c r="AD221" s="156">
        <v>94342.3777777778</v>
      </c>
      <c r="AE221" s="157">
        <f t="shared" si="15"/>
        <v>15293708.6976426</v>
      </c>
    </row>
    <row r="222" hidden="1" spans="1:31">
      <c r="A222" s="109" t="s">
        <v>523</v>
      </c>
      <c r="B222" s="109" t="s">
        <v>524</v>
      </c>
      <c r="C222" s="109" t="s">
        <v>14</v>
      </c>
      <c r="D222" s="109" t="s">
        <v>24</v>
      </c>
      <c r="E222" s="109" t="s">
        <v>1087</v>
      </c>
      <c r="F222" s="110" t="s">
        <v>77</v>
      </c>
      <c r="G222" s="111">
        <v>21</v>
      </c>
      <c r="H222" s="111">
        <v>167754700.59817</v>
      </c>
      <c r="I222" s="111">
        <v>1750.0865040646</v>
      </c>
      <c r="J222" s="111">
        <v>83.3374525745047</v>
      </c>
      <c r="K222" s="111">
        <v>95855.0907104063</v>
      </c>
      <c r="L222" s="122"/>
      <c r="M222" s="123">
        <v>22</v>
      </c>
      <c r="N222" s="123">
        <v>183545911</v>
      </c>
      <c r="O222" s="123">
        <v>1979</v>
      </c>
      <c r="P222" s="123">
        <f t="shared" si="12"/>
        <v>89.9545454545455</v>
      </c>
      <c r="Q222" s="137">
        <f t="shared" si="13"/>
        <v>92746.7968671046</v>
      </c>
      <c r="R222" s="138">
        <f t="shared" si="14"/>
        <v>15791210.40183</v>
      </c>
      <c r="S222" s="107"/>
      <c r="T222" s="139">
        <v>21</v>
      </c>
      <c r="U222" s="140">
        <v>155555054.957514</v>
      </c>
      <c r="V222" s="141">
        <v>1752.15211904676</v>
      </c>
      <c r="W222" s="140">
        <v>83.4358151927031</v>
      </c>
      <c r="X222" s="142">
        <v>88779.4234681754</v>
      </c>
      <c r="Z222" s="154">
        <v>21</v>
      </c>
      <c r="AA222" s="155">
        <v>125085504</v>
      </c>
      <c r="AB222" s="154">
        <v>1389</v>
      </c>
      <c r="AC222" s="156">
        <v>66.1428571428571</v>
      </c>
      <c r="AD222" s="156">
        <v>90054.3585313175</v>
      </c>
      <c r="AE222" s="157">
        <f t="shared" si="15"/>
        <v>-30469550.9575135</v>
      </c>
    </row>
    <row r="223" hidden="1" spans="1:31">
      <c r="A223" s="109" t="s">
        <v>525</v>
      </c>
      <c r="B223" s="109" t="s">
        <v>526</v>
      </c>
      <c r="C223" s="109" t="s">
        <v>14</v>
      </c>
      <c r="D223" s="109" t="s">
        <v>15</v>
      </c>
      <c r="E223" s="109" t="s">
        <v>1091</v>
      </c>
      <c r="F223" s="110" t="s">
        <v>43</v>
      </c>
      <c r="G223" s="111">
        <v>31</v>
      </c>
      <c r="H223" s="111">
        <v>331773893.988283</v>
      </c>
      <c r="I223" s="111">
        <v>3899.21068251878</v>
      </c>
      <c r="J223" s="111">
        <v>125.78098975867</v>
      </c>
      <c r="K223" s="111">
        <v>85087.45</v>
      </c>
      <c r="L223" s="122"/>
      <c r="M223" s="123">
        <v>31</v>
      </c>
      <c r="N223" s="123">
        <v>405342099</v>
      </c>
      <c r="O223" s="123">
        <v>4768</v>
      </c>
      <c r="P223" s="123">
        <f t="shared" si="12"/>
        <v>153.806451612903</v>
      </c>
      <c r="Q223" s="137">
        <f t="shared" si="13"/>
        <v>85013.0241191275</v>
      </c>
      <c r="R223" s="138">
        <f t="shared" si="14"/>
        <v>73568205.0117172</v>
      </c>
      <c r="S223" s="107"/>
      <c r="T223" s="139">
        <v>30</v>
      </c>
      <c r="U223" s="140">
        <v>403619637.99007</v>
      </c>
      <c r="V223" s="141">
        <v>4537.18029364497</v>
      </c>
      <c r="W223" s="140">
        <v>151.239343121499</v>
      </c>
      <c r="X223" s="142">
        <v>88958.2542169203</v>
      </c>
      <c r="Z223" s="154">
        <v>30</v>
      </c>
      <c r="AA223" s="155">
        <v>433642192</v>
      </c>
      <c r="AB223" s="154">
        <v>5167</v>
      </c>
      <c r="AC223" s="156">
        <v>172.233333333333</v>
      </c>
      <c r="AD223" s="156">
        <v>83925.3323011419</v>
      </c>
      <c r="AE223" s="157">
        <f t="shared" si="15"/>
        <v>30022554.0099297</v>
      </c>
    </row>
    <row r="224" hidden="1" spans="1:31">
      <c r="A224" s="109" t="s">
        <v>527</v>
      </c>
      <c r="B224" s="109" t="s">
        <v>528</v>
      </c>
      <c r="C224" s="109" t="s">
        <v>115</v>
      </c>
      <c r="D224" s="109" t="s">
        <v>60</v>
      </c>
      <c r="E224" s="109" t="s">
        <v>1092</v>
      </c>
      <c r="F224" s="110" t="s">
        <v>116</v>
      </c>
      <c r="G224" s="111">
        <v>31</v>
      </c>
      <c r="H224" s="111">
        <v>603999074.250698</v>
      </c>
      <c r="I224" s="111">
        <v>6519.48026117141</v>
      </c>
      <c r="J224" s="111">
        <v>210.305814876497</v>
      </c>
      <c r="K224" s="111">
        <v>92645.28</v>
      </c>
      <c r="L224" s="122"/>
      <c r="M224" s="123">
        <v>31</v>
      </c>
      <c r="N224" s="123">
        <v>615425230</v>
      </c>
      <c r="O224" s="123">
        <v>6533</v>
      </c>
      <c r="P224" s="123">
        <f t="shared" si="12"/>
        <v>210.741935483871</v>
      </c>
      <c r="Q224" s="137">
        <f t="shared" si="13"/>
        <v>94202.5455380377</v>
      </c>
      <c r="R224" s="138">
        <f t="shared" si="14"/>
        <v>11426155.7493019</v>
      </c>
      <c r="S224" s="107"/>
      <c r="T224" s="139">
        <v>30</v>
      </c>
      <c r="U224" s="140">
        <v>532466727.62798</v>
      </c>
      <c r="V224" s="141">
        <v>5627.95648694809</v>
      </c>
      <c r="W224" s="140">
        <v>187.598549564936</v>
      </c>
      <c r="X224" s="142">
        <v>94611.0242434949</v>
      </c>
      <c r="Z224" s="154">
        <v>30</v>
      </c>
      <c r="AA224" s="155">
        <v>501608456</v>
      </c>
      <c r="AB224" s="154">
        <v>5394</v>
      </c>
      <c r="AC224" s="156">
        <v>179.8</v>
      </c>
      <c r="AD224" s="156">
        <v>92993.7812384131</v>
      </c>
      <c r="AE224" s="157">
        <f t="shared" si="15"/>
        <v>-30858271.6279804</v>
      </c>
    </row>
    <row r="225" hidden="1" spans="1:31">
      <c r="A225" s="109" t="s">
        <v>529</v>
      </c>
      <c r="B225" s="109" t="s">
        <v>530</v>
      </c>
      <c r="C225" s="109" t="s">
        <v>50</v>
      </c>
      <c r="D225" s="109" t="s">
        <v>92</v>
      </c>
      <c r="E225" s="109" t="s">
        <v>1089</v>
      </c>
      <c r="F225" s="110" t="s">
        <v>142</v>
      </c>
      <c r="G225" s="111">
        <v>31</v>
      </c>
      <c r="H225" s="111">
        <v>523307945.569315</v>
      </c>
      <c r="I225" s="111">
        <v>4931.72167124976</v>
      </c>
      <c r="J225" s="111">
        <v>159.087795846766</v>
      </c>
      <c r="K225" s="111">
        <v>106110.6</v>
      </c>
      <c r="L225" s="122"/>
      <c r="M225" s="123">
        <v>31</v>
      </c>
      <c r="N225" s="123">
        <v>589464432</v>
      </c>
      <c r="O225" s="123">
        <v>5549</v>
      </c>
      <c r="P225" s="123">
        <f t="shared" si="12"/>
        <v>179</v>
      </c>
      <c r="Q225" s="137">
        <f t="shared" si="13"/>
        <v>106228.947918544</v>
      </c>
      <c r="R225" s="138">
        <f t="shared" si="14"/>
        <v>66156486.4306855</v>
      </c>
      <c r="S225" s="107"/>
      <c r="T225" s="139">
        <v>30</v>
      </c>
      <c r="U225" s="140">
        <v>550462522.586301</v>
      </c>
      <c r="V225" s="141">
        <v>5130</v>
      </c>
      <c r="W225" s="140">
        <v>171</v>
      </c>
      <c r="X225" s="142">
        <v>107302.635981735</v>
      </c>
      <c r="Z225" s="154">
        <v>30</v>
      </c>
      <c r="AA225" s="155">
        <v>474517678</v>
      </c>
      <c r="AB225" s="154">
        <v>4672</v>
      </c>
      <c r="AC225" s="156">
        <v>155.733333333333</v>
      </c>
      <c r="AD225" s="156">
        <v>101566.283818493</v>
      </c>
      <c r="AE225" s="157">
        <f t="shared" si="15"/>
        <v>-75944844.5863012</v>
      </c>
    </row>
    <row r="226" hidden="1" spans="1:31">
      <c r="A226" s="109" t="s">
        <v>531</v>
      </c>
      <c r="B226" s="109" t="s">
        <v>532</v>
      </c>
      <c r="C226" s="109" t="s">
        <v>393</v>
      </c>
      <c r="D226" s="109" t="s">
        <v>92</v>
      </c>
      <c r="E226" s="109" t="s">
        <v>1091</v>
      </c>
      <c r="F226" s="110" t="s">
        <v>224</v>
      </c>
      <c r="G226" s="111">
        <v>31</v>
      </c>
      <c r="H226" s="111">
        <v>620649023.756298</v>
      </c>
      <c r="I226" s="111">
        <v>5334.1202136857</v>
      </c>
      <c r="J226" s="111">
        <v>172.068393989861</v>
      </c>
      <c r="K226" s="111">
        <v>116354.525</v>
      </c>
      <c r="L226" s="122"/>
      <c r="M226" s="123">
        <v>31</v>
      </c>
      <c r="N226" s="123">
        <v>814131353</v>
      </c>
      <c r="O226" s="123">
        <v>7086</v>
      </c>
      <c r="P226" s="123">
        <f t="shared" si="12"/>
        <v>228.58064516129</v>
      </c>
      <c r="Q226" s="137">
        <f t="shared" si="13"/>
        <v>114892.937200113</v>
      </c>
      <c r="R226" s="138">
        <f t="shared" si="14"/>
        <v>193482329.243702</v>
      </c>
      <c r="S226" s="107"/>
      <c r="T226" s="139">
        <v>30</v>
      </c>
      <c r="U226" s="140">
        <v>768312092.664928</v>
      </c>
      <c r="V226" s="141">
        <v>6630</v>
      </c>
      <c r="W226" s="140">
        <v>221</v>
      </c>
      <c r="X226" s="142">
        <v>115884.176872538</v>
      </c>
      <c r="Z226" s="154">
        <v>30</v>
      </c>
      <c r="AA226" s="155">
        <v>670749643</v>
      </c>
      <c r="AB226" s="154">
        <v>6105</v>
      </c>
      <c r="AC226" s="156">
        <v>203.5</v>
      </c>
      <c r="AD226" s="156">
        <v>109868.901392301</v>
      </c>
      <c r="AE226" s="157">
        <f t="shared" si="15"/>
        <v>-97562449.6649277</v>
      </c>
    </row>
    <row r="227" hidden="1" spans="1:31">
      <c r="A227" s="109" t="s">
        <v>533</v>
      </c>
      <c r="B227" s="109" t="s">
        <v>534</v>
      </c>
      <c r="C227" s="109" t="s">
        <v>393</v>
      </c>
      <c r="D227" s="109" t="s">
        <v>92</v>
      </c>
      <c r="E227" s="109" t="s">
        <v>1091</v>
      </c>
      <c r="F227" s="110" t="s">
        <v>224</v>
      </c>
      <c r="G227" s="111">
        <v>31</v>
      </c>
      <c r="H227" s="111">
        <v>849596994.2632</v>
      </c>
      <c r="I227" s="111">
        <v>7673.64662319697</v>
      </c>
      <c r="J227" s="111">
        <v>247.536987845063</v>
      </c>
      <c r="K227" s="111">
        <v>110716.2</v>
      </c>
      <c r="L227" s="122"/>
      <c r="M227" s="123">
        <v>31</v>
      </c>
      <c r="N227" s="123">
        <v>980770586</v>
      </c>
      <c r="O227" s="123">
        <v>8652</v>
      </c>
      <c r="P227" s="123">
        <f t="shared" si="12"/>
        <v>279.096774193548</v>
      </c>
      <c r="Q227" s="137">
        <f t="shared" si="13"/>
        <v>113357.672907998</v>
      </c>
      <c r="R227" s="138">
        <f t="shared" si="14"/>
        <v>131173591.7368</v>
      </c>
      <c r="S227" s="107"/>
      <c r="T227" s="139">
        <v>30</v>
      </c>
      <c r="U227" s="140">
        <v>958650194.423931</v>
      </c>
      <c r="V227" s="141">
        <v>8130</v>
      </c>
      <c r="W227" s="140">
        <v>271</v>
      </c>
      <c r="X227" s="142">
        <v>117915.153065674</v>
      </c>
      <c r="Z227" s="154">
        <v>30</v>
      </c>
      <c r="AA227" s="155">
        <v>887151208</v>
      </c>
      <c r="AB227" s="154">
        <v>7949</v>
      </c>
      <c r="AC227" s="156">
        <v>264.966666666667</v>
      </c>
      <c r="AD227" s="156">
        <v>111605.385331488</v>
      </c>
      <c r="AE227" s="157">
        <f t="shared" si="15"/>
        <v>-71498986.4239305</v>
      </c>
    </row>
    <row r="228" hidden="1" spans="1:31">
      <c r="A228" s="109" t="s">
        <v>535</v>
      </c>
      <c r="B228" s="109" t="s">
        <v>536</v>
      </c>
      <c r="C228" s="109" t="s">
        <v>115</v>
      </c>
      <c r="D228" s="109" t="s">
        <v>92</v>
      </c>
      <c r="E228" s="109" t="s">
        <v>1092</v>
      </c>
      <c r="F228" s="110" t="s">
        <v>116</v>
      </c>
      <c r="G228" s="111">
        <v>31</v>
      </c>
      <c r="H228" s="111">
        <v>343614935.573437</v>
      </c>
      <c r="I228" s="111">
        <v>3276.82238690912</v>
      </c>
      <c r="J228" s="111">
        <v>105.70394796481</v>
      </c>
      <c r="K228" s="111">
        <v>104862.24</v>
      </c>
      <c r="L228" s="122"/>
      <c r="M228" s="123">
        <v>31</v>
      </c>
      <c r="N228" s="123">
        <v>473203863</v>
      </c>
      <c r="O228" s="123">
        <v>4497</v>
      </c>
      <c r="P228" s="123">
        <f t="shared" si="12"/>
        <v>145.064516129032</v>
      </c>
      <c r="Q228" s="137">
        <f t="shared" si="13"/>
        <v>105226.565043362</v>
      </c>
      <c r="R228" s="138">
        <f t="shared" si="14"/>
        <v>129588927.426563</v>
      </c>
      <c r="S228" s="107"/>
      <c r="T228" s="139">
        <v>30</v>
      </c>
      <c r="U228" s="140">
        <v>399678378.522211</v>
      </c>
      <c r="V228" s="141">
        <v>3703.65894455969</v>
      </c>
      <c r="W228" s="140">
        <v>123.45529815199</v>
      </c>
      <c r="X228" s="142">
        <v>107914.466343965</v>
      </c>
      <c r="Z228" s="154">
        <v>30</v>
      </c>
      <c r="AA228" s="155">
        <v>402438593</v>
      </c>
      <c r="AB228" s="154">
        <v>3826</v>
      </c>
      <c r="AC228" s="156">
        <v>127.533333333333</v>
      </c>
      <c r="AD228" s="156">
        <v>105185.204652378</v>
      </c>
      <c r="AE228" s="157">
        <f t="shared" si="15"/>
        <v>2760214.47778857</v>
      </c>
    </row>
    <row r="229" hidden="1" spans="1:31">
      <c r="A229" s="109" t="s">
        <v>537</v>
      </c>
      <c r="B229" s="109" t="s">
        <v>538</v>
      </c>
      <c r="C229" s="109" t="s">
        <v>14</v>
      </c>
      <c r="D229" s="109" t="s">
        <v>24</v>
      </c>
      <c r="E229" s="109" t="s">
        <v>1087</v>
      </c>
      <c r="F229" s="110" t="s">
        <v>201</v>
      </c>
      <c r="G229" s="111">
        <v>31</v>
      </c>
      <c r="H229" s="111">
        <v>531010881.191537</v>
      </c>
      <c r="I229" s="111">
        <v>5727.16065048359</v>
      </c>
      <c r="J229" s="111">
        <v>184.747117757535</v>
      </c>
      <c r="K229" s="111">
        <v>92718</v>
      </c>
      <c r="L229" s="122"/>
      <c r="M229" s="123">
        <v>31</v>
      </c>
      <c r="N229" s="123">
        <v>604317983</v>
      </c>
      <c r="O229" s="123">
        <v>6980</v>
      </c>
      <c r="P229" s="123">
        <f t="shared" si="12"/>
        <v>225.161290322581</v>
      </c>
      <c r="Q229" s="137">
        <f t="shared" si="13"/>
        <v>86578.5075931232</v>
      </c>
      <c r="R229" s="138">
        <f t="shared" si="14"/>
        <v>73307101.8084626</v>
      </c>
      <c r="S229" s="107"/>
      <c r="T229" s="139">
        <v>30</v>
      </c>
      <c r="U229" s="140">
        <v>578935571.732625</v>
      </c>
      <c r="V229" s="141">
        <v>6330</v>
      </c>
      <c r="W229" s="140">
        <v>211</v>
      </c>
      <c r="X229" s="142">
        <v>91459.0160715047</v>
      </c>
      <c r="Z229" s="154">
        <v>30</v>
      </c>
      <c r="AA229" s="155">
        <v>481268910</v>
      </c>
      <c r="AB229" s="154">
        <v>5695</v>
      </c>
      <c r="AC229" s="156">
        <v>189.833333333333</v>
      </c>
      <c r="AD229" s="156">
        <v>84507.2712906058</v>
      </c>
      <c r="AE229" s="157">
        <f t="shared" si="15"/>
        <v>-97666661.7326248</v>
      </c>
    </row>
    <row r="230" hidden="1" spans="1:31">
      <c r="A230" s="109" t="s">
        <v>539</v>
      </c>
      <c r="B230" s="109" t="s">
        <v>540</v>
      </c>
      <c r="C230" s="109" t="s">
        <v>63</v>
      </c>
      <c r="D230" s="109" t="s">
        <v>15</v>
      </c>
      <c r="E230" s="109" t="s">
        <v>1093</v>
      </c>
      <c r="F230" s="110" t="s">
        <v>65</v>
      </c>
      <c r="G230" s="111">
        <v>31</v>
      </c>
      <c r="H230" s="111">
        <v>497788832.573078</v>
      </c>
      <c r="I230" s="111">
        <v>6238.73709203005</v>
      </c>
      <c r="J230" s="111">
        <v>201.249583613873</v>
      </c>
      <c r="K230" s="111">
        <v>79790</v>
      </c>
      <c r="L230" s="122"/>
      <c r="M230" s="123">
        <v>31</v>
      </c>
      <c r="N230" s="123">
        <v>422423265</v>
      </c>
      <c r="O230" s="123">
        <v>5214</v>
      </c>
      <c r="P230" s="123">
        <f t="shared" si="12"/>
        <v>168.193548387097</v>
      </c>
      <c r="Q230" s="137">
        <f t="shared" si="13"/>
        <v>81017.1202531646</v>
      </c>
      <c r="R230" s="138">
        <f t="shared" si="14"/>
        <v>-75365567.573078</v>
      </c>
      <c r="S230" s="107"/>
      <c r="T230" s="139">
        <v>30</v>
      </c>
      <c r="U230" s="140">
        <v>379888279.17126</v>
      </c>
      <c r="V230" s="141">
        <v>4633.77963187856</v>
      </c>
      <c r="W230" s="140">
        <v>154.459321062619</v>
      </c>
      <c r="X230" s="142">
        <v>81982.3792564022</v>
      </c>
      <c r="Z230" s="154">
        <v>30</v>
      </c>
      <c r="AA230" s="155">
        <v>393031595</v>
      </c>
      <c r="AB230" s="154">
        <v>4893</v>
      </c>
      <c r="AC230" s="156">
        <v>163.1</v>
      </c>
      <c r="AD230" s="156">
        <v>80325.2799918251</v>
      </c>
      <c r="AE230" s="157">
        <f t="shared" si="15"/>
        <v>13143315.8287402</v>
      </c>
    </row>
    <row r="231" hidden="1" spans="1:31">
      <c r="A231" s="112" t="s">
        <v>541</v>
      </c>
      <c r="B231" s="112" t="s">
        <v>542</v>
      </c>
      <c r="C231" s="112" t="s">
        <v>543</v>
      </c>
      <c r="D231" s="112" t="s">
        <v>15</v>
      </c>
      <c r="E231" s="112" t="s">
        <v>1089</v>
      </c>
      <c r="F231" s="113" t="s">
        <v>184</v>
      </c>
      <c r="G231" s="111">
        <v>31</v>
      </c>
      <c r="H231" s="111">
        <v>530239623.557272</v>
      </c>
      <c r="I231" s="111">
        <v>5833.2191810481</v>
      </c>
      <c r="J231" s="111">
        <v>188.168360678971</v>
      </c>
      <c r="K231" s="111">
        <v>90900</v>
      </c>
      <c r="L231" s="122"/>
      <c r="M231" s="123">
        <v>31</v>
      </c>
      <c r="N231" s="123">
        <v>437807500</v>
      </c>
      <c r="O231" s="123">
        <v>4817</v>
      </c>
      <c r="P231" s="123">
        <f t="shared" si="12"/>
        <v>155.387096774194</v>
      </c>
      <c r="Q231" s="137">
        <f t="shared" si="13"/>
        <v>90888.0008303924</v>
      </c>
      <c r="R231" s="138">
        <f t="shared" si="14"/>
        <v>-92432123.5572724</v>
      </c>
      <c r="S231" s="107"/>
      <c r="T231" s="139">
        <v>30</v>
      </c>
      <c r="U231" s="140">
        <v>470538412.931072</v>
      </c>
      <c r="V231" s="141">
        <v>5130</v>
      </c>
      <c r="W231" s="140">
        <v>171</v>
      </c>
      <c r="X231" s="142">
        <v>91722.8875109301</v>
      </c>
      <c r="Z231" s="154">
        <v>30</v>
      </c>
      <c r="AA231" s="155">
        <v>420440911</v>
      </c>
      <c r="AB231" s="154">
        <v>4665</v>
      </c>
      <c r="AC231" s="156">
        <v>155.5</v>
      </c>
      <c r="AD231" s="156">
        <v>90126.6690246517</v>
      </c>
      <c r="AE231" s="157">
        <f t="shared" si="15"/>
        <v>-50097501.9310716</v>
      </c>
    </row>
    <row r="232" hidden="1" spans="1:31">
      <c r="A232" s="112" t="s">
        <v>544</v>
      </c>
      <c r="B232" s="112" t="s">
        <v>545</v>
      </c>
      <c r="C232" s="112" t="s">
        <v>63</v>
      </c>
      <c r="D232" s="112" t="s">
        <v>15</v>
      </c>
      <c r="E232" s="112" t="s">
        <v>1093</v>
      </c>
      <c r="F232" s="113" t="s">
        <v>159</v>
      </c>
      <c r="G232" s="111">
        <v>31</v>
      </c>
      <c r="H232" s="111">
        <v>391236817.904588</v>
      </c>
      <c r="I232" s="111">
        <v>4367.11596442104</v>
      </c>
      <c r="J232" s="111">
        <v>140.874708529711</v>
      </c>
      <c r="K232" s="111">
        <v>89587</v>
      </c>
      <c r="L232" s="122"/>
      <c r="M232" s="123">
        <v>31</v>
      </c>
      <c r="N232" s="123">
        <v>323414091</v>
      </c>
      <c r="O232" s="123">
        <v>3525</v>
      </c>
      <c r="P232" s="123">
        <f t="shared" si="12"/>
        <v>113.709677419355</v>
      </c>
      <c r="Q232" s="137">
        <f t="shared" si="13"/>
        <v>91748.6782978723</v>
      </c>
      <c r="R232" s="138">
        <f t="shared" si="14"/>
        <v>-67822726.9045876</v>
      </c>
      <c r="S232" s="107"/>
      <c r="T232" s="139">
        <v>30</v>
      </c>
      <c r="U232" s="140">
        <v>341538739.987837</v>
      </c>
      <c r="V232" s="141">
        <v>3594.2164891963</v>
      </c>
      <c r="W232" s="140">
        <v>119.807216306543</v>
      </c>
      <c r="X232" s="142">
        <v>95024.5320543304</v>
      </c>
      <c r="Z232" s="154">
        <v>30</v>
      </c>
      <c r="AA232" s="155">
        <v>301642185</v>
      </c>
      <c r="AB232" s="154">
        <v>3335</v>
      </c>
      <c r="AC232" s="156">
        <v>111.166666666667</v>
      </c>
      <c r="AD232" s="156">
        <v>90447.4317841079</v>
      </c>
      <c r="AE232" s="157">
        <f t="shared" si="15"/>
        <v>-39896554.987837</v>
      </c>
    </row>
    <row r="233" hidden="1" spans="1:31">
      <c r="A233" s="109" t="s">
        <v>546</v>
      </c>
      <c r="B233" s="109" t="s">
        <v>547</v>
      </c>
      <c r="C233" s="109" t="s">
        <v>14</v>
      </c>
      <c r="D233" s="109" t="s">
        <v>15</v>
      </c>
      <c r="E233" s="109" t="s">
        <v>1091</v>
      </c>
      <c r="F233" s="110" t="s">
        <v>43</v>
      </c>
      <c r="G233" s="111">
        <v>31</v>
      </c>
      <c r="H233" s="111">
        <v>285005766.763429</v>
      </c>
      <c r="I233" s="111">
        <v>3587.27382791728</v>
      </c>
      <c r="J233" s="111">
        <v>115.718510577977</v>
      </c>
      <c r="K233" s="111">
        <v>79449.125</v>
      </c>
      <c r="L233" s="122"/>
      <c r="M233" s="123">
        <v>31</v>
      </c>
      <c r="N233" s="123">
        <v>285404080</v>
      </c>
      <c r="O233" s="123">
        <v>3625</v>
      </c>
      <c r="P233" s="123">
        <f t="shared" si="12"/>
        <v>116.935483870968</v>
      </c>
      <c r="Q233" s="137">
        <f t="shared" si="13"/>
        <v>78732.16</v>
      </c>
      <c r="R233" s="138">
        <f t="shared" si="14"/>
        <v>398313.236571491</v>
      </c>
      <c r="S233" s="107"/>
      <c r="T233" s="139">
        <v>30</v>
      </c>
      <c r="U233" s="140">
        <v>269685452.205572</v>
      </c>
      <c r="V233" s="141">
        <v>3316.07904808146</v>
      </c>
      <c r="W233" s="140">
        <v>110.535968269382</v>
      </c>
      <c r="X233" s="142">
        <v>81326.605396093</v>
      </c>
      <c r="Z233" s="154">
        <v>30</v>
      </c>
      <c r="AA233" s="155">
        <v>262295867</v>
      </c>
      <c r="AB233" s="154">
        <v>3282</v>
      </c>
      <c r="AC233" s="156">
        <v>109.4</v>
      </c>
      <c r="AD233" s="156">
        <v>79919.5207190737</v>
      </c>
      <c r="AE233" s="157">
        <f t="shared" si="15"/>
        <v>-7389585.20557249</v>
      </c>
    </row>
    <row r="234" hidden="1" spans="1:31">
      <c r="A234" s="109" t="s">
        <v>548</v>
      </c>
      <c r="B234" s="109" t="s">
        <v>549</v>
      </c>
      <c r="C234" s="109" t="s">
        <v>115</v>
      </c>
      <c r="D234" s="109" t="s">
        <v>15</v>
      </c>
      <c r="E234" s="109" t="s">
        <v>1092</v>
      </c>
      <c r="F234" s="110" t="s">
        <v>198</v>
      </c>
      <c r="G234" s="111">
        <v>31</v>
      </c>
      <c r="H234" s="111">
        <v>169427155.009594</v>
      </c>
      <c r="I234" s="111">
        <v>1715.65270030826</v>
      </c>
      <c r="J234" s="111">
        <v>55.343635493815</v>
      </c>
      <c r="K234" s="111">
        <v>98753.76</v>
      </c>
      <c r="L234" s="122"/>
      <c r="M234" s="123">
        <v>31</v>
      </c>
      <c r="N234" s="123">
        <v>153486132</v>
      </c>
      <c r="O234" s="123">
        <v>1687</v>
      </c>
      <c r="P234" s="123">
        <f t="shared" si="12"/>
        <v>54.4193548387097</v>
      </c>
      <c r="Q234" s="137">
        <f t="shared" si="13"/>
        <v>90981.7024303497</v>
      </c>
      <c r="R234" s="138">
        <f t="shared" si="14"/>
        <v>-15941023.0095943</v>
      </c>
      <c r="S234" s="107"/>
      <c r="T234" s="139">
        <v>30</v>
      </c>
      <c r="U234" s="140">
        <v>122860504.164389</v>
      </c>
      <c r="V234" s="141">
        <v>1359.51466565017</v>
      </c>
      <c r="W234" s="140">
        <v>45.3171555216724</v>
      </c>
      <c r="X234" s="142">
        <v>90370.8560625441</v>
      </c>
      <c r="Z234" s="154">
        <v>30</v>
      </c>
      <c r="AA234" s="155">
        <v>145590769</v>
      </c>
      <c r="AB234" s="154">
        <v>1436</v>
      </c>
      <c r="AC234" s="156">
        <v>47.8666666666667</v>
      </c>
      <c r="AD234" s="156">
        <v>101386.329387187</v>
      </c>
      <c r="AE234" s="157">
        <f t="shared" si="15"/>
        <v>22730264.8356106</v>
      </c>
    </row>
    <row r="235" hidden="1" spans="1:31">
      <c r="A235" s="112" t="s">
        <v>550</v>
      </c>
      <c r="B235" s="112" t="s">
        <v>551</v>
      </c>
      <c r="C235" s="112" t="s">
        <v>70</v>
      </c>
      <c r="D235" s="112" t="s">
        <v>60</v>
      </c>
      <c r="E235" s="112" t="s">
        <v>1091</v>
      </c>
      <c r="F235" s="113" t="s">
        <v>281</v>
      </c>
      <c r="G235" s="111">
        <v>31</v>
      </c>
      <c r="H235" s="111">
        <v>181316431.702512</v>
      </c>
      <c r="I235" s="111">
        <v>1965.20218398947</v>
      </c>
      <c r="J235" s="111">
        <v>63.3936188383699</v>
      </c>
      <c r="K235" s="111">
        <v>92263.5</v>
      </c>
      <c r="L235" s="122"/>
      <c r="M235" s="123">
        <v>31</v>
      </c>
      <c r="N235" s="123">
        <v>157999862</v>
      </c>
      <c r="O235" s="123">
        <v>1775</v>
      </c>
      <c r="P235" s="123">
        <f t="shared" si="12"/>
        <v>57.258064516129</v>
      </c>
      <c r="Q235" s="137">
        <f t="shared" si="13"/>
        <v>89014.0067605634</v>
      </c>
      <c r="R235" s="138">
        <f t="shared" si="14"/>
        <v>-23316569.7025121</v>
      </c>
      <c r="S235" s="107"/>
      <c r="T235" s="139">
        <v>30</v>
      </c>
      <c r="U235" s="140">
        <v>150854268.869419</v>
      </c>
      <c r="V235" s="141">
        <v>1630.91030547558</v>
      </c>
      <c r="W235" s="140">
        <v>54.3636768491861</v>
      </c>
      <c r="X235" s="142">
        <v>92496.9744583401</v>
      </c>
      <c r="Z235" s="154">
        <v>30</v>
      </c>
      <c r="AA235" s="155">
        <v>139088544</v>
      </c>
      <c r="AB235" s="154">
        <v>1577</v>
      </c>
      <c r="AC235" s="156">
        <v>52.5666666666667</v>
      </c>
      <c r="AD235" s="156">
        <v>88198.1889663919</v>
      </c>
      <c r="AE235" s="157">
        <f t="shared" si="15"/>
        <v>-11765724.8694187</v>
      </c>
    </row>
    <row r="236" hidden="1" spans="1:31">
      <c r="A236" s="109" t="s">
        <v>552</v>
      </c>
      <c r="B236" s="109" t="s">
        <v>553</v>
      </c>
      <c r="C236" s="109" t="s">
        <v>192</v>
      </c>
      <c r="D236" s="109" t="s">
        <v>92</v>
      </c>
      <c r="E236" s="109" t="s">
        <v>1090</v>
      </c>
      <c r="F236" s="110" t="s">
        <v>302</v>
      </c>
      <c r="G236" s="111">
        <v>31</v>
      </c>
      <c r="H236" s="111">
        <v>877305558.976578</v>
      </c>
      <c r="I236" s="111">
        <v>7954.38979233832</v>
      </c>
      <c r="J236" s="111">
        <v>256.593219107688</v>
      </c>
      <c r="K236" s="111">
        <v>110292</v>
      </c>
      <c r="L236" s="122"/>
      <c r="M236" s="123">
        <v>31</v>
      </c>
      <c r="N236" s="123">
        <v>1019288031</v>
      </c>
      <c r="O236" s="123">
        <v>9385</v>
      </c>
      <c r="P236" s="123">
        <f t="shared" si="12"/>
        <v>302.741935483871</v>
      </c>
      <c r="Q236" s="137">
        <f t="shared" si="13"/>
        <v>108608.207884923</v>
      </c>
      <c r="R236" s="138">
        <f t="shared" si="14"/>
        <v>141982472.023422</v>
      </c>
      <c r="S236" s="107"/>
      <c r="T236" s="139">
        <v>30</v>
      </c>
      <c r="U236" s="140">
        <v>918952840.333151</v>
      </c>
      <c r="V236" s="141">
        <v>8430</v>
      </c>
      <c r="W236" s="140">
        <v>281</v>
      </c>
      <c r="X236" s="142">
        <v>109009.826848535</v>
      </c>
      <c r="Z236" s="154">
        <v>30</v>
      </c>
      <c r="AA236" s="155">
        <v>910421094</v>
      </c>
      <c r="AB236" s="154">
        <v>8461</v>
      </c>
      <c r="AC236" s="156">
        <v>282.033333333333</v>
      </c>
      <c r="AD236" s="156">
        <v>107602.067604302</v>
      </c>
      <c r="AE236" s="157">
        <f t="shared" si="15"/>
        <v>-8531746.33315146</v>
      </c>
    </row>
    <row r="237" hidden="1" spans="1:31">
      <c r="A237" s="109" t="s">
        <v>554</v>
      </c>
      <c r="B237" s="109" t="s">
        <v>555</v>
      </c>
      <c r="C237" s="109" t="s">
        <v>14</v>
      </c>
      <c r="D237" s="109" t="s">
        <v>60</v>
      </c>
      <c r="E237" s="109" t="s">
        <v>1092</v>
      </c>
      <c r="F237" s="110" t="s">
        <v>112</v>
      </c>
      <c r="G237" s="111">
        <v>31</v>
      </c>
      <c r="H237" s="111">
        <v>298395041.887563</v>
      </c>
      <c r="I237" s="111">
        <v>3618.46751337743</v>
      </c>
      <c r="J237" s="111">
        <v>116.724758496046</v>
      </c>
      <c r="K237" s="111">
        <v>82464.48</v>
      </c>
      <c r="L237" s="122"/>
      <c r="M237" s="123">
        <v>31</v>
      </c>
      <c r="N237" s="123">
        <v>330060342</v>
      </c>
      <c r="O237" s="123">
        <v>4011</v>
      </c>
      <c r="P237" s="123">
        <f t="shared" si="12"/>
        <v>129.387096774194</v>
      </c>
      <c r="Q237" s="137">
        <f t="shared" si="13"/>
        <v>82288.7913238594</v>
      </c>
      <c r="R237" s="138">
        <f t="shared" si="14"/>
        <v>31665300.1124371</v>
      </c>
      <c r="S237" s="107"/>
      <c r="T237" s="139">
        <v>30</v>
      </c>
      <c r="U237" s="140">
        <v>319010377.969141</v>
      </c>
      <c r="V237" s="141">
        <v>3780</v>
      </c>
      <c r="W237" s="140">
        <v>126</v>
      </c>
      <c r="X237" s="142">
        <v>84394.2798860162</v>
      </c>
      <c r="Z237" s="154">
        <v>30</v>
      </c>
      <c r="AA237" s="155">
        <v>262638468</v>
      </c>
      <c r="AB237" s="154">
        <v>3303</v>
      </c>
      <c r="AC237" s="156">
        <v>110.1</v>
      </c>
      <c r="AD237" s="156">
        <v>79515.1280653951</v>
      </c>
      <c r="AE237" s="157">
        <f t="shared" si="15"/>
        <v>-56371909.9691413</v>
      </c>
    </row>
    <row r="238" hidden="1" spans="1:31">
      <c r="A238" s="109" t="s">
        <v>556</v>
      </c>
      <c r="B238" s="109" t="s">
        <v>557</v>
      </c>
      <c r="C238" s="109" t="s">
        <v>50</v>
      </c>
      <c r="D238" s="109" t="s">
        <v>15</v>
      </c>
      <c r="E238" s="109" t="s">
        <v>1089</v>
      </c>
      <c r="F238" s="110" t="s">
        <v>145</v>
      </c>
      <c r="G238" s="111">
        <v>31</v>
      </c>
      <c r="H238" s="111">
        <v>281370210.132602</v>
      </c>
      <c r="I238" s="111">
        <v>3690.83686364498</v>
      </c>
      <c r="J238" s="111">
        <v>119.059253665967</v>
      </c>
      <c r="K238" s="111">
        <v>76234.8</v>
      </c>
      <c r="L238" s="122"/>
      <c r="M238" s="123">
        <v>31</v>
      </c>
      <c r="N238" s="123">
        <v>293399364</v>
      </c>
      <c r="O238" s="123">
        <v>3994</v>
      </c>
      <c r="P238" s="123">
        <f t="shared" si="12"/>
        <v>128.838709677419</v>
      </c>
      <c r="Q238" s="137">
        <f t="shared" si="13"/>
        <v>73460.0310465699</v>
      </c>
      <c r="R238" s="138">
        <f t="shared" si="14"/>
        <v>12029153.8673976</v>
      </c>
      <c r="S238" s="107"/>
      <c r="T238" s="139">
        <v>30</v>
      </c>
      <c r="U238" s="140">
        <v>292169220.523255</v>
      </c>
      <c r="V238" s="141">
        <v>3942.82298920567</v>
      </c>
      <c r="W238" s="140">
        <v>131.427432973522</v>
      </c>
      <c r="X238" s="142">
        <v>74101.5311423139</v>
      </c>
      <c r="Z238" s="154">
        <v>30</v>
      </c>
      <c r="AA238" s="155">
        <v>264618684</v>
      </c>
      <c r="AB238" s="154">
        <v>3671</v>
      </c>
      <c r="AC238" s="156">
        <v>122.366666666667</v>
      </c>
      <c r="AD238" s="156">
        <v>72083.5423590302</v>
      </c>
      <c r="AE238" s="157">
        <f t="shared" si="15"/>
        <v>-27550536.5232553</v>
      </c>
    </row>
    <row r="239" hidden="1" spans="1:31">
      <c r="A239" s="112" t="s">
        <v>558</v>
      </c>
      <c r="B239" s="112" t="s">
        <v>559</v>
      </c>
      <c r="C239" s="112" t="s">
        <v>50</v>
      </c>
      <c r="D239" s="112" t="s">
        <v>51</v>
      </c>
      <c r="E239" s="112" t="s">
        <v>1088</v>
      </c>
      <c r="F239" s="113" t="s">
        <v>52</v>
      </c>
      <c r="G239" s="111">
        <v>31</v>
      </c>
      <c r="H239" s="111">
        <v>1202849842.87204</v>
      </c>
      <c r="I239" s="111">
        <v>12262.8616280943</v>
      </c>
      <c r="J239" s="111">
        <v>395.576181551428</v>
      </c>
      <c r="K239" s="111">
        <v>98088.83761</v>
      </c>
      <c r="L239" s="122"/>
      <c r="M239" s="123">
        <v>31</v>
      </c>
      <c r="N239" s="123">
        <v>984602210</v>
      </c>
      <c r="O239" s="123">
        <v>10414</v>
      </c>
      <c r="P239" s="123">
        <f t="shared" si="12"/>
        <v>335.935483870968</v>
      </c>
      <c r="Q239" s="137">
        <f t="shared" si="13"/>
        <v>94546.0159400807</v>
      </c>
      <c r="R239" s="138">
        <f t="shared" si="14"/>
        <v>-218247632.872039</v>
      </c>
      <c r="S239" s="107"/>
      <c r="T239" s="139">
        <v>30</v>
      </c>
      <c r="U239" s="140">
        <v>908719307.154342</v>
      </c>
      <c r="V239" s="141">
        <v>10258.3687022056</v>
      </c>
      <c r="W239" s="140">
        <v>341.945623406855</v>
      </c>
      <c r="X239" s="142">
        <v>88583.217618115</v>
      </c>
      <c r="Z239" s="154">
        <v>30</v>
      </c>
      <c r="AA239" s="155">
        <v>884267737</v>
      </c>
      <c r="AB239" s="154">
        <v>9569</v>
      </c>
      <c r="AC239" s="156">
        <v>318.966666666667</v>
      </c>
      <c r="AD239" s="156">
        <v>92409.6286968335</v>
      </c>
      <c r="AE239" s="157">
        <f t="shared" si="15"/>
        <v>-24451570.1543418</v>
      </c>
    </row>
    <row r="240" hidden="1" spans="1:31">
      <c r="A240" s="109" t="s">
        <v>560</v>
      </c>
      <c r="B240" s="109" t="s">
        <v>561</v>
      </c>
      <c r="C240" s="109" t="s">
        <v>14</v>
      </c>
      <c r="D240" s="109" t="s">
        <v>15</v>
      </c>
      <c r="E240" s="109" t="s">
        <v>1088</v>
      </c>
      <c r="F240" s="110" t="s">
        <v>154</v>
      </c>
      <c r="G240" s="111">
        <v>31</v>
      </c>
      <c r="H240" s="111">
        <v>525110747.223398</v>
      </c>
      <c r="I240" s="111">
        <v>6468.32261701676</v>
      </c>
      <c r="J240" s="111">
        <v>208.655568290863</v>
      </c>
      <c r="K240" s="111">
        <v>81181.90423</v>
      </c>
      <c r="L240" s="122"/>
      <c r="M240" s="123">
        <v>31</v>
      </c>
      <c r="N240" s="123">
        <v>376246161</v>
      </c>
      <c r="O240" s="123">
        <v>5094</v>
      </c>
      <c r="P240" s="123">
        <f t="shared" si="12"/>
        <v>164.322580645161</v>
      </c>
      <c r="Q240" s="137">
        <f t="shared" si="13"/>
        <v>73860.6519434629</v>
      </c>
      <c r="R240" s="138">
        <f t="shared" si="14"/>
        <v>-148864586.223398</v>
      </c>
      <c r="S240" s="107"/>
      <c r="T240" s="139">
        <v>30</v>
      </c>
      <c r="U240" s="140">
        <v>354267351.869658</v>
      </c>
      <c r="V240" s="141">
        <v>4705.82569243687</v>
      </c>
      <c r="W240" s="140">
        <v>156.860856414562</v>
      </c>
      <c r="X240" s="142">
        <v>75282.7187031239</v>
      </c>
      <c r="Z240" s="154">
        <v>30</v>
      </c>
      <c r="AA240" s="155">
        <v>395140097</v>
      </c>
      <c r="AB240" s="154">
        <v>5264</v>
      </c>
      <c r="AC240" s="156">
        <v>175.466666666667</v>
      </c>
      <c r="AD240" s="156">
        <v>75064.6080927052</v>
      </c>
      <c r="AE240" s="157">
        <f t="shared" si="15"/>
        <v>40872745.1303423</v>
      </c>
    </row>
    <row r="241" hidden="1" spans="1:31">
      <c r="A241" s="109" t="s">
        <v>562</v>
      </c>
      <c r="B241" s="109" t="s">
        <v>563</v>
      </c>
      <c r="C241" s="109" t="s">
        <v>14</v>
      </c>
      <c r="D241" s="109" t="s">
        <v>15</v>
      </c>
      <c r="E241" s="109" t="s">
        <v>1089</v>
      </c>
      <c r="F241" s="110" t="s">
        <v>32</v>
      </c>
      <c r="G241" s="111">
        <v>31</v>
      </c>
      <c r="H241" s="111">
        <v>179462010.773066</v>
      </c>
      <c r="I241" s="111">
        <v>2386.3169377015</v>
      </c>
      <c r="J241" s="111">
        <v>76.9779657323063</v>
      </c>
      <c r="K241" s="111">
        <v>75204.6</v>
      </c>
      <c r="L241" s="122"/>
      <c r="M241" s="123">
        <v>31</v>
      </c>
      <c r="N241" s="123">
        <v>211371430</v>
      </c>
      <c r="O241" s="123">
        <v>2720</v>
      </c>
      <c r="P241" s="123">
        <f t="shared" si="12"/>
        <v>87.741935483871</v>
      </c>
      <c r="Q241" s="137">
        <f t="shared" si="13"/>
        <v>77710.0845588235</v>
      </c>
      <c r="R241" s="138">
        <f t="shared" si="14"/>
        <v>31909419.2269341</v>
      </c>
      <c r="S241" s="107"/>
      <c r="T241" s="139">
        <v>30</v>
      </c>
      <c r="U241" s="140">
        <v>197995719.866221</v>
      </c>
      <c r="V241" s="141">
        <v>2534.20671309163</v>
      </c>
      <c r="W241" s="140">
        <v>84.4735571030544</v>
      </c>
      <c r="X241" s="142">
        <v>78129.2697408547</v>
      </c>
      <c r="Z241" s="154">
        <v>30</v>
      </c>
      <c r="AA241" s="155">
        <v>271707457</v>
      </c>
      <c r="AB241" s="154">
        <v>2668</v>
      </c>
      <c r="AC241" s="156">
        <v>88.9333333333333</v>
      </c>
      <c r="AD241" s="156">
        <v>101839.376686657</v>
      </c>
      <c r="AE241" s="157">
        <f t="shared" si="15"/>
        <v>73711737.1337791</v>
      </c>
    </row>
    <row r="242" hidden="1" spans="1:31">
      <c r="A242" s="109" t="s">
        <v>564</v>
      </c>
      <c r="B242" s="109" t="s">
        <v>565</v>
      </c>
      <c r="C242" s="109" t="s">
        <v>14</v>
      </c>
      <c r="D242" s="109" t="s">
        <v>15</v>
      </c>
      <c r="E242" s="109" t="s">
        <v>1091</v>
      </c>
      <c r="F242" s="110" t="s">
        <v>43</v>
      </c>
      <c r="G242" s="111">
        <v>31</v>
      </c>
      <c r="H242" s="111">
        <v>310956081.459476</v>
      </c>
      <c r="I242" s="111">
        <v>3244.14328785563</v>
      </c>
      <c r="J242" s="111">
        <v>104.649783479214</v>
      </c>
      <c r="K242" s="111">
        <v>95851.525</v>
      </c>
      <c r="L242" s="122"/>
      <c r="M242" s="123">
        <v>31</v>
      </c>
      <c r="N242" s="123">
        <v>288467776</v>
      </c>
      <c r="O242" s="123">
        <v>3127</v>
      </c>
      <c r="P242" s="123">
        <f t="shared" si="12"/>
        <v>100.870967741935</v>
      </c>
      <c r="Q242" s="137">
        <f t="shared" si="13"/>
        <v>92250.6479053406</v>
      </c>
      <c r="R242" s="138">
        <f t="shared" si="14"/>
        <v>-22488305.4594759</v>
      </c>
      <c r="S242" s="107"/>
      <c r="T242" s="139">
        <v>30</v>
      </c>
      <c r="U242" s="140">
        <v>260193029.481315</v>
      </c>
      <c r="V242" s="141">
        <v>2782.4422795896</v>
      </c>
      <c r="W242" s="140">
        <v>92.7480759863199</v>
      </c>
      <c r="X242" s="142">
        <v>93512.4625549081</v>
      </c>
      <c r="Z242" s="154">
        <v>30</v>
      </c>
      <c r="AA242" s="155">
        <v>292560365</v>
      </c>
      <c r="AB242" s="154">
        <v>3079</v>
      </c>
      <c r="AC242" s="156">
        <v>102.633333333333</v>
      </c>
      <c r="AD242" s="156">
        <v>95017.9814874959</v>
      </c>
      <c r="AE242" s="157">
        <f t="shared" si="15"/>
        <v>32367335.5186846</v>
      </c>
    </row>
    <row r="243" hidden="1" spans="1:31">
      <c r="A243" s="109" t="s">
        <v>566</v>
      </c>
      <c r="B243" s="109" t="s">
        <v>567</v>
      </c>
      <c r="C243" s="109" t="s">
        <v>14</v>
      </c>
      <c r="D243" s="109" t="s">
        <v>60</v>
      </c>
      <c r="E243" s="109" t="s">
        <v>1091</v>
      </c>
      <c r="F243" s="110" t="s">
        <v>109</v>
      </c>
      <c r="G243" s="111">
        <v>31</v>
      </c>
      <c r="H243" s="111">
        <v>429259456.959201</v>
      </c>
      <c r="I243" s="111">
        <v>5334.1202136857</v>
      </c>
      <c r="J243" s="111">
        <v>172.068393989861</v>
      </c>
      <c r="K243" s="111">
        <v>80474.275</v>
      </c>
      <c r="L243" s="122"/>
      <c r="M243" s="123">
        <v>31</v>
      </c>
      <c r="N243" s="123">
        <v>386460496</v>
      </c>
      <c r="O243" s="123">
        <v>4825</v>
      </c>
      <c r="P243" s="123">
        <f t="shared" si="12"/>
        <v>155.645161290323</v>
      </c>
      <c r="Q243" s="137">
        <f t="shared" si="13"/>
        <v>80095.4395854922</v>
      </c>
      <c r="R243" s="138">
        <f t="shared" si="14"/>
        <v>-42798960.9592015</v>
      </c>
      <c r="S243" s="107"/>
      <c r="T243" s="139">
        <v>30</v>
      </c>
      <c r="U243" s="140">
        <v>354111984.258965</v>
      </c>
      <c r="V243" s="141">
        <v>4327.18029364498</v>
      </c>
      <c r="W243" s="140">
        <v>144.239343121499</v>
      </c>
      <c r="X243" s="142">
        <v>81834.349444377</v>
      </c>
      <c r="Z243" s="154">
        <v>30</v>
      </c>
      <c r="AA243" s="155">
        <v>385847225</v>
      </c>
      <c r="AB243" s="154">
        <v>5077</v>
      </c>
      <c r="AC243" s="156">
        <v>169.233333333333</v>
      </c>
      <c r="AD243" s="156">
        <v>75999.0594839472</v>
      </c>
      <c r="AE243" s="157">
        <f t="shared" si="15"/>
        <v>31735240.7410347</v>
      </c>
    </row>
    <row r="244" hidden="1" spans="1:31">
      <c r="A244" s="109" t="s">
        <v>568</v>
      </c>
      <c r="B244" s="109" t="s">
        <v>569</v>
      </c>
      <c r="C244" s="109" t="s">
        <v>50</v>
      </c>
      <c r="D244" s="109" t="s">
        <v>51</v>
      </c>
      <c r="E244" s="109" t="s">
        <v>1088</v>
      </c>
      <c r="F244" s="110" t="s">
        <v>52</v>
      </c>
      <c r="G244" s="111">
        <v>31</v>
      </c>
      <c r="H244" s="111">
        <v>826306237.059105</v>
      </c>
      <c r="I244" s="111">
        <v>9432.97048314944</v>
      </c>
      <c r="J244" s="111">
        <v>304.289370424176</v>
      </c>
      <c r="K244" s="111">
        <v>87597.670165</v>
      </c>
      <c r="L244" s="122"/>
      <c r="M244" s="123">
        <v>31</v>
      </c>
      <c r="N244" s="123">
        <v>935464014</v>
      </c>
      <c r="O244" s="123">
        <v>10163</v>
      </c>
      <c r="P244" s="123">
        <f t="shared" si="12"/>
        <v>327.838709677419</v>
      </c>
      <c r="Q244" s="137">
        <f t="shared" si="13"/>
        <v>92046.0507724097</v>
      </c>
      <c r="R244" s="138">
        <f t="shared" si="14"/>
        <v>109157776.940895</v>
      </c>
      <c r="S244" s="107"/>
      <c r="T244" s="139">
        <v>30</v>
      </c>
      <c r="U244" s="140">
        <v>840655377.325508</v>
      </c>
      <c r="V244" s="141">
        <v>9381.65138487373</v>
      </c>
      <c r="W244" s="140">
        <v>312.721712829124</v>
      </c>
      <c r="X244" s="142">
        <v>89606.3329192681</v>
      </c>
      <c r="Z244" s="154">
        <v>30</v>
      </c>
      <c r="AA244" s="155">
        <v>774659397</v>
      </c>
      <c r="AB244" s="154">
        <v>8723</v>
      </c>
      <c r="AC244" s="156">
        <v>290.766666666667</v>
      </c>
      <c r="AD244" s="156">
        <v>88806.534105239</v>
      </c>
      <c r="AE244" s="157">
        <f t="shared" si="15"/>
        <v>-65995980.3255085</v>
      </c>
    </row>
    <row r="245" hidden="1" spans="1:31">
      <c r="A245" s="112" t="s">
        <v>570</v>
      </c>
      <c r="B245" s="112" t="s">
        <v>571</v>
      </c>
      <c r="C245" s="112" t="s">
        <v>63</v>
      </c>
      <c r="D245" s="112" t="s">
        <v>60</v>
      </c>
      <c r="E245" s="112" t="s">
        <v>1093</v>
      </c>
      <c r="F245" s="113" t="s">
        <v>65</v>
      </c>
      <c r="G245" s="111">
        <v>31</v>
      </c>
      <c r="H245" s="111">
        <v>582223900.376613</v>
      </c>
      <c r="I245" s="111">
        <v>6550.67394663156</v>
      </c>
      <c r="J245" s="111">
        <v>211.312062794566</v>
      </c>
      <c r="K245" s="111">
        <v>88880</v>
      </c>
      <c r="L245" s="122"/>
      <c r="M245" s="123">
        <v>31</v>
      </c>
      <c r="N245" s="123">
        <v>492766951</v>
      </c>
      <c r="O245" s="123">
        <v>5493</v>
      </c>
      <c r="P245" s="123">
        <f t="shared" si="12"/>
        <v>177.193548387097</v>
      </c>
      <c r="Q245" s="137">
        <f t="shared" si="13"/>
        <v>89708.1651192427</v>
      </c>
      <c r="R245" s="138">
        <f t="shared" si="14"/>
        <v>-89456949.3766128</v>
      </c>
      <c r="S245" s="107"/>
      <c r="T245" s="139">
        <v>30</v>
      </c>
      <c r="U245" s="140">
        <v>489140463.343754</v>
      </c>
      <c r="V245" s="141">
        <v>5376.32473379445</v>
      </c>
      <c r="W245" s="140">
        <v>179.210824459815</v>
      </c>
      <c r="X245" s="142">
        <v>90980.453667376</v>
      </c>
      <c r="Z245" s="154">
        <v>30</v>
      </c>
      <c r="AA245" s="155">
        <v>428167938</v>
      </c>
      <c r="AB245" s="154">
        <v>4683</v>
      </c>
      <c r="AC245" s="156">
        <v>156.1</v>
      </c>
      <c r="AD245" s="156">
        <v>91430.266495836</v>
      </c>
      <c r="AE245" s="157">
        <f t="shared" si="15"/>
        <v>-60972525.3437536</v>
      </c>
    </row>
    <row r="246" hidden="1" spans="1:31">
      <c r="A246" s="109" t="s">
        <v>572</v>
      </c>
      <c r="B246" s="109" t="s">
        <v>573</v>
      </c>
      <c r="C246" s="109" t="s">
        <v>14</v>
      </c>
      <c r="D246" s="109" t="s">
        <v>60</v>
      </c>
      <c r="E246" s="109" t="s">
        <v>1089</v>
      </c>
      <c r="F246" s="110" t="s">
        <v>55</v>
      </c>
      <c r="G246" s="111">
        <v>31</v>
      </c>
      <c r="H246" s="111">
        <v>270176369.643287</v>
      </c>
      <c r="I246" s="111">
        <v>3340.84371278209</v>
      </c>
      <c r="J246" s="111">
        <v>107.769152025229</v>
      </c>
      <c r="K246" s="111">
        <v>80870.7</v>
      </c>
      <c r="L246" s="122"/>
      <c r="M246" s="123">
        <v>31</v>
      </c>
      <c r="N246" s="123">
        <v>270364092</v>
      </c>
      <c r="O246" s="123">
        <v>3403</v>
      </c>
      <c r="P246" s="123">
        <f t="shared" si="12"/>
        <v>109.774193548387</v>
      </c>
      <c r="Q246" s="137">
        <f t="shared" si="13"/>
        <v>79448.748751102</v>
      </c>
      <c r="R246" s="138">
        <f t="shared" si="14"/>
        <v>187722.356713116</v>
      </c>
      <c r="S246" s="107"/>
      <c r="T246" s="139">
        <v>30</v>
      </c>
      <c r="U246" s="140">
        <v>281857271.250638</v>
      </c>
      <c r="V246" s="141">
        <v>3473.28423050099</v>
      </c>
      <c r="W246" s="140">
        <v>115.7761410167</v>
      </c>
      <c r="X246" s="142">
        <v>81150.0736897604</v>
      </c>
      <c r="Z246" s="154">
        <v>30</v>
      </c>
      <c r="AA246" s="155">
        <v>263458360</v>
      </c>
      <c r="AB246" s="154">
        <v>3464</v>
      </c>
      <c r="AC246" s="156">
        <v>115.466666666667</v>
      </c>
      <c r="AD246" s="156">
        <v>76056.1085450346</v>
      </c>
      <c r="AE246" s="157">
        <f t="shared" si="15"/>
        <v>-18398911.2506382</v>
      </c>
    </row>
    <row r="247" hidden="1" spans="1:31">
      <c r="A247" s="112" t="s">
        <v>574</v>
      </c>
      <c r="B247" s="112" t="s">
        <v>575</v>
      </c>
      <c r="C247" s="112" t="s">
        <v>80</v>
      </c>
      <c r="D247" s="112" t="s">
        <v>15</v>
      </c>
      <c r="E247" s="112" t="s">
        <v>1093</v>
      </c>
      <c r="F247" s="113" t="s">
        <v>339</v>
      </c>
      <c r="G247" s="111">
        <v>30</v>
      </c>
      <c r="H247" s="111">
        <v>289343570.097091</v>
      </c>
      <c r="I247" s="111">
        <v>3924.36688047052</v>
      </c>
      <c r="J247" s="111">
        <v>130.812229349017</v>
      </c>
      <c r="K247" s="111">
        <v>73730</v>
      </c>
      <c r="L247" s="122"/>
      <c r="M247" s="123">
        <v>30</v>
      </c>
      <c r="N247" s="123">
        <v>287430707</v>
      </c>
      <c r="O247" s="123">
        <v>3843</v>
      </c>
      <c r="P247" s="123">
        <f t="shared" si="12"/>
        <v>128.1</v>
      </c>
      <c r="Q247" s="137">
        <f t="shared" si="13"/>
        <v>74793.314337757</v>
      </c>
      <c r="R247" s="138">
        <f t="shared" si="14"/>
        <v>-1912863.09709126</v>
      </c>
      <c r="S247" s="107"/>
      <c r="T247" s="139">
        <v>30</v>
      </c>
      <c r="U247" s="140">
        <v>308724358.419468</v>
      </c>
      <c r="V247" s="141">
        <v>4039.74355034584</v>
      </c>
      <c r="W247" s="140">
        <v>134.658118344861</v>
      </c>
      <c r="X247" s="142">
        <v>76421.7714743398</v>
      </c>
      <c r="Z247" s="154">
        <v>30</v>
      </c>
      <c r="AA247" s="155">
        <v>269847691</v>
      </c>
      <c r="AB247" s="154">
        <v>3611</v>
      </c>
      <c r="AC247" s="156">
        <v>120.366666666667</v>
      </c>
      <c r="AD247" s="156">
        <v>74729.3522569925</v>
      </c>
      <c r="AE247" s="157">
        <f t="shared" si="15"/>
        <v>-38876667.4194679</v>
      </c>
    </row>
    <row r="248" hidden="1" spans="1:31">
      <c r="A248" s="109" t="s">
        <v>576</v>
      </c>
      <c r="B248" s="109" t="s">
        <v>577</v>
      </c>
      <c r="C248" s="109" t="s">
        <v>14</v>
      </c>
      <c r="D248" s="109" t="s">
        <v>24</v>
      </c>
      <c r="E248" s="109" t="s">
        <v>1092</v>
      </c>
      <c r="F248" s="110" t="s">
        <v>47</v>
      </c>
      <c r="G248" s="111">
        <v>22</v>
      </c>
      <c r="H248" s="111">
        <v>43922144.6621015</v>
      </c>
      <c r="I248" s="111">
        <v>664.12362592578</v>
      </c>
      <c r="J248" s="111">
        <v>30.1874375420809</v>
      </c>
      <c r="K248" s="111">
        <v>66135.49488</v>
      </c>
      <c r="L248" s="122"/>
      <c r="M248" s="123">
        <v>22</v>
      </c>
      <c r="N248" s="123">
        <v>45752681</v>
      </c>
      <c r="O248" s="123">
        <v>646</v>
      </c>
      <c r="P248" s="123">
        <f t="shared" si="12"/>
        <v>29.3636363636364</v>
      </c>
      <c r="Q248" s="137">
        <f t="shared" si="13"/>
        <v>70824.5835913313</v>
      </c>
      <c r="R248" s="138">
        <f t="shared" si="14"/>
        <v>1830536.33789854</v>
      </c>
      <c r="S248" s="107"/>
      <c r="T248" s="139">
        <v>21</v>
      </c>
      <c r="U248" s="140">
        <v>42035105.3069529</v>
      </c>
      <c r="V248" s="141">
        <v>608.78543112955</v>
      </c>
      <c r="W248" s="140">
        <v>28.9897824347405</v>
      </c>
      <c r="X248" s="142">
        <v>69047.4889140503</v>
      </c>
      <c r="Z248" s="154">
        <v>21</v>
      </c>
      <c r="AA248" s="155">
        <v>44061862</v>
      </c>
      <c r="AB248" s="154">
        <v>547</v>
      </c>
      <c r="AC248" s="156">
        <v>26.047619047619</v>
      </c>
      <c r="AD248" s="156">
        <v>80551.8500914077</v>
      </c>
      <c r="AE248" s="157">
        <f t="shared" si="15"/>
        <v>2026756.69304707</v>
      </c>
    </row>
    <row r="249" hidden="1" spans="1:31">
      <c r="A249" s="112" t="s">
        <v>578</v>
      </c>
      <c r="B249" s="112" t="s">
        <v>579</v>
      </c>
      <c r="C249" s="112" t="s">
        <v>70</v>
      </c>
      <c r="D249" s="112" t="s">
        <v>60</v>
      </c>
      <c r="E249" s="112" t="s">
        <v>1091</v>
      </c>
      <c r="F249" s="113" t="s">
        <v>281</v>
      </c>
      <c r="G249" s="111">
        <v>31</v>
      </c>
      <c r="H249" s="111">
        <v>921691861.154437</v>
      </c>
      <c r="I249" s="111">
        <v>9514.07406534583</v>
      </c>
      <c r="J249" s="111">
        <v>306.905615011156</v>
      </c>
      <c r="K249" s="111">
        <v>96876.675</v>
      </c>
      <c r="L249" s="122"/>
      <c r="M249" s="123">
        <v>31</v>
      </c>
      <c r="N249" s="123">
        <v>754845459</v>
      </c>
      <c r="O249" s="123">
        <v>7974</v>
      </c>
      <c r="P249" s="123">
        <f t="shared" si="12"/>
        <v>257.225806451613</v>
      </c>
      <c r="Q249" s="137">
        <f t="shared" si="13"/>
        <v>94663.3382242287</v>
      </c>
      <c r="R249" s="138">
        <f t="shared" si="14"/>
        <v>-166846402.154437</v>
      </c>
      <c r="S249" s="107"/>
      <c r="T249" s="139">
        <v>30</v>
      </c>
      <c r="U249" s="140">
        <v>723242195.563494</v>
      </c>
      <c r="V249" s="141">
        <v>7450.98383317921</v>
      </c>
      <c r="W249" s="140">
        <v>248.36612777264</v>
      </c>
      <c r="X249" s="142">
        <v>97066.6708928958</v>
      </c>
      <c r="Z249" s="154">
        <v>30</v>
      </c>
      <c r="AA249" s="155">
        <v>674755368</v>
      </c>
      <c r="AB249" s="154">
        <v>6981</v>
      </c>
      <c r="AC249" s="156">
        <v>232.7</v>
      </c>
      <c r="AD249" s="156">
        <v>96655.9759346798</v>
      </c>
      <c r="AE249" s="157">
        <f t="shared" si="15"/>
        <v>-48486827.5634937</v>
      </c>
    </row>
    <row r="250" hidden="1" spans="1:31">
      <c r="A250" s="109" t="s">
        <v>580</v>
      </c>
      <c r="B250" s="109" t="s">
        <v>581</v>
      </c>
      <c r="C250" s="109" t="s">
        <v>135</v>
      </c>
      <c r="D250" s="109" t="s">
        <v>60</v>
      </c>
      <c r="E250" s="109" t="s">
        <v>1090</v>
      </c>
      <c r="F250" s="110" t="s">
        <v>136</v>
      </c>
      <c r="G250" s="111">
        <v>31</v>
      </c>
      <c r="H250" s="111">
        <v>240365012.577507</v>
      </c>
      <c r="I250" s="111">
        <v>2545.40473354826</v>
      </c>
      <c r="J250" s="111">
        <v>82.1098301144601</v>
      </c>
      <c r="K250" s="111">
        <v>94430.96</v>
      </c>
      <c r="L250" s="122"/>
      <c r="M250" s="123">
        <v>31</v>
      </c>
      <c r="N250" s="123">
        <v>267946102</v>
      </c>
      <c r="O250" s="123">
        <v>2760</v>
      </c>
      <c r="P250" s="123">
        <f t="shared" si="12"/>
        <v>89.0322580645161</v>
      </c>
      <c r="Q250" s="137">
        <f t="shared" si="13"/>
        <v>97081.9210144927</v>
      </c>
      <c r="R250" s="138">
        <f t="shared" si="14"/>
        <v>27581089.4224934</v>
      </c>
      <c r="S250" s="107"/>
      <c r="T250" s="139">
        <v>30</v>
      </c>
      <c r="U250" s="140">
        <v>213161519.987726</v>
      </c>
      <c r="V250" s="141">
        <v>2197.50580061556</v>
      </c>
      <c r="W250" s="140">
        <v>73.250193353852</v>
      </c>
      <c r="X250" s="142">
        <v>97001.5732964234</v>
      </c>
      <c r="Z250" s="154">
        <v>30</v>
      </c>
      <c r="AA250" s="155">
        <v>237658549</v>
      </c>
      <c r="AB250" s="154">
        <v>2410</v>
      </c>
      <c r="AC250" s="156">
        <v>80.3333333333333</v>
      </c>
      <c r="AD250" s="156">
        <v>98613.5058091286</v>
      </c>
      <c r="AE250" s="157">
        <f t="shared" si="15"/>
        <v>24497029.0122743</v>
      </c>
    </row>
    <row r="251" hidden="1" spans="1:31">
      <c r="A251" s="109" t="s">
        <v>582</v>
      </c>
      <c r="B251" s="109" t="s">
        <v>583</v>
      </c>
      <c r="C251" s="109" t="s">
        <v>14</v>
      </c>
      <c r="D251" s="109" t="s">
        <v>15</v>
      </c>
      <c r="E251" s="109" t="s">
        <v>1092</v>
      </c>
      <c r="F251" s="110" t="s">
        <v>47</v>
      </c>
      <c r="G251" s="111">
        <v>31</v>
      </c>
      <c r="H251" s="111">
        <v>195309653.853609</v>
      </c>
      <c r="I251" s="111">
        <v>2339.52640951127</v>
      </c>
      <c r="J251" s="111">
        <v>75.4685938552023</v>
      </c>
      <c r="K251" s="111">
        <v>83482.56</v>
      </c>
      <c r="L251" s="122"/>
      <c r="M251" s="123">
        <v>31</v>
      </c>
      <c r="N251" s="123">
        <v>213120881</v>
      </c>
      <c r="O251" s="123">
        <v>2527</v>
      </c>
      <c r="P251" s="123">
        <f t="shared" si="12"/>
        <v>81.5161290322581</v>
      </c>
      <c r="Q251" s="137">
        <f t="shared" si="13"/>
        <v>84337.5073209339</v>
      </c>
      <c r="R251" s="138">
        <f t="shared" si="14"/>
        <v>17811227.1463908</v>
      </c>
      <c r="S251" s="107"/>
      <c r="T251" s="139">
        <v>30</v>
      </c>
      <c r="U251" s="140">
        <v>190787504.467079</v>
      </c>
      <c r="V251" s="141">
        <v>2234.19536673581</v>
      </c>
      <c r="W251" s="140">
        <v>74.4731788911937</v>
      </c>
      <c r="X251" s="142">
        <v>85394.2798860162</v>
      </c>
      <c r="Z251" s="154">
        <v>30</v>
      </c>
      <c r="AA251" s="155">
        <v>190379139</v>
      </c>
      <c r="AB251" s="154">
        <v>2176</v>
      </c>
      <c r="AC251" s="156">
        <v>72.5333333333333</v>
      </c>
      <c r="AD251" s="156">
        <v>87490.4131433823</v>
      </c>
      <c r="AE251" s="157">
        <f t="shared" si="15"/>
        <v>-408365.467078537</v>
      </c>
    </row>
    <row r="252" hidden="1" spans="1:31">
      <c r="A252" s="112" t="s">
        <v>584</v>
      </c>
      <c r="B252" s="112" t="s">
        <v>585</v>
      </c>
      <c r="C252" s="112" t="s">
        <v>14</v>
      </c>
      <c r="D252" s="112" t="s">
        <v>60</v>
      </c>
      <c r="E252" s="112" t="s">
        <v>1087</v>
      </c>
      <c r="F252" s="113" t="s">
        <v>74</v>
      </c>
      <c r="G252" s="111">
        <v>31</v>
      </c>
      <c r="H252" s="111">
        <v>162837630.370311</v>
      </c>
      <c r="I252" s="111">
        <v>2284.7920117148</v>
      </c>
      <c r="J252" s="111">
        <v>73.7029681198322</v>
      </c>
      <c r="K252" s="111">
        <v>71270.2204556892</v>
      </c>
      <c r="L252" s="122"/>
      <c r="M252" s="123">
        <v>31</v>
      </c>
      <c r="N252" s="123">
        <v>154727090</v>
      </c>
      <c r="O252" s="123">
        <v>2203</v>
      </c>
      <c r="P252" s="123">
        <f t="shared" si="12"/>
        <v>71.0645161290323</v>
      </c>
      <c r="Q252" s="137">
        <f t="shared" si="13"/>
        <v>70234.7208352247</v>
      </c>
      <c r="R252" s="138">
        <f t="shared" si="14"/>
        <v>-8110540.37031132</v>
      </c>
      <c r="S252" s="107"/>
      <c r="T252" s="139">
        <v>30</v>
      </c>
      <c r="U252" s="140">
        <v>166973047.766491</v>
      </c>
      <c r="V252" s="141">
        <v>2233.88288910883</v>
      </c>
      <c r="W252" s="140">
        <v>74.4627629702944</v>
      </c>
      <c r="X252" s="142">
        <v>74745.6585931869</v>
      </c>
      <c r="Z252" s="154">
        <v>30</v>
      </c>
      <c r="AA252" s="155">
        <v>129802326</v>
      </c>
      <c r="AB252" s="154">
        <v>1810</v>
      </c>
      <c r="AC252" s="156">
        <v>60.3333333333333</v>
      </c>
      <c r="AD252" s="156">
        <v>71713.9922651934</v>
      </c>
      <c r="AE252" s="157">
        <f t="shared" si="15"/>
        <v>-37170721.7664907</v>
      </c>
    </row>
    <row r="253" hidden="1" spans="1:31">
      <c r="A253" s="109" t="s">
        <v>586</v>
      </c>
      <c r="B253" s="109" t="s">
        <v>587</v>
      </c>
      <c r="C253" s="109" t="s">
        <v>14</v>
      </c>
      <c r="D253" s="109" t="s">
        <v>15</v>
      </c>
      <c r="E253" s="109" t="s">
        <v>1087</v>
      </c>
      <c r="F253" s="110" t="s">
        <v>17</v>
      </c>
      <c r="G253" s="111">
        <v>31</v>
      </c>
      <c r="H253" s="111">
        <v>136650353.114225</v>
      </c>
      <c r="I253" s="111">
        <v>1967.45978786552</v>
      </c>
      <c r="J253" s="111">
        <v>63.4664447698555</v>
      </c>
      <c r="K253" s="111">
        <v>69455.2203592814</v>
      </c>
      <c r="L253" s="122"/>
      <c r="M253" s="123">
        <v>31</v>
      </c>
      <c r="N253" s="123">
        <v>133872509</v>
      </c>
      <c r="O253" s="123">
        <v>2094</v>
      </c>
      <c r="P253" s="123">
        <f t="shared" si="12"/>
        <v>67.5483870967742</v>
      </c>
      <c r="Q253" s="137">
        <f t="shared" si="13"/>
        <v>63931.4751671442</v>
      </c>
      <c r="R253" s="138">
        <f t="shared" si="14"/>
        <v>-2777844.11422491</v>
      </c>
      <c r="S253" s="107"/>
      <c r="T253" s="139">
        <v>30</v>
      </c>
      <c r="U253" s="140">
        <v>135378416.996092</v>
      </c>
      <c r="V253" s="141">
        <v>2029.94988405409</v>
      </c>
      <c r="W253" s="140">
        <v>67.6649961351363</v>
      </c>
      <c r="X253" s="142">
        <v>66690.5218003327</v>
      </c>
      <c r="Z253" s="154">
        <v>30</v>
      </c>
      <c r="AA253" s="155">
        <v>149860772</v>
      </c>
      <c r="AB253" s="154">
        <v>2177</v>
      </c>
      <c r="AC253" s="156">
        <v>72.5666666666667</v>
      </c>
      <c r="AD253" s="156">
        <v>68838.2048690859</v>
      </c>
      <c r="AE253" s="157">
        <f t="shared" si="15"/>
        <v>14482355.0039079</v>
      </c>
    </row>
    <row r="254" hidden="1" spans="1:31">
      <c r="A254" s="109" t="s">
        <v>588</v>
      </c>
      <c r="B254" s="109" t="s">
        <v>589</v>
      </c>
      <c r="C254" s="109" t="s">
        <v>14</v>
      </c>
      <c r="D254" s="109" t="s">
        <v>24</v>
      </c>
      <c r="E254" s="109" t="s">
        <v>1087</v>
      </c>
      <c r="F254" s="110" t="s">
        <v>77</v>
      </c>
      <c r="G254" s="111">
        <v>21</v>
      </c>
      <c r="H254" s="111">
        <v>159288631.458597</v>
      </c>
      <c r="I254" s="111">
        <v>2219.62190759412</v>
      </c>
      <c r="J254" s="111">
        <v>105.696281314006</v>
      </c>
      <c r="K254" s="111">
        <v>71763.8580307814</v>
      </c>
      <c r="L254" s="122"/>
      <c r="M254" s="123">
        <v>22</v>
      </c>
      <c r="N254" s="123">
        <v>172779271</v>
      </c>
      <c r="O254" s="123">
        <v>2420</v>
      </c>
      <c r="P254" s="123">
        <f t="shared" si="12"/>
        <v>110</v>
      </c>
      <c r="Q254" s="137">
        <f t="shared" si="13"/>
        <v>71396.3929752066</v>
      </c>
      <c r="R254" s="138">
        <f t="shared" si="14"/>
        <v>13490639.5414031</v>
      </c>
      <c r="S254" s="107"/>
      <c r="T254" s="139">
        <v>21</v>
      </c>
      <c r="U254" s="140">
        <v>156409332.065872</v>
      </c>
      <c r="V254" s="141">
        <v>2106.37671665426</v>
      </c>
      <c r="W254" s="140">
        <v>100.303653174013</v>
      </c>
      <c r="X254" s="142">
        <v>74255.1561784778</v>
      </c>
      <c r="Z254" s="154">
        <v>21</v>
      </c>
      <c r="AA254" s="155">
        <v>140254841</v>
      </c>
      <c r="AB254" s="154">
        <v>1916</v>
      </c>
      <c r="AC254" s="156">
        <v>91.2380952380952</v>
      </c>
      <c r="AD254" s="156">
        <v>73201.9003131524</v>
      </c>
      <c r="AE254" s="157">
        <f t="shared" si="15"/>
        <v>-16154491.0658717</v>
      </c>
    </row>
    <row r="255" hidden="1" spans="1:31">
      <c r="A255" s="109" t="s">
        <v>590</v>
      </c>
      <c r="B255" s="109" t="s">
        <v>591</v>
      </c>
      <c r="C255" s="109" t="s">
        <v>14</v>
      </c>
      <c r="D255" s="109" t="s">
        <v>15</v>
      </c>
      <c r="E255" s="109" t="s">
        <v>1088</v>
      </c>
      <c r="F255" s="110" t="s">
        <v>25</v>
      </c>
      <c r="G255" s="111">
        <v>31</v>
      </c>
      <c r="H255" s="111">
        <v>158505817.122961</v>
      </c>
      <c r="I255" s="111">
        <v>2221.32556694494</v>
      </c>
      <c r="J255" s="111">
        <v>71.6556634498369</v>
      </c>
      <c r="K255" s="111">
        <v>71356.4096509091</v>
      </c>
      <c r="L255" s="122"/>
      <c r="M255" s="123">
        <v>31</v>
      </c>
      <c r="N255" s="123">
        <v>162406426</v>
      </c>
      <c r="O255" s="123">
        <v>2302</v>
      </c>
      <c r="P255" s="123">
        <f t="shared" si="12"/>
        <v>74.258064516129</v>
      </c>
      <c r="Q255" s="137">
        <f t="shared" si="13"/>
        <v>70550.1416159861</v>
      </c>
      <c r="R255" s="138">
        <f t="shared" si="14"/>
        <v>3900608.87703872</v>
      </c>
      <c r="S255" s="107"/>
      <c r="T255" s="139">
        <v>30</v>
      </c>
      <c r="U255" s="140">
        <v>163680918.47636</v>
      </c>
      <c r="V255" s="141">
        <v>2284.41595885349</v>
      </c>
      <c r="W255" s="140">
        <v>76.1471986284496</v>
      </c>
      <c r="X255" s="142">
        <v>71651.1009485808</v>
      </c>
      <c r="Z255" s="154">
        <v>30</v>
      </c>
      <c r="AA255" s="155">
        <v>154538818</v>
      </c>
      <c r="AB255" s="154">
        <v>2181</v>
      </c>
      <c r="AC255" s="156">
        <v>72.7</v>
      </c>
      <c r="AD255" s="156">
        <v>70856.8629069234</v>
      </c>
      <c r="AE255" s="157">
        <f t="shared" si="15"/>
        <v>-9142100.47636035</v>
      </c>
    </row>
    <row r="256" hidden="1" spans="1:31">
      <c r="A256" s="114" t="s">
        <v>592</v>
      </c>
      <c r="B256" s="114" t="s">
        <v>593</v>
      </c>
      <c r="C256" s="114" t="s">
        <v>50</v>
      </c>
      <c r="D256" s="114" t="s">
        <v>505</v>
      </c>
      <c r="E256" s="114" t="s">
        <v>1089</v>
      </c>
      <c r="F256" s="115" t="s">
        <v>145</v>
      </c>
      <c r="G256" s="111">
        <v>0</v>
      </c>
      <c r="H256" s="111">
        <v>0</v>
      </c>
      <c r="I256" s="111">
        <v>0</v>
      </c>
      <c r="J256" s="111">
        <v>0</v>
      </c>
      <c r="K256" s="111">
        <v>0</v>
      </c>
      <c r="L256" s="122"/>
      <c r="M256" s="123">
        <v>0</v>
      </c>
      <c r="N256" s="123">
        <v>0</v>
      </c>
      <c r="O256" s="123">
        <v>0</v>
      </c>
      <c r="P256" s="123">
        <f t="shared" si="12"/>
        <v>0</v>
      </c>
      <c r="Q256" s="137">
        <f t="shared" si="13"/>
        <v>0</v>
      </c>
      <c r="R256" s="138">
        <f t="shared" si="14"/>
        <v>0</v>
      </c>
      <c r="S256" s="107"/>
      <c r="T256" s="139">
        <v>0</v>
      </c>
      <c r="U256" s="140">
        <v>0</v>
      </c>
      <c r="V256" s="141">
        <v>0</v>
      </c>
      <c r="W256" s="140">
        <v>0</v>
      </c>
      <c r="X256" s="142">
        <v>0</v>
      </c>
      <c r="Z256" s="154">
        <v>0</v>
      </c>
      <c r="AA256" s="155">
        <v>0</v>
      </c>
      <c r="AB256" s="154">
        <v>0</v>
      </c>
      <c r="AC256" s="156">
        <v>0</v>
      </c>
      <c r="AD256" s="156">
        <v>0</v>
      </c>
      <c r="AE256" s="157">
        <f t="shared" si="15"/>
        <v>0</v>
      </c>
    </row>
    <row r="257" hidden="1" spans="1:31">
      <c r="A257" s="109" t="s">
        <v>594</v>
      </c>
      <c r="B257" s="109" t="s">
        <v>595</v>
      </c>
      <c r="C257" s="109" t="s">
        <v>14</v>
      </c>
      <c r="D257" s="109" t="s">
        <v>15</v>
      </c>
      <c r="E257" s="109" t="s">
        <v>1092</v>
      </c>
      <c r="F257" s="110" t="s">
        <v>112</v>
      </c>
      <c r="G257" s="111">
        <v>31</v>
      </c>
      <c r="H257" s="111">
        <v>461280117.434744</v>
      </c>
      <c r="I257" s="111">
        <v>5458.8949555263</v>
      </c>
      <c r="J257" s="111">
        <v>176.093385662139</v>
      </c>
      <c r="K257" s="111">
        <v>84500.64</v>
      </c>
      <c r="L257" s="122"/>
      <c r="M257" s="123">
        <v>31</v>
      </c>
      <c r="N257" s="123">
        <v>469449955</v>
      </c>
      <c r="O257" s="123">
        <v>5374</v>
      </c>
      <c r="P257" s="123">
        <f t="shared" si="12"/>
        <v>173.354838709677</v>
      </c>
      <c r="Q257" s="137">
        <f t="shared" si="13"/>
        <v>87355.7787495348</v>
      </c>
      <c r="R257" s="138">
        <f t="shared" si="14"/>
        <v>8169837.5652563</v>
      </c>
      <c r="S257" s="107"/>
      <c r="T257" s="139">
        <v>30</v>
      </c>
      <c r="U257" s="140">
        <v>459037415.236809</v>
      </c>
      <c r="V257" s="141">
        <v>5130</v>
      </c>
      <c r="W257" s="140">
        <v>171</v>
      </c>
      <c r="X257" s="142">
        <v>89480.9776290077</v>
      </c>
      <c r="Z257" s="154">
        <v>30</v>
      </c>
      <c r="AA257" s="155">
        <v>439782591</v>
      </c>
      <c r="AB257" s="154">
        <v>5075</v>
      </c>
      <c r="AC257" s="156">
        <v>169.166666666667</v>
      </c>
      <c r="AD257" s="156">
        <v>86656.6681773399</v>
      </c>
      <c r="AE257" s="157">
        <f t="shared" si="15"/>
        <v>-19254824.2368095</v>
      </c>
    </row>
    <row r="258" hidden="1" spans="1:31">
      <c r="A258" s="114" t="s">
        <v>596</v>
      </c>
      <c r="B258" s="114" t="s">
        <v>597</v>
      </c>
      <c r="C258" s="114" t="s">
        <v>14</v>
      </c>
      <c r="D258" s="114" t="s">
        <v>505</v>
      </c>
      <c r="E258" s="114" t="s">
        <v>1089</v>
      </c>
      <c r="F258" s="115" t="s">
        <v>32</v>
      </c>
      <c r="G258" s="111">
        <v>0</v>
      </c>
      <c r="H258" s="111">
        <v>0</v>
      </c>
      <c r="I258" s="111">
        <v>0</v>
      </c>
      <c r="J258" s="111">
        <v>0</v>
      </c>
      <c r="K258" s="111">
        <v>0</v>
      </c>
      <c r="L258" s="122"/>
      <c r="M258" s="123">
        <v>0</v>
      </c>
      <c r="N258" s="123">
        <v>0</v>
      </c>
      <c r="O258" s="123">
        <v>0</v>
      </c>
      <c r="P258" s="123">
        <f t="shared" si="12"/>
        <v>0</v>
      </c>
      <c r="Q258" s="137">
        <f t="shared" si="13"/>
        <v>0</v>
      </c>
      <c r="R258" s="138">
        <f t="shared" si="14"/>
        <v>0</v>
      </c>
      <c r="S258" s="107"/>
      <c r="T258" s="139">
        <v>0</v>
      </c>
      <c r="U258" s="140">
        <v>0</v>
      </c>
      <c r="V258" s="141">
        <v>0</v>
      </c>
      <c r="W258" s="140">
        <v>0</v>
      </c>
      <c r="X258" s="142">
        <v>0</v>
      </c>
      <c r="Z258" s="154">
        <v>0</v>
      </c>
      <c r="AA258" s="155">
        <v>0</v>
      </c>
      <c r="AB258" s="154">
        <v>0</v>
      </c>
      <c r="AC258" s="156">
        <v>0</v>
      </c>
      <c r="AD258" s="156">
        <v>0</v>
      </c>
      <c r="AE258" s="157">
        <f t="shared" si="15"/>
        <v>0</v>
      </c>
    </row>
    <row r="259" hidden="1" spans="1:31">
      <c r="A259" s="112" t="s">
        <v>598</v>
      </c>
      <c r="B259" s="112" t="s">
        <v>599</v>
      </c>
      <c r="C259" s="112" t="s">
        <v>14</v>
      </c>
      <c r="D259" s="112" t="s">
        <v>60</v>
      </c>
      <c r="E259" s="112" t="s">
        <v>1089</v>
      </c>
      <c r="F259" s="113" t="s">
        <v>55</v>
      </c>
      <c r="G259" s="111">
        <v>31</v>
      </c>
      <c r="H259" s="111">
        <v>507082613.088462</v>
      </c>
      <c r="I259" s="111">
        <v>5408.98505879006</v>
      </c>
      <c r="J259" s="111">
        <v>174.483388993228</v>
      </c>
      <c r="K259" s="111">
        <v>93748.2</v>
      </c>
      <c r="L259" s="122"/>
      <c r="M259" s="123">
        <v>31</v>
      </c>
      <c r="N259" s="123">
        <v>502721108</v>
      </c>
      <c r="O259" s="123">
        <v>6199</v>
      </c>
      <c r="P259" s="123">
        <f t="shared" si="12"/>
        <v>199.967741935484</v>
      </c>
      <c r="Q259" s="137">
        <f t="shared" si="13"/>
        <v>81097.1298596548</v>
      </c>
      <c r="R259" s="138">
        <f t="shared" si="14"/>
        <v>-4361505.08846205</v>
      </c>
      <c r="S259" s="107"/>
      <c r="T259" s="139">
        <v>30</v>
      </c>
      <c r="U259" s="140">
        <v>490077928.326914</v>
      </c>
      <c r="V259" s="141">
        <v>5820.9780240244</v>
      </c>
      <c r="W259" s="140">
        <v>194.032600800813</v>
      </c>
      <c r="X259" s="142">
        <v>84191.6815875717</v>
      </c>
      <c r="Z259" s="154">
        <v>30</v>
      </c>
      <c r="AA259" s="155">
        <v>402966545</v>
      </c>
      <c r="AB259" s="154">
        <v>4896</v>
      </c>
      <c r="AC259" s="156">
        <v>163.2</v>
      </c>
      <c r="AD259" s="156">
        <v>82305.258374183</v>
      </c>
      <c r="AE259" s="157">
        <f t="shared" si="15"/>
        <v>-87111383.3269144</v>
      </c>
    </row>
    <row r="260" hidden="1" spans="1:31">
      <c r="A260" s="112" t="s">
        <v>600</v>
      </c>
      <c r="B260" s="112" t="s">
        <v>601</v>
      </c>
      <c r="C260" s="112" t="s">
        <v>70</v>
      </c>
      <c r="D260" s="112" t="s">
        <v>60</v>
      </c>
      <c r="E260" s="112" t="s">
        <v>1091</v>
      </c>
      <c r="F260" s="113" t="s">
        <v>71</v>
      </c>
      <c r="G260" s="111">
        <v>31</v>
      </c>
      <c r="H260" s="111">
        <v>395954154.733775</v>
      </c>
      <c r="I260" s="111">
        <v>4710.24650448269</v>
      </c>
      <c r="J260" s="111">
        <v>151.943435628474</v>
      </c>
      <c r="K260" s="111">
        <v>84062.3</v>
      </c>
      <c r="L260" s="122"/>
      <c r="M260" s="123">
        <v>31</v>
      </c>
      <c r="N260" s="123">
        <v>367851725</v>
      </c>
      <c r="O260" s="123">
        <v>4471</v>
      </c>
      <c r="P260" s="123">
        <f t="shared" si="12"/>
        <v>144.225806451613</v>
      </c>
      <c r="Q260" s="137">
        <f t="shared" si="13"/>
        <v>82275.044732722</v>
      </c>
      <c r="R260" s="138">
        <f t="shared" si="14"/>
        <v>-28102429.7337753</v>
      </c>
      <c r="S260" s="107"/>
      <c r="T260" s="139">
        <v>30</v>
      </c>
      <c r="U260" s="140">
        <v>335236858.246536</v>
      </c>
      <c r="V260" s="141">
        <v>4046.31883654401</v>
      </c>
      <c r="W260" s="140">
        <v>134.877294551467</v>
      </c>
      <c r="X260" s="142">
        <v>82849.8375409449</v>
      </c>
      <c r="Z260" s="154">
        <v>30</v>
      </c>
      <c r="AA260" s="155">
        <v>314336507</v>
      </c>
      <c r="AB260" s="154">
        <v>3741</v>
      </c>
      <c r="AC260" s="156">
        <v>124.7</v>
      </c>
      <c r="AD260" s="156">
        <v>84024.7278802459</v>
      </c>
      <c r="AE260" s="157">
        <f t="shared" si="15"/>
        <v>-20900351.2465359</v>
      </c>
    </row>
    <row r="261" hidden="1" spans="1:31">
      <c r="A261" s="112" t="s">
        <v>602</v>
      </c>
      <c r="B261" s="112" t="s">
        <v>603</v>
      </c>
      <c r="C261" s="112" t="s">
        <v>50</v>
      </c>
      <c r="D261" s="112" t="s">
        <v>15</v>
      </c>
      <c r="E261" s="112" t="s">
        <v>1089</v>
      </c>
      <c r="F261" s="113" t="s">
        <v>145</v>
      </c>
      <c r="G261" s="111">
        <v>31</v>
      </c>
      <c r="H261" s="111">
        <v>446196643.223445</v>
      </c>
      <c r="I261" s="111">
        <v>5249.89726294329</v>
      </c>
      <c r="J261" s="111">
        <v>169.351524611074</v>
      </c>
      <c r="K261" s="111">
        <v>84991.5</v>
      </c>
      <c r="L261" s="122"/>
      <c r="M261" s="123">
        <v>31</v>
      </c>
      <c r="N261" s="123">
        <v>432786103</v>
      </c>
      <c r="O261" s="123">
        <v>5331</v>
      </c>
      <c r="P261" s="123">
        <f t="shared" si="12"/>
        <v>171.967741935484</v>
      </c>
      <c r="Q261" s="137">
        <f t="shared" si="13"/>
        <v>81182.9118364284</v>
      </c>
      <c r="R261" s="138">
        <f t="shared" si="14"/>
        <v>-13410540.2234448</v>
      </c>
      <c r="S261" s="107"/>
      <c r="T261" s="139">
        <v>30</v>
      </c>
      <c r="U261" s="140">
        <v>431994533.456203</v>
      </c>
      <c r="V261" s="141">
        <v>5194.92634575149</v>
      </c>
      <c r="W261" s="140">
        <v>173.16421152505</v>
      </c>
      <c r="X261" s="142">
        <v>83157.0083393956</v>
      </c>
      <c r="Z261" s="154">
        <v>30</v>
      </c>
      <c r="AA261" s="155">
        <v>419256026</v>
      </c>
      <c r="AB261" s="154">
        <v>5214</v>
      </c>
      <c r="AC261" s="156">
        <v>173.8</v>
      </c>
      <c r="AD261" s="156">
        <v>80409.6712696586</v>
      </c>
      <c r="AE261" s="157">
        <f t="shared" si="15"/>
        <v>-12738507.4562026</v>
      </c>
    </row>
    <row r="262" hidden="1" spans="1:31">
      <c r="A262" s="112" t="s">
        <v>604</v>
      </c>
      <c r="B262" s="112" t="s">
        <v>605</v>
      </c>
      <c r="C262" s="112" t="s">
        <v>606</v>
      </c>
      <c r="D262" s="112" t="s">
        <v>15</v>
      </c>
      <c r="E262" s="112" t="s">
        <v>1091</v>
      </c>
      <c r="F262" s="113" t="s">
        <v>224</v>
      </c>
      <c r="G262" s="111">
        <v>31</v>
      </c>
      <c r="H262" s="111">
        <v>275044555.392118</v>
      </c>
      <c r="I262" s="111">
        <v>2932.20643325413</v>
      </c>
      <c r="J262" s="111">
        <v>94.5873042985202</v>
      </c>
      <c r="K262" s="111">
        <v>93801.225</v>
      </c>
      <c r="L262" s="122"/>
      <c r="M262" s="123">
        <v>31</v>
      </c>
      <c r="N262" s="123">
        <v>263073780</v>
      </c>
      <c r="O262" s="123">
        <v>2758</v>
      </c>
      <c r="P262" s="123">
        <f t="shared" si="12"/>
        <v>88.9677419354839</v>
      </c>
      <c r="Q262" s="137">
        <f t="shared" si="13"/>
        <v>95385.7070340827</v>
      </c>
      <c r="R262" s="138">
        <f t="shared" si="14"/>
        <v>-11970775.3921177</v>
      </c>
      <c r="S262" s="107"/>
      <c r="T262" s="139">
        <v>30</v>
      </c>
      <c r="U262" s="140">
        <v>246630610.730242</v>
      </c>
      <c r="V262" s="141">
        <v>2501.58082248862</v>
      </c>
      <c r="W262" s="140">
        <v>83.3860274162873</v>
      </c>
      <c r="X262" s="142">
        <v>98589.9030377477</v>
      </c>
      <c r="Z262" s="154">
        <v>30</v>
      </c>
      <c r="AA262" s="155">
        <v>246516047</v>
      </c>
      <c r="AB262" s="154">
        <v>2637</v>
      </c>
      <c r="AC262" s="156">
        <v>87.9</v>
      </c>
      <c r="AD262" s="156">
        <v>93483.5218050815</v>
      </c>
      <c r="AE262" s="157">
        <f t="shared" si="15"/>
        <v>-114563.730242014</v>
      </c>
    </row>
    <row r="263" hidden="1" spans="1:31">
      <c r="A263" s="109" t="s">
        <v>607</v>
      </c>
      <c r="B263" s="109" t="s">
        <v>608</v>
      </c>
      <c r="C263" s="109" t="s">
        <v>135</v>
      </c>
      <c r="D263" s="109" t="s">
        <v>60</v>
      </c>
      <c r="E263" s="109" t="s">
        <v>1090</v>
      </c>
      <c r="F263" s="110" t="s">
        <v>136</v>
      </c>
      <c r="G263" s="111">
        <v>31</v>
      </c>
      <c r="H263" s="111">
        <v>457702843.054638</v>
      </c>
      <c r="I263" s="111">
        <v>5249.89726294329</v>
      </c>
      <c r="J263" s="111">
        <v>169.351524611074</v>
      </c>
      <c r="K263" s="111">
        <v>87183.2</v>
      </c>
      <c r="L263" s="122"/>
      <c r="M263" s="123">
        <v>31</v>
      </c>
      <c r="N263" s="123">
        <v>474626547</v>
      </c>
      <c r="O263" s="123">
        <v>5500</v>
      </c>
      <c r="P263" s="123">
        <f t="shared" si="12"/>
        <v>177.41935483871</v>
      </c>
      <c r="Q263" s="137">
        <f t="shared" si="13"/>
        <v>86295.7358181818</v>
      </c>
      <c r="R263" s="138">
        <f t="shared" si="14"/>
        <v>16923703.9453624</v>
      </c>
      <c r="S263" s="107"/>
      <c r="T263" s="139">
        <v>30</v>
      </c>
      <c r="U263" s="140">
        <v>277341713.755839</v>
      </c>
      <c r="V263" s="141">
        <v>3126.43685802223</v>
      </c>
      <c r="W263" s="140">
        <v>104.214561934074</v>
      </c>
      <c r="X263" s="142">
        <v>88708.5606876079</v>
      </c>
      <c r="Z263" s="154">
        <v>30</v>
      </c>
      <c r="AA263" s="155">
        <v>419144581</v>
      </c>
      <c r="AB263" s="154">
        <v>4906</v>
      </c>
      <c r="AC263" s="156">
        <v>163.533333333333</v>
      </c>
      <c r="AD263" s="156">
        <v>85435.096004892</v>
      </c>
      <c r="AE263" s="157">
        <f t="shared" si="15"/>
        <v>141802867.244161</v>
      </c>
    </row>
    <row r="264" hidden="1" spans="1:31">
      <c r="A264" s="112" t="s">
        <v>609</v>
      </c>
      <c r="B264" s="112" t="s">
        <v>610</v>
      </c>
      <c r="C264" s="112" t="s">
        <v>173</v>
      </c>
      <c r="D264" s="112" t="s">
        <v>15</v>
      </c>
      <c r="E264" s="112" t="s">
        <v>1091</v>
      </c>
      <c r="F264" s="113" t="s">
        <v>364</v>
      </c>
      <c r="G264" s="111">
        <v>31</v>
      </c>
      <c r="H264" s="111">
        <v>808728846.165173</v>
      </c>
      <c r="I264" s="111">
        <v>8765.42561430223</v>
      </c>
      <c r="J264" s="111">
        <v>282.755664977491</v>
      </c>
      <c r="K264" s="111">
        <v>92263.5</v>
      </c>
      <c r="L264" s="122"/>
      <c r="M264" s="123">
        <v>31</v>
      </c>
      <c r="N264" s="123">
        <v>792375708</v>
      </c>
      <c r="O264" s="123">
        <v>8613</v>
      </c>
      <c r="P264" s="123">
        <f t="shared" si="12"/>
        <v>277.838709677419</v>
      </c>
      <c r="Q264" s="137">
        <f t="shared" si="13"/>
        <v>91997.6440264716</v>
      </c>
      <c r="R264" s="138">
        <f t="shared" si="14"/>
        <v>-16353138.1651734</v>
      </c>
      <c r="S264" s="107"/>
      <c r="T264" s="139">
        <v>30</v>
      </c>
      <c r="U264" s="140">
        <v>753356343.839568</v>
      </c>
      <c r="V264" s="141">
        <v>8012.70674738117</v>
      </c>
      <c r="W264" s="140">
        <v>267.090224912706</v>
      </c>
      <c r="X264" s="142">
        <v>94020.206603192</v>
      </c>
      <c r="Z264" s="154">
        <v>30</v>
      </c>
      <c r="AA264" s="155">
        <v>669457198</v>
      </c>
      <c r="AB264" s="154">
        <v>7359</v>
      </c>
      <c r="AC264" s="156">
        <v>245.3</v>
      </c>
      <c r="AD264" s="156">
        <v>90971.2186438375</v>
      </c>
      <c r="AE264" s="157">
        <f t="shared" si="15"/>
        <v>-83899145.8395685</v>
      </c>
    </row>
    <row r="265" hidden="1" spans="1:31">
      <c r="A265" s="112" t="s">
        <v>611</v>
      </c>
      <c r="B265" s="112" t="s">
        <v>612</v>
      </c>
      <c r="C265" s="112" t="s">
        <v>35</v>
      </c>
      <c r="D265" s="112" t="s">
        <v>60</v>
      </c>
      <c r="E265" s="112" t="s">
        <v>1090</v>
      </c>
      <c r="F265" s="113" t="s">
        <v>124</v>
      </c>
      <c r="G265" s="111">
        <v>31</v>
      </c>
      <c r="H265" s="111">
        <v>623505238.410173</v>
      </c>
      <c r="I265" s="111">
        <v>6745.32254390289</v>
      </c>
      <c r="J265" s="111">
        <v>217.591049803319</v>
      </c>
      <c r="K265" s="111">
        <v>92435.2</v>
      </c>
      <c r="L265" s="122"/>
      <c r="M265" s="123">
        <v>31</v>
      </c>
      <c r="N265" s="123">
        <v>590139532</v>
      </c>
      <c r="O265" s="123">
        <v>6558</v>
      </c>
      <c r="P265" s="123">
        <f t="shared" si="12"/>
        <v>211.548387096774</v>
      </c>
      <c r="Q265" s="137">
        <f t="shared" si="13"/>
        <v>89987.7297956694</v>
      </c>
      <c r="R265" s="138">
        <f t="shared" si="14"/>
        <v>-33365706.4101728</v>
      </c>
      <c r="S265" s="107"/>
      <c r="T265" s="139">
        <v>30</v>
      </c>
      <c r="U265" s="140">
        <v>566166912.215749</v>
      </c>
      <c r="V265" s="141">
        <v>6030</v>
      </c>
      <c r="W265" s="140">
        <v>201</v>
      </c>
      <c r="X265" s="142">
        <v>93891.6935681176</v>
      </c>
      <c r="Z265" s="154">
        <v>30</v>
      </c>
      <c r="AA265" s="155">
        <v>563374193</v>
      </c>
      <c r="AB265" s="154">
        <v>6302</v>
      </c>
      <c r="AC265" s="156">
        <v>210.066666666667</v>
      </c>
      <c r="AD265" s="156">
        <v>89396.0953665503</v>
      </c>
      <c r="AE265" s="157">
        <f t="shared" si="15"/>
        <v>-2792719.21574891</v>
      </c>
    </row>
    <row r="266" hidden="1" spans="1:31">
      <c r="A266" s="112" t="s">
        <v>613</v>
      </c>
      <c r="B266" s="112" t="s">
        <v>614</v>
      </c>
      <c r="C266" s="112" t="s">
        <v>615</v>
      </c>
      <c r="D266" s="112" t="s">
        <v>15</v>
      </c>
      <c r="E266" s="112" t="s">
        <v>1093</v>
      </c>
      <c r="F266" s="113" t="s">
        <v>65</v>
      </c>
      <c r="G266" s="111">
        <v>31</v>
      </c>
      <c r="H266" s="111">
        <v>476680065.622194</v>
      </c>
      <c r="I266" s="111">
        <v>5302.92652822555</v>
      </c>
      <c r="J266" s="111">
        <v>171.062146071792</v>
      </c>
      <c r="K266" s="111">
        <v>89890</v>
      </c>
      <c r="L266" s="122"/>
      <c r="M266" s="123">
        <v>31</v>
      </c>
      <c r="N266" s="123">
        <v>455688155</v>
      </c>
      <c r="O266" s="123">
        <v>5023</v>
      </c>
      <c r="P266" s="123">
        <f t="shared" ref="P266:P329" si="16">IFERROR(O266/M266,0)</f>
        <v>162.032258064516</v>
      </c>
      <c r="Q266" s="137">
        <f t="shared" ref="Q266:Q329" si="17">IFERROR(N266/O266,0)</f>
        <v>90720.3175393191</v>
      </c>
      <c r="R266" s="138">
        <f t="shared" ref="R266:R329" si="18">N266-H266</f>
        <v>-20991910.6221943</v>
      </c>
      <c r="S266" s="107"/>
      <c r="T266" s="139">
        <v>30</v>
      </c>
      <c r="U266" s="140">
        <v>406258076.460839</v>
      </c>
      <c r="V266" s="141">
        <v>4485.27061149538</v>
      </c>
      <c r="W266" s="140">
        <v>149.509020383179</v>
      </c>
      <c r="X266" s="142">
        <v>90576.0458286805</v>
      </c>
      <c r="Z266" s="154">
        <v>30</v>
      </c>
      <c r="AA266" s="155">
        <v>394744695</v>
      </c>
      <c r="AB266" s="154">
        <v>4210</v>
      </c>
      <c r="AC266" s="156">
        <v>140.333333333333</v>
      </c>
      <c r="AD266" s="156">
        <v>93763.5855106888</v>
      </c>
      <c r="AE266" s="157">
        <f t="shared" ref="AE266:AE329" si="19">AA266-U266</f>
        <v>-11513381.4608392</v>
      </c>
    </row>
    <row r="267" hidden="1" spans="1:31">
      <c r="A267" s="109" t="s">
        <v>616</v>
      </c>
      <c r="B267" s="109" t="s">
        <v>617</v>
      </c>
      <c r="C267" s="109" t="s">
        <v>522</v>
      </c>
      <c r="D267" s="109" t="s">
        <v>15</v>
      </c>
      <c r="E267" s="109" t="s">
        <v>1090</v>
      </c>
      <c r="F267" s="110" t="s">
        <v>187</v>
      </c>
      <c r="G267" s="111">
        <v>31</v>
      </c>
      <c r="H267" s="111">
        <v>252430052.836194</v>
      </c>
      <c r="I267" s="111">
        <v>2640.85741105632</v>
      </c>
      <c r="J267" s="111">
        <v>85.1889487437523</v>
      </c>
      <c r="K267" s="111">
        <v>95586.4</v>
      </c>
      <c r="L267" s="122"/>
      <c r="M267" s="123">
        <v>31</v>
      </c>
      <c r="N267" s="123">
        <v>229663551</v>
      </c>
      <c r="O267" s="123">
        <v>2497</v>
      </c>
      <c r="P267" s="123">
        <f t="shared" si="16"/>
        <v>80.5483870967742</v>
      </c>
      <c r="Q267" s="137">
        <f t="shared" si="17"/>
        <v>91975.7913496195</v>
      </c>
      <c r="R267" s="138">
        <f t="shared" si="18"/>
        <v>-22766501.836194</v>
      </c>
      <c r="S267" s="107"/>
      <c r="T267" s="139">
        <v>30</v>
      </c>
      <c r="U267" s="140">
        <v>201771555.417444</v>
      </c>
      <c r="V267" s="141">
        <v>2197.50580061556</v>
      </c>
      <c r="W267" s="140">
        <v>73.250193353852</v>
      </c>
      <c r="X267" s="142">
        <v>91818.4404159137</v>
      </c>
      <c r="Z267" s="154">
        <v>30</v>
      </c>
      <c r="AA267" s="155">
        <v>210964635</v>
      </c>
      <c r="AB267" s="154">
        <v>2333</v>
      </c>
      <c r="AC267" s="156">
        <v>77.7666666666667</v>
      </c>
      <c r="AD267" s="156">
        <v>90426.3330475782</v>
      </c>
      <c r="AE267" s="157">
        <f t="shared" si="19"/>
        <v>9193079.58255562</v>
      </c>
    </row>
    <row r="268" hidden="1" spans="1:31">
      <c r="A268" s="112" t="s">
        <v>618</v>
      </c>
      <c r="B268" s="112" t="s">
        <v>619</v>
      </c>
      <c r="C268" s="112" t="s">
        <v>80</v>
      </c>
      <c r="D268" s="112" t="s">
        <v>60</v>
      </c>
      <c r="E268" s="112" t="s">
        <v>1093</v>
      </c>
      <c r="F268" s="113" t="s">
        <v>339</v>
      </c>
      <c r="G268" s="111">
        <v>30</v>
      </c>
      <c r="H268" s="111">
        <v>268915731.112365</v>
      </c>
      <c r="I268" s="111">
        <v>2716.86937878728</v>
      </c>
      <c r="J268" s="111">
        <v>90.5623126262427</v>
      </c>
      <c r="K268" s="111">
        <v>98980</v>
      </c>
      <c r="L268" s="122"/>
      <c r="M268" s="123">
        <v>30</v>
      </c>
      <c r="N268" s="123">
        <v>257984093</v>
      </c>
      <c r="O268" s="123">
        <v>2768</v>
      </c>
      <c r="P268" s="123">
        <f t="shared" si="16"/>
        <v>92.2666666666667</v>
      </c>
      <c r="Q268" s="137">
        <f t="shared" si="17"/>
        <v>93202.3457369942</v>
      </c>
      <c r="R268" s="138">
        <f t="shared" si="18"/>
        <v>-10931638.1123651</v>
      </c>
      <c r="S268" s="107"/>
      <c r="T268" s="139">
        <v>30</v>
      </c>
      <c r="U268" s="140">
        <v>269850798.992403</v>
      </c>
      <c r="V268" s="141">
        <v>2792.26777912713</v>
      </c>
      <c r="W268" s="140">
        <v>93.0755926375711</v>
      </c>
      <c r="X268" s="142">
        <v>96642.1634091122</v>
      </c>
      <c r="Z268" s="154">
        <v>30</v>
      </c>
      <c r="AA268" s="155">
        <v>234795455</v>
      </c>
      <c r="AB268" s="154">
        <v>2546</v>
      </c>
      <c r="AC268" s="156">
        <v>84.8666666666667</v>
      </c>
      <c r="AD268" s="156">
        <v>92221.309897879</v>
      </c>
      <c r="AE268" s="157">
        <f t="shared" si="19"/>
        <v>-35055343.9924034</v>
      </c>
    </row>
    <row r="269" hidden="1" spans="1:31">
      <c r="A269" s="109" t="s">
        <v>620</v>
      </c>
      <c r="B269" s="109" t="s">
        <v>621</v>
      </c>
      <c r="C269" s="109" t="s">
        <v>14</v>
      </c>
      <c r="D269" s="109" t="s">
        <v>24</v>
      </c>
      <c r="E269" s="109" t="s">
        <v>1087</v>
      </c>
      <c r="F269" s="110" t="s">
        <v>77</v>
      </c>
      <c r="G269" s="111">
        <v>21</v>
      </c>
      <c r="H269" s="111">
        <v>310777878.290583</v>
      </c>
      <c r="I269" s="111">
        <v>2881.23997620391</v>
      </c>
      <c r="J269" s="111">
        <v>137.201903628758</v>
      </c>
      <c r="K269" s="111">
        <v>107862.545590541</v>
      </c>
      <c r="L269" s="122"/>
      <c r="M269" s="123">
        <v>22</v>
      </c>
      <c r="N269" s="123">
        <v>327507589</v>
      </c>
      <c r="O269" s="123">
        <v>3066</v>
      </c>
      <c r="P269" s="123">
        <f t="shared" si="16"/>
        <v>139.363636363636</v>
      </c>
      <c r="Q269" s="137">
        <f t="shared" si="17"/>
        <v>106819.174494455</v>
      </c>
      <c r="R269" s="138">
        <f t="shared" si="18"/>
        <v>16729710.7094175</v>
      </c>
      <c r="S269" s="107"/>
      <c r="T269" s="139">
        <v>21</v>
      </c>
      <c r="U269" s="140">
        <v>289812622.367256</v>
      </c>
      <c r="V269" s="141">
        <v>2711.45297482427</v>
      </c>
      <c r="W269" s="140">
        <v>129.116808324965</v>
      </c>
      <c r="X269" s="142">
        <v>106884.620555161</v>
      </c>
      <c r="Z269" s="154">
        <v>21</v>
      </c>
      <c r="AA269" s="155">
        <v>195925181</v>
      </c>
      <c r="AB269" s="154">
        <v>1899</v>
      </c>
      <c r="AC269" s="156">
        <v>90.4285714285714</v>
      </c>
      <c r="AD269" s="156">
        <v>103172.817798841</v>
      </c>
      <c r="AE269" s="157">
        <f t="shared" si="19"/>
        <v>-93887441.3672556</v>
      </c>
    </row>
    <row r="270" hidden="1" spans="1:31">
      <c r="A270" s="109" t="s">
        <v>622</v>
      </c>
      <c r="B270" s="109" t="s">
        <v>623</v>
      </c>
      <c r="C270" s="109" t="s">
        <v>50</v>
      </c>
      <c r="D270" s="109" t="s">
        <v>15</v>
      </c>
      <c r="E270" s="109" t="s">
        <v>1089</v>
      </c>
      <c r="F270" s="110" t="s">
        <v>166</v>
      </c>
      <c r="G270" s="111">
        <v>31</v>
      </c>
      <c r="H270" s="111">
        <v>320409343.435017</v>
      </c>
      <c r="I270" s="111">
        <v>3659.01930447563</v>
      </c>
      <c r="J270" s="111">
        <v>118.032880789536</v>
      </c>
      <c r="K270" s="111">
        <v>87567</v>
      </c>
      <c r="L270" s="122"/>
      <c r="M270" s="123">
        <v>31</v>
      </c>
      <c r="N270" s="123">
        <v>381294806</v>
      </c>
      <c r="O270" s="123">
        <v>4512</v>
      </c>
      <c r="P270" s="123">
        <f t="shared" si="16"/>
        <v>145.548387096774</v>
      </c>
      <c r="Q270" s="137">
        <f t="shared" si="17"/>
        <v>84506.827570922</v>
      </c>
      <c r="R270" s="138">
        <f t="shared" si="18"/>
        <v>60885462.5649828</v>
      </c>
      <c r="S270" s="107"/>
      <c r="T270" s="139">
        <v>30</v>
      </c>
      <c r="U270" s="140">
        <v>389166748.795265</v>
      </c>
      <c r="V270" s="141">
        <v>4568.87466747858</v>
      </c>
      <c r="W270" s="140">
        <v>152.295822249286</v>
      </c>
      <c r="X270" s="142">
        <v>85177.8122883012</v>
      </c>
      <c r="Z270" s="154">
        <v>30</v>
      </c>
      <c r="AA270" s="155">
        <v>347224347</v>
      </c>
      <c r="AB270" s="154">
        <v>4128</v>
      </c>
      <c r="AC270" s="156">
        <v>137.6</v>
      </c>
      <c r="AD270" s="156">
        <v>84114.4251453488</v>
      </c>
      <c r="AE270" s="157">
        <f t="shared" si="19"/>
        <v>-41942401.7952653</v>
      </c>
    </row>
    <row r="271" hidden="1" spans="1:31">
      <c r="A271" s="109" t="s">
        <v>624</v>
      </c>
      <c r="B271" s="109" t="s">
        <v>625</v>
      </c>
      <c r="C271" s="109" t="s">
        <v>70</v>
      </c>
      <c r="D271" s="109" t="s">
        <v>15</v>
      </c>
      <c r="E271" s="109" t="s">
        <v>1091</v>
      </c>
      <c r="F271" s="110" t="s">
        <v>281</v>
      </c>
      <c r="G271" s="111">
        <v>31</v>
      </c>
      <c r="H271" s="111">
        <v>494159227.354307</v>
      </c>
      <c r="I271" s="111">
        <v>6301.12446295035</v>
      </c>
      <c r="J271" s="111">
        <v>203.262079450011</v>
      </c>
      <c r="K271" s="111">
        <v>78423.975</v>
      </c>
      <c r="L271" s="122"/>
      <c r="M271" s="123">
        <v>31</v>
      </c>
      <c r="N271" s="123">
        <v>484539974</v>
      </c>
      <c r="O271" s="123">
        <v>6181</v>
      </c>
      <c r="P271" s="123">
        <f t="shared" si="16"/>
        <v>199.387096774194</v>
      </c>
      <c r="Q271" s="137">
        <f t="shared" si="17"/>
        <v>78391.8417731759</v>
      </c>
      <c r="R271" s="138">
        <f t="shared" si="18"/>
        <v>-9619253.354307</v>
      </c>
      <c r="S271" s="107"/>
      <c r="T271" s="139">
        <v>30</v>
      </c>
      <c r="U271" s="140">
        <v>451862848.39631</v>
      </c>
      <c r="V271" s="141">
        <v>5591.05685059939</v>
      </c>
      <c r="W271" s="140">
        <v>186.368561686646</v>
      </c>
      <c r="X271" s="142">
        <v>80818.861347809</v>
      </c>
      <c r="Z271" s="154">
        <v>30</v>
      </c>
      <c r="AA271" s="155">
        <v>486656684</v>
      </c>
      <c r="AB271" s="154">
        <v>6315</v>
      </c>
      <c r="AC271" s="156">
        <v>210.5</v>
      </c>
      <c r="AD271" s="156">
        <v>77063.6079176564</v>
      </c>
      <c r="AE271" s="157">
        <f t="shared" si="19"/>
        <v>34793835.6036899</v>
      </c>
    </row>
    <row r="272" hidden="1" spans="1:31">
      <c r="A272" s="112" t="s">
        <v>626</v>
      </c>
      <c r="B272" s="112" t="s">
        <v>627</v>
      </c>
      <c r="C272" s="112" t="s">
        <v>70</v>
      </c>
      <c r="D272" s="112" t="s">
        <v>60</v>
      </c>
      <c r="E272" s="112" t="s">
        <v>1091</v>
      </c>
      <c r="F272" s="113" t="s">
        <v>71</v>
      </c>
      <c r="G272" s="111">
        <v>31</v>
      </c>
      <c r="H272" s="111">
        <v>220169952.781622</v>
      </c>
      <c r="I272" s="111">
        <v>2526.68852227217</v>
      </c>
      <c r="J272" s="111">
        <v>81.5060813636184</v>
      </c>
      <c r="K272" s="111">
        <v>87137.75</v>
      </c>
      <c r="L272" s="122"/>
      <c r="M272" s="123">
        <v>31</v>
      </c>
      <c r="N272" s="123">
        <v>208456274</v>
      </c>
      <c r="O272" s="123">
        <v>2435</v>
      </c>
      <c r="P272" s="123">
        <f t="shared" si="16"/>
        <v>78.5483870967742</v>
      </c>
      <c r="Q272" s="137">
        <f t="shared" si="17"/>
        <v>85608.3260780288</v>
      </c>
      <c r="R272" s="138">
        <f t="shared" si="18"/>
        <v>-11713678.7816219</v>
      </c>
      <c r="S272" s="107"/>
      <c r="T272" s="139">
        <v>30</v>
      </c>
      <c r="U272" s="140">
        <v>198873165.009718</v>
      </c>
      <c r="V272" s="141">
        <v>2248.80551109774</v>
      </c>
      <c r="W272" s="140">
        <v>74.9601837032579</v>
      </c>
      <c r="X272" s="142">
        <v>88435.0220720685</v>
      </c>
      <c r="Z272" s="154">
        <v>30</v>
      </c>
      <c r="AA272" s="155">
        <v>182038862</v>
      </c>
      <c r="AB272" s="154">
        <v>2015</v>
      </c>
      <c r="AC272" s="156">
        <v>67.1666666666667</v>
      </c>
      <c r="AD272" s="156">
        <v>90341.8669975186</v>
      </c>
      <c r="AE272" s="157">
        <f t="shared" si="19"/>
        <v>-16834303.0097176</v>
      </c>
    </row>
    <row r="273" hidden="1" spans="1:31">
      <c r="A273" s="109" t="s">
        <v>628</v>
      </c>
      <c r="B273" s="109" t="s">
        <v>629</v>
      </c>
      <c r="C273" s="109" t="s">
        <v>35</v>
      </c>
      <c r="D273" s="109" t="s">
        <v>15</v>
      </c>
      <c r="E273" s="109" t="s">
        <v>1090</v>
      </c>
      <c r="F273" s="110" t="s">
        <v>124</v>
      </c>
      <c r="G273" s="111">
        <v>31</v>
      </c>
      <c r="H273" s="111">
        <v>264083344.352535</v>
      </c>
      <c r="I273" s="111">
        <v>2545.40473354826</v>
      </c>
      <c r="J273" s="111">
        <v>82.1098301144601</v>
      </c>
      <c r="K273" s="111">
        <v>103749.0584</v>
      </c>
      <c r="L273" s="122"/>
      <c r="M273" s="123">
        <v>31</v>
      </c>
      <c r="N273" s="123">
        <v>233384549</v>
      </c>
      <c r="O273" s="123">
        <v>2248</v>
      </c>
      <c r="P273" s="123">
        <f t="shared" si="16"/>
        <v>72.5161290322581</v>
      </c>
      <c r="Q273" s="137">
        <f t="shared" si="17"/>
        <v>103818.74955516</v>
      </c>
      <c r="R273" s="138">
        <f t="shared" si="18"/>
        <v>-30698795.352535</v>
      </c>
      <c r="S273" s="107"/>
      <c r="T273" s="139">
        <v>30</v>
      </c>
      <c r="U273" s="140">
        <v>200738667.66569</v>
      </c>
      <c r="V273" s="141">
        <v>1887.86211481334</v>
      </c>
      <c r="W273" s="140">
        <v>62.9287371604445</v>
      </c>
      <c r="X273" s="142">
        <v>106331.212481341</v>
      </c>
      <c r="Z273" s="154">
        <v>30</v>
      </c>
      <c r="AA273" s="155">
        <v>236448491</v>
      </c>
      <c r="AB273" s="154">
        <v>2259</v>
      </c>
      <c r="AC273" s="156">
        <v>75.3</v>
      </c>
      <c r="AD273" s="156">
        <v>104669.540061974</v>
      </c>
      <c r="AE273" s="157">
        <f t="shared" si="19"/>
        <v>35709823.3343097</v>
      </c>
    </row>
    <row r="274" hidden="1" spans="1:31">
      <c r="A274" s="109" t="s">
        <v>630</v>
      </c>
      <c r="B274" s="109" t="s">
        <v>631</v>
      </c>
      <c r="C274" s="109" t="s">
        <v>14</v>
      </c>
      <c r="D274" s="109" t="s">
        <v>15</v>
      </c>
      <c r="E274" s="109" t="s">
        <v>1088</v>
      </c>
      <c r="F274" s="110" t="s">
        <v>154</v>
      </c>
      <c r="G274" s="111">
        <v>31</v>
      </c>
      <c r="H274" s="111">
        <v>328570459.626347</v>
      </c>
      <c r="I274" s="111">
        <v>3773.18819325978</v>
      </c>
      <c r="J274" s="111">
        <v>121.71574816967</v>
      </c>
      <c r="K274" s="111">
        <v>87080.32645</v>
      </c>
      <c r="L274" s="122"/>
      <c r="M274" s="123">
        <v>31</v>
      </c>
      <c r="N274" s="123">
        <v>365412863</v>
      </c>
      <c r="O274" s="123">
        <v>4260</v>
      </c>
      <c r="P274" s="123">
        <f t="shared" si="16"/>
        <v>137.41935483871</v>
      </c>
      <c r="Q274" s="137">
        <f t="shared" si="17"/>
        <v>85777.667370892</v>
      </c>
      <c r="R274" s="138">
        <f t="shared" si="18"/>
        <v>36842403.3736529</v>
      </c>
      <c r="S274" s="107"/>
      <c r="T274" s="139">
        <v>30</v>
      </c>
      <c r="U274" s="140">
        <v>358239155.405118</v>
      </c>
      <c r="V274" s="141">
        <v>3975.2279279936</v>
      </c>
      <c r="W274" s="140">
        <v>132.507597599787</v>
      </c>
      <c r="X274" s="142">
        <v>90117.8905698447</v>
      </c>
      <c r="Z274" s="154">
        <v>30</v>
      </c>
      <c r="AA274" s="155">
        <v>338018042</v>
      </c>
      <c r="AB274" s="154">
        <v>3896</v>
      </c>
      <c r="AC274" s="156">
        <v>129.866666666667</v>
      </c>
      <c r="AD274" s="156">
        <v>86760.2777207392</v>
      </c>
      <c r="AE274" s="157">
        <f t="shared" si="19"/>
        <v>-20221113.4051182</v>
      </c>
    </row>
    <row r="275" hidden="1" spans="1:31">
      <c r="A275" s="109" t="s">
        <v>632</v>
      </c>
      <c r="B275" s="109" t="s">
        <v>633</v>
      </c>
      <c r="C275" s="109" t="s">
        <v>35</v>
      </c>
      <c r="D275" s="109" t="s">
        <v>15</v>
      </c>
      <c r="E275" s="109" t="s">
        <v>1090</v>
      </c>
      <c r="F275" s="110" t="s">
        <v>124</v>
      </c>
      <c r="G275" s="111">
        <v>31</v>
      </c>
      <c r="H275" s="111">
        <v>257390756.2312</v>
      </c>
      <c r="I275" s="111">
        <v>3499.93150862886</v>
      </c>
      <c r="J275" s="111">
        <v>112.901016407383</v>
      </c>
      <c r="K275" s="111">
        <v>73541.6552</v>
      </c>
      <c r="L275" s="122"/>
      <c r="M275" s="123">
        <v>31</v>
      </c>
      <c r="N275" s="123">
        <v>248163175</v>
      </c>
      <c r="O275" s="123">
        <v>3374</v>
      </c>
      <c r="P275" s="123">
        <f t="shared" si="16"/>
        <v>108.838709677419</v>
      </c>
      <c r="Q275" s="137">
        <f t="shared" si="17"/>
        <v>73551.6227030231</v>
      </c>
      <c r="R275" s="138">
        <f t="shared" si="18"/>
        <v>-9227581.2311995</v>
      </c>
      <c r="S275" s="107"/>
      <c r="T275" s="139">
        <v>30</v>
      </c>
      <c r="U275" s="140">
        <v>241691290.865003</v>
      </c>
      <c r="V275" s="141">
        <v>3126.43685802223</v>
      </c>
      <c r="W275" s="140">
        <v>104.214561934074</v>
      </c>
      <c r="X275" s="142">
        <v>77305.6683504866</v>
      </c>
      <c r="Z275" s="154">
        <v>30</v>
      </c>
      <c r="AA275" s="155">
        <v>253748297</v>
      </c>
      <c r="AB275" s="154">
        <v>3377</v>
      </c>
      <c r="AC275" s="156">
        <v>112.566666666667</v>
      </c>
      <c r="AD275" s="156">
        <v>75140.1530944625</v>
      </c>
      <c r="AE275" s="157">
        <f t="shared" si="19"/>
        <v>12057006.1349966</v>
      </c>
    </row>
    <row r="276" hidden="1" spans="1:31">
      <c r="A276" s="109" t="s">
        <v>634</v>
      </c>
      <c r="B276" s="109" t="s">
        <v>635</v>
      </c>
      <c r="C276" s="109" t="s">
        <v>14</v>
      </c>
      <c r="D276" s="109" t="s">
        <v>60</v>
      </c>
      <c r="E276" s="109" t="s">
        <v>1088</v>
      </c>
      <c r="F276" s="110" t="s">
        <v>25</v>
      </c>
      <c r="G276" s="111">
        <v>31</v>
      </c>
      <c r="H276" s="111">
        <v>920901489.088115</v>
      </c>
      <c r="I276" s="111">
        <v>10281.5640527166</v>
      </c>
      <c r="J276" s="111">
        <v>331.663356539245</v>
      </c>
      <c r="K276" s="111">
        <v>89568.2295384615</v>
      </c>
      <c r="L276" s="122"/>
      <c r="M276" s="123">
        <v>31</v>
      </c>
      <c r="N276" s="123">
        <v>924723349</v>
      </c>
      <c r="O276" s="123">
        <v>10746</v>
      </c>
      <c r="P276" s="123">
        <f t="shared" si="16"/>
        <v>346.645161290323</v>
      </c>
      <c r="Q276" s="137">
        <f t="shared" si="17"/>
        <v>86052.7962962963</v>
      </c>
      <c r="R276" s="138">
        <f t="shared" si="18"/>
        <v>3821859.91188514</v>
      </c>
      <c r="S276" s="107"/>
      <c r="T276" s="139">
        <v>30</v>
      </c>
      <c r="U276" s="140">
        <v>914320549.303475</v>
      </c>
      <c r="V276" s="141">
        <v>10417.012788199</v>
      </c>
      <c r="W276" s="140">
        <v>347.233759606635</v>
      </c>
      <c r="X276" s="142">
        <v>87771.8562791118</v>
      </c>
      <c r="Z276" s="154">
        <v>30</v>
      </c>
      <c r="AA276" s="155">
        <v>832807117</v>
      </c>
      <c r="AB276" s="154">
        <v>9601</v>
      </c>
      <c r="AC276" s="156">
        <v>320.033333333333</v>
      </c>
      <c r="AD276" s="156">
        <v>86741.7057598167</v>
      </c>
      <c r="AE276" s="157">
        <f t="shared" si="19"/>
        <v>-81513432.3034755</v>
      </c>
    </row>
    <row r="277" hidden="1" spans="1:31">
      <c r="A277" s="109" t="s">
        <v>636</v>
      </c>
      <c r="B277" s="109" t="s">
        <v>637</v>
      </c>
      <c r="C277" s="109" t="s">
        <v>240</v>
      </c>
      <c r="D277" s="109" t="s">
        <v>15</v>
      </c>
      <c r="E277" s="109" t="s">
        <v>1092</v>
      </c>
      <c r="F277" s="110" t="s">
        <v>102</v>
      </c>
      <c r="G277" s="111">
        <v>31</v>
      </c>
      <c r="H277" s="111">
        <v>394629809.477669</v>
      </c>
      <c r="I277" s="111">
        <v>4851.24196276257</v>
      </c>
      <c r="J277" s="111">
        <v>156.491676218147</v>
      </c>
      <c r="K277" s="111">
        <v>81346.14033</v>
      </c>
      <c r="L277" s="122"/>
      <c r="M277" s="123">
        <v>31</v>
      </c>
      <c r="N277" s="123">
        <v>437349997</v>
      </c>
      <c r="O277" s="123">
        <v>4835</v>
      </c>
      <c r="P277" s="123">
        <f t="shared" si="16"/>
        <v>155.967741935484</v>
      </c>
      <c r="Q277" s="137">
        <f t="shared" si="17"/>
        <v>90455.0148914168</v>
      </c>
      <c r="R277" s="138">
        <f t="shared" si="18"/>
        <v>42720187.5223314</v>
      </c>
      <c r="S277" s="107"/>
      <c r="T277" s="139">
        <v>30</v>
      </c>
      <c r="U277" s="140">
        <v>446503715.769628</v>
      </c>
      <c r="V277" s="141">
        <v>4830</v>
      </c>
      <c r="W277" s="140">
        <v>161</v>
      </c>
      <c r="X277" s="142">
        <v>92443.8334926765</v>
      </c>
      <c r="Z277" s="154">
        <v>30</v>
      </c>
      <c r="AA277" s="155">
        <v>334877831</v>
      </c>
      <c r="AB277" s="154">
        <v>3758</v>
      </c>
      <c r="AC277" s="156">
        <v>125.266666666667</v>
      </c>
      <c r="AD277" s="156">
        <v>89110.6522086216</v>
      </c>
      <c r="AE277" s="157">
        <f t="shared" si="19"/>
        <v>-111625884.769628</v>
      </c>
    </row>
    <row r="278" hidden="1" spans="1:31">
      <c r="A278" s="109" t="s">
        <v>638</v>
      </c>
      <c r="B278" s="109" t="s">
        <v>639</v>
      </c>
      <c r="C278" s="109" t="s">
        <v>14</v>
      </c>
      <c r="D278" s="109" t="s">
        <v>15</v>
      </c>
      <c r="E278" s="109" t="s">
        <v>1092</v>
      </c>
      <c r="F278" s="110" t="s">
        <v>198</v>
      </c>
      <c r="G278" s="111">
        <v>31</v>
      </c>
      <c r="H278" s="111">
        <v>404592681.316257</v>
      </c>
      <c r="I278" s="111">
        <v>4055.17910981953</v>
      </c>
      <c r="J278" s="111">
        <v>130.812229349017</v>
      </c>
      <c r="K278" s="111">
        <v>99771.84</v>
      </c>
      <c r="L278" s="122"/>
      <c r="M278" s="123">
        <v>31</v>
      </c>
      <c r="N278" s="123">
        <v>404395956</v>
      </c>
      <c r="O278" s="123">
        <v>4119</v>
      </c>
      <c r="P278" s="123">
        <f t="shared" si="16"/>
        <v>132.870967741935</v>
      </c>
      <c r="Q278" s="137">
        <f t="shared" si="17"/>
        <v>98178.1879096868</v>
      </c>
      <c r="R278" s="138">
        <f t="shared" si="18"/>
        <v>-196725.31625706</v>
      </c>
      <c r="S278" s="107"/>
      <c r="T278" s="139">
        <v>30</v>
      </c>
      <c r="U278" s="140">
        <v>343793711.889817</v>
      </c>
      <c r="V278" s="141">
        <v>3458.74834825571</v>
      </c>
      <c r="W278" s="140">
        <v>115.291611608524</v>
      </c>
      <c r="X278" s="142">
        <v>99398.3017189431</v>
      </c>
      <c r="Z278" s="154">
        <v>30</v>
      </c>
      <c r="AA278" s="155">
        <v>383362164</v>
      </c>
      <c r="AB278" s="154">
        <v>3700</v>
      </c>
      <c r="AC278" s="156">
        <v>123.333333333333</v>
      </c>
      <c r="AD278" s="156">
        <v>103611.395675676</v>
      </c>
      <c r="AE278" s="157">
        <f t="shared" si="19"/>
        <v>39568452.1101832</v>
      </c>
    </row>
    <row r="279" hidden="1" spans="1:31">
      <c r="A279" s="112" t="s">
        <v>640</v>
      </c>
      <c r="B279" s="112" t="s">
        <v>641</v>
      </c>
      <c r="C279" s="112" t="s">
        <v>70</v>
      </c>
      <c r="D279" s="112" t="s">
        <v>60</v>
      </c>
      <c r="E279" s="112" t="s">
        <v>1091</v>
      </c>
      <c r="F279" s="113" t="s">
        <v>71</v>
      </c>
      <c r="G279" s="111">
        <v>31</v>
      </c>
      <c r="H279" s="111">
        <v>426749167.737218</v>
      </c>
      <c r="I279" s="111">
        <v>5302.92652822555</v>
      </c>
      <c r="J279" s="111">
        <v>171.062146071792</v>
      </c>
      <c r="K279" s="111">
        <v>80474.275</v>
      </c>
      <c r="L279" s="122"/>
      <c r="M279" s="123">
        <v>31</v>
      </c>
      <c r="N279" s="123">
        <v>417748195</v>
      </c>
      <c r="O279" s="123">
        <v>4960</v>
      </c>
      <c r="P279" s="123">
        <f t="shared" si="16"/>
        <v>160</v>
      </c>
      <c r="Q279" s="137">
        <f t="shared" si="17"/>
        <v>84223.4264112903</v>
      </c>
      <c r="R279" s="138">
        <f t="shared" si="18"/>
        <v>-9000972.73721778</v>
      </c>
      <c r="S279" s="107"/>
      <c r="T279" s="139">
        <v>30</v>
      </c>
      <c r="U279" s="140">
        <v>398153450.843491</v>
      </c>
      <c r="V279" s="141">
        <v>4608.04175074596</v>
      </c>
      <c r="W279" s="140">
        <v>153.601391691532</v>
      </c>
      <c r="X279" s="142">
        <v>86404.0458789326</v>
      </c>
      <c r="Z279" s="154">
        <v>30</v>
      </c>
      <c r="AA279" s="155">
        <v>344870188</v>
      </c>
      <c r="AB279" s="154">
        <v>4168</v>
      </c>
      <c r="AC279" s="156">
        <v>138.933333333333</v>
      </c>
      <c r="AD279" s="156">
        <v>82742.36756238</v>
      </c>
      <c r="AE279" s="157">
        <f t="shared" si="19"/>
        <v>-53283262.8434911</v>
      </c>
    </row>
    <row r="280" hidden="1" spans="1:31">
      <c r="A280" s="112" t="s">
        <v>642</v>
      </c>
      <c r="B280" s="112" t="s">
        <v>643</v>
      </c>
      <c r="C280" s="112" t="s">
        <v>80</v>
      </c>
      <c r="D280" s="112" t="s">
        <v>15</v>
      </c>
      <c r="E280" s="112" t="s">
        <v>1093</v>
      </c>
      <c r="F280" s="113" t="s">
        <v>339</v>
      </c>
      <c r="G280" s="111">
        <v>30</v>
      </c>
      <c r="H280" s="111">
        <v>316936397.38243</v>
      </c>
      <c r="I280" s="111">
        <v>4075.30406818092</v>
      </c>
      <c r="J280" s="111">
        <v>135.843468939364</v>
      </c>
      <c r="K280" s="111">
        <v>77770</v>
      </c>
      <c r="L280" s="122"/>
      <c r="M280" s="123">
        <v>30</v>
      </c>
      <c r="N280" s="123">
        <v>310175571</v>
      </c>
      <c r="O280" s="123">
        <v>3931</v>
      </c>
      <c r="P280" s="123">
        <f t="shared" si="16"/>
        <v>131.033333333333</v>
      </c>
      <c r="Q280" s="137">
        <f t="shared" si="17"/>
        <v>78905.0040702111</v>
      </c>
      <c r="R280" s="138">
        <f t="shared" si="18"/>
        <v>-6760826.38243037</v>
      </c>
      <c r="S280" s="107"/>
      <c r="T280" s="139">
        <v>30</v>
      </c>
      <c r="U280" s="140">
        <v>329145657.895458</v>
      </c>
      <c r="V280" s="141">
        <v>4039.74355034584</v>
      </c>
      <c r="W280" s="140">
        <v>134.658118344861</v>
      </c>
      <c r="X280" s="142">
        <v>81476.8694580329</v>
      </c>
      <c r="Z280" s="154">
        <v>30</v>
      </c>
      <c r="AA280" s="155">
        <v>298874371</v>
      </c>
      <c r="AB280" s="154">
        <v>3687</v>
      </c>
      <c r="AC280" s="156">
        <v>122.9</v>
      </c>
      <c r="AD280" s="156">
        <v>81061.668294006</v>
      </c>
      <c r="AE280" s="157">
        <f t="shared" si="19"/>
        <v>-30271286.8954584</v>
      </c>
    </row>
    <row r="281" hidden="1" spans="1:31">
      <c r="A281" s="112" t="s">
        <v>644</v>
      </c>
      <c r="B281" s="112" t="s">
        <v>645</v>
      </c>
      <c r="C281" s="112" t="s">
        <v>70</v>
      </c>
      <c r="D281" s="112" t="s">
        <v>15</v>
      </c>
      <c r="E281" s="112" t="s">
        <v>1091</v>
      </c>
      <c r="F281" s="113" t="s">
        <v>281</v>
      </c>
      <c r="G281" s="111">
        <v>31</v>
      </c>
      <c r="H281" s="111">
        <v>357804154.200954</v>
      </c>
      <c r="I281" s="111">
        <v>4179.95385166014</v>
      </c>
      <c r="J281" s="111">
        <v>134.837221021295</v>
      </c>
      <c r="K281" s="111">
        <v>85600.025</v>
      </c>
      <c r="L281" s="122"/>
      <c r="M281" s="123">
        <v>31</v>
      </c>
      <c r="N281" s="123">
        <v>356191306</v>
      </c>
      <c r="O281" s="123">
        <v>4037</v>
      </c>
      <c r="P281" s="123">
        <f t="shared" si="16"/>
        <v>130.225806451613</v>
      </c>
      <c r="Q281" s="137">
        <f t="shared" si="17"/>
        <v>88231.6834282883</v>
      </c>
      <c r="R281" s="138">
        <f t="shared" si="18"/>
        <v>-1612848.20095384</v>
      </c>
      <c r="S281" s="107"/>
      <c r="T281" s="139">
        <v>30</v>
      </c>
      <c r="U281" s="140">
        <v>334892443.982644</v>
      </c>
      <c r="V281" s="141">
        <v>3681.19894231273</v>
      </c>
      <c r="W281" s="140">
        <v>122.706631410424</v>
      </c>
      <c r="X281" s="142">
        <v>90973.7423134883</v>
      </c>
      <c r="Z281" s="154">
        <v>30</v>
      </c>
      <c r="AA281" s="155">
        <v>289520898</v>
      </c>
      <c r="AB281" s="154">
        <v>3519</v>
      </c>
      <c r="AC281" s="156">
        <v>117.3</v>
      </c>
      <c r="AD281" s="156">
        <v>82273.6283034953</v>
      </c>
      <c r="AE281" s="157">
        <f t="shared" si="19"/>
        <v>-45371545.9826441</v>
      </c>
    </row>
    <row r="282" hidden="1" spans="1:31">
      <c r="A282" s="109" t="s">
        <v>646</v>
      </c>
      <c r="B282" s="109" t="s">
        <v>647</v>
      </c>
      <c r="C282" s="109" t="s">
        <v>14</v>
      </c>
      <c r="D282" s="109" t="s">
        <v>15</v>
      </c>
      <c r="E282" s="109" t="s">
        <v>1091</v>
      </c>
      <c r="F282" s="110" t="s">
        <v>43</v>
      </c>
      <c r="G282" s="111">
        <v>31</v>
      </c>
      <c r="H282" s="111">
        <v>292360754.292807</v>
      </c>
      <c r="I282" s="111">
        <v>3587.27382791728</v>
      </c>
      <c r="J282" s="111">
        <v>115.718510577977</v>
      </c>
      <c r="K282" s="111">
        <v>81499.425</v>
      </c>
      <c r="L282" s="122"/>
      <c r="M282" s="123">
        <v>31</v>
      </c>
      <c r="N282" s="123">
        <v>297493225</v>
      </c>
      <c r="O282" s="123">
        <v>3641</v>
      </c>
      <c r="P282" s="123">
        <f t="shared" si="16"/>
        <v>117.451612903226</v>
      </c>
      <c r="Q282" s="137">
        <f t="shared" si="17"/>
        <v>81706.4611370503</v>
      </c>
      <c r="R282" s="138">
        <f t="shared" si="18"/>
        <v>5132470.70719266</v>
      </c>
      <c r="S282" s="107"/>
      <c r="T282" s="139">
        <v>30</v>
      </c>
      <c r="U282" s="140">
        <v>279087513.105163</v>
      </c>
      <c r="V282" s="141">
        <v>3287.99290237136</v>
      </c>
      <c r="W282" s="140">
        <v>109.599763412379</v>
      </c>
      <c r="X282" s="142">
        <v>84880.8137340807</v>
      </c>
      <c r="Z282" s="154">
        <v>30</v>
      </c>
      <c r="AA282" s="155">
        <v>282554696</v>
      </c>
      <c r="AB282" s="154">
        <v>3543</v>
      </c>
      <c r="AC282" s="156">
        <v>118.1</v>
      </c>
      <c r="AD282" s="156">
        <v>79750.1258820209</v>
      </c>
      <c r="AE282" s="157">
        <f t="shared" si="19"/>
        <v>3467182.89483702</v>
      </c>
    </row>
    <row r="283" hidden="1" spans="1:31">
      <c r="A283" s="112" t="s">
        <v>648</v>
      </c>
      <c r="B283" s="112" t="s">
        <v>649</v>
      </c>
      <c r="C283" s="112" t="s">
        <v>240</v>
      </c>
      <c r="D283" s="112" t="s">
        <v>60</v>
      </c>
      <c r="E283" s="112" t="s">
        <v>1092</v>
      </c>
      <c r="F283" s="113" t="s">
        <v>198</v>
      </c>
      <c r="G283" s="111">
        <v>31</v>
      </c>
      <c r="H283" s="111">
        <v>560205251.053279</v>
      </c>
      <c r="I283" s="111">
        <v>5614.86338282705</v>
      </c>
      <c r="J283" s="111">
        <v>181.124625252485</v>
      </c>
      <c r="K283" s="111">
        <v>99771.84</v>
      </c>
      <c r="L283" s="122"/>
      <c r="M283" s="123">
        <v>31</v>
      </c>
      <c r="N283" s="123">
        <v>541843220</v>
      </c>
      <c r="O283" s="123">
        <v>5377</v>
      </c>
      <c r="P283" s="123">
        <f t="shared" si="16"/>
        <v>173.451612903226</v>
      </c>
      <c r="Q283" s="137">
        <f t="shared" si="17"/>
        <v>100770.544913521</v>
      </c>
      <c r="R283" s="138">
        <f t="shared" si="18"/>
        <v>-18362031.0532792</v>
      </c>
      <c r="S283" s="107"/>
      <c r="T283" s="139">
        <v>30</v>
      </c>
      <c r="U283" s="140">
        <v>490957466.556684</v>
      </c>
      <c r="V283" s="141">
        <v>4718.28855781903</v>
      </c>
      <c r="W283" s="140">
        <v>157.276285260634</v>
      </c>
      <c r="X283" s="142">
        <v>104054.141780515</v>
      </c>
      <c r="Z283" s="154">
        <v>30</v>
      </c>
      <c r="AA283" s="155">
        <v>449480669</v>
      </c>
      <c r="AB283" s="154">
        <v>4582</v>
      </c>
      <c r="AC283" s="156">
        <v>152.733333333333</v>
      </c>
      <c r="AD283" s="156">
        <v>98097.0469227412</v>
      </c>
      <c r="AE283" s="157">
        <f t="shared" si="19"/>
        <v>-41476797.5566842</v>
      </c>
    </row>
    <row r="284" hidden="1" spans="1:31">
      <c r="A284" s="109" t="s">
        <v>650</v>
      </c>
      <c r="B284" s="109" t="s">
        <v>651</v>
      </c>
      <c r="C284" s="109" t="s">
        <v>240</v>
      </c>
      <c r="D284" s="109" t="s">
        <v>15</v>
      </c>
      <c r="E284" s="109" t="s">
        <v>1088</v>
      </c>
      <c r="F284" s="110" t="s">
        <v>139</v>
      </c>
      <c r="G284" s="111">
        <v>31</v>
      </c>
      <c r="H284" s="111">
        <v>454459024.317215</v>
      </c>
      <c r="I284" s="111">
        <v>5659.78228988966</v>
      </c>
      <c r="J284" s="111">
        <v>182.573622254505</v>
      </c>
      <c r="K284" s="111">
        <v>80296.202405</v>
      </c>
      <c r="L284" s="122"/>
      <c r="M284" s="123">
        <v>31</v>
      </c>
      <c r="N284" s="123">
        <v>534961304</v>
      </c>
      <c r="O284" s="123">
        <v>5597</v>
      </c>
      <c r="P284" s="123">
        <f t="shared" si="16"/>
        <v>180.548387096774</v>
      </c>
      <c r="Q284" s="137">
        <f t="shared" si="17"/>
        <v>95580.0078613543</v>
      </c>
      <c r="R284" s="138">
        <f t="shared" si="18"/>
        <v>80502279.6827852</v>
      </c>
      <c r="S284" s="107"/>
      <c r="T284" s="139">
        <v>30</v>
      </c>
      <c r="U284" s="140">
        <v>543068096.264275</v>
      </c>
      <c r="V284" s="141">
        <v>5582.54300976878</v>
      </c>
      <c r="W284" s="140">
        <v>186.084766992293</v>
      </c>
      <c r="X284" s="142">
        <v>97279.6976779168</v>
      </c>
      <c r="Z284" s="154">
        <v>30</v>
      </c>
      <c r="AA284" s="155">
        <v>443724500</v>
      </c>
      <c r="AB284" s="154">
        <v>4582</v>
      </c>
      <c r="AC284" s="156">
        <v>152.733333333333</v>
      </c>
      <c r="AD284" s="156">
        <v>96840.790048014</v>
      </c>
      <c r="AE284" s="157">
        <f t="shared" si="19"/>
        <v>-99343596.2642746</v>
      </c>
    </row>
    <row r="285" hidden="1" spans="1:31">
      <c r="A285" s="109" t="s">
        <v>652</v>
      </c>
      <c r="B285" s="109" t="s">
        <v>653</v>
      </c>
      <c r="C285" s="109" t="s">
        <v>261</v>
      </c>
      <c r="D285" s="109" t="s">
        <v>15</v>
      </c>
      <c r="E285" s="109" t="s">
        <v>1093</v>
      </c>
      <c r="F285" s="110" t="s">
        <v>262</v>
      </c>
      <c r="G285" s="111">
        <v>31</v>
      </c>
      <c r="H285" s="111">
        <v>188305323.900594</v>
      </c>
      <c r="I285" s="111">
        <v>2183.55798221052</v>
      </c>
      <c r="J285" s="111">
        <v>70.4373542648555</v>
      </c>
      <c r="K285" s="111">
        <v>86237.84</v>
      </c>
      <c r="L285" s="122"/>
      <c r="M285" s="123">
        <v>31</v>
      </c>
      <c r="N285" s="123">
        <v>232852025</v>
      </c>
      <c r="O285" s="123">
        <v>2551</v>
      </c>
      <c r="P285" s="123">
        <f t="shared" si="16"/>
        <v>82.2903225806452</v>
      </c>
      <c r="Q285" s="137">
        <f t="shared" si="17"/>
        <v>91278.7240297922</v>
      </c>
      <c r="R285" s="138">
        <f t="shared" si="18"/>
        <v>44546701.0994064</v>
      </c>
      <c r="S285" s="107"/>
      <c r="T285" s="139">
        <v>30</v>
      </c>
      <c r="U285" s="140">
        <v>220371697.820349</v>
      </c>
      <c r="V285" s="141">
        <v>2406.14432613087</v>
      </c>
      <c r="W285" s="140">
        <v>80.2048108710289</v>
      </c>
      <c r="X285" s="142">
        <v>91587.0654254191</v>
      </c>
      <c r="Z285" s="154">
        <v>30</v>
      </c>
      <c r="AA285" s="155">
        <v>171475796</v>
      </c>
      <c r="AB285" s="154">
        <v>1827</v>
      </c>
      <c r="AC285" s="156">
        <v>60.9</v>
      </c>
      <c r="AD285" s="156">
        <v>93856.4838533114</v>
      </c>
      <c r="AE285" s="157">
        <f t="shared" si="19"/>
        <v>-48895901.8203489</v>
      </c>
    </row>
    <row r="286" hidden="1" spans="1:31">
      <c r="A286" s="109" t="s">
        <v>654</v>
      </c>
      <c r="B286" s="109" t="s">
        <v>655</v>
      </c>
      <c r="C286" s="109" t="s">
        <v>14</v>
      </c>
      <c r="D286" s="109" t="s">
        <v>24</v>
      </c>
      <c r="E286" s="109" t="s">
        <v>1089</v>
      </c>
      <c r="F286" s="110" t="s">
        <v>55</v>
      </c>
      <c r="G286" s="111">
        <v>31</v>
      </c>
      <c r="H286" s="111">
        <v>199129080.446827</v>
      </c>
      <c r="I286" s="111">
        <v>2577.22229271762</v>
      </c>
      <c r="J286" s="111">
        <v>83.1362029908908</v>
      </c>
      <c r="K286" s="111">
        <v>77265</v>
      </c>
      <c r="L286" s="122"/>
      <c r="M286" s="123">
        <v>31</v>
      </c>
      <c r="N286" s="123">
        <v>202494843</v>
      </c>
      <c r="O286" s="123">
        <v>2770</v>
      </c>
      <c r="P286" s="123">
        <f t="shared" si="16"/>
        <v>89.3548387096774</v>
      </c>
      <c r="Q286" s="137">
        <f t="shared" si="17"/>
        <v>73102.8314079422</v>
      </c>
      <c r="R286" s="138">
        <f t="shared" si="18"/>
        <v>3365762.55317342</v>
      </c>
      <c r="S286" s="107"/>
      <c r="T286" s="139">
        <v>30</v>
      </c>
      <c r="U286" s="140">
        <v>204805202.315938</v>
      </c>
      <c r="V286" s="141">
        <v>2690.71963265986</v>
      </c>
      <c r="W286" s="140">
        <v>89.6906544219953</v>
      </c>
      <c r="X286" s="142">
        <v>76115.4004415843</v>
      </c>
      <c r="Z286" s="154">
        <v>30</v>
      </c>
      <c r="AA286" s="155">
        <v>203863415</v>
      </c>
      <c r="AB286" s="154">
        <v>2733</v>
      </c>
      <c r="AC286" s="156">
        <v>91.1</v>
      </c>
      <c r="AD286" s="156">
        <v>74593.2729601171</v>
      </c>
      <c r="AE286" s="157">
        <f t="shared" si="19"/>
        <v>-941787.315937668</v>
      </c>
    </row>
    <row r="287" hidden="1" spans="1:31">
      <c r="A287" s="112" t="s">
        <v>656</v>
      </c>
      <c r="B287" s="112" t="s">
        <v>657</v>
      </c>
      <c r="C287" s="112" t="s">
        <v>173</v>
      </c>
      <c r="D287" s="112" t="s">
        <v>15</v>
      </c>
      <c r="E287" s="112" t="s">
        <v>1091</v>
      </c>
      <c r="F287" s="113" t="s">
        <v>364</v>
      </c>
      <c r="G287" s="111">
        <v>31</v>
      </c>
      <c r="H287" s="111">
        <v>453930643.38927</v>
      </c>
      <c r="I287" s="111">
        <v>5209.3454718451</v>
      </c>
      <c r="J287" s="111">
        <v>168.043402317584</v>
      </c>
      <c r="K287" s="111">
        <v>87137.75</v>
      </c>
      <c r="L287" s="122"/>
      <c r="M287" s="123">
        <v>31</v>
      </c>
      <c r="N287" s="123">
        <v>400950094</v>
      </c>
      <c r="O287" s="123">
        <v>4574</v>
      </c>
      <c r="P287" s="123">
        <f t="shared" si="16"/>
        <v>147.548387096774</v>
      </c>
      <c r="Q287" s="137">
        <f t="shared" si="17"/>
        <v>87658.5251421076</v>
      </c>
      <c r="R287" s="138">
        <f t="shared" si="18"/>
        <v>-52980549.3892699</v>
      </c>
      <c r="S287" s="107"/>
      <c r="T287" s="139">
        <v>30</v>
      </c>
      <c r="U287" s="140">
        <v>379835301.505295</v>
      </c>
      <c r="V287" s="141">
        <v>4018.23269083391</v>
      </c>
      <c r="W287" s="140">
        <v>133.941089694464</v>
      </c>
      <c r="X287" s="142">
        <v>94527.950651476</v>
      </c>
      <c r="Z287" s="154">
        <v>30</v>
      </c>
      <c r="AA287" s="155">
        <v>339515914</v>
      </c>
      <c r="AB287" s="154">
        <v>3950</v>
      </c>
      <c r="AC287" s="156">
        <v>131.666666666667</v>
      </c>
      <c r="AD287" s="156">
        <v>85953.3959493671</v>
      </c>
      <c r="AE287" s="157">
        <f t="shared" si="19"/>
        <v>-40319387.5052952</v>
      </c>
    </row>
    <row r="288" hidden="1" spans="1:31">
      <c r="A288" s="109" t="s">
        <v>658</v>
      </c>
      <c r="B288" s="109" t="s">
        <v>659</v>
      </c>
      <c r="C288" s="109" t="s">
        <v>660</v>
      </c>
      <c r="D288" s="109" t="s">
        <v>15</v>
      </c>
      <c r="E288" s="109" t="s">
        <v>1089</v>
      </c>
      <c r="F288" s="110" t="s">
        <v>184</v>
      </c>
      <c r="G288" s="111">
        <v>31</v>
      </c>
      <c r="H288" s="111">
        <v>725878763.209049</v>
      </c>
      <c r="I288" s="111">
        <v>6840.77522141095</v>
      </c>
      <c r="J288" s="111">
        <v>220.670168432611</v>
      </c>
      <c r="K288" s="111">
        <v>106110.6</v>
      </c>
      <c r="L288" s="122"/>
      <c r="M288" s="123">
        <v>31</v>
      </c>
      <c r="N288" s="123">
        <v>677061407</v>
      </c>
      <c r="O288" s="123">
        <v>6478</v>
      </c>
      <c r="P288" s="123">
        <f t="shared" si="16"/>
        <v>208.967741935484</v>
      </c>
      <c r="Q288" s="137">
        <f t="shared" si="17"/>
        <v>104517.043377586</v>
      </c>
      <c r="R288" s="138">
        <f t="shared" si="18"/>
        <v>-48817356.2090492</v>
      </c>
      <c r="S288" s="107"/>
      <c r="T288" s="139">
        <v>30</v>
      </c>
      <c r="U288" s="140">
        <v>497661306.766013</v>
      </c>
      <c r="V288" s="141">
        <v>4725.38758704681</v>
      </c>
      <c r="W288" s="140">
        <v>157.512919568227</v>
      </c>
      <c r="X288" s="142">
        <v>105316.505281006</v>
      </c>
      <c r="Z288" s="154">
        <v>30</v>
      </c>
      <c r="AA288" s="155">
        <v>585818620</v>
      </c>
      <c r="AB288" s="154">
        <v>5506</v>
      </c>
      <c r="AC288" s="156">
        <v>183.533333333333</v>
      </c>
      <c r="AD288" s="156">
        <v>106396.407555394</v>
      </c>
      <c r="AE288" s="157">
        <f t="shared" si="19"/>
        <v>88157313.2339867</v>
      </c>
    </row>
    <row r="289" hidden="1" spans="1:31">
      <c r="A289" s="112" t="s">
        <v>661</v>
      </c>
      <c r="B289" s="112" t="s">
        <v>662</v>
      </c>
      <c r="C289" s="112" t="s">
        <v>63</v>
      </c>
      <c r="D289" s="112" t="s">
        <v>15</v>
      </c>
      <c r="E289" s="112" t="s">
        <v>1093</v>
      </c>
      <c r="F289" s="113" t="s">
        <v>159</v>
      </c>
      <c r="G289" s="111">
        <v>31</v>
      </c>
      <c r="H289" s="111">
        <v>297066512.805794</v>
      </c>
      <c r="I289" s="111">
        <v>3275.33697331578</v>
      </c>
      <c r="J289" s="111">
        <v>105.656031397283</v>
      </c>
      <c r="K289" s="111">
        <v>90698</v>
      </c>
      <c r="L289" s="122"/>
      <c r="M289" s="123">
        <v>31</v>
      </c>
      <c r="N289" s="123">
        <v>249795362</v>
      </c>
      <c r="O289" s="123">
        <v>2737</v>
      </c>
      <c r="P289" s="123">
        <f t="shared" si="16"/>
        <v>88.2903225806452</v>
      </c>
      <c r="Q289" s="137">
        <f t="shared" si="17"/>
        <v>91266.1169163318</v>
      </c>
      <c r="R289" s="138">
        <f t="shared" si="18"/>
        <v>-47271150.8057945</v>
      </c>
      <c r="S289" s="107"/>
      <c r="T289" s="139">
        <v>30</v>
      </c>
      <c r="U289" s="140">
        <v>262617761.746646</v>
      </c>
      <c r="V289" s="141">
        <v>2851.67138728041</v>
      </c>
      <c r="W289" s="140">
        <v>95.0557129093469</v>
      </c>
      <c r="X289" s="142">
        <v>92092.5752237884</v>
      </c>
      <c r="Z289" s="154">
        <v>30</v>
      </c>
      <c r="AA289" s="155">
        <v>235037321</v>
      </c>
      <c r="AB289" s="154">
        <v>2599</v>
      </c>
      <c r="AC289" s="156">
        <v>86.6333333333333</v>
      </c>
      <c r="AD289" s="156">
        <v>90433.751827626</v>
      </c>
      <c r="AE289" s="157">
        <f t="shared" si="19"/>
        <v>-27580440.746646</v>
      </c>
    </row>
    <row r="290" hidden="1" spans="1:31">
      <c r="A290" s="112" t="s">
        <v>663</v>
      </c>
      <c r="B290" s="112" t="s">
        <v>664</v>
      </c>
      <c r="C290" s="112" t="s">
        <v>487</v>
      </c>
      <c r="D290" s="112" t="s">
        <v>15</v>
      </c>
      <c r="E290" s="112" t="s">
        <v>1093</v>
      </c>
      <c r="F290" s="113" t="s">
        <v>159</v>
      </c>
      <c r="G290" s="111">
        <v>31</v>
      </c>
      <c r="H290" s="111">
        <v>407210168.418167</v>
      </c>
      <c r="I290" s="111">
        <v>3899.21068251878</v>
      </c>
      <c r="J290" s="111">
        <v>125.78098975867</v>
      </c>
      <c r="K290" s="111">
        <v>104434</v>
      </c>
      <c r="L290" s="122"/>
      <c r="M290" s="123">
        <v>31</v>
      </c>
      <c r="N290" s="123">
        <v>346765816</v>
      </c>
      <c r="O290" s="123">
        <v>3523</v>
      </c>
      <c r="P290" s="123">
        <f t="shared" si="16"/>
        <v>113.645161290323</v>
      </c>
      <c r="Q290" s="137">
        <f t="shared" si="17"/>
        <v>98429.1274481976</v>
      </c>
      <c r="R290" s="138">
        <f t="shared" si="18"/>
        <v>-60444352.4181667</v>
      </c>
      <c r="S290" s="107"/>
      <c r="T290" s="139">
        <v>30</v>
      </c>
      <c r="U290" s="140">
        <v>358254327.19313</v>
      </c>
      <c r="V290" s="141">
        <v>3594.2164891963</v>
      </c>
      <c r="W290" s="140">
        <v>119.807216306543</v>
      </c>
      <c r="X290" s="142">
        <v>99675.2221993281</v>
      </c>
      <c r="Z290" s="154">
        <v>30</v>
      </c>
      <c r="AA290" s="155">
        <v>303966056</v>
      </c>
      <c r="AB290" s="154">
        <v>3116</v>
      </c>
      <c r="AC290" s="156">
        <v>103.866666666667</v>
      </c>
      <c r="AD290" s="156">
        <v>97550.082156611</v>
      </c>
      <c r="AE290" s="157">
        <f t="shared" si="19"/>
        <v>-54288271.1931304</v>
      </c>
    </row>
    <row r="291" hidden="1" spans="1:31">
      <c r="A291" s="112" t="s">
        <v>665</v>
      </c>
      <c r="B291" s="112" t="s">
        <v>666</v>
      </c>
      <c r="C291" s="112" t="s">
        <v>135</v>
      </c>
      <c r="D291" s="112" t="s">
        <v>51</v>
      </c>
      <c r="E291" s="112" t="s">
        <v>1090</v>
      </c>
      <c r="F291" s="113" t="s">
        <v>136</v>
      </c>
      <c r="G291" s="111">
        <v>31</v>
      </c>
      <c r="H291" s="111">
        <v>170452709.806468</v>
      </c>
      <c r="I291" s="111">
        <v>1590.87795846766</v>
      </c>
      <c r="J291" s="111">
        <v>51.3186438215375</v>
      </c>
      <c r="K291" s="111">
        <v>107143.8</v>
      </c>
      <c r="L291" s="122"/>
      <c r="M291" s="123">
        <v>31</v>
      </c>
      <c r="N291" s="123">
        <v>112194355</v>
      </c>
      <c r="O291" s="123">
        <v>1099</v>
      </c>
      <c r="P291" s="123">
        <f t="shared" si="16"/>
        <v>35.4516129032258</v>
      </c>
      <c r="Q291" s="137">
        <f t="shared" si="17"/>
        <v>102087.675159236</v>
      </c>
      <c r="R291" s="138">
        <f t="shared" si="18"/>
        <v>-58258354.8064677</v>
      </c>
      <c r="S291" s="107"/>
      <c r="T291" s="139">
        <v>30</v>
      </c>
      <c r="U291" s="140">
        <v>119939208.634612</v>
      </c>
      <c r="V291" s="141">
        <v>1144.717268888</v>
      </c>
      <c r="W291" s="140">
        <v>38.1572422962667</v>
      </c>
      <c r="X291" s="142">
        <v>104776.272617188</v>
      </c>
      <c r="Z291" s="154">
        <v>30</v>
      </c>
      <c r="AA291" s="155">
        <v>111876834</v>
      </c>
      <c r="AB291" s="154">
        <v>1159</v>
      </c>
      <c r="AC291" s="156">
        <v>38.6333333333333</v>
      </c>
      <c r="AD291" s="156">
        <v>96528.7610008628</v>
      </c>
      <c r="AE291" s="157">
        <f t="shared" si="19"/>
        <v>-8062374.63461204</v>
      </c>
    </row>
    <row r="292" hidden="1" spans="1:31">
      <c r="A292" s="109" t="s">
        <v>667</v>
      </c>
      <c r="B292" s="109" t="s">
        <v>668</v>
      </c>
      <c r="C292" s="109" t="s">
        <v>63</v>
      </c>
      <c r="D292" s="109" t="s">
        <v>60</v>
      </c>
      <c r="E292" s="109" t="s">
        <v>1093</v>
      </c>
      <c r="F292" s="110" t="s">
        <v>65</v>
      </c>
      <c r="G292" s="111">
        <v>31</v>
      </c>
      <c r="H292" s="111">
        <v>410691539.683947</v>
      </c>
      <c r="I292" s="111">
        <v>4835.02124632329</v>
      </c>
      <c r="J292" s="111">
        <v>155.968427300751</v>
      </c>
      <c r="K292" s="111">
        <v>84941</v>
      </c>
      <c r="L292" s="122"/>
      <c r="M292" s="123">
        <v>31</v>
      </c>
      <c r="N292" s="123">
        <v>374754133</v>
      </c>
      <c r="O292" s="123">
        <v>4814</v>
      </c>
      <c r="P292" s="123">
        <f t="shared" si="16"/>
        <v>155.290322580645</v>
      </c>
      <c r="Q292" s="137">
        <f t="shared" si="17"/>
        <v>77846.7247611134</v>
      </c>
      <c r="R292" s="138">
        <f t="shared" si="18"/>
        <v>-35937406.6839467</v>
      </c>
      <c r="S292" s="107"/>
      <c r="T292" s="139">
        <v>30</v>
      </c>
      <c r="U292" s="140">
        <v>320977138.105062</v>
      </c>
      <c r="V292" s="141">
        <v>4039.74355034584</v>
      </c>
      <c r="W292" s="140">
        <v>134.658118344861</v>
      </c>
      <c r="X292" s="142">
        <v>79454.8302645557</v>
      </c>
      <c r="Z292" s="154">
        <v>30</v>
      </c>
      <c r="AA292" s="155">
        <v>323539824</v>
      </c>
      <c r="AB292" s="154">
        <v>4286</v>
      </c>
      <c r="AC292" s="156">
        <v>142.866666666667</v>
      </c>
      <c r="AD292" s="156">
        <v>75487.5930937938</v>
      </c>
      <c r="AE292" s="157">
        <f t="shared" si="19"/>
        <v>2562685.89493775</v>
      </c>
    </row>
    <row r="293" hidden="1" spans="1:31">
      <c r="A293" s="109" t="s">
        <v>669</v>
      </c>
      <c r="B293" s="109" t="s">
        <v>670</v>
      </c>
      <c r="C293" s="109" t="s">
        <v>80</v>
      </c>
      <c r="D293" s="109" t="s">
        <v>51</v>
      </c>
      <c r="E293" s="109" t="s">
        <v>1093</v>
      </c>
      <c r="F293" s="110" t="s">
        <v>81</v>
      </c>
      <c r="G293" s="111">
        <v>30</v>
      </c>
      <c r="H293" s="111">
        <v>386452028.554334</v>
      </c>
      <c r="I293" s="111">
        <v>4528.11563131214</v>
      </c>
      <c r="J293" s="111">
        <v>150.937187710405</v>
      </c>
      <c r="K293" s="111">
        <v>85345</v>
      </c>
      <c r="L293" s="122"/>
      <c r="M293" s="123">
        <v>30</v>
      </c>
      <c r="N293" s="123">
        <v>539763307</v>
      </c>
      <c r="O293" s="123">
        <v>6252</v>
      </c>
      <c r="P293" s="123">
        <f t="shared" si="16"/>
        <v>208.4</v>
      </c>
      <c r="Q293" s="137">
        <f t="shared" si="17"/>
        <v>86334.5020793346</v>
      </c>
      <c r="R293" s="138">
        <f t="shared" si="18"/>
        <v>153311278.445666</v>
      </c>
      <c r="S293" s="107"/>
      <c r="T293" s="139">
        <v>30</v>
      </c>
      <c r="U293" s="140">
        <v>519645143.579196</v>
      </c>
      <c r="V293" s="141">
        <v>5970.36081532717</v>
      </c>
      <c r="W293" s="140">
        <v>199.012027177572</v>
      </c>
      <c r="X293" s="142">
        <v>87037.4772400953</v>
      </c>
      <c r="Z293" s="154">
        <v>30</v>
      </c>
      <c r="AA293" s="155">
        <v>642071374</v>
      </c>
      <c r="AB293" s="154">
        <v>7094</v>
      </c>
      <c r="AC293" s="156">
        <v>236.466666666667</v>
      </c>
      <c r="AD293" s="156">
        <v>90509.074429095</v>
      </c>
      <c r="AE293" s="157">
        <f t="shared" si="19"/>
        <v>122426230.420804</v>
      </c>
    </row>
    <row r="294" hidden="1" spans="1:31">
      <c r="A294" s="109" t="s">
        <v>671</v>
      </c>
      <c r="B294" s="109" t="s">
        <v>672</v>
      </c>
      <c r="C294" s="109" t="s">
        <v>14</v>
      </c>
      <c r="D294" s="109" t="s">
        <v>24</v>
      </c>
      <c r="E294" s="109" t="s">
        <v>1087</v>
      </c>
      <c r="F294" s="110" t="s">
        <v>28</v>
      </c>
      <c r="G294" s="111">
        <v>21</v>
      </c>
      <c r="H294" s="111">
        <v>155812182.330338</v>
      </c>
      <c r="I294" s="111">
        <v>2369.01953598988</v>
      </c>
      <c r="J294" s="111">
        <v>112.810454094756</v>
      </c>
      <c r="K294" s="111">
        <v>65770.7460674157</v>
      </c>
      <c r="L294" s="122"/>
      <c r="M294" s="123">
        <v>22</v>
      </c>
      <c r="N294" s="123">
        <v>157431093</v>
      </c>
      <c r="O294" s="123">
        <v>2622</v>
      </c>
      <c r="P294" s="123">
        <f t="shared" si="16"/>
        <v>119.181818181818</v>
      </c>
      <c r="Q294" s="137">
        <f t="shared" si="17"/>
        <v>60042.3695652174</v>
      </c>
      <c r="R294" s="138">
        <f t="shared" si="18"/>
        <v>1618910.66966233</v>
      </c>
      <c r="S294" s="107"/>
      <c r="T294" s="139">
        <v>21</v>
      </c>
      <c r="U294" s="140">
        <v>136940239.249864</v>
      </c>
      <c r="V294" s="141">
        <v>2248.34221686272</v>
      </c>
      <c r="W294" s="140">
        <v>107.063915088701</v>
      </c>
      <c r="X294" s="142">
        <v>60907.2045273193</v>
      </c>
      <c r="Z294" s="154">
        <v>21</v>
      </c>
      <c r="AA294" s="155">
        <v>153180697</v>
      </c>
      <c r="AB294" s="154">
        <v>2481</v>
      </c>
      <c r="AC294" s="156">
        <v>118.142857142857</v>
      </c>
      <c r="AD294" s="156">
        <v>61741.5143087465</v>
      </c>
      <c r="AE294" s="157">
        <f t="shared" si="19"/>
        <v>16240457.7501361</v>
      </c>
    </row>
    <row r="295" hidden="1" spans="1:31">
      <c r="A295" s="109" t="s">
        <v>673</v>
      </c>
      <c r="B295" s="109" t="s">
        <v>674</v>
      </c>
      <c r="C295" s="109" t="s">
        <v>35</v>
      </c>
      <c r="D295" s="109" t="s">
        <v>15</v>
      </c>
      <c r="E295" s="109" t="s">
        <v>1090</v>
      </c>
      <c r="F295" s="110" t="s">
        <v>37</v>
      </c>
      <c r="G295" s="111">
        <v>31</v>
      </c>
      <c r="H295" s="111">
        <v>374484144.317431</v>
      </c>
      <c r="I295" s="111">
        <v>4295.37048786269</v>
      </c>
      <c r="J295" s="111">
        <v>138.560338318151</v>
      </c>
      <c r="K295" s="111">
        <v>87183.2</v>
      </c>
      <c r="L295" s="122"/>
      <c r="M295" s="123">
        <v>31</v>
      </c>
      <c r="N295" s="123">
        <v>390151729</v>
      </c>
      <c r="O295" s="123">
        <v>4549</v>
      </c>
      <c r="P295" s="123">
        <f t="shared" si="16"/>
        <v>146.741935483871</v>
      </c>
      <c r="Q295" s="137">
        <f t="shared" si="17"/>
        <v>85766.4825236316</v>
      </c>
      <c r="R295" s="138">
        <f t="shared" si="18"/>
        <v>15667584.6825693</v>
      </c>
      <c r="S295" s="107"/>
      <c r="T295" s="139">
        <v>30</v>
      </c>
      <c r="U295" s="140">
        <v>378483873.327461</v>
      </c>
      <c r="V295" s="141">
        <v>4365.01160123112</v>
      </c>
      <c r="W295" s="140">
        <v>145.500386707704</v>
      </c>
      <c r="X295" s="142">
        <v>86708.5606876079</v>
      </c>
      <c r="Z295" s="154">
        <v>30</v>
      </c>
      <c r="AA295" s="155">
        <v>421002960</v>
      </c>
      <c r="AB295" s="154">
        <v>4754</v>
      </c>
      <c r="AC295" s="156">
        <v>158.466666666667</v>
      </c>
      <c r="AD295" s="156">
        <v>88557.6272612537</v>
      </c>
      <c r="AE295" s="157">
        <f t="shared" si="19"/>
        <v>42519086.6725391</v>
      </c>
    </row>
    <row r="296" hidden="1" spans="1:31">
      <c r="A296" s="109" t="s">
        <v>675</v>
      </c>
      <c r="B296" s="109" t="s">
        <v>676</v>
      </c>
      <c r="C296" s="109" t="s">
        <v>14</v>
      </c>
      <c r="D296" s="109" t="s">
        <v>15</v>
      </c>
      <c r="E296" s="109" t="s">
        <v>1091</v>
      </c>
      <c r="F296" s="110" t="s">
        <v>43</v>
      </c>
      <c r="G296" s="111">
        <v>31</v>
      </c>
      <c r="H296" s="111">
        <v>376223601.23105</v>
      </c>
      <c r="I296" s="111">
        <v>4055.17910981953</v>
      </c>
      <c r="J296" s="111">
        <v>130.812229349017</v>
      </c>
      <c r="K296" s="111">
        <v>92776.075</v>
      </c>
      <c r="L296" s="122"/>
      <c r="M296" s="123">
        <v>31</v>
      </c>
      <c r="N296" s="123">
        <v>459058015</v>
      </c>
      <c r="O296" s="123">
        <v>5135</v>
      </c>
      <c r="P296" s="123">
        <f t="shared" si="16"/>
        <v>165.645161290323</v>
      </c>
      <c r="Q296" s="137">
        <f t="shared" si="17"/>
        <v>89397.8607594937</v>
      </c>
      <c r="R296" s="138">
        <f t="shared" si="18"/>
        <v>82834413.7689497</v>
      </c>
      <c r="S296" s="107"/>
      <c r="T296" s="139">
        <v>30</v>
      </c>
      <c r="U296" s="140">
        <v>419264885.398361</v>
      </c>
      <c r="V296" s="141">
        <v>4579.95560503587</v>
      </c>
      <c r="W296" s="140">
        <v>152.665186834529</v>
      </c>
      <c r="X296" s="142">
        <v>91543.4387480439</v>
      </c>
      <c r="Z296" s="154">
        <v>30</v>
      </c>
      <c r="AA296" s="155">
        <v>431873229</v>
      </c>
      <c r="AB296" s="154">
        <v>4826</v>
      </c>
      <c r="AC296" s="156">
        <v>160.866666666667</v>
      </c>
      <c r="AD296" s="156">
        <v>89488.8580605056</v>
      </c>
      <c r="AE296" s="157">
        <f t="shared" si="19"/>
        <v>12608343.6016388</v>
      </c>
    </row>
    <row r="297" hidden="1" spans="1:31">
      <c r="A297" s="112" t="s">
        <v>677</v>
      </c>
      <c r="B297" s="112" t="s">
        <v>678</v>
      </c>
      <c r="C297" s="112" t="s">
        <v>192</v>
      </c>
      <c r="D297" s="112" t="s">
        <v>15</v>
      </c>
      <c r="E297" s="112" t="s">
        <v>1090</v>
      </c>
      <c r="F297" s="113" t="s">
        <v>193</v>
      </c>
      <c r="G297" s="111">
        <v>31</v>
      </c>
      <c r="H297" s="111">
        <v>341898509.269729</v>
      </c>
      <c r="I297" s="111">
        <v>3499.93150862886</v>
      </c>
      <c r="J297" s="111">
        <v>112.901016407383</v>
      </c>
      <c r="K297" s="111">
        <v>97687.2</v>
      </c>
      <c r="L297" s="122"/>
      <c r="M297" s="123">
        <v>31</v>
      </c>
      <c r="N297" s="123">
        <v>311073355</v>
      </c>
      <c r="O297" s="123">
        <v>3273</v>
      </c>
      <c r="P297" s="123">
        <f t="shared" si="16"/>
        <v>105.58064516129</v>
      </c>
      <c r="Q297" s="137">
        <f t="shared" si="17"/>
        <v>95042.2716162542</v>
      </c>
      <c r="R297" s="138">
        <f t="shared" si="18"/>
        <v>-30825154.2697292</v>
      </c>
      <c r="S297" s="107"/>
      <c r="T297" s="139">
        <v>30</v>
      </c>
      <c r="U297" s="140">
        <v>282431251.740337</v>
      </c>
      <c r="V297" s="141">
        <v>2816.79317222</v>
      </c>
      <c r="W297" s="140">
        <v>93.8931057406668</v>
      </c>
      <c r="X297" s="142">
        <v>100266.947011144</v>
      </c>
      <c r="Z297" s="154">
        <v>30</v>
      </c>
      <c r="AA297" s="155">
        <v>269923647</v>
      </c>
      <c r="AB297" s="154">
        <v>2818</v>
      </c>
      <c r="AC297" s="156">
        <v>93.9333333333333</v>
      </c>
      <c r="AD297" s="156">
        <v>95785.5383250532</v>
      </c>
      <c r="AE297" s="157">
        <f t="shared" si="19"/>
        <v>-12507604.7403367</v>
      </c>
    </row>
    <row r="298" hidden="1" spans="1:31">
      <c r="A298" s="109" t="s">
        <v>679</v>
      </c>
      <c r="B298" s="109" t="s">
        <v>680</v>
      </c>
      <c r="C298" s="109" t="s">
        <v>14</v>
      </c>
      <c r="D298" s="109" t="s">
        <v>60</v>
      </c>
      <c r="E298" s="109" t="s">
        <v>1088</v>
      </c>
      <c r="F298" s="110" t="s">
        <v>21</v>
      </c>
      <c r="G298" s="111">
        <v>31</v>
      </c>
      <c r="H298" s="111">
        <v>502819479.074694</v>
      </c>
      <c r="I298" s="111">
        <v>6603.07933820461</v>
      </c>
      <c r="J298" s="111">
        <v>213.002559296923</v>
      </c>
      <c r="K298" s="111">
        <v>76149.24088</v>
      </c>
      <c r="L298" s="122"/>
      <c r="M298" s="123">
        <v>31</v>
      </c>
      <c r="N298" s="123">
        <v>591048728</v>
      </c>
      <c r="O298" s="123">
        <v>7719</v>
      </c>
      <c r="P298" s="123">
        <f t="shared" si="16"/>
        <v>249</v>
      </c>
      <c r="Q298" s="137">
        <f t="shared" si="17"/>
        <v>76570.6345381526</v>
      </c>
      <c r="R298" s="138">
        <f t="shared" si="18"/>
        <v>88229248.9253064</v>
      </c>
      <c r="S298" s="107"/>
      <c r="T298" s="139">
        <v>30</v>
      </c>
      <c r="U298" s="140">
        <v>443686514.260338</v>
      </c>
      <c r="V298" s="141">
        <v>5582.54300976878</v>
      </c>
      <c r="W298" s="140">
        <v>186.084766992293</v>
      </c>
      <c r="X298" s="142">
        <v>79477.4914378518</v>
      </c>
      <c r="Z298" s="154">
        <v>30</v>
      </c>
      <c r="AA298" s="155">
        <v>465669684</v>
      </c>
      <c r="AB298" s="154">
        <v>6025</v>
      </c>
      <c r="AC298" s="156">
        <v>200.833333333333</v>
      </c>
      <c r="AD298" s="156">
        <v>77289.5741078838</v>
      </c>
      <c r="AE298" s="157">
        <f t="shared" si="19"/>
        <v>21983169.7396624</v>
      </c>
    </row>
    <row r="299" hidden="1" spans="1:31">
      <c r="A299" s="109" t="s">
        <v>681</v>
      </c>
      <c r="B299" s="109" t="s">
        <v>682</v>
      </c>
      <c r="C299" s="109" t="s">
        <v>14</v>
      </c>
      <c r="D299" s="109" t="s">
        <v>60</v>
      </c>
      <c r="E299" s="109" t="s">
        <v>1092</v>
      </c>
      <c r="F299" s="110" t="s">
        <v>112</v>
      </c>
      <c r="G299" s="111">
        <v>31</v>
      </c>
      <c r="H299" s="111">
        <v>824429042.933284</v>
      </c>
      <c r="I299" s="111">
        <v>9202.13721074433</v>
      </c>
      <c r="J299" s="111">
        <v>296.843135830462</v>
      </c>
      <c r="K299" s="111">
        <v>89591.04</v>
      </c>
      <c r="L299" s="122"/>
      <c r="M299" s="123">
        <v>31</v>
      </c>
      <c r="N299" s="123">
        <v>835733830</v>
      </c>
      <c r="O299" s="123">
        <v>9410</v>
      </c>
      <c r="P299" s="123">
        <f t="shared" si="16"/>
        <v>303.548387096774</v>
      </c>
      <c r="Q299" s="137">
        <f t="shared" si="17"/>
        <v>88813.3719447396</v>
      </c>
      <c r="R299" s="138">
        <f t="shared" si="18"/>
        <v>11304787.0667164</v>
      </c>
      <c r="S299" s="107"/>
      <c r="T299" s="139">
        <v>30</v>
      </c>
      <c r="U299" s="140">
        <v>785278721.37432</v>
      </c>
      <c r="V299" s="141">
        <v>8580</v>
      </c>
      <c r="W299" s="140">
        <v>286</v>
      </c>
      <c r="X299" s="142">
        <v>91524.3265005035</v>
      </c>
      <c r="Z299" s="154">
        <v>30</v>
      </c>
      <c r="AA299" s="155">
        <v>680625494</v>
      </c>
      <c r="AB299" s="154">
        <v>7715</v>
      </c>
      <c r="AC299" s="156">
        <v>257.166666666667</v>
      </c>
      <c r="AD299" s="156">
        <v>88221.0620868438</v>
      </c>
      <c r="AE299" s="157">
        <f t="shared" si="19"/>
        <v>-104653227.37432</v>
      </c>
    </row>
    <row r="300" hidden="1" spans="1:31">
      <c r="A300" s="112" t="s">
        <v>683</v>
      </c>
      <c r="B300" s="112" t="s">
        <v>684</v>
      </c>
      <c r="C300" s="112" t="s">
        <v>35</v>
      </c>
      <c r="D300" s="112" t="s">
        <v>60</v>
      </c>
      <c r="E300" s="112" t="s">
        <v>1090</v>
      </c>
      <c r="F300" s="113" t="s">
        <v>37</v>
      </c>
      <c r="G300" s="111">
        <v>31</v>
      </c>
      <c r="H300" s="111">
        <v>441710816.00815</v>
      </c>
      <c r="I300" s="111">
        <v>5249.89726294329</v>
      </c>
      <c r="J300" s="111">
        <v>169.351524611074</v>
      </c>
      <c r="K300" s="111">
        <v>84137.04</v>
      </c>
      <c r="L300" s="122"/>
      <c r="M300" s="123">
        <v>31</v>
      </c>
      <c r="N300" s="123">
        <v>388514593</v>
      </c>
      <c r="O300" s="123">
        <v>4691</v>
      </c>
      <c r="P300" s="123">
        <f t="shared" si="16"/>
        <v>151.322580645161</v>
      </c>
      <c r="Q300" s="137">
        <f t="shared" si="17"/>
        <v>82821.2732892773</v>
      </c>
      <c r="R300" s="138">
        <f t="shared" si="18"/>
        <v>-53196223.0081502</v>
      </c>
      <c r="S300" s="107"/>
      <c r="T300" s="139">
        <v>30</v>
      </c>
      <c r="U300" s="140">
        <v>369274223.836203</v>
      </c>
      <c r="V300" s="141">
        <v>4365.01160123112</v>
      </c>
      <c r="W300" s="140">
        <v>145.500386707704</v>
      </c>
      <c r="X300" s="142">
        <v>84598.680959302</v>
      </c>
      <c r="Z300" s="154">
        <v>30</v>
      </c>
      <c r="AA300" s="155">
        <v>349520384</v>
      </c>
      <c r="AB300" s="154">
        <v>4283</v>
      </c>
      <c r="AC300" s="156">
        <v>142.766666666667</v>
      </c>
      <c r="AD300" s="156">
        <v>81606.4403455522</v>
      </c>
      <c r="AE300" s="157">
        <f t="shared" si="19"/>
        <v>-19753839.8362033</v>
      </c>
    </row>
    <row r="301" hidden="1" spans="1:31">
      <c r="A301" s="112" t="s">
        <v>685</v>
      </c>
      <c r="B301" s="112" t="s">
        <v>686</v>
      </c>
      <c r="C301" s="112" t="s">
        <v>70</v>
      </c>
      <c r="D301" s="112" t="s">
        <v>15</v>
      </c>
      <c r="E301" s="112" t="s">
        <v>1091</v>
      </c>
      <c r="F301" s="113" t="s">
        <v>281</v>
      </c>
      <c r="G301" s="111">
        <v>31</v>
      </c>
      <c r="H301" s="111">
        <v>466178296.536018</v>
      </c>
      <c r="I301" s="111">
        <v>4616.66544810224</v>
      </c>
      <c r="J301" s="111">
        <v>148.924691874266</v>
      </c>
      <c r="K301" s="111">
        <v>100977.275</v>
      </c>
      <c r="L301" s="122"/>
      <c r="M301" s="123">
        <v>31</v>
      </c>
      <c r="N301" s="123">
        <v>366953456</v>
      </c>
      <c r="O301" s="123">
        <v>3640</v>
      </c>
      <c r="P301" s="123">
        <f t="shared" si="16"/>
        <v>117.41935483871</v>
      </c>
      <c r="Q301" s="137">
        <f t="shared" si="17"/>
        <v>100811.389010989</v>
      </c>
      <c r="R301" s="138">
        <f t="shared" si="18"/>
        <v>-99224840.5360181</v>
      </c>
      <c r="S301" s="107"/>
      <c r="T301" s="139">
        <v>30</v>
      </c>
      <c r="U301" s="140">
        <v>349050951.92483</v>
      </c>
      <c r="V301" s="141">
        <v>3400.33748521175</v>
      </c>
      <c r="W301" s="140">
        <v>113.344582840392</v>
      </c>
      <c r="X301" s="142">
        <v>102651.855424019</v>
      </c>
      <c r="Z301" s="154">
        <v>30</v>
      </c>
      <c r="AA301" s="155">
        <v>323987093</v>
      </c>
      <c r="AB301" s="154">
        <v>3282</v>
      </c>
      <c r="AC301" s="156">
        <v>109.4</v>
      </c>
      <c r="AD301" s="156">
        <v>98716.35984156</v>
      </c>
      <c r="AE301" s="157">
        <f t="shared" si="19"/>
        <v>-25063858.9248304</v>
      </c>
    </row>
    <row r="302" hidden="1" spans="1:31">
      <c r="A302" s="109" t="s">
        <v>687</v>
      </c>
      <c r="B302" s="109" t="s">
        <v>688</v>
      </c>
      <c r="C302" s="109" t="s">
        <v>50</v>
      </c>
      <c r="D302" s="109" t="s">
        <v>15</v>
      </c>
      <c r="E302" s="109" t="s">
        <v>1089</v>
      </c>
      <c r="F302" s="110" t="s">
        <v>145</v>
      </c>
      <c r="G302" s="111">
        <v>31</v>
      </c>
      <c r="H302" s="111">
        <v>382131163.761169</v>
      </c>
      <c r="I302" s="111">
        <v>3690.83686364498</v>
      </c>
      <c r="J302" s="111">
        <v>119.059253665967</v>
      </c>
      <c r="K302" s="111">
        <v>103535.1</v>
      </c>
      <c r="L302" s="122"/>
      <c r="M302" s="123">
        <v>31</v>
      </c>
      <c r="N302" s="123">
        <v>393076299</v>
      </c>
      <c r="O302" s="123">
        <v>3671</v>
      </c>
      <c r="P302" s="123">
        <f t="shared" si="16"/>
        <v>118.41935483871</v>
      </c>
      <c r="Q302" s="137">
        <f t="shared" si="17"/>
        <v>107076.082538818</v>
      </c>
      <c r="R302" s="138">
        <f t="shared" si="18"/>
        <v>10945135.2388306</v>
      </c>
      <c r="S302" s="107"/>
      <c r="T302" s="139">
        <v>30</v>
      </c>
      <c r="U302" s="140">
        <v>378622582.202692</v>
      </c>
      <c r="V302" s="141">
        <v>3629.79715006922</v>
      </c>
      <c r="W302" s="140">
        <v>120.993238335641</v>
      </c>
      <c r="X302" s="142">
        <v>104309.57063137</v>
      </c>
      <c r="Z302" s="154">
        <v>30</v>
      </c>
      <c r="AA302" s="155">
        <v>345361681</v>
      </c>
      <c r="AB302" s="154">
        <v>3266</v>
      </c>
      <c r="AC302" s="156">
        <v>108.866666666667</v>
      </c>
      <c r="AD302" s="156">
        <v>105744.544090631</v>
      </c>
      <c r="AE302" s="157">
        <f t="shared" si="19"/>
        <v>-33260901.202692</v>
      </c>
    </row>
    <row r="303" hidden="1" spans="1:31">
      <c r="A303" s="112" t="s">
        <v>689</v>
      </c>
      <c r="B303" s="112" t="s">
        <v>690</v>
      </c>
      <c r="C303" s="112" t="s">
        <v>70</v>
      </c>
      <c r="D303" s="112" t="s">
        <v>60</v>
      </c>
      <c r="E303" s="112" t="s">
        <v>1091</v>
      </c>
      <c r="F303" s="113" t="s">
        <v>281</v>
      </c>
      <c r="G303" s="111">
        <v>31</v>
      </c>
      <c r="H303" s="111">
        <v>509252940.892858</v>
      </c>
      <c r="I303" s="111">
        <v>5677.25075374735</v>
      </c>
      <c r="J303" s="111">
        <v>183.137121088624</v>
      </c>
      <c r="K303" s="111">
        <v>89700.625</v>
      </c>
      <c r="L303" s="122"/>
      <c r="M303" s="123">
        <v>31</v>
      </c>
      <c r="N303" s="123">
        <v>464397691</v>
      </c>
      <c r="O303" s="123">
        <v>5127</v>
      </c>
      <c r="P303" s="123">
        <f t="shared" si="16"/>
        <v>165.387096774194</v>
      </c>
      <c r="Q303" s="137">
        <f t="shared" si="17"/>
        <v>90578.8357714063</v>
      </c>
      <c r="R303" s="138">
        <f t="shared" si="18"/>
        <v>-44855249.8928583</v>
      </c>
      <c r="S303" s="107"/>
      <c r="T303" s="139">
        <v>30</v>
      </c>
      <c r="U303" s="140">
        <v>436162140.966139</v>
      </c>
      <c r="V303" s="141">
        <v>4664.21404216616</v>
      </c>
      <c r="W303" s="140">
        <v>155.473801405539</v>
      </c>
      <c r="X303" s="142">
        <v>93512.4625549081</v>
      </c>
      <c r="Z303" s="154">
        <v>30</v>
      </c>
      <c r="AA303" s="155">
        <v>418324596</v>
      </c>
      <c r="AB303" s="154">
        <v>4610</v>
      </c>
      <c r="AC303" s="156">
        <v>153.666666666667</v>
      </c>
      <c r="AD303" s="156">
        <v>90742.862472885</v>
      </c>
      <c r="AE303" s="157">
        <f t="shared" si="19"/>
        <v>-17837544.9661395</v>
      </c>
    </row>
    <row r="304" hidden="1" spans="1:31">
      <c r="A304" s="109" t="s">
        <v>691</v>
      </c>
      <c r="B304" s="109" t="s">
        <v>692</v>
      </c>
      <c r="C304" s="109" t="s">
        <v>14</v>
      </c>
      <c r="D304" s="109" t="s">
        <v>15</v>
      </c>
      <c r="E304" s="109" t="s">
        <v>1087</v>
      </c>
      <c r="F304" s="110" t="s">
        <v>17</v>
      </c>
      <c r="G304" s="111">
        <v>31</v>
      </c>
      <c r="H304" s="111">
        <v>328415331.885738</v>
      </c>
      <c r="I304" s="111">
        <v>4347.4514667351</v>
      </c>
      <c r="J304" s="111">
        <v>140.240369894681</v>
      </c>
      <c r="K304" s="111">
        <v>75542.035235732</v>
      </c>
      <c r="L304" s="122"/>
      <c r="M304" s="123">
        <v>31</v>
      </c>
      <c r="N304" s="123">
        <v>340912554</v>
      </c>
      <c r="O304" s="123">
        <v>4620</v>
      </c>
      <c r="P304" s="123">
        <f t="shared" si="16"/>
        <v>149.032258064516</v>
      </c>
      <c r="Q304" s="137">
        <f t="shared" si="17"/>
        <v>73790.5961038961</v>
      </c>
      <c r="R304" s="138">
        <f t="shared" si="18"/>
        <v>12497222.1142621</v>
      </c>
      <c r="S304" s="107"/>
      <c r="T304" s="139">
        <v>30</v>
      </c>
      <c r="U304" s="140">
        <v>339360125.37057</v>
      </c>
      <c r="V304" s="141">
        <v>4654.35669393098</v>
      </c>
      <c r="W304" s="140">
        <v>155.145223131033</v>
      </c>
      <c r="X304" s="142">
        <v>72912.3588256734</v>
      </c>
      <c r="Z304" s="154">
        <v>30</v>
      </c>
      <c r="AA304" s="155">
        <v>363722166</v>
      </c>
      <c r="AB304" s="154">
        <v>4661</v>
      </c>
      <c r="AC304" s="156">
        <v>155.366666666667</v>
      </c>
      <c r="AD304" s="156">
        <v>78035.221197168</v>
      </c>
      <c r="AE304" s="157">
        <f t="shared" si="19"/>
        <v>24362040.6294296</v>
      </c>
    </row>
    <row r="305" hidden="1" spans="1:31">
      <c r="A305" s="109" t="s">
        <v>693</v>
      </c>
      <c r="B305" s="109" t="s">
        <v>694</v>
      </c>
      <c r="C305" s="109" t="s">
        <v>14</v>
      </c>
      <c r="D305" s="109" t="s">
        <v>60</v>
      </c>
      <c r="E305" s="109" t="s">
        <v>1092</v>
      </c>
      <c r="F305" s="110" t="s">
        <v>112</v>
      </c>
      <c r="G305" s="111">
        <v>31</v>
      </c>
      <c r="H305" s="111">
        <v>600855065.188664</v>
      </c>
      <c r="I305" s="111">
        <v>6706.64237393231</v>
      </c>
      <c r="J305" s="111">
        <v>216.343302384913</v>
      </c>
      <c r="K305" s="111">
        <v>89591.04</v>
      </c>
      <c r="L305" s="122"/>
      <c r="M305" s="123">
        <v>31</v>
      </c>
      <c r="N305" s="123">
        <v>625514269</v>
      </c>
      <c r="O305" s="123">
        <v>7446</v>
      </c>
      <c r="P305" s="123">
        <f t="shared" si="16"/>
        <v>240.193548387097</v>
      </c>
      <c r="Q305" s="137">
        <f t="shared" si="17"/>
        <v>84006.7511415525</v>
      </c>
      <c r="R305" s="138">
        <f t="shared" si="18"/>
        <v>24659203.8113357</v>
      </c>
      <c r="S305" s="107"/>
      <c r="T305" s="139">
        <v>30</v>
      </c>
      <c r="U305" s="140">
        <v>606961006.936261</v>
      </c>
      <c r="V305" s="141">
        <v>7027.4456086851</v>
      </c>
      <c r="W305" s="140">
        <v>234.24818695617</v>
      </c>
      <c r="X305" s="142">
        <v>86370.0753779052</v>
      </c>
      <c r="Z305" s="154">
        <v>30</v>
      </c>
      <c r="AA305" s="155">
        <v>520900897</v>
      </c>
      <c r="AB305" s="154">
        <v>5782</v>
      </c>
      <c r="AC305" s="156">
        <v>192.733333333333</v>
      </c>
      <c r="AD305" s="156">
        <v>90090.0894154272</v>
      </c>
      <c r="AE305" s="157">
        <f t="shared" si="19"/>
        <v>-86060109.9362612</v>
      </c>
    </row>
    <row r="306" hidden="1" spans="1:31">
      <c r="A306" s="112" t="s">
        <v>695</v>
      </c>
      <c r="B306" s="112" t="s">
        <v>696</v>
      </c>
      <c r="C306" s="112" t="s">
        <v>70</v>
      </c>
      <c r="D306" s="112" t="s">
        <v>15</v>
      </c>
      <c r="E306" s="112" t="s">
        <v>1091</v>
      </c>
      <c r="F306" s="113" t="s">
        <v>281</v>
      </c>
      <c r="G306" s="111">
        <v>31</v>
      </c>
      <c r="H306" s="111">
        <v>321189107.587307</v>
      </c>
      <c r="I306" s="111">
        <v>3368.91802969623</v>
      </c>
      <c r="J306" s="111">
        <v>108.674775151491</v>
      </c>
      <c r="K306" s="111">
        <v>95338.95</v>
      </c>
      <c r="L306" s="122"/>
      <c r="M306" s="123">
        <v>31</v>
      </c>
      <c r="N306" s="123">
        <v>306588068</v>
      </c>
      <c r="O306" s="123">
        <v>3429</v>
      </c>
      <c r="P306" s="123">
        <f t="shared" si="16"/>
        <v>110.612903225806</v>
      </c>
      <c r="Q306" s="137">
        <f t="shared" si="17"/>
        <v>89410.3435403908</v>
      </c>
      <c r="R306" s="138">
        <f t="shared" si="18"/>
        <v>-14601039.5873072</v>
      </c>
      <c r="S306" s="107"/>
      <c r="T306" s="139">
        <v>30</v>
      </c>
      <c r="U306" s="140">
        <v>292738133.958308</v>
      </c>
      <c r="V306" s="141">
        <v>3147.56217382087</v>
      </c>
      <c r="W306" s="140">
        <v>104.918739127362</v>
      </c>
      <c r="X306" s="142">
        <v>93004.7185066241</v>
      </c>
      <c r="Z306" s="154">
        <v>30</v>
      </c>
      <c r="AA306" s="155">
        <v>290519253</v>
      </c>
      <c r="AB306" s="154">
        <v>3348</v>
      </c>
      <c r="AC306" s="156">
        <v>111.6</v>
      </c>
      <c r="AD306" s="156">
        <v>86773.9704301075</v>
      </c>
      <c r="AE306" s="157">
        <f t="shared" si="19"/>
        <v>-2218880.95830804</v>
      </c>
    </row>
    <row r="307" hidden="1" spans="1:31">
      <c r="A307" s="109" t="s">
        <v>697</v>
      </c>
      <c r="B307" s="109" t="s">
        <v>698</v>
      </c>
      <c r="C307" s="109" t="s">
        <v>14</v>
      </c>
      <c r="D307" s="109" t="s">
        <v>15</v>
      </c>
      <c r="E307" s="109" t="s">
        <v>1092</v>
      </c>
      <c r="F307" s="110" t="s">
        <v>112</v>
      </c>
      <c r="G307" s="111">
        <v>31</v>
      </c>
      <c r="H307" s="111">
        <v>162091133.864849</v>
      </c>
      <c r="I307" s="111">
        <v>1809.23375668872</v>
      </c>
      <c r="J307" s="111">
        <v>58.3623792480231</v>
      </c>
      <c r="K307" s="111">
        <v>89591.04</v>
      </c>
      <c r="L307" s="122"/>
      <c r="M307" s="123">
        <v>31</v>
      </c>
      <c r="N307" s="123">
        <v>160318681</v>
      </c>
      <c r="O307" s="123">
        <v>1721</v>
      </c>
      <c r="P307" s="123">
        <f t="shared" si="16"/>
        <v>55.5161290322581</v>
      </c>
      <c r="Q307" s="137">
        <f t="shared" si="17"/>
        <v>93154.3759442185</v>
      </c>
      <c r="R307" s="138">
        <f t="shared" si="18"/>
        <v>-1772452.864849</v>
      </c>
      <c r="S307" s="107"/>
      <c r="T307" s="139">
        <v>30</v>
      </c>
      <c r="U307" s="140">
        <v>143125381.432465</v>
      </c>
      <c r="V307" s="141">
        <v>1530</v>
      </c>
      <c r="W307" s="140">
        <v>51</v>
      </c>
      <c r="X307" s="142">
        <v>93546.0009362513</v>
      </c>
      <c r="Z307" s="154">
        <v>30</v>
      </c>
      <c r="AA307" s="155">
        <v>157623367</v>
      </c>
      <c r="AB307" s="154">
        <v>1639</v>
      </c>
      <c r="AC307" s="156">
        <v>54.6333333333333</v>
      </c>
      <c r="AD307" s="156">
        <v>96170.4496644295</v>
      </c>
      <c r="AE307" s="157">
        <f t="shared" si="19"/>
        <v>14497985.5675355</v>
      </c>
    </row>
    <row r="308" hidden="1" spans="1:31">
      <c r="A308" s="109" t="s">
        <v>699</v>
      </c>
      <c r="B308" s="109" t="s">
        <v>700</v>
      </c>
      <c r="C308" s="109" t="s">
        <v>14</v>
      </c>
      <c r="D308" s="109" t="s">
        <v>60</v>
      </c>
      <c r="E308" s="109" t="s">
        <v>1089</v>
      </c>
      <c r="F308" s="110" t="s">
        <v>32</v>
      </c>
      <c r="G308" s="111">
        <v>31</v>
      </c>
      <c r="H308" s="111">
        <v>373280982.407977</v>
      </c>
      <c r="I308" s="111">
        <v>4645.36363872558</v>
      </c>
      <c r="J308" s="111">
        <v>149.85043995889</v>
      </c>
      <c r="K308" s="111">
        <v>80355.6</v>
      </c>
      <c r="L308" s="122"/>
      <c r="M308" s="123">
        <v>31</v>
      </c>
      <c r="N308" s="123">
        <v>346852920</v>
      </c>
      <c r="O308" s="123">
        <v>4505</v>
      </c>
      <c r="P308" s="123">
        <f t="shared" si="16"/>
        <v>145.322580645161</v>
      </c>
      <c r="Q308" s="137">
        <f t="shared" si="17"/>
        <v>76992.8790233074</v>
      </c>
      <c r="R308" s="138">
        <f t="shared" si="18"/>
        <v>-26428062.4079772</v>
      </c>
      <c r="S308" s="107"/>
      <c r="T308" s="139">
        <v>30</v>
      </c>
      <c r="U308" s="140">
        <v>324405884.342006</v>
      </c>
      <c r="V308" s="141">
        <v>4099.3359087739</v>
      </c>
      <c r="W308" s="140">
        <v>136.644530292463</v>
      </c>
      <c r="X308" s="142">
        <v>79136.2043904899</v>
      </c>
      <c r="Z308" s="154">
        <v>30</v>
      </c>
      <c r="AA308" s="155">
        <v>338317408</v>
      </c>
      <c r="AB308" s="154">
        <v>4271</v>
      </c>
      <c r="AC308" s="156">
        <v>142.366666666667</v>
      </c>
      <c r="AD308" s="156">
        <v>79212.6921095762</v>
      </c>
      <c r="AE308" s="157">
        <f t="shared" si="19"/>
        <v>13911523.6579938</v>
      </c>
    </row>
    <row r="309" hidden="1" spans="1:31">
      <c r="A309" s="112" t="s">
        <v>701</v>
      </c>
      <c r="B309" s="112" t="s">
        <v>702</v>
      </c>
      <c r="C309" s="112" t="s">
        <v>446</v>
      </c>
      <c r="D309" s="112" t="s">
        <v>15</v>
      </c>
      <c r="E309" s="112" t="s">
        <v>1089</v>
      </c>
      <c r="F309" s="113" t="s">
        <v>184</v>
      </c>
      <c r="G309" s="111">
        <v>31</v>
      </c>
      <c r="H309" s="111">
        <v>554611364.80005</v>
      </c>
      <c r="I309" s="111">
        <v>5727.16065048359</v>
      </c>
      <c r="J309" s="111">
        <v>184.747117757535</v>
      </c>
      <c r="K309" s="111">
        <v>96838.8</v>
      </c>
      <c r="L309" s="122"/>
      <c r="M309" s="123">
        <v>31</v>
      </c>
      <c r="N309" s="123">
        <v>524605001</v>
      </c>
      <c r="O309" s="123">
        <v>5313</v>
      </c>
      <c r="P309" s="123">
        <f t="shared" si="16"/>
        <v>171.387096774194</v>
      </c>
      <c r="Q309" s="137">
        <f t="shared" si="17"/>
        <v>98739.8834933183</v>
      </c>
      <c r="R309" s="138">
        <f t="shared" si="18"/>
        <v>-30006363.8000503</v>
      </c>
      <c r="S309" s="107"/>
      <c r="T309" s="139">
        <v>30</v>
      </c>
      <c r="U309" s="140">
        <v>514410223.575786</v>
      </c>
      <c r="V309" s="141">
        <v>5130</v>
      </c>
      <c r="W309" s="140">
        <v>171</v>
      </c>
      <c r="X309" s="142">
        <v>100274.897383194</v>
      </c>
      <c r="Z309" s="154">
        <v>30</v>
      </c>
      <c r="AA309" s="155">
        <v>375308871</v>
      </c>
      <c r="AB309" s="154">
        <v>3770</v>
      </c>
      <c r="AC309" s="156">
        <v>125.666666666667</v>
      </c>
      <c r="AD309" s="156">
        <v>99551.424668435</v>
      </c>
      <c r="AE309" s="157">
        <f t="shared" si="19"/>
        <v>-139101352.575786</v>
      </c>
    </row>
    <row r="310" hidden="1" spans="1:31">
      <c r="A310" s="109" t="s">
        <v>703</v>
      </c>
      <c r="B310" s="109" t="s">
        <v>704</v>
      </c>
      <c r="C310" s="109" t="s">
        <v>14</v>
      </c>
      <c r="D310" s="109" t="s">
        <v>60</v>
      </c>
      <c r="E310" s="109" t="s">
        <v>1088</v>
      </c>
      <c r="F310" s="110" t="s">
        <v>21</v>
      </c>
      <c r="G310" s="111">
        <v>31</v>
      </c>
      <c r="H310" s="111">
        <v>322579033.162346</v>
      </c>
      <c r="I310" s="111">
        <v>4042.70163563547</v>
      </c>
      <c r="J310" s="111">
        <v>130.40973018179</v>
      </c>
      <c r="K310" s="111">
        <v>79792.93607</v>
      </c>
      <c r="L310" s="122"/>
      <c r="M310" s="123">
        <v>31</v>
      </c>
      <c r="N310" s="123">
        <v>332741771</v>
      </c>
      <c r="O310" s="123">
        <v>4220</v>
      </c>
      <c r="P310" s="123">
        <f t="shared" si="16"/>
        <v>136.129032258065</v>
      </c>
      <c r="Q310" s="137">
        <f t="shared" si="17"/>
        <v>78848.7609004739</v>
      </c>
      <c r="R310" s="138">
        <f t="shared" si="18"/>
        <v>10162737.8376542</v>
      </c>
      <c r="S310" s="107"/>
      <c r="T310" s="139">
        <v>30</v>
      </c>
      <c r="U310" s="140">
        <v>357102641.309139</v>
      </c>
      <c r="V310" s="141">
        <v>4413.58658665956</v>
      </c>
      <c r="W310" s="140">
        <v>147.119552888652</v>
      </c>
      <c r="X310" s="142">
        <v>80909.8528594663</v>
      </c>
      <c r="Z310" s="154">
        <v>30</v>
      </c>
      <c r="AA310" s="155">
        <v>303088384</v>
      </c>
      <c r="AB310" s="154">
        <v>3770</v>
      </c>
      <c r="AC310" s="156">
        <v>125.666666666667</v>
      </c>
      <c r="AD310" s="156">
        <v>80394.7968169761</v>
      </c>
      <c r="AE310" s="157">
        <f t="shared" si="19"/>
        <v>-54014257.309139</v>
      </c>
    </row>
    <row r="311" hidden="1" spans="1:31">
      <c r="A311" s="109" t="s">
        <v>705</v>
      </c>
      <c r="B311" s="109" t="s">
        <v>706</v>
      </c>
      <c r="C311" s="109" t="s">
        <v>50</v>
      </c>
      <c r="D311" s="109" t="s">
        <v>15</v>
      </c>
      <c r="E311" s="109" t="s">
        <v>1089</v>
      </c>
      <c r="F311" s="110" t="s">
        <v>166</v>
      </c>
      <c r="G311" s="111">
        <v>31</v>
      </c>
      <c r="H311" s="111">
        <v>239741579.323142</v>
      </c>
      <c r="I311" s="111">
        <v>3372.66127195145</v>
      </c>
      <c r="J311" s="111">
        <v>108.79552490166</v>
      </c>
      <c r="K311" s="111">
        <v>71083.8</v>
      </c>
      <c r="L311" s="122"/>
      <c r="M311" s="123">
        <v>31</v>
      </c>
      <c r="N311" s="123">
        <v>239851411</v>
      </c>
      <c r="O311" s="123">
        <v>3440</v>
      </c>
      <c r="P311" s="123">
        <f t="shared" si="16"/>
        <v>110.967741935484</v>
      </c>
      <c r="Q311" s="137">
        <f t="shared" si="17"/>
        <v>69724.2473837209</v>
      </c>
      <c r="R311" s="138">
        <f t="shared" si="18"/>
        <v>109831.67685771</v>
      </c>
      <c r="S311" s="107"/>
      <c r="T311" s="139">
        <v>30</v>
      </c>
      <c r="U311" s="140">
        <v>232418744.757441</v>
      </c>
      <c r="V311" s="141">
        <v>3316.77131093277</v>
      </c>
      <c r="W311" s="140">
        <v>110.559043697759</v>
      </c>
      <c r="X311" s="142">
        <v>70073.792543773</v>
      </c>
      <c r="Z311" s="154">
        <v>30</v>
      </c>
      <c r="AA311" s="155">
        <v>262262136</v>
      </c>
      <c r="AB311" s="154">
        <v>3593</v>
      </c>
      <c r="AC311" s="156">
        <v>119.766666666667</v>
      </c>
      <c r="AD311" s="156">
        <v>72992.5232396326</v>
      </c>
      <c r="AE311" s="157">
        <f t="shared" si="19"/>
        <v>29843391.2425594</v>
      </c>
    </row>
    <row r="312" hidden="1" spans="1:31">
      <c r="A312" s="109" t="s">
        <v>707</v>
      </c>
      <c r="B312" s="109" t="s">
        <v>708</v>
      </c>
      <c r="C312" s="109" t="s">
        <v>14</v>
      </c>
      <c r="D312" s="109" t="s">
        <v>15</v>
      </c>
      <c r="E312" s="109" t="s">
        <v>1087</v>
      </c>
      <c r="F312" s="110" t="s">
        <v>288</v>
      </c>
      <c r="G312" s="111">
        <v>31</v>
      </c>
      <c r="H312" s="111">
        <v>185787278.737916</v>
      </c>
      <c r="I312" s="111">
        <v>2570.39101317915</v>
      </c>
      <c r="J312" s="111">
        <v>82.9158391348113</v>
      </c>
      <c r="K312" s="111">
        <v>72279.772916</v>
      </c>
      <c r="L312" s="122"/>
      <c r="M312" s="123">
        <v>31</v>
      </c>
      <c r="N312" s="123">
        <v>193655867</v>
      </c>
      <c r="O312" s="123">
        <v>2715</v>
      </c>
      <c r="P312" s="123">
        <f t="shared" si="16"/>
        <v>87.5806451612903</v>
      </c>
      <c r="Q312" s="137">
        <f t="shared" si="17"/>
        <v>71328.1278084715</v>
      </c>
      <c r="R312" s="138">
        <f t="shared" si="18"/>
        <v>7868588.26208398</v>
      </c>
      <c r="S312" s="107"/>
      <c r="T312" s="139">
        <v>30</v>
      </c>
      <c r="U312" s="140">
        <v>209440709.09707</v>
      </c>
      <c r="V312" s="141">
        <v>2719.10279768736</v>
      </c>
      <c r="W312" s="140">
        <v>90.6367599229119</v>
      </c>
      <c r="X312" s="142">
        <v>77025.6679060472</v>
      </c>
      <c r="Z312" s="154">
        <v>30</v>
      </c>
      <c r="AA312" s="155">
        <v>195257228</v>
      </c>
      <c r="AB312" s="154">
        <v>2658</v>
      </c>
      <c r="AC312" s="156">
        <v>88.6</v>
      </c>
      <c r="AD312" s="156">
        <v>73460.2061700527</v>
      </c>
      <c r="AE312" s="157">
        <f t="shared" si="19"/>
        <v>-14183481.0970703</v>
      </c>
    </row>
    <row r="313" hidden="1" spans="1:31">
      <c r="A313" s="112" t="s">
        <v>709</v>
      </c>
      <c r="B313" s="112" t="s">
        <v>710</v>
      </c>
      <c r="C313" s="112" t="s">
        <v>14</v>
      </c>
      <c r="D313" s="112" t="s">
        <v>24</v>
      </c>
      <c r="E313" s="112" t="s">
        <v>1087</v>
      </c>
      <c r="F313" s="113" t="s">
        <v>288</v>
      </c>
      <c r="G313" s="111">
        <v>21</v>
      </c>
      <c r="H313" s="111">
        <v>87244663.5880707</v>
      </c>
      <c r="I313" s="111">
        <v>1365.92117390408</v>
      </c>
      <c r="J313" s="111">
        <v>65.0438654240037</v>
      </c>
      <c r="K313" s="111">
        <v>63872.4</v>
      </c>
      <c r="L313" s="122"/>
      <c r="M313" s="123">
        <v>22</v>
      </c>
      <c r="N313" s="123">
        <v>81924444</v>
      </c>
      <c r="O313" s="123">
        <v>1284</v>
      </c>
      <c r="P313" s="123">
        <f t="shared" si="16"/>
        <v>58.3636363636364</v>
      </c>
      <c r="Q313" s="137">
        <f t="shared" si="17"/>
        <v>63804.0841121495</v>
      </c>
      <c r="R313" s="138">
        <f t="shared" si="18"/>
        <v>-5320219.58807075</v>
      </c>
      <c r="S313" s="107"/>
      <c r="T313" s="139">
        <v>21</v>
      </c>
      <c r="U313" s="140">
        <v>76526873.7446358</v>
      </c>
      <c r="V313" s="141">
        <v>1129.15788512229</v>
      </c>
      <c r="W313" s="140">
        <v>53.7694231010615</v>
      </c>
      <c r="X313" s="142">
        <v>67773.4041916979</v>
      </c>
      <c r="Z313" s="154">
        <v>21</v>
      </c>
      <c r="AA313" s="155">
        <v>75523983</v>
      </c>
      <c r="AB313" s="154">
        <v>1195</v>
      </c>
      <c r="AC313" s="156">
        <v>56.9047619047619</v>
      </c>
      <c r="AD313" s="156">
        <v>63199.9857740586</v>
      </c>
      <c r="AE313" s="157">
        <f t="shared" si="19"/>
        <v>-1002890.74463582</v>
      </c>
    </row>
    <row r="314" hidden="1" spans="1:31">
      <c r="A314" s="112" t="s">
        <v>711</v>
      </c>
      <c r="B314" s="112" t="s">
        <v>712</v>
      </c>
      <c r="C314" s="112" t="s">
        <v>14</v>
      </c>
      <c r="D314" s="112" t="s">
        <v>60</v>
      </c>
      <c r="E314" s="112" t="s">
        <v>1091</v>
      </c>
      <c r="F314" s="113" t="s">
        <v>364</v>
      </c>
      <c r="G314" s="111">
        <v>31</v>
      </c>
      <c r="H314" s="111">
        <v>816403615.761047</v>
      </c>
      <c r="I314" s="111">
        <v>8609.45718700148</v>
      </c>
      <c r="J314" s="111">
        <v>277.724425387144</v>
      </c>
      <c r="K314" s="111">
        <v>94826.375</v>
      </c>
      <c r="L314" s="122"/>
      <c r="M314" s="123">
        <v>31</v>
      </c>
      <c r="N314" s="123">
        <v>784735547</v>
      </c>
      <c r="O314" s="123">
        <v>8147</v>
      </c>
      <c r="P314" s="123">
        <f t="shared" si="16"/>
        <v>262.806451612903</v>
      </c>
      <c r="Q314" s="137">
        <f t="shared" si="17"/>
        <v>96322.0261445931</v>
      </c>
      <c r="R314" s="138">
        <f t="shared" si="18"/>
        <v>-31668068.7610469</v>
      </c>
      <c r="S314" s="107"/>
      <c r="T314" s="139">
        <v>30</v>
      </c>
      <c r="U314" s="140">
        <v>742381969.87424</v>
      </c>
      <c r="V314" s="141">
        <v>7530</v>
      </c>
      <c r="W314" s="140">
        <v>251</v>
      </c>
      <c r="X314" s="142">
        <v>98589.9030377477</v>
      </c>
      <c r="Z314" s="154">
        <v>30</v>
      </c>
      <c r="AA314" s="155">
        <v>636366803</v>
      </c>
      <c r="AB314" s="154">
        <v>6772</v>
      </c>
      <c r="AC314" s="156">
        <v>225.733333333333</v>
      </c>
      <c r="AD314" s="156">
        <v>93970.2898700532</v>
      </c>
      <c r="AE314" s="157">
        <f t="shared" si="19"/>
        <v>-106015166.87424</v>
      </c>
    </row>
    <row r="315" hidden="1" spans="1:31">
      <c r="A315" s="112" t="s">
        <v>713</v>
      </c>
      <c r="B315" s="112" t="s">
        <v>714</v>
      </c>
      <c r="C315" s="112" t="s">
        <v>14</v>
      </c>
      <c r="D315" s="112" t="s">
        <v>60</v>
      </c>
      <c r="E315" s="112" t="s">
        <v>1087</v>
      </c>
      <c r="F315" s="113" t="s">
        <v>77</v>
      </c>
      <c r="G315" s="111">
        <v>31</v>
      </c>
      <c r="H315" s="111">
        <v>429235872.199572</v>
      </c>
      <c r="I315" s="111">
        <v>5299.44813828294</v>
      </c>
      <c r="J315" s="111">
        <v>170.949939944611</v>
      </c>
      <c r="K315" s="111">
        <v>80996.3341463415</v>
      </c>
      <c r="L315" s="122"/>
      <c r="M315" s="123">
        <v>31</v>
      </c>
      <c r="N315" s="123">
        <v>414414093</v>
      </c>
      <c r="O315" s="123">
        <v>5151</v>
      </c>
      <c r="P315" s="123">
        <f t="shared" si="16"/>
        <v>166.161290322581</v>
      </c>
      <c r="Q315" s="137">
        <f t="shared" si="17"/>
        <v>80453.1339545719</v>
      </c>
      <c r="R315" s="138">
        <f t="shared" si="18"/>
        <v>-14821779.199572</v>
      </c>
      <c r="S315" s="107"/>
      <c r="T315" s="139">
        <v>30</v>
      </c>
      <c r="U315" s="140">
        <v>426020229.91888</v>
      </c>
      <c r="V315" s="141">
        <v>5103.00930505141</v>
      </c>
      <c r="W315" s="140">
        <v>170.10031016838</v>
      </c>
      <c r="X315" s="142">
        <v>83484.1177924499</v>
      </c>
      <c r="Z315" s="154">
        <v>30</v>
      </c>
      <c r="AA315" s="155">
        <v>374242085</v>
      </c>
      <c r="AB315" s="154">
        <v>4626</v>
      </c>
      <c r="AC315" s="156">
        <v>154.2</v>
      </c>
      <c r="AD315" s="156">
        <v>80899.7157371379</v>
      </c>
      <c r="AE315" s="157">
        <f t="shared" si="19"/>
        <v>-51778144.9188797</v>
      </c>
    </row>
    <row r="316" hidden="1" spans="1:31">
      <c r="A316" s="109" t="s">
        <v>715</v>
      </c>
      <c r="B316" s="109" t="s">
        <v>716</v>
      </c>
      <c r="C316" s="109" t="s">
        <v>35</v>
      </c>
      <c r="D316" s="109" t="s">
        <v>15</v>
      </c>
      <c r="E316" s="109" t="s">
        <v>1090</v>
      </c>
      <c r="F316" s="110" t="s">
        <v>37</v>
      </c>
      <c r="G316" s="111">
        <v>31</v>
      </c>
      <c r="H316" s="111">
        <v>355133290.273719</v>
      </c>
      <c r="I316" s="111">
        <v>3499.93150862886</v>
      </c>
      <c r="J316" s="111">
        <v>112.901016407383</v>
      </c>
      <c r="K316" s="111">
        <v>101468.64</v>
      </c>
      <c r="L316" s="122"/>
      <c r="M316" s="123">
        <v>31</v>
      </c>
      <c r="N316" s="123">
        <v>277148880</v>
      </c>
      <c r="O316" s="123">
        <v>2813</v>
      </c>
      <c r="P316" s="123">
        <f t="shared" si="16"/>
        <v>90.741935483871</v>
      </c>
      <c r="Q316" s="137">
        <f t="shared" si="17"/>
        <v>98524.3085673658</v>
      </c>
      <c r="R316" s="138">
        <f t="shared" si="18"/>
        <v>-77984410.2737187</v>
      </c>
      <c r="S316" s="107"/>
      <c r="T316" s="139">
        <v>30</v>
      </c>
      <c r="U316" s="140">
        <v>248395400.247607</v>
      </c>
      <c r="V316" s="141">
        <v>2507.14948641778</v>
      </c>
      <c r="W316" s="140">
        <v>83.5716495472594</v>
      </c>
      <c r="X316" s="142">
        <v>99074.8264486273</v>
      </c>
      <c r="Z316" s="154">
        <v>30</v>
      </c>
      <c r="AA316" s="155">
        <v>264690281</v>
      </c>
      <c r="AB316" s="154">
        <v>2711</v>
      </c>
      <c r="AC316" s="156">
        <v>90.3666666666667</v>
      </c>
      <c r="AD316" s="156">
        <v>97635.6624861675</v>
      </c>
      <c r="AE316" s="157">
        <f t="shared" si="19"/>
        <v>16294880.7523933</v>
      </c>
    </row>
    <row r="317" hidden="1" spans="1:31">
      <c r="A317" s="112" t="s">
        <v>717</v>
      </c>
      <c r="B317" s="112" t="s">
        <v>718</v>
      </c>
      <c r="C317" s="112" t="s">
        <v>50</v>
      </c>
      <c r="D317" s="112" t="s">
        <v>60</v>
      </c>
      <c r="E317" s="112" t="s">
        <v>1088</v>
      </c>
      <c r="F317" s="113" t="s">
        <v>212</v>
      </c>
      <c r="G317" s="111">
        <v>31</v>
      </c>
      <c r="H317" s="111">
        <v>504161433.141345</v>
      </c>
      <c r="I317" s="111">
        <v>5965.84580836642</v>
      </c>
      <c r="J317" s="111">
        <v>192.446638979562</v>
      </c>
      <c r="K317" s="111">
        <v>84507.9556756757</v>
      </c>
      <c r="L317" s="122"/>
      <c r="M317" s="123">
        <v>31</v>
      </c>
      <c r="N317" s="123">
        <v>475503094</v>
      </c>
      <c r="O317" s="123">
        <v>5479</v>
      </c>
      <c r="P317" s="123">
        <f t="shared" si="16"/>
        <v>176.741935483871</v>
      </c>
      <c r="Q317" s="137">
        <f t="shared" si="17"/>
        <v>86786.4745391495</v>
      </c>
      <c r="R317" s="138">
        <f t="shared" si="18"/>
        <v>-28658339.141345</v>
      </c>
      <c r="S317" s="107"/>
      <c r="T317" s="139">
        <v>30</v>
      </c>
      <c r="U317" s="140">
        <v>466952127.306714</v>
      </c>
      <c r="V317" s="141">
        <v>5357.10141388343</v>
      </c>
      <c r="W317" s="140">
        <v>178.570047129448</v>
      </c>
      <c r="X317" s="142">
        <v>87165.0714127913</v>
      </c>
      <c r="Z317" s="154">
        <v>30</v>
      </c>
      <c r="AA317" s="155">
        <v>384514620</v>
      </c>
      <c r="AB317" s="154">
        <v>4385</v>
      </c>
      <c r="AC317" s="156">
        <v>146.166666666667</v>
      </c>
      <c r="AD317" s="156">
        <v>87688.6248574686</v>
      </c>
      <c r="AE317" s="157">
        <f t="shared" si="19"/>
        <v>-82437507.3067142</v>
      </c>
    </row>
    <row r="318" hidden="1" spans="1:31">
      <c r="A318" s="112" t="s">
        <v>719</v>
      </c>
      <c r="B318" s="112" t="s">
        <v>720</v>
      </c>
      <c r="C318" s="112" t="s">
        <v>70</v>
      </c>
      <c r="D318" s="112" t="s">
        <v>60</v>
      </c>
      <c r="E318" s="112" t="s">
        <v>1091</v>
      </c>
      <c r="F318" s="113" t="s">
        <v>281</v>
      </c>
      <c r="G318" s="111">
        <v>31</v>
      </c>
      <c r="H318" s="111">
        <v>546203758.676324</v>
      </c>
      <c r="I318" s="111">
        <v>6020.381293809</v>
      </c>
      <c r="J318" s="111">
        <v>194.205848187387</v>
      </c>
      <c r="K318" s="111">
        <v>90725.775</v>
      </c>
      <c r="L318" s="122"/>
      <c r="M318" s="123">
        <v>31</v>
      </c>
      <c r="N318" s="123">
        <v>447352095</v>
      </c>
      <c r="O318" s="123">
        <v>5091</v>
      </c>
      <c r="P318" s="123">
        <f t="shared" si="16"/>
        <v>164.225806451613</v>
      </c>
      <c r="Q318" s="137">
        <f t="shared" si="17"/>
        <v>87871.1638185032</v>
      </c>
      <c r="R318" s="138">
        <f t="shared" si="18"/>
        <v>-98851663.6763242</v>
      </c>
      <c r="S318" s="107"/>
      <c r="T318" s="139">
        <v>30</v>
      </c>
      <c r="U318" s="140">
        <v>414312098.618591</v>
      </c>
      <c r="V318" s="141">
        <v>4551.86945932577</v>
      </c>
      <c r="W318" s="140">
        <v>151.728981977526</v>
      </c>
      <c r="X318" s="142">
        <v>91020.206603192</v>
      </c>
      <c r="Z318" s="154">
        <v>30</v>
      </c>
      <c r="AA318" s="155">
        <v>393366137</v>
      </c>
      <c r="AB318" s="154">
        <v>4555</v>
      </c>
      <c r="AC318" s="156">
        <v>151.833333333333</v>
      </c>
      <c r="AD318" s="156">
        <v>86359.1958287596</v>
      </c>
      <c r="AE318" s="157">
        <f t="shared" si="19"/>
        <v>-20945961.6185914</v>
      </c>
    </row>
    <row r="319" hidden="1" spans="1:31">
      <c r="A319" s="109" t="s">
        <v>721</v>
      </c>
      <c r="B319" s="109" t="s">
        <v>722</v>
      </c>
      <c r="C319" s="109" t="s">
        <v>14</v>
      </c>
      <c r="D319" s="109" t="s">
        <v>92</v>
      </c>
      <c r="E319" s="109" t="s">
        <v>1087</v>
      </c>
      <c r="F319" s="110" t="s">
        <v>201</v>
      </c>
      <c r="G319" s="111">
        <v>31</v>
      </c>
      <c r="H319" s="111">
        <v>642457609.342848</v>
      </c>
      <c r="I319" s="111">
        <v>8908.91656741892</v>
      </c>
      <c r="J319" s="111">
        <v>287.38440540061</v>
      </c>
      <c r="K319" s="111">
        <v>72114</v>
      </c>
      <c r="L319" s="122"/>
      <c r="M319" s="123">
        <v>31</v>
      </c>
      <c r="N319" s="123">
        <v>683828281</v>
      </c>
      <c r="O319" s="123">
        <v>9282</v>
      </c>
      <c r="P319" s="123">
        <f t="shared" si="16"/>
        <v>299.41935483871</v>
      </c>
      <c r="Q319" s="137">
        <f t="shared" si="17"/>
        <v>73672.5146520147</v>
      </c>
      <c r="R319" s="138">
        <f t="shared" si="18"/>
        <v>41370671.6571521</v>
      </c>
      <c r="S319" s="107"/>
      <c r="T319" s="139">
        <v>30</v>
      </c>
      <c r="U319" s="140">
        <v>653363599.951639</v>
      </c>
      <c r="V319" s="141">
        <v>8580</v>
      </c>
      <c r="W319" s="140">
        <v>286</v>
      </c>
      <c r="X319" s="142">
        <v>76149.6037239672</v>
      </c>
      <c r="Z319" s="154">
        <v>30</v>
      </c>
      <c r="AA319" s="155">
        <v>614115464</v>
      </c>
      <c r="AB319" s="154">
        <v>8703</v>
      </c>
      <c r="AC319" s="156">
        <v>290.1</v>
      </c>
      <c r="AD319" s="156">
        <v>70563.6520739975</v>
      </c>
      <c r="AE319" s="157">
        <f t="shared" si="19"/>
        <v>-39248135.9516387</v>
      </c>
    </row>
    <row r="320" hidden="1" spans="1:31">
      <c r="A320" s="109" t="s">
        <v>723</v>
      </c>
      <c r="B320" s="109" t="s">
        <v>724</v>
      </c>
      <c r="C320" s="109" t="s">
        <v>468</v>
      </c>
      <c r="D320" s="109" t="s">
        <v>15</v>
      </c>
      <c r="E320" s="109" t="s">
        <v>1090</v>
      </c>
      <c r="F320" s="110" t="s">
        <v>1094</v>
      </c>
      <c r="G320" s="111">
        <v>31</v>
      </c>
      <c r="H320" s="111">
        <v>247049245.407804</v>
      </c>
      <c r="I320" s="111">
        <v>2449.9520560402</v>
      </c>
      <c r="J320" s="111">
        <v>79.0307114851678</v>
      </c>
      <c r="K320" s="111">
        <v>100838.4</v>
      </c>
      <c r="L320" s="122"/>
      <c r="M320" s="123">
        <v>31</v>
      </c>
      <c r="N320" s="123">
        <v>249479822</v>
      </c>
      <c r="O320" s="123">
        <v>2467</v>
      </c>
      <c r="P320" s="123">
        <f t="shared" si="16"/>
        <v>79.5806451612903</v>
      </c>
      <c r="Q320" s="137">
        <f t="shared" si="17"/>
        <v>101126.802594244</v>
      </c>
      <c r="R320" s="138">
        <f t="shared" si="18"/>
        <v>2430576.59219572</v>
      </c>
      <c r="S320" s="107"/>
      <c r="T320" s="139">
        <v>30</v>
      </c>
      <c r="U320" s="140">
        <v>237999489.096083</v>
      </c>
      <c r="V320" s="141">
        <v>2507.14948641778</v>
      </c>
      <c r="W320" s="140">
        <v>83.5716495472594</v>
      </c>
      <c r="X320" s="142">
        <v>94928.3201442195</v>
      </c>
      <c r="Z320" s="154">
        <v>30</v>
      </c>
      <c r="AA320" s="155">
        <v>249213135</v>
      </c>
      <c r="AB320" s="154">
        <v>2463</v>
      </c>
      <c r="AC320" s="156">
        <v>82.1</v>
      </c>
      <c r="AD320" s="156">
        <v>101182.758830694</v>
      </c>
      <c r="AE320" s="157">
        <f t="shared" si="19"/>
        <v>11213645.9039173</v>
      </c>
    </row>
    <row r="321" hidden="1" spans="1:31">
      <c r="A321" s="112" t="s">
        <v>725</v>
      </c>
      <c r="B321" s="112" t="s">
        <v>726</v>
      </c>
      <c r="C321" s="112" t="s">
        <v>14</v>
      </c>
      <c r="D321" s="112" t="s">
        <v>60</v>
      </c>
      <c r="E321" s="112" t="s">
        <v>1092</v>
      </c>
      <c r="F321" s="113" t="s">
        <v>112</v>
      </c>
      <c r="G321" s="111">
        <v>31</v>
      </c>
      <c r="H321" s="111">
        <v>346793726.842506</v>
      </c>
      <c r="I321" s="111">
        <v>4055.17910981953</v>
      </c>
      <c r="J321" s="111">
        <v>130.812229349017</v>
      </c>
      <c r="K321" s="111">
        <v>85518.72</v>
      </c>
      <c r="L321" s="122"/>
      <c r="M321" s="123">
        <v>31</v>
      </c>
      <c r="N321" s="123">
        <v>340330572</v>
      </c>
      <c r="O321" s="123">
        <v>3990</v>
      </c>
      <c r="P321" s="123">
        <f t="shared" si="16"/>
        <v>128.709677419355</v>
      </c>
      <c r="Q321" s="137">
        <f t="shared" si="17"/>
        <v>85295.8827067669</v>
      </c>
      <c r="R321" s="138">
        <f t="shared" si="18"/>
        <v>-6463154.84250605</v>
      </c>
      <c r="S321" s="107"/>
      <c r="T321" s="139">
        <v>30</v>
      </c>
      <c r="U321" s="140">
        <v>326652307.336268</v>
      </c>
      <c r="V321" s="141">
        <v>3780</v>
      </c>
      <c r="W321" s="140">
        <v>126</v>
      </c>
      <c r="X321" s="142">
        <v>86415.9543217641</v>
      </c>
      <c r="Z321" s="154">
        <v>30</v>
      </c>
      <c r="AA321" s="155">
        <v>292915585</v>
      </c>
      <c r="AB321" s="154">
        <v>3559</v>
      </c>
      <c r="AC321" s="156">
        <v>118.633333333333</v>
      </c>
      <c r="AD321" s="156">
        <v>82302.7774655802</v>
      </c>
      <c r="AE321" s="157">
        <f t="shared" si="19"/>
        <v>-33736722.3362682</v>
      </c>
    </row>
    <row r="322" hidden="1" spans="1:31">
      <c r="A322" s="112" t="s">
        <v>727</v>
      </c>
      <c r="B322" s="112" t="s">
        <v>728</v>
      </c>
      <c r="C322" s="112" t="s">
        <v>63</v>
      </c>
      <c r="D322" s="112" t="s">
        <v>15</v>
      </c>
      <c r="E322" s="112" t="s">
        <v>1093</v>
      </c>
      <c r="F322" s="113" t="s">
        <v>65</v>
      </c>
      <c r="G322" s="111">
        <v>31</v>
      </c>
      <c r="H322" s="111">
        <v>433517363.050984</v>
      </c>
      <c r="I322" s="111">
        <v>4990.98967362404</v>
      </c>
      <c r="J322" s="111">
        <v>160.999666891098</v>
      </c>
      <c r="K322" s="111">
        <v>86860</v>
      </c>
      <c r="L322" s="122"/>
      <c r="M322" s="123">
        <v>31</v>
      </c>
      <c r="N322" s="123">
        <v>353175852</v>
      </c>
      <c r="O322" s="123">
        <v>3985</v>
      </c>
      <c r="P322" s="123">
        <f t="shared" si="16"/>
        <v>128.548387096774</v>
      </c>
      <c r="Q322" s="137">
        <f t="shared" si="17"/>
        <v>88626.3116687578</v>
      </c>
      <c r="R322" s="138">
        <f t="shared" si="18"/>
        <v>-80341511.0509844</v>
      </c>
      <c r="S322" s="107"/>
      <c r="T322" s="139">
        <v>30</v>
      </c>
      <c r="U322" s="140">
        <v>378931916.245931</v>
      </c>
      <c r="V322" s="141">
        <v>4188.25257072902</v>
      </c>
      <c r="W322" s="140">
        <v>139.608419024301</v>
      </c>
      <c r="X322" s="142">
        <v>90474.9438690066</v>
      </c>
      <c r="Z322" s="154">
        <v>30</v>
      </c>
      <c r="AA322" s="155">
        <v>315272814</v>
      </c>
      <c r="AB322" s="154">
        <v>3767</v>
      </c>
      <c r="AC322" s="156">
        <v>125.566666666667</v>
      </c>
      <c r="AD322" s="156">
        <v>83693.3405893284</v>
      </c>
      <c r="AE322" s="157">
        <f t="shared" si="19"/>
        <v>-63659102.2459309</v>
      </c>
    </row>
    <row r="323" hidden="1" spans="1:31">
      <c r="A323" s="109" t="s">
        <v>729</v>
      </c>
      <c r="B323" s="109" t="s">
        <v>730</v>
      </c>
      <c r="C323" s="109" t="s">
        <v>301</v>
      </c>
      <c r="D323" s="109" t="s">
        <v>15</v>
      </c>
      <c r="E323" s="109" t="s">
        <v>1090</v>
      </c>
      <c r="F323" s="110" t="s">
        <v>302</v>
      </c>
      <c r="G323" s="111">
        <v>31</v>
      </c>
      <c r="H323" s="111">
        <v>298768496.932233</v>
      </c>
      <c r="I323" s="111">
        <v>3022.66812108856</v>
      </c>
      <c r="J323" s="111">
        <v>97.5054232609213</v>
      </c>
      <c r="K323" s="111">
        <v>98842.64</v>
      </c>
      <c r="L323" s="122"/>
      <c r="M323" s="123">
        <v>31</v>
      </c>
      <c r="N323" s="123">
        <v>296895421</v>
      </c>
      <c r="O323" s="123">
        <v>3100</v>
      </c>
      <c r="P323" s="123">
        <f t="shared" si="16"/>
        <v>100</v>
      </c>
      <c r="Q323" s="137">
        <f t="shared" si="17"/>
        <v>95772.7164516129</v>
      </c>
      <c r="R323" s="138">
        <f t="shared" si="18"/>
        <v>-1873075.9322331</v>
      </c>
      <c r="S323" s="107"/>
      <c r="T323" s="139">
        <v>30</v>
      </c>
      <c r="U323" s="140">
        <v>263734347.463491</v>
      </c>
      <c r="V323" s="141">
        <v>2661.97132931889</v>
      </c>
      <c r="W323" s="140">
        <v>88.7323776439631</v>
      </c>
      <c r="X323" s="142">
        <v>99074.8264486273</v>
      </c>
      <c r="Z323" s="154">
        <v>30</v>
      </c>
      <c r="AA323" s="155">
        <v>273342909</v>
      </c>
      <c r="AB323" s="154">
        <v>2719</v>
      </c>
      <c r="AC323" s="156">
        <v>90.6333333333333</v>
      </c>
      <c r="AD323" s="156">
        <v>100530.6763516</v>
      </c>
      <c r="AE323" s="157">
        <f t="shared" si="19"/>
        <v>9608561.5365091</v>
      </c>
    </row>
    <row r="324" hidden="1" spans="1:31">
      <c r="A324" s="109" t="s">
        <v>731</v>
      </c>
      <c r="B324" s="109" t="s">
        <v>732</v>
      </c>
      <c r="C324" s="109" t="s">
        <v>14</v>
      </c>
      <c r="D324" s="109" t="s">
        <v>60</v>
      </c>
      <c r="E324" s="109" t="s">
        <v>1087</v>
      </c>
      <c r="F324" s="110" t="s">
        <v>201</v>
      </c>
      <c r="G324" s="111">
        <v>31</v>
      </c>
      <c r="H324" s="111">
        <v>236103171.433497</v>
      </c>
      <c r="I324" s="111">
        <v>3118.12079859662</v>
      </c>
      <c r="J324" s="111">
        <v>100.584541890214</v>
      </c>
      <c r="K324" s="111">
        <v>75719.7</v>
      </c>
      <c r="L324" s="122"/>
      <c r="M324" s="123">
        <v>31</v>
      </c>
      <c r="N324" s="123">
        <v>232478615</v>
      </c>
      <c r="O324" s="123">
        <v>3261</v>
      </c>
      <c r="P324" s="123">
        <f t="shared" si="16"/>
        <v>105.193548387097</v>
      </c>
      <c r="Q324" s="137">
        <f t="shared" si="17"/>
        <v>71290.5903097209</v>
      </c>
      <c r="R324" s="138">
        <f t="shared" si="18"/>
        <v>-3624556.43349659</v>
      </c>
      <c r="S324" s="107"/>
      <c r="T324" s="139">
        <v>30</v>
      </c>
      <c r="U324" s="140">
        <v>226434290.043296</v>
      </c>
      <c r="V324" s="141">
        <v>2835.83686264973</v>
      </c>
      <c r="W324" s="140">
        <v>94.5278954216575</v>
      </c>
      <c r="X324" s="142">
        <v>79847.4316437662</v>
      </c>
      <c r="Z324" s="154">
        <v>30</v>
      </c>
      <c r="AA324" s="155">
        <v>230053601</v>
      </c>
      <c r="AB324" s="154">
        <v>3301</v>
      </c>
      <c r="AC324" s="156">
        <v>110.033333333333</v>
      </c>
      <c r="AD324" s="156">
        <v>69692.0936079976</v>
      </c>
      <c r="AE324" s="157">
        <f t="shared" si="19"/>
        <v>3619310.95670357</v>
      </c>
    </row>
    <row r="325" hidden="1" spans="1:31">
      <c r="A325" s="109" t="s">
        <v>733</v>
      </c>
      <c r="B325" s="109" t="s">
        <v>734</v>
      </c>
      <c r="C325" s="109" t="s">
        <v>14</v>
      </c>
      <c r="D325" s="109" t="s">
        <v>24</v>
      </c>
      <c r="E325" s="109" t="s">
        <v>1092</v>
      </c>
      <c r="F325" s="110" t="s">
        <v>198</v>
      </c>
      <c r="G325" s="111">
        <v>31</v>
      </c>
      <c r="H325" s="111">
        <v>437461866.964791</v>
      </c>
      <c r="I325" s="111">
        <v>4523.08439172179</v>
      </c>
      <c r="J325" s="111">
        <v>145.905948120058</v>
      </c>
      <c r="K325" s="111">
        <v>96717.6</v>
      </c>
      <c r="L325" s="122"/>
      <c r="M325" s="123">
        <v>31</v>
      </c>
      <c r="N325" s="123">
        <v>477380406</v>
      </c>
      <c r="O325" s="123">
        <v>5054</v>
      </c>
      <c r="P325" s="123">
        <f t="shared" si="16"/>
        <v>163.032258064516</v>
      </c>
      <c r="Q325" s="137">
        <f t="shared" si="17"/>
        <v>94455.9568658488</v>
      </c>
      <c r="R325" s="138">
        <f t="shared" si="18"/>
        <v>39918539.0352086</v>
      </c>
      <c r="S325" s="107"/>
      <c r="T325" s="139">
        <v>30</v>
      </c>
      <c r="U325" s="140">
        <v>437761002.877417</v>
      </c>
      <c r="V325" s="141">
        <v>4530</v>
      </c>
      <c r="W325" s="140">
        <v>151</v>
      </c>
      <c r="X325" s="142">
        <v>96635.9829751472</v>
      </c>
      <c r="Z325" s="154">
        <v>30</v>
      </c>
      <c r="AA325" s="155">
        <v>367440598</v>
      </c>
      <c r="AB325" s="154">
        <v>3818</v>
      </c>
      <c r="AC325" s="156">
        <v>127.266666666667</v>
      </c>
      <c r="AD325" s="156">
        <v>96239.0251440545</v>
      </c>
      <c r="AE325" s="157">
        <f t="shared" si="19"/>
        <v>-70320404.8774168</v>
      </c>
    </row>
    <row r="326" hidden="1" spans="1:31">
      <c r="A326" s="109" t="s">
        <v>735</v>
      </c>
      <c r="B326" s="109" t="s">
        <v>736</v>
      </c>
      <c r="C326" s="109" t="s">
        <v>14</v>
      </c>
      <c r="D326" s="109" t="s">
        <v>15</v>
      </c>
      <c r="E326" s="109" t="s">
        <v>1091</v>
      </c>
      <c r="F326" s="110" t="s">
        <v>364</v>
      </c>
      <c r="G326" s="111">
        <v>31</v>
      </c>
      <c r="H326" s="111">
        <v>125194679.032687</v>
      </c>
      <c r="I326" s="111">
        <v>1684.45901484811</v>
      </c>
      <c r="J326" s="111">
        <v>54.3373875757456</v>
      </c>
      <c r="K326" s="111">
        <v>74323.375</v>
      </c>
      <c r="L326" s="122"/>
      <c r="M326" s="123">
        <v>31</v>
      </c>
      <c r="N326" s="123">
        <v>128600335</v>
      </c>
      <c r="O326" s="123">
        <v>1741</v>
      </c>
      <c r="P326" s="123">
        <f t="shared" si="16"/>
        <v>56.1612903225806</v>
      </c>
      <c r="Q326" s="137">
        <f t="shared" si="17"/>
        <v>73865.7869040781</v>
      </c>
      <c r="R326" s="138">
        <f t="shared" si="18"/>
        <v>3405655.96731302</v>
      </c>
      <c r="S326" s="107"/>
      <c r="T326" s="139">
        <v>30</v>
      </c>
      <c r="U326" s="140">
        <v>123527463.840042</v>
      </c>
      <c r="V326" s="141">
        <v>1630.91030547558</v>
      </c>
      <c r="W326" s="140">
        <v>54.3636768491861</v>
      </c>
      <c r="X326" s="142">
        <v>75741.4208649694</v>
      </c>
      <c r="Z326" s="154">
        <v>30</v>
      </c>
      <c r="AA326" s="155">
        <v>124535681</v>
      </c>
      <c r="AB326" s="154">
        <v>1540</v>
      </c>
      <c r="AC326" s="156">
        <v>51.3333333333333</v>
      </c>
      <c r="AD326" s="156">
        <v>80867.3253246753</v>
      </c>
      <c r="AE326" s="157">
        <f t="shared" si="19"/>
        <v>1008217.15995808</v>
      </c>
    </row>
    <row r="327" hidden="1" spans="1:31">
      <c r="A327" s="112" t="s">
        <v>737</v>
      </c>
      <c r="B327" s="112" t="s">
        <v>738</v>
      </c>
      <c r="C327" s="112" t="s">
        <v>739</v>
      </c>
      <c r="D327" s="112" t="s">
        <v>15</v>
      </c>
      <c r="E327" s="112" t="s">
        <v>1090</v>
      </c>
      <c r="F327" s="113" t="s">
        <v>1094</v>
      </c>
      <c r="G327" s="111">
        <v>31</v>
      </c>
      <c r="H327" s="111">
        <v>512224459.193169</v>
      </c>
      <c r="I327" s="111">
        <v>5408.98505879006</v>
      </c>
      <c r="J327" s="111">
        <v>174.483388993228</v>
      </c>
      <c r="K327" s="111">
        <v>94698.812</v>
      </c>
      <c r="L327" s="122"/>
      <c r="M327" s="123">
        <v>31</v>
      </c>
      <c r="N327" s="123">
        <v>475617826</v>
      </c>
      <c r="O327" s="123">
        <v>5058</v>
      </c>
      <c r="P327" s="123">
        <f t="shared" si="16"/>
        <v>163.161290322581</v>
      </c>
      <c r="Q327" s="137">
        <f t="shared" si="17"/>
        <v>94032.7848952155</v>
      </c>
      <c r="R327" s="138">
        <f t="shared" si="18"/>
        <v>-36606633.1931685</v>
      </c>
      <c r="S327" s="107"/>
      <c r="T327" s="139">
        <v>30</v>
      </c>
      <c r="U327" s="140">
        <v>431573843.427029</v>
      </c>
      <c r="V327" s="141">
        <v>4530</v>
      </c>
      <c r="W327" s="140">
        <v>151</v>
      </c>
      <c r="X327" s="142">
        <v>95270.164111927</v>
      </c>
      <c r="Z327" s="154">
        <v>30</v>
      </c>
      <c r="AA327" s="155">
        <v>408570926</v>
      </c>
      <c r="AB327" s="154">
        <v>4316</v>
      </c>
      <c r="AC327" s="156">
        <v>143.866666666667</v>
      </c>
      <c r="AD327" s="156">
        <v>94664.2553290083</v>
      </c>
      <c r="AE327" s="157">
        <f t="shared" si="19"/>
        <v>-23002917.4270293</v>
      </c>
    </row>
    <row r="328" hidden="1" spans="1:31">
      <c r="A328" s="112" t="s">
        <v>740</v>
      </c>
      <c r="B328" s="112" t="s">
        <v>741</v>
      </c>
      <c r="C328" s="112" t="s">
        <v>14</v>
      </c>
      <c r="D328" s="112" t="s">
        <v>51</v>
      </c>
      <c r="E328" s="112" t="s">
        <v>1088</v>
      </c>
      <c r="F328" s="113" t="s">
        <v>52</v>
      </c>
      <c r="G328" s="111">
        <v>31</v>
      </c>
      <c r="H328" s="111">
        <v>548036885.258102</v>
      </c>
      <c r="I328" s="111">
        <v>5390.26884751397</v>
      </c>
      <c r="J328" s="111">
        <v>173.879640242386</v>
      </c>
      <c r="K328" s="111">
        <v>101671.53082</v>
      </c>
      <c r="L328" s="122"/>
      <c r="M328" s="123">
        <v>31</v>
      </c>
      <c r="N328" s="123">
        <v>498759345</v>
      </c>
      <c r="O328" s="123">
        <v>5996</v>
      </c>
      <c r="P328" s="123">
        <f t="shared" si="16"/>
        <v>193.41935483871</v>
      </c>
      <c r="Q328" s="137">
        <f t="shared" si="17"/>
        <v>83182.0121747832</v>
      </c>
      <c r="R328" s="138">
        <f t="shared" si="18"/>
        <v>-49277540.2581022</v>
      </c>
      <c r="S328" s="107"/>
      <c r="T328" s="139">
        <v>30</v>
      </c>
      <c r="U328" s="140">
        <v>468632141.99324</v>
      </c>
      <c r="V328" s="141">
        <v>5290.30390399147</v>
      </c>
      <c r="W328" s="140">
        <v>176.343463466382</v>
      </c>
      <c r="X328" s="142">
        <v>88583.217618115</v>
      </c>
      <c r="Z328" s="154">
        <v>30</v>
      </c>
      <c r="AA328" s="155">
        <v>411337381</v>
      </c>
      <c r="AB328" s="154">
        <v>4949</v>
      </c>
      <c r="AC328" s="156">
        <v>164.966666666667</v>
      </c>
      <c r="AD328" s="156">
        <v>83115.251768034</v>
      </c>
      <c r="AE328" s="157">
        <f t="shared" si="19"/>
        <v>-57294760.9932398</v>
      </c>
    </row>
    <row r="329" hidden="1" spans="1:31">
      <c r="A329" s="109" t="s">
        <v>742</v>
      </c>
      <c r="B329" s="109" t="s">
        <v>743</v>
      </c>
      <c r="C329" s="109" t="s">
        <v>14</v>
      </c>
      <c r="D329" s="109" t="s">
        <v>60</v>
      </c>
      <c r="E329" s="109" t="s">
        <v>1092</v>
      </c>
      <c r="F329" s="110" t="s">
        <v>112</v>
      </c>
      <c r="G329" s="111">
        <v>31</v>
      </c>
      <c r="H329" s="111">
        <v>262953485.188274</v>
      </c>
      <c r="I329" s="111">
        <v>3743.24225521803</v>
      </c>
      <c r="J329" s="111">
        <v>120.749750168324</v>
      </c>
      <c r="K329" s="111">
        <v>70247.52</v>
      </c>
      <c r="L329" s="122"/>
      <c r="M329" s="123">
        <v>31</v>
      </c>
      <c r="N329" s="123">
        <v>288584828</v>
      </c>
      <c r="O329" s="123">
        <v>4039</v>
      </c>
      <c r="P329" s="123">
        <f t="shared" si="16"/>
        <v>130.290322580645</v>
      </c>
      <c r="Q329" s="137">
        <f t="shared" si="17"/>
        <v>71449.5736568458</v>
      </c>
      <c r="R329" s="138">
        <f t="shared" si="18"/>
        <v>25631342.8117262</v>
      </c>
      <c r="S329" s="107"/>
      <c r="T329" s="139">
        <v>30</v>
      </c>
      <c r="U329" s="140">
        <v>280309154.930745</v>
      </c>
      <c r="V329" s="141">
        <v>3780</v>
      </c>
      <c r="W329" s="140">
        <v>126</v>
      </c>
      <c r="X329" s="142">
        <v>74155.8610927897</v>
      </c>
      <c r="Z329" s="154">
        <v>30</v>
      </c>
      <c r="AA329" s="155">
        <v>270586523</v>
      </c>
      <c r="AB329" s="154">
        <v>3738</v>
      </c>
      <c r="AC329" s="156">
        <v>124.6</v>
      </c>
      <c r="AD329" s="156">
        <v>72388.0478865704</v>
      </c>
      <c r="AE329" s="157">
        <f t="shared" si="19"/>
        <v>-9722631.93074495</v>
      </c>
    </row>
    <row r="330" hidden="1" spans="1:31">
      <c r="A330" s="112" t="s">
        <v>744</v>
      </c>
      <c r="B330" s="112" t="s">
        <v>745</v>
      </c>
      <c r="C330" s="112" t="s">
        <v>50</v>
      </c>
      <c r="D330" s="112" t="s">
        <v>60</v>
      </c>
      <c r="E330" s="112" t="s">
        <v>1089</v>
      </c>
      <c r="F330" s="113" t="s">
        <v>166</v>
      </c>
      <c r="G330" s="111">
        <v>31</v>
      </c>
      <c r="H330" s="111">
        <v>472501348.912099</v>
      </c>
      <c r="I330" s="111">
        <v>5918.06600549971</v>
      </c>
      <c r="J330" s="111">
        <v>190.90535501612</v>
      </c>
      <c r="K330" s="111">
        <v>79840.5</v>
      </c>
      <c r="L330" s="122"/>
      <c r="M330" s="123">
        <v>31</v>
      </c>
      <c r="N330" s="123">
        <v>451205116</v>
      </c>
      <c r="O330" s="123">
        <v>5730</v>
      </c>
      <c r="P330" s="123">
        <f t="shared" ref="P330:P393" si="20">IFERROR(O330/M330,0)</f>
        <v>184.838709677419</v>
      </c>
      <c r="Q330" s="137">
        <f t="shared" ref="Q330:Q393" si="21">IFERROR(N330/O330,0)</f>
        <v>78744.3483420593</v>
      </c>
      <c r="R330" s="138">
        <f t="shared" ref="R330:R393" si="22">N330-H330</f>
        <v>-21296232.9120995</v>
      </c>
      <c r="S330" s="107"/>
      <c r="T330" s="139">
        <v>30</v>
      </c>
      <c r="U330" s="140">
        <v>435177244.98788</v>
      </c>
      <c r="V330" s="141">
        <v>5430</v>
      </c>
      <c r="W330" s="140">
        <v>181</v>
      </c>
      <c r="X330" s="142">
        <v>80143.1390401252</v>
      </c>
      <c r="Z330" s="154">
        <v>30</v>
      </c>
      <c r="AA330" s="155">
        <v>360277122</v>
      </c>
      <c r="AB330" s="154">
        <v>4572</v>
      </c>
      <c r="AC330" s="156">
        <v>152.4</v>
      </c>
      <c r="AD330" s="156">
        <v>78800.7703412073</v>
      </c>
      <c r="AE330" s="157">
        <f t="shared" ref="AE330:AE393" si="23">AA330-U330</f>
        <v>-74900122.9878796</v>
      </c>
    </row>
    <row r="331" hidden="1" spans="1:31">
      <c r="A331" s="109" t="s">
        <v>746</v>
      </c>
      <c r="B331" s="109" t="s">
        <v>747</v>
      </c>
      <c r="C331" s="109" t="s">
        <v>35</v>
      </c>
      <c r="D331" s="109" t="s">
        <v>15</v>
      </c>
      <c r="E331" s="109" t="s">
        <v>1090</v>
      </c>
      <c r="F331" s="110" t="s">
        <v>121</v>
      </c>
      <c r="G331" s="111">
        <v>31</v>
      </c>
      <c r="H331" s="111">
        <v>187158519.248337</v>
      </c>
      <c r="I331" s="111">
        <v>2545.40473354826</v>
      </c>
      <c r="J331" s="111">
        <v>82.1098301144601</v>
      </c>
      <c r="K331" s="111">
        <v>73528</v>
      </c>
      <c r="L331" s="122"/>
      <c r="M331" s="123">
        <v>31</v>
      </c>
      <c r="N331" s="123">
        <v>142165066</v>
      </c>
      <c r="O331" s="123">
        <v>2120</v>
      </c>
      <c r="P331" s="123">
        <f t="shared" si="20"/>
        <v>68.3870967741936</v>
      </c>
      <c r="Q331" s="137">
        <f t="shared" si="21"/>
        <v>67058.9933962264</v>
      </c>
      <c r="R331" s="138">
        <f t="shared" si="22"/>
        <v>-44993453.2483366</v>
      </c>
      <c r="S331" s="107"/>
      <c r="T331" s="139">
        <v>30</v>
      </c>
      <c r="U331" s="140">
        <v>145206045.717069</v>
      </c>
      <c r="V331" s="141">
        <v>2042.68395771445</v>
      </c>
      <c r="W331" s="140">
        <v>68.0894652571482</v>
      </c>
      <c r="X331" s="142">
        <v>71085.9088938749</v>
      </c>
      <c r="Z331" s="154">
        <v>30</v>
      </c>
      <c r="AA331" s="155">
        <v>152548690</v>
      </c>
      <c r="AB331" s="154">
        <v>2187</v>
      </c>
      <c r="AC331" s="156">
        <v>72.9</v>
      </c>
      <c r="AD331" s="156">
        <v>69752.4874256973</v>
      </c>
      <c r="AE331" s="157">
        <f t="shared" si="23"/>
        <v>7342644.28293097</v>
      </c>
    </row>
    <row r="332" hidden="1" spans="1:31">
      <c r="A332" s="112" t="s">
        <v>748</v>
      </c>
      <c r="B332" s="112" t="s">
        <v>749</v>
      </c>
      <c r="C332" s="112" t="s">
        <v>14</v>
      </c>
      <c r="D332" s="112" t="s">
        <v>60</v>
      </c>
      <c r="E332" s="112" t="s">
        <v>1091</v>
      </c>
      <c r="F332" s="113" t="s">
        <v>364</v>
      </c>
      <c r="G332" s="111">
        <v>31</v>
      </c>
      <c r="H332" s="111">
        <v>407530265.540884</v>
      </c>
      <c r="I332" s="111">
        <v>4491.89070626164</v>
      </c>
      <c r="J332" s="111">
        <v>144.899700201988</v>
      </c>
      <c r="K332" s="111">
        <v>90725.775</v>
      </c>
      <c r="L332" s="122"/>
      <c r="M332" s="123">
        <v>31</v>
      </c>
      <c r="N332" s="123">
        <v>391817505</v>
      </c>
      <c r="O332" s="123">
        <v>4208</v>
      </c>
      <c r="P332" s="123">
        <f t="shared" si="20"/>
        <v>135.741935483871</v>
      </c>
      <c r="Q332" s="137">
        <f t="shared" si="21"/>
        <v>93112.5249524715</v>
      </c>
      <c r="R332" s="138">
        <f t="shared" si="22"/>
        <v>-15712760.5408844</v>
      </c>
      <c r="S332" s="107"/>
      <c r="T332" s="139">
        <v>30</v>
      </c>
      <c r="U332" s="140">
        <v>359764746.491185</v>
      </c>
      <c r="V332" s="141">
        <v>3765.45737944303</v>
      </c>
      <c r="W332" s="140">
        <v>125.515245981434</v>
      </c>
      <c r="X332" s="142">
        <v>95543.4387480439</v>
      </c>
      <c r="Z332" s="154">
        <v>30</v>
      </c>
      <c r="AA332" s="155">
        <v>345888911</v>
      </c>
      <c r="AB332" s="154">
        <v>3736</v>
      </c>
      <c r="AC332" s="156">
        <v>124.533333333333</v>
      </c>
      <c r="AD332" s="156">
        <v>92582.6849571734</v>
      </c>
      <c r="AE332" s="157">
        <f t="shared" si="23"/>
        <v>-13875835.4911847</v>
      </c>
    </row>
    <row r="333" hidden="1" spans="1:31">
      <c r="A333" s="109" t="s">
        <v>750</v>
      </c>
      <c r="B333" s="109" t="s">
        <v>751</v>
      </c>
      <c r="C333" s="109" t="s">
        <v>14</v>
      </c>
      <c r="D333" s="109" t="s">
        <v>227</v>
      </c>
      <c r="E333" s="109" t="s">
        <v>1092</v>
      </c>
      <c r="F333" s="110" t="s">
        <v>112</v>
      </c>
      <c r="G333" s="111">
        <v>26</v>
      </c>
      <c r="H333" s="111">
        <v>101081581.671836</v>
      </c>
      <c r="I333" s="111">
        <v>1438.93452283919</v>
      </c>
      <c r="J333" s="111">
        <v>55.343635493815</v>
      </c>
      <c r="K333" s="111">
        <v>70247.52</v>
      </c>
      <c r="L333" s="122"/>
      <c r="M333" s="123">
        <v>26</v>
      </c>
      <c r="N333" s="123">
        <v>121423181</v>
      </c>
      <c r="O333" s="123">
        <v>1663</v>
      </c>
      <c r="P333" s="123">
        <f t="shared" si="20"/>
        <v>63.9615384615385</v>
      </c>
      <c r="Q333" s="137">
        <f t="shared" si="21"/>
        <v>73014.5405892964</v>
      </c>
      <c r="R333" s="138">
        <f t="shared" si="22"/>
        <v>20341599.3281635</v>
      </c>
      <c r="S333" s="107"/>
      <c r="T333" s="139">
        <v>25</v>
      </c>
      <c r="U333" s="140">
        <v>122432727.438532</v>
      </c>
      <c r="V333" s="141">
        <v>1628.58128532367</v>
      </c>
      <c r="W333" s="140">
        <v>65.1432514129469</v>
      </c>
      <c r="X333" s="142">
        <v>75177.5355285375</v>
      </c>
      <c r="Z333" s="154">
        <v>25</v>
      </c>
      <c r="AA333" s="155">
        <v>122501850</v>
      </c>
      <c r="AB333" s="154">
        <v>1729</v>
      </c>
      <c r="AC333" s="156">
        <v>69.16</v>
      </c>
      <c r="AD333" s="156">
        <v>70851.2724117987</v>
      </c>
      <c r="AE333" s="157">
        <f t="shared" si="23"/>
        <v>69122.5614683032</v>
      </c>
    </row>
    <row r="334" hidden="1" spans="1:31">
      <c r="A334" s="112" t="s">
        <v>752</v>
      </c>
      <c r="B334" s="112" t="s">
        <v>753</v>
      </c>
      <c r="C334" s="112" t="s">
        <v>80</v>
      </c>
      <c r="D334" s="112" t="s">
        <v>60</v>
      </c>
      <c r="E334" s="112" t="s">
        <v>1093</v>
      </c>
      <c r="F334" s="113" t="s">
        <v>339</v>
      </c>
      <c r="G334" s="111">
        <v>30</v>
      </c>
      <c r="H334" s="111">
        <v>325473404.719331</v>
      </c>
      <c r="I334" s="111">
        <v>3682.86738013387</v>
      </c>
      <c r="J334" s="111">
        <v>122.762246004462</v>
      </c>
      <c r="K334" s="111">
        <v>88375</v>
      </c>
      <c r="L334" s="122"/>
      <c r="M334" s="123">
        <v>30</v>
      </c>
      <c r="N334" s="123">
        <v>305610529</v>
      </c>
      <c r="O334" s="123">
        <v>3579</v>
      </c>
      <c r="P334" s="123">
        <f t="shared" si="20"/>
        <v>119.3</v>
      </c>
      <c r="Q334" s="137">
        <f t="shared" si="21"/>
        <v>85389.9214864487</v>
      </c>
      <c r="R334" s="138">
        <f t="shared" si="22"/>
        <v>-19862875.7193308</v>
      </c>
      <c r="S334" s="107"/>
      <c r="T334" s="139">
        <v>30</v>
      </c>
      <c r="U334" s="140">
        <v>333325324.026745</v>
      </c>
      <c r="V334" s="141">
        <v>3742.72550957948</v>
      </c>
      <c r="W334" s="140">
        <v>124.757516985983</v>
      </c>
      <c r="X334" s="142">
        <v>89059.5164335726</v>
      </c>
      <c r="Z334" s="154">
        <v>30</v>
      </c>
      <c r="AA334" s="155">
        <v>283693847</v>
      </c>
      <c r="AB334" s="154">
        <v>3231</v>
      </c>
      <c r="AC334" s="156">
        <v>107.7</v>
      </c>
      <c r="AD334" s="156">
        <v>87803.7285670071</v>
      </c>
      <c r="AE334" s="157">
        <f t="shared" si="23"/>
        <v>-49631477.0267451</v>
      </c>
    </row>
    <row r="335" hidden="1" spans="1:31">
      <c r="A335" s="112" t="s">
        <v>754</v>
      </c>
      <c r="B335" s="112" t="s">
        <v>755</v>
      </c>
      <c r="C335" s="112" t="s">
        <v>487</v>
      </c>
      <c r="D335" s="112" t="s">
        <v>15</v>
      </c>
      <c r="E335" s="112" t="s">
        <v>1093</v>
      </c>
      <c r="F335" s="113" t="s">
        <v>159</v>
      </c>
      <c r="G335" s="111">
        <v>31</v>
      </c>
      <c r="H335" s="111">
        <v>508689777.893982</v>
      </c>
      <c r="I335" s="111">
        <v>5614.86338282705</v>
      </c>
      <c r="J335" s="111">
        <v>181.124625252485</v>
      </c>
      <c r="K335" s="111">
        <v>90597</v>
      </c>
      <c r="L335" s="122"/>
      <c r="M335" s="123">
        <v>31</v>
      </c>
      <c r="N335" s="123">
        <v>469785135</v>
      </c>
      <c r="O335" s="123">
        <v>5120</v>
      </c>
      <c r="P335" s="123">
        <f t="shared" si="20"/>
        <v>165.161290322581</v>
      </c>
      <c r="Q335" s="137">
        <f t="shared" si="21"/>
        <v>91754.9091796875</v>
      </c>
      <c r="R335" s="138">
        <f t="shared" si="22"/>
        <v>-38904642.8939822</v>
      </c>
      <c r="S335" s="107"/>
      <c r="T335" s="139">
        <v>30</v>
      </c>
      <c r="U335" s="140">
        <v>394599216.318793</v>
      </c>
      <c r="V335" s="141">
        <v>4188.25257072902</v>
      </c>
      <c r="W335" s="140">
        <v>139.608419024301</v>
      </c>
      <c r="X335" s="142">
        <v>94215.7163769396</v>
      </c>
      <c r="Z335" s="154">
        <v>30</v>
      </c>
      <c r="AA335" s="155">
        <v>381860999</v>
      </c>
      <c r="AB335" s="154">
        <v>4099</v>
      </c>
      <c r="AC335" s="156">
        <v>136.633333333333</v>
      </c>
      <c r="AD335" s="156">
        <v>93159.5508660649</v>
      </c>
      <c r="AE335" s="157">
        <f t="shared" si="23"/>
        <v>-12738217.3187933</v>
      </c>
    </row>
    <row r="336" hidden="1" spans="1:31">
      <c r="A336" s="109" t="s">
        <v>756</v>
      </c>
      <c r="B336" s="109" t="s">
        <v>757</v>
      </c>
      <c r="C336" s="109" t="s">
        <v>757</v>
      </c>
      <c r="D336" s="109" t="s">
        <v>15</v>
      </c>
      <c r="E336" s="109" t="s">
        <v>1089</v>
      </c>
      <c r="F336" s="110" t="s">
        <v>142</v>
      </c>
      <c r="G336" s="111">
        <v>31</v>
      </c>
      <c r="H336" s="111">
        <v>459717753.624155</v>
      </c>
      <c r="I336" s="111">
        <v>4772.63387540299</v>
      </c>
      <c r="J336" s="111">
        <v>153.955931464613</v>
      </c>
      <c r="K336" s="111">
        <v>96323.7</v>
      </c>
      <c r="L336" s="122"/>
      <c r="M336" s="123">
        <v>31</v>
      </c>
      <c r="N336" s="123">
        <v>491769405</v>
      </c>
      <c r="O336" s="123">
        <v>5273</v>
      </c>
      <c r="P336" s="123">
        <f t="shared" si="20"/>
        <v>170.096774193548</v>
      </c>
      <c r="Q336" s="137">
        <f t="shared" si="21"/>
        <v>93261.7874075479</v>
      </c>
      <c r="R336" s="138">
        <f t="shared" si="22"/>
        <v>32051651.3758449</v>
      </c>
      <c r="S336" s="107"/>
      <c r="T336" s="139">
        <v>30</v>
      </c>
      <c r="U336" s="140">
        <v>474821210.568395</v>
      </c>
      <c r="V336" s="141">
        <v>5038.41342618326</v>
      </c>
      <c r="W336" s="140">
        <v>167.947114206109</v>
      </c>
      <c r="X336" s="142">
        <v>94240.2241350182</v>
      </c>
      <c r="Z336" s="154">
        <v>30</v>
      </c>
      <c r="AA336" s="155">
        <v>392472543</v>
      </c>
      <c r="AB336" s="154">
        <v>3985</v>
      </c>
      <c r="AC336" s="156">
        <v>132.833333333333</v>
      </c>
      <c r="AD336" s="156">
        <v>98487.4637390213</v>
      </c>
      <c r="AE336" s="157">
        <f t="shared" si="23"/>
        <v>-82348667.5683955</v>
      </c>
    </row>
    <row r="337" hidden="1" spans="1:31">
      <c r="A337" s="109" t="s">
        <v>758</v>
      </c>
      <c r="B337" s="109" t="s">
        <v>759</v>
      </c>
      <c r="C337" s="109" t="s">
        <v>35</v>
      </c>
      <c r="D337" s="109" t="s">
        <v>15</v>
      </c>
      <c r="E337" s="109" t="s">
        <v>1090</v>
      </c>
      <c r="F337" s="110" t="s">
        <v>124</v>
      </c>
      <c r="G337" s="111">
        <v>31</v>
      </c>
      <c r="H337" s="111">
        <v>157915000.615784</v>
      </c>
      <c r="I337" s="111">
        <v>1590.87795846766</v>
      </c>
      <c r="J337" s="111">
        <v>51.3186438215375</v>
      </c>
      <c r="K337" s="111">
        <v>99262.8</v>
      </c>
      <c r="L337" s="122"/>
      <c r="M337" s="123">
        <v>31</v>
      </c>
      <c r="N337" s="123">
        <v>134206347</v>
      </c>
      <c r="O337" s="123">
        <v>1397</v>
      </c>
      <c r="P337" s="123">
        <f t="shared" si="20"/>
        <v>45.0645161290323</v>
      </c>
      <c r="Q337" s="137">
        <f t="shared" si="21"/>
        <v>96067.5354330709</v>
      </c>
      <c r="R337" s="138">
        <f t="shared" si="22"/>
        <v>-23708653.615784</v>
      </c>
      <c r="S337" s="107"/>
      <c r="T337" s="139">
        <v>30</v>
      </c>
      <c r="U337" s="140">
        <v>130653189.585875</v>
      </c>
      <c r="V337" s="141">
        <v>1361.46784894956</v>
      </c>
      <c r="W337" s="140">
        <v>45.3822616316519</v>
      </c>
      <c r="X337" s="142">
        <v>95964.9467203214</v>
      </c>
      <c r="Z337" s="154">
        <v>30</v>
      </c>
      <c r="AA337" s="155">
        <v>143071718</v>
      </c>
      <c r="AB337" s="154">
        <v>1330</v>
      </c>
      <c r="AC337" s="156">
        <v>44.3333333333333</v>
      </c>
      <c r="AD337" s="156">
        <v>107572.720300752</v>
      </c>
      <c r="AE337" s="157">
        <f t="shared" si="23"/>
        <v>12418528.4141251</v>
      </c>
    </row>
    <row r="338" hidden="1" spans="1:31">
      <c r="A338" s="112" t="s">
        <v>760</v>
      </c>
      <c r="B338" s="112" t="s">
        <v>761</v>
      </c>
      <c r="C338" s="112" t="s">
        <v>14</v>
      </c>
      <c r="D338" s="112" t="s">
        <v>60</v>
      </c>
      <c r="E338" s="112" t="s">
        <v>1087</v>
      </c>
      <c r="F338" s="113" t="s">
        <v>77</v>
      </c>
      <c r="G338" s="111">
        <v>31</v>
      </c>
      <c r="H338" s="111">
        <v>502114577.907405</v>
      </c>
      <c r="I338" s="111">
        <v>5680.24680690207</v>
      </c>
      <c r="J338" s="111">
        <v>183.233767964583</v>
      </c>
      <c r="K338" s="111">
        <v>88396.6128544424</v>
      </c>
      <c r="L338" s="122"/>
      <c r="M338" s="123">
        <v>31</v>
      </c>
      <c r="N338" s="123">
        <v>482816691</v>
      </c>
      <c r="O338" s="123">
        <v>5769</v>
      </c>
      <c r="P338" s="123">
        <f t="shared" si="20"/>
        <v>186.096774193548</v>
      </c>
      <c r="Q338" s="137">
        <f t="shared" si="21"/>
        <v>83691.5741029641</v>
      </c>
      <c r="R338" s="138">
        <f t="shared" si="22"/>
        <v>-19297886.9074049</v>
      </c>
      <c r="S338" s="107"/>
      <c r="T338" s="139">
        <v>30</v>
      </c>
      <c r="U338" s="140">
        <v>465688031.849782</v>
      </c>
      <c r="V338" s="141">
        <v>5430</v>
      </c>
      <c r="W338" s="140">
        <v>181</v>
      </c>
      <c r="X338" s="142">
        <v>85762.0684806228</v>
      </c>
      <c r="Z338" s="154">
        <v>30</v>
      </c>
      <c r="AA338" s="155">
        <v>435819247</v>
      </c>
      <c r="AB338" s="154">
        <v>4955</v>
      </c>
      <c r="AC338" s="156">
        <v>165.166666666667</v>
      </c>
      <c r="AD338" s="156">
        <v>87955.4484359233</v>
      </c>
      <c r="AE338" s="157">
        <f t="shared" si="23"/>
        <v>-29868784.8497819</v>
      </c>
    </row>
    <row r="339" hidden="1" spans="1:31">
      <c r="A339" s="109" t="s">
        <v>762</v>
      </c>
      <c r="B339" s="109" t="s">
        <v>763</v>
      </c>
      <c r="C339" s="109" t="s">
        <v>14</v>
      </c>
      <c r="D339" s="109" t="s">
        <v>60</v>
      </c>
      <c r="E339" s="109" t="s">
        <v>1091</v>
      </c>
      <c r="F339" s="110" t="s">
        <v>43</v>
      </c>
      <c r="G339" s="111">
        <v>31</v>
      </c>
      <c r="H339" s="111">
        <v>500858661.647372</v>
      </c>
      <c r="I339" s="111">
        <v>5458.8949555263</v>
      </c>
      <c r="J339" s="111">
        <v>176.093385662139</v>
      </c>
      <c r="K339" s="111">
        <v>91750.925</v>
      </c>
      <c r="L339" s="122"/>
      <c r="M339" s="123">
        <v>31</v>
      </c>
      <c r="N339" s="123">
        <v>569003625</v>
      </c>
      <c r="O339" s="123">
        <v>6608</v>
      </c>
      <c r="P339" s="123">
        <f t="shared" si="20"/>
        <v>213.161290322581</v>
      </c>
      <c r="Q339" s="137">
        <f t="shared" si="21"/>
        <v>86108.2967615012</v>
      </c>
      <c r="R339" s="138">
        <f t="shared" si="22"/>
        <v>68144963.3526284</v>
      </c>
      <c r="S339" s="107"/>
      <c r="T339" s="139">
        <v>30</v>
      </c>
      <c r="U339" s="140">
        <v>556037727.497358</v>
      </c>
      <c r="V339" s="141">
        <v>6180</v>
      </c>
      <c r="W339" s="140">
        <v>206</v>
      </c>
      <c r="X339" s="142">
        <v>89973.7423134883</v>
      </c>
      <c r="Z339" s="154">
        <v>30</v>
      </c>
      <c r="AA339" s="155">
        <v>448044504</v>
      </c>
      <c r="AB339" s="154">
        <v>5235</v>
      </c>
      <c r="AC339" s="156">
        <v>174.5</v>
      </c>
      <c r="AD339" s="156">
        <v>85586.3426934097</v>
      </c>
      <c r="AE339" s="157">
        <f t="shared" si="23"/>
        <v>-107993223.497358</v>
      </c>
    </row>
    <row r="340" hidden="1" spans="1:31">
      <c r="A340" s="109" t="s">
        <v>764</v>
      </c>
      <c r="B340" s="109" t="s">
        <v>765</v>
      </c>
      <c r="C340" s="109" t="s">
        <v>14</v>
      </c>
      <c r="D340" s="109" t="s">
        <v>51</v>
      </c>
      <c r="E340" s="109" t="s">
        <v>1092</v>
      </c>
      <c r="F340" s="110" t="s">
        <v>198</v>
      </c>
      <c r="G340" s="111">
        <v>31</v>
      </c>
      <c r="H340" s="111">
        <v>75424459.8215158</v>
      </c>
      <c r="I340" s="111">
        <v>779.842136503757</v>
      </c>
      <c r="J340" s="111">
        <v>25.1561979517341</v>
      </c>
      <c r="K340" s="111">
        <v>96717.6</v>
      </c>
      <c r="L340" s="122"/>
      <c r="M340" s="123">
        <v>30</v>
      </c>
      <c r="N340" s="123">
        <v>128660936</v>
      </c>
      <c r="O340" s="123">
        <v>1413</v>
      </c>
      <c r="P340" s="123">
        <f t="shared" si="20"/>
        <v>47.1</v>
      </c>
      <c r="Q340" s="137">
        <f t="shared" si="21"/>
        <v>91055.1564048125</v>
      </c>
      <c r="R340" s="138">
        <f t="shared" si="22"/>
        <v>53236476.1784842</v>
      </c>
      <c r="S340" s="107"/>
      <c r="T340" s="139">
        <v>30</v>
      </c>
      <c r="U340" s="140">
        <v>116581952.178964</v>
      </c>
      <c r="V340" s="141">
        <v>1254.55298151989</v>
      </c>
      <c r="W340" s="140">
        <v>41.8184327173298</v>
      </c>
      <c r="X340" s="142">
        <v>92927.0855007853</v>
      </c>
      <c r="Z340" s="154">
        <v>30</v>
      </c>
      <c r="AA340" s="155">
        <v>121943389</v>
      </c>
      <c r="AB340" s="154">
        <v>1329</v>
      </c>
      <c r="AC340" s="156">
        <v>44.3</v>
      </c>
      <c r="AD340" s="156">
        <v>91755.747930775</v>
      </c>
      <c r="AE340" s="157">
        <f t="shared" si="23"/>
        <v>5361436.82103564</v>
      </c>
    </row>
    <row r="341" hidden="1" spans="1:31">
      <c r="A341" s="112" t="s">
        <v>766</v>
      </c>
      <c r="B341" s="112" t="s">
        <v>767</v>
      </c>
      <c r="C341" s="112" t="s">
        <v>35</v>
      </c>
      <c r="D341" s="112" t="s">
        <v>60</v>
      </c>
      <c r="E341" s="112" t="s">
        <v>1090</v>
      </c>
      <c r="F341" s="113" t="s">
        <v>187</v>
      </c>
      <c r="G341" s="111">
        <v>31</v>
      </c>
      <c r="H341" s="111">
        <v>653383759.161604</v>
      </c>
      <c r="I341" s="111">
        <v>7318.03860895125</v>
      </c>
      <c r="J341" s="111">
        <v>236.065761579073</v>
      </c>
      <c r="K341" s="111">
        <v>89284</v>
      </c>
      <c r="L341" s="122"/>
      <c r="M341" s="123">
        <v>31</v>
      </c>
      <c r="N341" s="123">
        <v>594887702</v>
      </c>
      <c r="O341" s="123">
        <v>6846</v>
      </c>
      <c r="P341" s="123">
        <f t="shared" si="20"/>
        <v>220.838709677419</v>
      </c>
      <c r="Q341" s="137">
        <f t="shared" si="21"/>
        <v>86895.6619924043</v>
      </c>
      <c r="R341" s="138">
        <f t="shared" si="22"/>
        <v>-58496057.1616038</v>
      </c>
      <c r="S341" s="107"/>
      <c r="T341" s="139">
        <v>30</v>
      </c>
      <c r="U341" s="140">
        <v>534691762.692381</v>
      </c>
      <c r="V341" s="141">
        <v>6030</v>
      </c>
      <c r="W341" s="140">
        <v>201</v>
      </c>
      <c r="X341" s="142">
        <v>88671.9341115059</v>
      </c>
      <c r="Z341" s="154">
        <v>30</v>
      </c>
      <c r="AA341" s="155">
        <v>506204491</v>
      </c>
      <c r="AB341" s="154">
        <v>5809</v>
      </c>
      <c r="AC341" s="156">
        <v>193.633333333333</v>
      </c>
      <c r="AD341" s="156">
        <v>87141.4169392322</v>
      </c>
      <c r="AE341" s="157">
        <f t="shared" si="23"/>
        <v>-28487271.6923806</v>
      </c>
    </row>
    <row r="342" hidden="1" spans="1:31">
      <c r="A342" s="109" t="s">
        <v>768</v>
      </c>
      <c r="B342" s="109" t="s">
        <v>769</v>
      </c>
      <c r="C342" s="109" t="s">
        <v>317</v>
      </c>
      <c r="D342" s="109" t="s">
        <v>60</v>
      </c>
      <c r="E342" s="109" t="s">
        <v>1091</v>
      </c>
      <c r="F342" s="110" t="s">
        <v>109</v>
      </c>
      <c r="G342" s="111">
        <v>31</v>
      </c>
      <c r="H342" s="111">
        <v>533156650.363339</v>
      </c>
      <c r="I342" s="111">
        <v>6082.7686647293</v>
      </c>
      <c r="J342" s="111">
        <v>196.218344023526</v>
      </c>
      <c r="K342" s="111">
        <v>87650.325</v>
      </c>
      <c r="L342" s="122"/>
      <c r="M342" s="123">
        <v>31</v>
      </c>
      <c r="N342" s="123">
        <v>500444686</v>
      </c>
      <c r="O342" s="123">
        <v>5563</v>
      </c>
      <c r="P342" s="123">
        <f t="shared" si="20"/>
        <v>179.451612903226</v>
      </c>
      <c r="Q342" s="137">
        <f t="shared" si="21"/>
        <v>89959.497753011</v>
      </c>
      <c r="R342" s="138">
        <f t="shared" si="22"/>
        <v>-32711964.3633394</v>
      </c>
      <c r="S342" s="107"/>
      <c r="T342" s="139">
        <v>30</v>
      </c>
      <c r="U342" s="140">
        <v>474509478.971285</v>
      </c>
      <c r="V342" s="141">
        <v>5130</v>
      </c>
      <c r="W342" s="140">
        <v>171</v>
      </c>
      <c r="X342" s="142">
        <v>92496.9744583401</v>
      </c>
      <c r="Z342" s="154">
        <v>30</v>
      </c>
      <c r="AA342" s="155">
        <v>476607358</v>
      </c>
      <c r="AB342" s="154">
        <v>4906</v>
      </c>
      <c r="AC342" s="156">
        <v>163.533333333333</v>
      </c>
      <c r="AD342" s="156">
        <v>97147.851202609</v>
      </c>
      <c r="AE342" s="157">
        <f t="shared" si="23"/>
        <v>2097879.02871501</v>
      </c>
    </row>
    <row r="343" hidden="1" spans="1:31">
      <c r="A343" s="109" t="s">
        <v>770</v>
      </c>
      <c r="B343" s="109" t="s">
        <v>771</v>
      </c>
      <c r="C343" s="109" t="s">
        <v>14</v>
      </c>
      <c r="D343" s="109" t="s">
        <v>15</v>
      </c>
      <c r="E343" s="109" t="s">
        <v>1091</v>
      </c>
      <c r="F343" s="110" t="s">
        <v>109</v>
      </c>
      <c r="G343" s="111">
        <v>31</v>
      </c>
      <c r="H343" s="111">
        <v>405611573.141916</v>
      </c>
      <c r="I343" s="111">
        <v>5240.53915730525</v>
      </c>
      <c r="J343" s="111">
        <v>169.049650235653</v>
      </c>
      <c r="K343" s="111">
        <v>77398.825</v>
      </c>
      <c r="L343" s="122"/>
      <c r="M343" s="123">
        <v>31</v>
      </c>
      <c r="N343" s="123">
        <v>451414731</v>
      </c>
      <c r="O343" s="123">
        <v>5305</v>
      </c>
      <c r="P343" s="123">
        <f t="shared" si="20"/>
        <v>171.129032258065</v>
      </c>
      <c r="Q343" s="137">
        <f t="shared" si="21"/>
        <v>85092.3149858624</v>
      </c>
      <c r="R343" s="138">
        <f t="shared" si="22"/>
        <v>45803157.8580838</v>
      </c>
      <c r="S343" s="107"/>
      <c r="T343" s="139">
        <v>30</v>
      </c>
      <c r="U343" s="140">
        <v>435349279.197993</v>
      </c>
      <c r="V343" s="141">
        <v>4980</v>
      </c>
      <c r="W343" s="140">
        <v>166</v>
      </c>
      <c r="X343" s="142">
        <v>87419.5339755005</v>
      </c>
      <c r="Z343" s="154">
        <v>30</v>
      </c>
      <c r="AA343" s="155">
        <v>428777359</v>
      </c>
      <c r="AB343" s="154">
        <v>5341</v>
      </c>
      <c r="AC343" s="156">
        <v>178.033333333333</v>
      </c>
      <c r="AD343" s="156">
        <v>80280.3518067778</v>
      </c>
      <c r="AE343" s="157">
        <f t="shared" si="23"/>
        <v>-6571920.19799268</v>
      </c>
    </row>
    <row r="344" hidden="1" spans="1:31">
      <c r="A344" s="109" t="s">
        <v>772</v>
      </c>
      <c r="B344" s="109" t="s">
        <v>773</v>
      </c>
      <c r="C344" s="109" t="s">
        <v>14</v>
      </c>
      <c r="D344" s="109" t="s">
        <v>60</v>
      </c>
      <c r="E344" s="109" t="s">
        <v>1088</v>
      </c>
      <c r="F344" s="110" t="s">
        <v>154</v>
      </c>
      <c r="G344" s="111">
        <v>31</v>
      </c>
      <c r="H344" s="111">
        <v>430870509.58372</v>
      </c>
      <c r="I344" s="111">
        <v>6064.05245345321</v>
      </c>
      <c r="J344" s="111">
        <v>195.614595272684</v>
      </c>
      <c r="K344" s="111">
        <v>71053.22932</v>
      </c>
      <c r="L344" s="122"/>
      <c r="M344" s="123">
        <v>31</v>
      </c>
      <c r="N344" s="123">
        <v>503684444</v>
      </c>
      <c r="O344" s="123">
        <v>6400</v>
      </c>
      <c r="P344" s="123">
        <f t="shared" si="20"/>
        <v>206.451612903226</v>
      </c>
      <c r="Q344" s="137">
        <f t="shared" si="21"/>
        <v>78700.694375</v>
      </c>
      <c r="R344" s="138">
        <f t="shared" si="22"/>
        <v>72813934.4162803</v>
      </c>
      <c r="S344" s="107"/>
      <c r="T344" s="139">
        <v>30</v>
      </c>
      <c r="U344" s="140">
        <v>484944683.707627</v>
      </c>
      <c r="V344" s="141">
        <v>5874.78211554608</v>
      </c>
      <c r="W344" s="140">
        <v>195.826070518203</v>
      </c>
      <c r="X344" s="142">
        <v>82546.8373413113</v>
      </c>
      <c r="Z344" s="154">
        <v>30</v>
      </c>
      <c r="AA344" s="155">
        <v>455271955</v>
      </c>
      <c r="AB344" s="154">
        <v>5864</v>
      </c>
      <c r="AC344" s="156">
        <v>195.466666666667</v>
      </c>
      <c r="AD344" s="156">
        <v>77638.4643587995</v>
      </c>
      <c r="AE344" s="157">
        <f t="shared" si="23"/>
        <v>-29672728.7076272</v>
      </c>
    </row>
    <row r="345" hidden="1" spans="1:31">
      <c r="A345" s="112" t="s">
        <v>774</v>
      </c>
      <c r="B345" s="112" t="s">
        <v>775</v>
      </c>
      <c r="C345" s="112" t="s">
        <v>70</v>
      </c>
      <c r="D345" s="112" t="s">
        <v>60</v>
      </c>
      <c r="E345" s="112" t="s">
        <v>1091</v>
      </c>
      <c r="F345" s="113" t="s">
        <v>71</v>
      </c>
      <c r="G345" s="111">
        <v>31</v>
      </c>
      <c r="H345" s="111">
        <v>413158429.911192</v>
      </c>
      <c r="I345" s="111">
        <v>4242.34122258044</v>
      </c>
      <c r="J345" s="111">
        <v>136.849716857433</v>
      </c>
      <c r="K345" s="111">
        <v>97389.25</v>
      </c>
      <c r="L345" s="122"/>
      <c r="M345" s="123">
        <v>31</v>
      </c>
      <c r="N345" s="123">
        <v>390550227</v>
      </c>
      <c r="O345" s="123">
        <v>4487</v>
      </c>
      <c r="P345" s="123">
        <f t="shared" si="20"/>
        <v>144.741935483871</v>
      </c>
      <c r="Q345" s="137">
        <f t="shared" si="21"/>
        <v>87040.3893470024</v>
      </c>
      <c r="R345" s="138">
        <f t="shared" si="22"/>
        <v>-22608202.9111918</v>
      </c>
      <c r="S345" s="107"/>
      <c r="T345" s="139">
        <v>30</v>
      </c>
      <c r="U345" s="140">
        <v>373676796.474512</v>
      </c>
      <c r="V345" s="141">
        <v>4130.5772736743</v>
      </c>
      <c r="W345" s="140">
        <v>137.685909122477</v>
      </c>
      <c r="X345" s="142">
        <v>90465.9982652043</v>
      </c>
      <c r="Z345" s="154">
        <v>30</v>
      </c>
      <c r="AA345" s="155">
        <v>350728023</v>
      </c>
      <c r="AB345" s="154">
        <v>3973</v>
      </c>
      <c r="AC345" s="156">
        <v>132.433333333333</v>
      </c>
      <c r="AD345" s="156">
        <v>88277.8814497861</v>
      </c>
      <c r="AE345" s="157">
        <f t="shared" si="23"/>
        <v>-22948773.4745115</v>
      </c>
    </row>
    <row r="346" hidden="1" spans="1:31">
      <c r="A346" s="114" t="s">
        <v>776</v>
      </c>
      <c r="B346" s="114" t="s">
        <v>777</v>
      </c>
      <c r="C346" s="114" t="s">
        <v>80</v>
      </c>
      <c r="D346" s="114" t="s">
        <v>60</v>
      </c>
      <c r="E346" s="114" t="s">
        <v>1093</v>
      </c>
      <c r="F346" s="115" t="s">
        <v>97</v>
      </c>
      <c r="G346" s="111">
        <v>0</v>
      </c>
      <c r="H346" s="111">
        <v>0</v>
      </c>
      <c r="I346" s="111">
        <v>0</v>
      </c>
      <c r="J346" s="111">
        <v>0</v>
      </c>
      <c r="K346" s="111">
        <v>0</v>
      </c>
      <c r="L346" s="122"/>
      <c r="M346" s="123">
        <v>0</v>
      </c>
      <c r="N346" s="123">
        <v>0</v>
      </c>
      <c r="O346" s="123">
        <v>0</v>
      </c>
      <c r="P346" s="123">
        <f t="shared" si="20"/>
        <v>0</v>
      </c>
      <c r="Q346" s="137">
        <f t="shared" si="21"/>
        <v>0</v>
      </c>
      <c r="R346" s="138">
        <f t="shared" si="22"/>
        <v>0</v>
      </c>
      <c r="S346" s="107"/>
      <c r="T346" s="139">
        <v>0</v>
      </c>
      <c r="U346" s="140">
        <v>0</v>
      </c>
      <c r="V346" s="141">
        <v>0</v>
      </c>
      <c r="W346" s="140">
        <v>0</v>
      </c>
      <c r="X346" s="142">
        <v>0</v>
      </c>
      <c r="Z346" s="154">
        <v>0</v>
      </c>
      <c r="AA346" s="155">
        <v>0</v>
      </c>
      <c r="AB346" s="154">
        <v>0</v>
      </c>
      <c r="AC346" s="156">
        <v>0</v>
      </c>
      <c r="AD346" s="156">
        <v>0</v>
      </c>
      <c r="AE346" s="157">
        <f t="shared" si="23"/>
        <v>0</v>
      </c>
    </row>
    <row r="347" hidden="1" spans="1:31">
      <c r="A347" s="112" t="s">
        <v>778</v>
      </c>
      <c r="B347" s="112" t="s">
        <v>779</v>
      </c>
      <c r="C347" s="112" t="s">
        <v>14</v>
      </c>
      <c r="D347" s="112" t="s">
        <v>92</v>
      </c>
      <c r="E347" s="112" t="s">
        <v>1091</v>
      </c>
      <c r="F347" s="113" t="s">
        <v>43</v>
      </c>
      <c r="G347" s="111">
        <v>31</v>
      </c>
      <c r="H347" s="111">
        <v>803036725.381567</v>
      </c>
      <c r="I347" s="111">
        <v>9108.55615436388</v>
      </c>
      <c r="J347" s="111">
        <v>293.824392076254</v>
      </c>
      <c r="K347" s="111">
        <v>88162.9</v>
      </c>
      <c r="L347" s="122"/>
      <c r="M347" s="123">
        <v>31</v>
      </c>
      <c r="N347" s="123">
        <v>777173615</v>
      </c>
      <c r="O347" s="123">
        <v>8555</v>
      </c>
      <c r="P347" s="123">
        <f t="shared" si="20"/>
        <v>275.967741935484</v>
      </c>
      <c r="Q347" s="137">
        <f t="shared" si="21"/>
        <v>90844.3734658095</v>
      </c>
      <c r="R347" s="138">
        <f t="shared" si="22"/>
        <v>-25863110.3815671</v>
      </c>
      <c r="S347" s="107"/>
      <c r="T347" s="139">
        <v>30</v>
      </c>
      <c r="U347" s="140">
        <v>747556381.167014</v>
      </c>
      <c r="V347" s="141">
        <v>7994.18987312058</v>
      </c>
      <c r="W347" s="140">
        <v>266.472995770686</v>
      </c>
      <c r="X347" s="142">
        <v>93512.4625549081</v>
      </c>
      <c r="Z347" s="154">
        <v>30</v>
      </c>
      <c r="AA347" s="155">
        <v>682165196</v>
      </c>
      <c r="AB347" s="154">
        <v>7708</v>
      </c>
      <c r="AC347" s="156">
        <v>256.933333333333</v>
      </c>
      <c r="AD347" s="156">
        <v>88500.933575506</v>
      </c>
      <c r="AE347" s="157">
        <f t="shared" si="23"/>
        <v>-65391185.1670136</v>
      </c>
    </row>
    <row r="348" hidden="1" spans="1:31">
      <c r="A348" s="112" t="s">
        <v>780</v>
      </c>
      <c r="B348" s="112" t="s">
        <v>781</v>
      </c>
      <c r="C348" s="112" t="s">
        <v>236</v>
      </c>
      <c r="D348" s="112" t="s">
        <v>15</v>
      </c>
      <c r="E348" s="112" t="s">
        <v>1093</v>
      </c>
      <c r="F348" s="113" t="s">
        <v>237</v>
      </c>
      <c r="G348" s="111">
        <v>31</v>
      </c>
      <c r="H348" s="111">
        <v>200092207.320989</v>
      </c>
      <c r="I348" s="111">
        <v>2277.13903859097</v>
      </c>
      <c r="J348" s="111">
        <v>73.4560980190635</v>
      </c>
      <c r="K348" s="111">
        <v>87870</v>
      </c>
      <c r="L348" s="122"/>
      <c r="M348" s="123">
        <v>31</v>
      </c>
      <c r="N348" s="123">
        <v>185201321</v>
      </c>
      <c r="O348" s="123">
        <v>2156</v>
      </c>
      <c r="P348" s="123">
        <f t="shared" si="20"/>
        <v>69.5483870967742</v>
      </c>
      <c r="Q348" s="137">
        <f t="shared" si="21"/>
        <v>85900.4271799629</v>
      </c>
      <c r="R348" s="138">
        <f t="shared" si="22"/>
        <v>-14890886.3209885</v>
      </c>
      <c r="S348" s="107"/>
      <c r="T348" s="139">
        <v>30</v>
      </c>
      <c r="U348" s="140">
        <v>208208402.48885</v>
      </c>
      <c r="V348" s="141">
        <v>2406.14432613087</v>
      </c>
      <c r="W348" s="140">
        <v>80.2048108710289</v>
      </c>
      <c r="X348" s="142">
        <v>86531.967441726</v>
      </c>
      <c r="Z348" s="154">
        <v>30</v>
      </c>
      <c r="AA348" s="155">
        <v>161041502</v>
      </c>
      <c r="AB348" s="154">
        <v>1814</v>
      </c>
      <c r="AC348" s="156">
        <v>60.4666666666667</v>
      </c>
      <c r="AD348" s="156">
        <v>88777.01323043</v>
      </c>
      <c r="AE348" s="157">
        <f t="shared" si="23"/>
        <v>-47166900.4888501</v>
      </c>
    </row>
    <row r="349" hidden="1" spans="1:31">
      <c r="A349" s="112" t="s">
        <v>782</v>
      </c>
      <c r="B349" s="112" t="s">
        <v>783</v>
      </c>
      <c r="C349" s="112" t="s">
        <v>192</v>
      </c>
      <c r="D349" s="112" t="s">
        <v>60</v>
      </c>
      <c r="E349" s="112" t="s">
        <v>1090</v>
      </c>
      <c r="F349" s="113" t="s">
        <v>193</v>
      </c>
      <c r="G349" s="111">
        <v>31</v>
      </c>
      <c r="H349" s="111">
        <v>632328425.746166</v>
      </c>
      <c r="I349" s="111">
        <v>6999.86301725772</v>
      </c>
      <c r="J349" s="111">
        <v>225.802032814765</v>
      </c>
      <c r="K349" s="111">
        <v>90334.4</v>
      </c>
      <c r="L349" s="122"/>
      <c r="M349" s="123">
        <v>31</v>
      </c>
      <c r="N349" s="123">
        <v>592355131</v>
      </c>
      <c r="O349" s="123">
        <v>6544</v>
      </c>
      <c r="P349" s="123">
        <f t="shared" si="20"/>
        <v>211.096774193548</v>
      </c>
      <c r="Q349" s="137">
        <f t="shared" si="21"/>
        <v>90518.8158618582</v>
      </c>
      <c r="R349" s="138">
        <f t="shared" si="22"/>
        <v>-39973294.7461658</v>
      </c>
      <c r="S349" s="107"/>
      <c r="T349" s="139">
        <v>30</v>
      </c>
      <c r="U349" s="140">
        <v>560136912.215749</v>
      </c>
      <c r="V349" s="141">
        <v>6030</v>
      </c>
      <c r="W349" s="140">
        <v>201</v>
      </c>
      <c r="X349" s="142">
        <v>92891.6935681176</v>
      </c>
      <c r="Z349" s="154">
        <v>30</v>
      </c>
      <c r="AA349" s="155">
        <v>523898647</v>
      </c>
      <c r="AB349" s="154">
        <v>6101</v>
      </c>
      <c r="AC349" s="156">
        <v>203.366666666667</v>
      </c>
      <c r="AD349" s="156">
        <v>85870.9468939518</v>
      </c>
      <c r="AE349" s="157">
        <f t="shared" si="23"/>
        <v>-36238265.2157491</v>
      </c>
    </row>
    <row r="350" hidden="1" spans="1:31">
      <c r="A350" s="109" t="s">
        <v>784</v>
      </c>
      <c r="B350" s="109" t="s">
        <v>785</v>
      </c>
      <c r="C350" s="109" t="s">
        <v>50</v>
      </c>
      <c r="D350" s="109" t="s">
        <v>15</v>
      </c>
      <c r="E350" s="109" t="s">
        <v>1092</v>
      </c>
      <c r="F350" s="110" t="s">
        <v>102</v>
      </c>
      <c r="G350" s="111">
        <v>31</v>
      </c>
      <c r="H350" s="111">
        <v>286475392.864851</v>
      </c>
      <c r="I350" s="111">
        <v>3638.43147207193</v>
      </c>
      <c r="J350" s="111">
        <v>117.368757163611</v>
      </c>
      <c r="K350" s="111">
        <v>78735.959455</v>
      </c>
      <c r="L350" s="122"/>
      <c r="M350" s="123">
        <v>31</v>
      </c>
      <c r="N350" s="123">
        <v>325329227</v>
      </c>
      <c r="O350" s="123">
        <v>3630</v>
      </c>
      <c r="P350" s="123">
        <f t="shared" si="20"/>
        <v>117.096774193548</v>
      </c>
      <c r="Q350" s="137">
        <f t="shared" si="21"/>
        <v>89622.376584022</v>
      </c>
      <c r="R350" s="138">
        <f t="shared" si="22"/>
        <v>38853834.1351488</v>
      </c>
      <c r="S350" s="107"/>
      <c r="T350" s="139">
        <v>30</v>
      </c>
      <c r="U350" s="140">
        <v>304776007.246677</v>
      </c>
      <c r="V350" s="141">
        <v>3330</v>
      </c>
      <c r="W350" s="140">
        <v>111</v>
      </c>
      <c r="X350" s="142">
        <v>91524.3265005034</v>
      </c>
      <c r="Z350" s="154">
        <v>30</v>
      </c>
      <c r="AA350" s="155">
        <v>266078495</v>
      </c>
      <c r="AB350" s="154">
        <v>2923</v>
      </c>
      <c r="AC350" s="156">
        <v>97.4333333333333</v>
      </c>
      <c r="AD350" s="156">
        <v>91029.2490591858</v>
      </c>
      <c r="AE350" s="157">
        <f t="shared" si="23"/>
        <v>-38697512.2466765</v>
      </c>
    </row>
    <row r="351" hidden="1" spans="1:31">
      <c r="A351" s="109" t="s">
        <v>786</v>
      </c>
      <c r="B351" s="109" t="s">
        <v>787</v>
      </c>
      <c r="C351" s="109" t="s">
        <v>14</v>
      </c>
      <c r="D351" s="109" t="s">
        <v>227</v>
      </c>
      <c r="E351" s="109" t="s">
        <v>1087</v>
      </c>
      <c r="F351" s="110" t="s">
        <v>201</v>
      </c>
      <c r="G351" s="111">
        <v>31</v>
      </c>
      <c r="H351" s="111">
        <v>99810378.5943353</v>
      </c>
      <c r="I351" s="111">
        <v>1113.61457092736</v>
      </c>
      <c r="J351" s="111">
        <v>35.9230506750763</v>
      </c>
      <c r="K351" s="111">
        <v>89627.4</v>
      </c>
      <c r="L351" s="122"/>
      <c r="M351" s="123">
        <v>31</v>
      </c>
      <c r="N351" s="123">
        <v>118386659</v>
      </c>
      <c r="O351" s="123">
        <v>1371</v>
      </c>
      <c r="P351" s="123">
        <f t="shared" si="20"/>
        <v>44.2258064516129</v>
      </c>
      <c r="Q351" s="137">
        <f t="shared" si="21"/>
        <v>86350.5900802334</v>
      </c>
      <c r="R351" s="138">
        <f t="shared" si="22"/>
        <v>18576280.4056647</v>
      </c>
      <c r="S351" s="107"/>
      <c r="T351" s="139">
        <v>30</v>
      </c>
      <c r="U351" s="140">
        <v>114062071.105659</v>
      </c>
      <c r="V351" s="141">
        <v>1211.40499479988</v>
      </c>
      <c r="W351" s="140">
        <v>40.3801664933295</v>
      </c>
      <c r="X351" s="142">
        <v>94156.8439913037</v>
      </c>
      <c r="Z351" s="154">
        <v>30</v>
      </c>
      <c r="AA351" s="155">
        <v>142869821</v>
      </c>
      <c r="AB351" s="154">
        <v>1696</v>
      </c>
      <c r="AC351" s="156">
        <v>56.5333333333333</v>
      </c>
      <c r="AD351" s="156">
        <v>84239.28125</v>
      </c>
      <c r="AE351" s="157">
        <f t="shared" si="23"/>
        <v>28807749.8943412</v>
      </c>
    </row>
    <row r="352" hidden="1" spans="1:31">
      <c r="A352" s="109" t="s">
        <v>788</v>
      </c>
      <c r="B352" s="109" t="s">
        <v>789</v>
      </c>
      <c r="C352" s="109" t="s">
        <v>240</v>
      </c>
      <c r="D352" s="109" t="s">
        <v>15</v>
      </c>
      <c r="E352" s="109" t="s">
        <v>1092</v>
      </c>
      <c r="F352" s="110" t="s">
        <v>102</v>
      </c>
      <c r="G352" s="111">
        <v>31</v>
      </c>
      <c r="H352" s="111">
        <v>409069779.596435</v>
      </c>
      <c r="I352" s="111">
        <v>4716.48524157472</v>
      </c>
      <c r="J352" s="111">
        <v>152.144685212088</v>
      </c>
      <c r="K352" s="111">
        <v>86731.911295</v>
      </c>
      <c r="L352" s="122"/>
      <c r="M352" s="123">
        <v>31</v>
      </c>
      <c r="N352" s="123">
        <v>454709813</v>
      </c>
      <c r="O352" s="123">
        <v>4796</v>
      </c>
      <c r="P352" s="123">
        <f t="shared" si="20"/>
        <v>154.709677419355</v>
      </c>
      <c r="Q352" s="137">
        <f t="shared" si="21"/>
        <v>94810.219557965</v>
      </c>
      <c r="R352" s="138">
        <f t="shared" si="22"/>
        <v>45640033.4035648</v>
      </c>
      <c r="S352" s="107"/>
      <c r="T352" s="139">
        <v>30</v>
      </c>
      <c r="U352" s="140">
        <v>433117939.823032</v>
      </c>
      <c r="V352" s="141">
        <v>4530</v>
      </c>
      <c r="W352" s="140">
        <v>151</v>
      </c>
      <c r="X352" s="142">
        <v>95611.0242434949</v>
      </c>
      <c r="Z352" s="154">
        <v>30</v>
      </c>
      <c r="AA352" s="155">
        <v>380994777</v>
      </c>
      <c r="AB352" s="154">
        <v>4034</v>
      </c>
      <c r="AC352" s="156">
        <v>134.466666666667</v>
      </c>
      <c r="AD352" s="156">
        <v>94445.9040654437</v>
      </c>
      <c r="AE352" s="157">
        <f t="shared" si="23"/>
        <v>-52123162.823032</v>
      </c>
    </row>
    <row r="353" hidden="1" spans="1:31">
      <c r="A353" s="112" t="s">
        <v>790</v>
      </c>
      <c r="B353" s="112" t="s">
        <v>791</v>
      </c>
      <c r="C353" s="112" t="s">
        <v>14</v>
      </c>
      <c r="D353" s="112" t="s">
        <v>24</v>
      </c>
      <c r="E353" s="112" t="s">
        <v>1088</v>
      </c>
      <c r="F353" s="113" t="s">
        <v>139</v>
      </c>
      <c r="G353" s="111">
        <v>20</v>
      </c>
      <c r="H353" s="111">
        <v>127468834.65531</v>
      </c>
      <c r="I353" s="111">
        <v>1564.91676218147</v>
      </c>
      <c r="J353" s="111">
        <v>78.2458381090737</v>
      </c>
      <c r="K353" s="111">
        <v>81454.06691</v>
      </c>
      <c r="L353" s="122"/>
      <c r="M353" s="123">
        <v>22</v>
      </c>
      <c r="N353" s="123">
        <v>72864956</v>
      </c>
      <c r="O353" s="123">
        <v>1046</v>
      </c>
      <c r="P353" s="123">
        <f t="shared" si="20"/>
        <v>47.5454545454545</v>
      </c>
      <c r="Q353" s="137">
        <f t="shared" si="21"/>
        <v>69660.5697896749</v>
      </c>
      <c r="R353" s="138">
        <f t="shared" si="22"/>
        <v>-54603878.6553103</v>
      </c>
      <c r="S353" s="107"/>
      <c r="T353" s="139">
        <v>21</v>
      </c>
      <c r="U353" s="140">
        <v>72281881.1771641</v>
      </c>
      <c r="V353" s="141">
        <v>1043.83687022056</v>
      </c>
      <c r="W353" s="140">
        <v>49.7065176295507</v>
      </c>
      <c r="X353" s="142">
        <v>69246.3384263202</v>
      </c>
      <c r="Z353" s="154">
        <v>21</v>
      </c>
      <c r="AA353" s="155">
        <v>60862638</v>
      </c>
      <c r="AB353" s="154">
        <v>768</v>
      </c>
      <c r="AC353" s="156">
        <v>36.5714285714286</v>
      </c>
      <c r="AD353" s="156">
        <v>79248.2265625</v>
      </c>
      <c r="AE353" s="157">
        <f t="shared" si="23"/>
        <v>-11419243.1771641</v>
      </c>
    </row>
    <row r="354" hidden="1" spans="1:31">
      <c r="A354" s="112" t="s">
        <v>792</v>
      </c>
      <c r="B354" s="112" t="s">
        <v>793</v>
      </c>
      <c r="C354" s="112" t="s">
        <v>14</v>
      </c>
      <c r="D354" s="112" t="s">
        <v>24</v>
      </c>
      <c r="E354" s="112" t="s">
        <v>1088</v>
      </c>
      <c r="F354" s="113" t="s">
        <v>52</v>
      </c>
      <c r="G354" s="111">
        <v>20</v>
      </c>
      <c r="H354" s="111">
        <v>289561372.706639</v>
      </c>
      <c r="I354" s="111">
        <v>3129.83352436295</v>
      </c>
      <c r="J354" s="111">
        <v>156.491676218147</v>
      </c>
      <c r="K354" s="111">
        <v>92516.54136</v>
      </c>
      <c r="L354" s="122"/>
      <c r="M354" s="123">
        <v>22</v>
      </c>
      <c r="N354" s="123">
        <v>285915321</v>
      </c>
      <c r="O354" s="123">
        <v>3965</v>
      </c>
      <c r="P354" s="123">
        <f t="shared" si="20"/>
        <v>180.227272727273</v>
      </c>
      <c r="Q354" s="137">
        <f t="shared" si="21"/>
        <v>72109.7909205548</v>
      </c>
      <c r="R354" s="138">
        <f t="shared" si="22"/>
        <v>-3646051.70663923</v>
      </c>
      <c r="S354" s="107"/>
      <c r="T354" s="139">
        <v>21</v>
      </c>
      <c r="U354" s="140">
        <v>245489946.385532</v>
      </c>
      <c r="V354" s="141">
        <v>3498.64535874992</v>
      </c>
      <c r="W354" s="140">
        <v>166.602159940472</v>
      </c>
      <c r="X354" s="142">
        <v>70167.1421973581</v>
      </c>
      <c r="Z354" s="154">
        <v>21</v>
      </c>
      <c r="AA354" s="155">
        <v>231741320</v>
      </c>
      <c r="AB354" s="154">
        <v>3374</v>
      </c>
      <c r="AC354" s="156">
        <v>160.666666666667</v>
      </c>
      <c r="AD354" s="156">
        <v>68684.4457617072</v>
      </c>
      <c r="AE354" s="157">
        <f t="shared" si="23"/>
        <v>-13748626.3855323</v>
      </c>
    </row>
    <row r="355" hidden="1" spans="1:31">
      <c r="A355" s="112" t="s">
        <v>794</v>
      </c>
      <c r="B355" s="112" t="s">
        <v>795</v>
      </c>
      <c r="C355" s="112" t="s">
        <v>50</v>
      </c>
      <c r="D355" s="112" t="s">
        <v>60</v>
      </c>
      <c r="E355" s="112" t="s">
        <v>1089</v>
      </c>
      <c r="F355" s="113" t="s">
        <v>142</v>
      </c>
      <c r="G355" s="111">
        <v>31</v>
      </c>
      <c r="H355" s="111">
        <v>612629220.337644</v>
      </c>
      <c r="I355" s="111">
        <v>6681.68742556419</v>
      </c>
      <c r="J355" s="111">
        <v>215.538304050458</v>
      </c>
      <c r="K355" s="111">
        <v>91687.8</v>
      </c>
      <c r="L355" s="122"/>
      <c r="M355" s="123">
        <v>31</v>
      </c>
      <c r="N355" s="123">
        <v>524914038</v>
      </c>
      <c r="O355" s="123">
        <v>5776</v>
      </c>
      <c r="P355" s="123">
        <f t="shared" si="20"/>
        <v>186.322580645161</v>
      </c>
      <c r="Q355" s="137">
        <f t="shared" si="21"/>
        <v>90878.4691828255</v>
      </c>
      <c r="R355" s="138">
        <f t="shared" si="22"/>
        <v>-87715182.3376442</v>
      </c>
      <c r="S355" s="107"/>
      <c r="T355" s="139">
        <v>30</v>
      </c>
      <c r="U355" s="140">
        <v>507854943.876918</v>
      </c>
      <c r="V355" s="141">
        <v>5447.95218488793</v>
      </c>
      <c r="W355" s="140">
        <v>181.598406162931</v>
      </c>
      <c r="X355" s="142">
        <v>93219.4201861125</v>
      </c>
      <c r="Z355" s="154">
        <v>30</v>
      </c>
      <c r="AA355" s="155">
        <v>445731615</v>
      </c>
      <c r="AB355" s="154">
        <v>4859</v>
      </c>
      <c r="AC355" s="156">
        <v>161.966666666667</v>
      </c>
      <c r="AD355" s="156">
        <v>91733.1992179461</v>
      </c>
      <c r="AE355" s="157">
        <f t="shared" si="23"/>
        <v>-62123328.8769177</v>
      </c>
    </row>
    <row r="356" hidden="1" spans="1:31">
      <c r="A356" s="112" t="s">
        <v>796</v>
      </c>
      <c r="B356" s="112" t="s">
        <v>797</v>
      </c>
      <c r="C356" s="112" t="s">
        <v>80</v>
      </c>
      <c r="D356" s="112" t="s">
        <v>60</v>
      </c>
      <c r="E356" s="112" t="s">
        <v>1093</v>
      </c>
      <c r="F356" s="113" t="s">
        <v>81</v>
      </c>
      <c r="G356" s="111">
        <v>30</v>
      </c>
      <c r="H356" s="111">
        <v>177081923.61685</v>
      </c>
      <c r="I356" s="111">
        <v>1811.24625252485</v>
      </c>
      <c r="J356" s="111">
        <v>60.3748750841618</v>
      </c>
      <c r="K356" s="111">
        <v>97768</v>
      </c>
      <c r="L356" s="122"/>
      <c r="M356" s="123">
        <v>30</v>
      </c>
      <c r="N356" s="123">
        <v>104269862</v>
      </c>
      <c r="O356" s="123">
        <v>1121</v>
      </c>
      <c r="P356" s="123">
        <f t="shared" si="20"/>
        <v>37.3666666666667</v>
      </c>
      <c r="Q356" s="137">
        <f t="shared" si="21"/>
        <v>93015.041926851</v>
      </c>
      <c r="R356" s="138">
        <f t="shared" si="22"/>
        <v>-72812061.61685</v>
      </c>
      <c r="S356" s="107"/>
      <c r="T356" s="139">
        <v>30</v>
      </c>
      <c r="U356" s="140">
        <v>114022644.545758</v>
      </c>
      <c r="V356" s="141">
        <v>1218.07216306543</v>
      </c>
      <c r="W356" s="140">
        <v>40.6024054355145</v>
      </c>
      <c r="X356" s="142">
        <v>93609.1046188964</v>
      </c>
      <c r="Z356" s="154">
        <v>30</v>
      </c>
      <c r="AA356" s="155">
        <v>104867728</v>
      </c>
      <c r="AB356" s="154">
        <v>1060</v>
      </c>
      <c r="AC356" s="156">
        <v>35.3333333333333</v>
      </c>
      <c r="AD356" s="156">
        <v>98931.8188679245</v>
      </c>
      <c r="AE356" s="157">
        <f t="shared" si="23"/>
        <v>-9154916.54575764</v>
      </c>
    </row>
    <row r="357" hidden="1" spans="1:31">
      <c r="A357" s="109" t="s">
        <v>798</v>
      </c>
      <c r="B357" s="109" t="s">
        <v>799</v>
      </c>
      <c r="C357" s="109" t="s">
        <v>14</v>
      </c>
      <c r="D357" s="109" t="s">
        <v>24</v>
      </c>
      <c r="E357" s="109" t="s">
        <v>1087</v>
      </c>
      <c r="F357" s="110" t="s">
        <v>28</v>
      </c>
      <c r="G357" s="111">
        <v>27</v>
      </c>
      <c r="H357" s="111">
        <v>255313850.129173</v>
      </c>
      <c r="I357" s="111">
        <v>3292.84568709019</v>
      </c>
      <c r="J357" s="111">
        <v>121.957247670007</v>
      </c>
      <c r="K357" s="111">
        <v>77535.9292207792</v>
      </c>
      <c r="L357" s="122"/>
      <c r="M357" s="123">
        <v>31</v>
      </c>
      <c r="N357" s="123">
        <v>319025631</v>
      </c>
      <c r="O357" s="123">
        <v>3871</v>
      </c>
      <c r="P357" s="123">
        <f t="shared" si="20"/>
        <v>124.870967741935</v>
      </c>
      <c r="Q357" s="137">
        <f t="shared" si="21"/>
        <v>82414.2678894343</v>
      </c>
      <c r="R357" s="138">
        <f t="shared" si="22"/>
        <v>63711780.8708273</v>
      </c>
      <c r="S357" s="107"/>
      <c r="T357" s="139">
        <v>30</v>
      </c>
      <c r="U357" s="140">
        <v>307147524.204927</v>
      </c>
      <c r="V357" s="141">
        <v>3647.82626357346</v>
      </c>
      <c r="W357" s="140">
        <v>121.594208785782</v>
      </c>
      <c r="X357" s="142">
        <v>84200.1515456059</v>
      </c>
      <c r="Z357" s="154">
        <v>30</v>
      </c>
      <c r="AA357" s="155">
        <v>247649008</v>
      </c>
      <c r="AB357" s="154">
        <v>3107</v>
      </c>
      <c r="AC357" s="156">
        <v>103.566666666667</v>
      </c>
      <c r="AD357" s="156">
        <v>79706.793691664</v>
      </c>
      <c r="AE357" s="157">
        <f t="shared" si="23"/>
        <v>-59498516.2049267</v>
      </c>
    </row>
    <row r="358" hidden="1" spans="1:31">
      <c r="A358" s="109" t="s">
        <v>800</v>
      </c>
      <c r="B358" s="109" t="s">
        <v>801</v>
      </c>
      <c r="C358" s="109" t="s">
        <v>35</v>
      </c>
      <c r="D358" s="109" t="s">
        <v>15</v>
      </c>
      <c r="E358" s="109" t="s">
        <v>1090</v>
      </c>
      <c r="F358" s="110" t="s">
        <v>187</v>
      </c>
      <c r="G358" s="111">
        <v>31</v>
      </c>
      <c r="H358" s="111">
        <v>156243942.40821</v>
      </c>
      <c r="I358" s="111">
        <v>1749.96575431443</v>
      </c>
      <c r="J358" s="111">
        <v>56.4505082036913</v>
      </c>
      <c r="K358" s="111">
        <v>89284</v>
      </c>
      <c r="L358" s="122"/>
      <c r="M358" s="123">
        <v>31</v>
      </c>
      <c r="N358" s="123">
        <v>158494915</v>
      </c>
      <c r="O358" s="123">
        <v>1682</v>
      </c>
      <c r="P358" s="123">
        <f t="shared" si="20"/>
        <v>54.258064516129</v>
      </c>
      <c r="Q358" s="137">
        <f t="shared" si="21"/>
        <v>94230.0326991677</v>
      </c>
      <c r="R358" s="138">
        <f t="shared" si="22"/>
        <v>2250972.59179041</v>
      </c>
      <c r="S358" s="107"/>
      <c r="T358" s="139">
        <v>30</v>
      </c>
      <c r="U358" s="140">
        <v>123053745.935369</v>
      </c>
      <c r="V358" s="141">
        <v>1268.57474320889</v>
      </c>
      <c r="W358" s="140">
        <v>42.2858247736297</v>
      </c>
      <c r="X358" s="142">
        <v>97001.5732964234</v>
      </c>
      <c r="Z358" s="154">
        <v>30</v>
      </c>
      <c r="AA358" s="155">
        <v>177596096</v>
      </c>
      <c r="AB358" s="154">
        <v>1866</v>
      </c>
      <c r="AC358" s="156">
        <v>62.2</v>
      </c>
      <c r="AD358" s="156">
        <v>95174.756698821</v>
      </c>
      <c r="AE358" s="157">
        <f t="shared" si="23"/>
        <v>54542350.0646313</v>
      </c>
    </row>
    <row r="359" hidden="1" spans="1:31">
      <c r="A359" s="109" t="s">
        <v>802</v>
      </c>
      <c r="B359" s="109" t="s">
        <v>803</v>
      </c>
      <c r="C359" s="109" t="s">
        <v>14</v>
      </c>
      <c r="D359" s="109" t="s">
        <v>60</v>
      </c>
      <c r="E359" s="109" t="s">
        <v>1087</v>
      </c>
      <c r="F359" s="110" t="s">
        <v>77</v>
      </c>
      <c r="G359" s="111">
        <v>21</v>
      </c>
      <c r="H359" s="111">
        <v>115476698.013198</v>
      </c>
      <c r="I359" s="111">
        <v>1397.28543727182</v>
      </c>
      <c r="J359" s="111">
        <v>66.5374017748485</v>
      </c>
      <c r="K359" s="111">
        <v>82643.5994628734</v>
      </c>
      <c r="L359" s="122"/>
      <c r="M359" s="123">
        <v>23</v>
      </c>
      <c r="N359" s="123">
        <v>149442499</v>
      </c>
      <c r="O359" s="123">
        <v>1595</v>
      </c>
      <c r="P359" s="123">
        <f t="shared" si="20"/>
        <v>69.3478260869565</v>
      </c>
      <c r="Q359" s="137">
        <f t="shared" si="21"/>
        <v>93694.3567398119</v>
      </c>
      <c r="R359" s="138">
        <f t="shared" si="22"/>
        <v>33965800.9868018</v>
      </c>
      <c r="S359" s="107"/>
      <c r="T359" s="139">
        <v>21</v>
      </c>
      <c r="U359" s="140">
        <v>123446691.884199</v>
      </c>
      <c r="V359" s="141">
        <v>1504.05707013879</v>
      </c>
      <c r="W359" s="140">
        <v>71.6217652447042</v>
      </c>
      <c r="X359" s="142">
        <v>82075.8030629834</v>
      </c>
      <c r="Z359" s="154">
        <v>21</v>
      </c>
      <c r="AA359" s="155">
        <v>125091593</v>
      </c>
      <c r="AB359" s="154">
        <v>1430</v>
      </c>
      <c r="AC359" s="156">
        <v>68.0952380952381</v>
      </c>
      <c r="AD359" s="156">
        <v>87476.6384615385</v>
      </c>
      <c r="AE359" s="157">
        <f t="shared" si="23"/>
        <v>1644901.1158011</v>
      </c>
    </row>
    <row r="360" hidden="1" spans="1:31">
      <c r="A360" s="112" t="s">
        <v>804</v>
      </c>
      <c r="B360" s="112" t="s">
        <v>805</v>
      </c>
      <c r="C360" s="112" t="s">
        <v>50</v>
      </c>
      <c r="D360" s="112" t="s">
        <v>15</v>
      </c>
      <c r="E360" s="112" t="s">
        <v>1089</v>
      </c>
      <c r="F360" s="113" t="s">
        <v>142</v>
      </c>
      <c r="G360" s="111">
        <v>31</v>
      </c>
      <c r="H360" s="111">
        <v>610416674.999346</v>
      </c>
      <c r="I360" s="111">
        <v>6204.42403802389</v>
      </c>
      <c r="J360" s="111">
        <v>200.142710903996</v>
      </c>
      <c r="K360" s="111">
        <v>98384.1</v>
      </c>
      <c r="L360" s="122"/>
      <c r="M360" s="123">
        <v>31</v>
      </c>
      <c r="N360" s="123">
        <v>559787901</v>
      </c>
      <c r="O360" s="123">
        <v>5780</v>
      </c>
      <c r="P360" s="123">
        <f t="shared" si="20"/>
        <v>186.451612903226</v>
      </c>
      <c r="Q360" s="137">
        <f t="shared" si="21"/>
        <v>96849.1178200692</v>
      </c>
      <c r="R360" s="138">
        <f t="shared" si="22"/>
        <v>-50628773.9993463</v>
      </c>
      <c r="S360" s="107"/>
      <c r="T360" s="139">
        <v>30</v>
      </c>
      <c r="U360" s="140">
        <v>541377989.111759</v>
      </c>
      <c r="V360" s="141">
        <v>5454.46510445616</v>
      </c>
      <c r="W360" s="140">
        <v>181.815503481872</v>
      </c>
      <c r="X360" s="142">
        <v>99254.0934342886</v>
      </c>
      <c r="Z360" s="154">
        <v>30</v>
      </c>
      <c r="AA360" s="155">
        <v>445025098</v>
      </c>
      <c r="AB360" s="154">
        <v>4703</v>
      </c>
      <c r="AC360" s="156">
        <v>156.766666666667</v>
      </c>
      <c r="AD360" s="156">
        <v>94625.7916223687</v>
      </c>
      <c r="AE360" s="157">
        <f t="shared" si="23"/>
        <v>-96352891.1117586</v>
      </c>
    </row>
    <row r="361" hidden="1" spans="1:31">
      <c r="A361" s="109" t="s">
        <v>806</v>
      </c>
      <c r="B361" s="109" t="s">
        <v>807</v>
      </c>
      <c r="C361" s="109" t="s">
        <v>393</v>
      </c>
      <c r="D361" s="109" t="s">
        <v>15</v>
      </c>
      <c r="E361" s="109" t="s">
        <v>1091</v>
      </c>
      <c r="F361" s="110" t="s">
        <v>71</v>
      </c>
      <c r="G361" s="111">
        <v>31</v>
      </c>
      <c r="H361" s="111">
        <v>215932840.400567</v>
      </c>
      <c r="I361" s="111">
        <v>2277.13903859097</v>
      </c>
      <c r="J361" s="111">
        <v>73.4560980190635</v>
      </c>
      <c r="K361" s="111">
        <v>94826.375</v>
      </c>
      <c r="L361" s="122"/>
      <c r="M361" s="123">
        <v>31</v>
      </c>
      <c r="N361" s="123">
        <v>245000541</v>
      </c>
      <c r="O361" s="123">
        <v>2841</v>
      </c>
      <c r="P361" s="123">
        <f t="shared" si="20"/>
        <v>91.6451612903226</v>
      </c>
      <c r="Q361" s="137">
        <f t="shared" si="21"/>
        <v>86237.4308342133</v>
      </c>
      <c r="R361" s="138">
        <f t="shared" si="22"/>
        <v>29067700.5994332</v>
      </c>
      <c r="S361" s="107"/>
      <c r="T361" s="139">
        <v>30</v>
      </c>
      <c r="U361" s="140">
        <v>233930529.974782</v>
      </c>
      <c r="V361" s="141">
        <v>2585.83925961891</v>
      </c>
      <c r="W361" s="140">
        <v>86.1946419872971</v>
      </c>
      <c r="X361" s="142">
        <v>90465.9982652043</v>
      </c>
      <c r="Z361" s="154">
        <v>30</v>
      </c>
      <c r="AA361" s="155">
        <v>241475141</v>
      </c>
      <c r="AB361" s="154">
        <v>2662</v>
      </c>
      <c r="AC361" s="156">
        <v>88.7333333333333</v>
      </c>
      <c r="AD361" s="156">
        <v>90711.9237415477</v>
      </c>
      <c r="AE361" s="157">
        <f t="shared" si="23"/>
        <v>7544611.02521822</v>
      </c>
    </row>
    <row r="362" hidden="1" spans="1:31">
      <c r="A362" s="109" t="s">
        <v>808</v>
      </c>
      <c r="B362" s="109" t="s">
        <v>809</v>
      </c>
      <c r="C362" s="109" t="s">
        <v>135</v>
      </c>
      <c r="D362" s="109" t="s">
        <v>15</v>
      </c>
      <c r="E362" s="109" t="s">
        <v>1090</v>
      </c>
      <c r="F362" s="110" t="s">
        <v>136</v>
      </c>
      <c r="G362" s="111">
        <v>31</v>
      </c>
      <c r="H362" s="111">
        <v>171938521.093749</v>
      </c>
      <c r="I362" s="111">
        <v>1845.41843182249</v>
      </c>
      <c r="J362" s="111">
        <v>59.5296268329836</v>
      </c>
      <c r="K362" s="111">
        <v>93170.48</v>
      </c>
      <c r="L362" s="122"/>
      <c r="M362" s="123">
        <v>31</v>
      </c>
      <c r="N362" s="123">
        <v>157710003</v>
      </c>
      <c r="O362" s="123">
        <v>1693</v>
      </c>
      <c r="P362" s="123">
        <f t="shared" si="20"/>
        <v>54.6129032258064</v>
      </c>
      <c r="Q362" s="137">
        <f t="shared" si="21"/>
        <v>93154.1659775546</v>
      </c>
      <c r="R362" s="138">
        <f t="shared" si="22"/>
        <v>-14228518.0937487</v>
      </c>
      <c r="S362" s="107"/>
      <c r="T362" s="139">
        <v>30</v>
      </c>
      <c r="U362" s="140">
        <v>101664849.020036</v>
      </c>
      <c r="V362" s="141">
        <v>1082.78853172756</v>
      </c>
      <c r="W362" s="140">
        <v>36.0929510575852</v>
      </c>
      <c r="X362" s="142">
        <v>93891.6935681176</v>
      </c>
      <c r="Z362" s="154">
        <v>30</v>
      </c>
      <c r="AA362" s="155">
        <v>135926962</v>
      </c>
      <c r="AB362" s="154">
        <v>1326</v>
      </c>
      <c r="AC362" s="156">
        <v>44.2</v>
      </c>
      <c r="AD362" s="156">
        <v>102509.021116139</v>
      </c>
      <c r="AE362" s="157">
        <f t="shared" si="23"/>
        <v>34262112.9799643</v>
      </c>
    </row>
    <row r="363" hidden="1" spans="1:31">
      <c r="A363" s="109" t="s">
        <v>810</v>
      </c>
      <c r="B363" s="109" t="s">
        <v>811</v>
      </c>
      <c r="C363" s="109" t="s">
        <v>63</v>
      </c>
      <c r="D363" s="109" t="s">
        <v>60</v>
      </c>
      <c r="E363" s="109" t="s">
        <v>1093</v>
      </c>
      <c r="F363" s="110" t="s">
        <v>159</v>
      </c>
      <c r="G363" s="111">
        <v>31</v>
      </c>
      <c r="H363" s="111">
        <v>696274253.156014</v>
      </c>
      <c r="I363" s="111">
        <v>8110.35821963907</v>
      </c>
      <c r="J363" s="111">
        <v>261.624458698035</v>
      </c>
      <c r="K363" s="111">
        <v>85850</v>
      </c>
      <c r="L363" s="122"/>
      <c r="M363" s="123">
        <v>31</v>
      </c>
      <c r="N363" s="123">
        <v>626720483</v>
      </c>
      <c r="O363" s="123">
        <v>7649</v>
      </c>
      <c r="P363" s="123">
        <f t="shared" si="20"/>
        <v>246.741935483871</v>
      </c>
      <c r="Q363" s="137">
        <f t="shared" si="21"/>
        <v>81934.9565956334</v>
      </c>
      <c r="R363" s="138">
        <f t="shared" si="22"/>
        <v>-69553770.1560142</v>
      </c>
      <c r="S363" s="107"/>
      <c r="T363" s="139">
        <v>30</v>
      </c>
      <c r="U363" s="140">
        <v>568030178.553647</v>
      </c>
      <c r="V363" s="141">
        <v>6564.39689685989</v>
      </c>
      <c r="W363" s="140">
        <v>218.81322989533</v>
      </c>
      <c r="X363" s="142">
        <v>86531.967441726</v>
      </c>
      <c r="Z363" s="154">
        <v>30</v>
      </c>
      <c r="AA363" s="155">
        <v>584447972</v>
      </c>
      <c r="AB363" s="154">
        <v>7362</v>
      </c>
      <c r="AC363" s="156">
        <v>245.4</v>
      </c>
      <c r="AD363" s="156">
        <v>79387.1192610704</v>
      </c>
      <c r="AE363" s="157">
        <f t="shared" si="23"/>
        <v>16417793.4463528</v>
      </c>
    </row>
    <row r="364" hidden="1" spans="1:31">
      <c r="A364" s="109" t="s">
        <v>812</v>
      </c>
      <c r="B364" s="109" t="s">
        <v>813</v>
      </c>
      <c r="C364" s="109" t="s">
        <v>14</v>
      </c>
      <c r="D364" s="109" t="s">
        <v>60</v>
      </c>
      <c r="E364" s="109" t="s">
        <v>1089</v>
      </c>
      <c r="F364" s="110" t="s">
        <v>55</v>
      </c>
      <c r="G364" s="111">
        <v>31</v>
      </c>
      <c r="H364" s="111">
        <v>480859853.523448</v>
      </c>
      <c r="I364" s="111">
        <v>5727.16065048359</v>
      </c>
      <c r="J364" s="111">
        <v>184.747117757535</v>
      </c>
      <c r="K364" s="111">
        <v>83961.3</v>
      </c>
      <c r="L364" s="122"/>
      <c r="M364" s="123">
        <v>31</v>
      </c>
      <c r="N364" s="123">
        <v>504089726</v>
      </c>
      <c r="O364" s="123">
        <v>6428</v>
      </c>
      <c r="P364" s="123">
        <f t="shared" si="20"/>
        <v>207.354838709677</v>
      </c>
      <c r="Q364" s="137">
        <f t="shared" si="21"/>
        <v>78420.9281269446</v>
      </c>
      <c r="R364" s="138">
        <f t="shared" si="22"/>
        <v>23229872.4765522</v>
      </c>
      <c r="S364" s="107"/>
      <c r="T364" s="139">
        <v>30</v>
      </c>
      <c r="U364" s="140">
        <v>489334944.349255</v>
      </c>
      <c r="V364" s="141">
        <v>6030</v>
      </c>
      <c r="W364" s="140">
        <v>201</v>
      </c>
      <c r="X364" s="142">
        <v>81150.0736897604</v>
      </c>
      <c r="Z364" s="154">
        <v>30</v>
      </c>
      <c r="AA364" s="155">
        <v>425974638</v>
      </c>
      <c r="AB364" s="154">
        <v>5332</v>
      </c>
      <c r="AC364" s="156">
        <v>177.733333333333</v>
      </c>
      <c r="AD364" s="156">
        <v>79890.2171792948</v>
      </c>
      <c r="AE364" s="157">
        <f t="shared" si="23"/>
        <v>-63360306.3492551</v>
      </c>
    </row>
    <row r="365" hidden="1" spans="1:31">
      <c r="A365" s="109" t="s">
        <v>814</v>
      </c>
      <c r="B365" s="109" t="s">
        <v>815</v>
      </c>
      <c r="C365" s="109" t="s">
        <v>14</v>
      </c>
      <c r="D365" s="109" t="s">
        <v>24</v>
      </c>
      <c r="E365" s="109" t="s">
        <v>1088</v>
      </c>
      <c r="F365" s="110" t="s">
        <v>139</v>
      </c>
      <c r="G365" s="111">
        <v>20</v>
      </c>
      <c r="H365" s="111">
        <v>113611704.016372</v>
      </c>
      <c r="I365" s="111">
        <v>1304.0973018179</v>
      </c>
      <c r="J365" s="111">
        <v>65.2048650908948</v>
      </c>
      <c r="K365" s="111">
        <v>87119.039245</v>
      </c>
      <c r="L365" s="122"/>
      <c r="M365" s="123">
        <v>22</v>
      </c>
      <c r="N365" s="123">
        <v>128115593</v>
      </c>
      <c r="O365" s="123">
        <v>1554</v>
      </c>
      <c r="P365" s="123">
        <f t="shared" si="20"/>
        <v>70.6363636363636</v>
      </c>
      <c r="Q365" s="137">
        <f t="shared" si="21"/>
        <v>82442.4665379665</v>
      </c>
      <c r="R365" s="138">
        <f t="shared" si="22"/>
        <v>14503888.9836282</v>
      </c>
      <c r="S365" s="107"/>
      <c r="T365" s="139">
        <v>21</v>
      </c>
      <c r="U365" s="140">
        <v>124992507.32051</v>
      </c>
      <c r="V365" s="141">
        <v>1452.97161830879</v>
      </c>
      <c r="W365" s="140">
        <v>69.1891246813709</v>
      </c>
      <c r="X365" s="142">
        <v>86025.4293652321</v>
      </c>
      <c r="Z365" s="154">
        <v>21</v>
      </c>
      <c r="AA365" s="155">
        <v>103826594</v>
      </c>
      <c r="AB365" s="154">
        <v>1223</v>
      </c>
      <c r="AC365" s="156">
        <v>58.2380952380952</v>
      </c>
      <c r="AD365" s="156">
        <v>84895.0073589534</v>
      </c>
      <c r="AE365" s="157">
        <f t="shared" si="23"/>
        <v>-21165913.3205097</v>
      </c>
    </row>
    <row r="366" hidden="1" spans="1:31">
      <c r="A366" s="109" t="s">
        <v>816</v>
      </c>
      <c r="B366" s="109" t="s">
        <v>817</v>
      </c>
      <c r="C366" s="109" t="s">
        <v>522</v>
      </c>
      <c r="D366" s="109" t="s">
        <v>60</v>
      </c>
      <c r="E366" s="109" t="s">
        <v>1090</v>
      </c>
      <c r="F366" s="110" t="s">
        <v>187</v>
      </c>
      <c r="G366" s="111">
        <v>31</v>
      </c>
      <c r="H366" s="111">
        <v>459875218.724484</v>
      </c>
      <c r="I366" s="111">
        <v>5090.80946709652</v>
      </c>
      <c r="J366" s="111">
        <v>164.21966022892</v>
      </c>
      <c r="K366" s="111">
        <v>90334.4</v>
      </c>
      <c r="L366" s="122"/>
      <c r="M366" s="123">
        <v>31</v>
      </c>
      <c r="N366" s="123">
        <v>493302429</v>
      </c>
      <c r="O366" s="123">
        <v>5249</v>
      </c>
      <c r="P366" s="123">
        <f t="shared" si="20"/>
        <v>169.322580645161</v>
      </c>
      <c r="Q366" s="137">
        <f t="shared" si="21"/>
        <v>93980.2684320823</v>
      </c>
      <c r="R366" s="138">
        <f t="shared" si="22"/>
        <v>33427210.2755158</v>
      </c>
      <c r="S366" s="107"/>
      <c r="T366" s="139">
        <v>30</v>
      </c>
      <c r="U366" s="140">
        <v>434887127.032798</v>
      </c>
      <c r="V366" s="141">
        <v>4530</v>
      </c>
      <c r="W366" s="140">
        <v>151</v>
      </c>
      <c r="X366" s="142">
        <v>96001.5732964234</v>
      </c>
      <c r="Z366" s="154">
        <v>30</v>
      </c>
      <c r="AA366" s="155">
        <v>440634414</v>
      </c>
      <c r="AB366" s="154">
        <v>4655</v>
      </c>
      <c r="AC366" s="156">
        <v>155.166666666667</v>
      </c>
      <c r="AD366" s="156">
        <v>94658.3059076262</v>
      </c>
      <c r="AE366" s="157">
        <f t="shared" si="23"/>
        <v>5747286.96720195</v>
      </c>
    </row>
    <row r="367" hidden="1" spans="1:31">
      <c r="A367" s="109" t="s">
        <v>818</v>
      </c>
      <c r="B367" s="109" t="s">
        <v>819</v>
      </c>
      <c r="C367" s="109" t="s">
        <v>14</v>
      </c>
      <c r="D367" s="109" t="s">
        <v>15</v>
      </c>
      <c r="E367" s="109" t="s">
        <v>1088</v>
      </c>
      <c r="F367" s="110" t="s">
        <v>25</v>
      </c>
      <c r="G367" s="111">
        <v>0</v>
      </c>
      <c r="H367" s="111">
        <v>0</v>
      </c>
      <c r="I367" s="111">
        <v>0</v>
      </c>
      <c r="J367" s="111">
        <v>0</v>
      </c>
      <c r="K367" s="111">
        <v>0</v>
      </c>
      <c r="L367" s="122"/>
      <c r="M367" s="123">
        <v>24</v>
      </c>
      <c r="N367" s="123">
        <v>114529820</v>
      </c>
      <c r="O367" s="123">
        <v>1420</v>
      </c>
      <c r="P367" s="123">
        <f t="shared" si="20"/>
        <v>59.1666666666667</v>
      </c>
      <c r="Q367" s="137">
        <f t="shared" si="21"/>
        <v>80654.8028169014</v>
      </c>
      <c r="R367" s="138">
        <f t="shared" si="22"/>
        <v>114529820</v>
      </c>
      <c r="S367" s="107"/>
      <c r="T367" s="139">
        <v>21</v>
      </c>
      <c r="U367" s="140">
        <v>86264789.7476476</v>
      </c>
      <c r="V367" s="141">
        <v>1050</v>
      </c>
      <c r="W367" s="140">
        <v>50</v>
      </c>
      <c r="X367" s="142">
        <v>82156.9426168073</v>
      </c>
      <c r="Z367" s="154">
        <v>30</v>
      </c>
      <c r="AA367" s="155">
        <v>131186692</v>
      </c>
      <c r="AB367" s="154">
        <v>1508</v>
      </c>
      <c r="AC367" s="156">
        <v>50.2666666666667</v>
      </c>
      <c r="AD367" s="156">
        <v>86993.8275862069</v>
      </c>
      <c r="AE367" s="157">
        <f t="shared" si="23"/>
        <v>44921902.2523524</v>
      </c>
    </row>
    <row r="368" hidden="1" spans="1:31">
      <c r="A368" s="109" t="s">
        <v>820</v>
      </c>
      <c r="B368" s="109" t="s">
        <v>821</v>
      </c>
      <c r="C368" s="109" t="s">
        <v>14</v>
      </c>
      <c r="D368" s="109" t="s">
        <v>15</v>
      </c>
      <c r="E368" s="109" t="s">
        <v>1087</v>
      </c>
      <c r="F368" s="110" t="s">
        <v>74</v>
      </c>
      <c r="G368" s="111">
        <v>31</v>
      </c>
      <c r="H368" s="111">
        <v>275539938.32673</v>
      </c>
      <c r="I368" s="111">
        <v>3395.45479518727</v>
      </c>
      <c r="J368" s="111">
        <v>109.530799844751</v>
      </c>
      <c r="K368" s="111">
        <v>81149.6411960133</v>
      </c>
      <c r="L368" s="122"/>
      <c r="M368" s="123">
        <v>31</v>
      </c>
      <c r="N368" s="123">
        <v>293683681</v>
      </c>
      <c r="O368" s="123">
        <v>3752</v>
      </c>
      <c r="P368" s="123">
        <f t="shared" si="20"/>
        <v>121.032258064516</v>
      </c>
      <c r="Q368" s="137">
        <f t="shared" si="21"/>
        <v>78273.9021855011</v>
      </c>
      <c r="R368" s="138">
        <f t="shared" si="22"/>
        <v>18143742.6732702</v>
      </c>
      <c r="S368" s="107"/>
      <c r="T368" s="139">
        <v>30</v>
      </c>
      <c r="U368" s="140">
        <v>293336526.48107</v>
      </c>
      <c r="V368" s="141">
        <v>3669.85253159774</v>
      </c>
      <c r="W368" s="140">
        <v>122.328417719925</v>
      </c>
      <c r="X368" s="142">
        <v>79931.4206648408</v>
      </c>
      <c r="Z368" s="154">
        <v>30</v>
      </c>
      <c r="AA368" s="155">
        <v>273708091</v>
      </c>
      <c r="AB368" s="154">
        <v>3556</v>
      </c>
      <c r="AC368" s="156">
        <v>118.533333333333</v>
      </c>
      <c r="AD368" s="156">
        <v>76970.7792463442</v>
      </c>
      <c r="AE368" s="157">
        <f t="shared" si="23"/>
        <v>-19628435.4810699</v>
      </c>
    </row>
    <row r="369" hidden="1" spans="1:31">
      <c r="A369" s="109" t="s">
        <v>822</v>
      </c>
      <c r="B369" s="109" t="s">
        <v>823</v>
      </c>
      <c r="C369" s="109" t="s">
        <v>80</v>
      </c>
      <c r="D369" s="109" t="s">
        <v>96</v>
      </c>
      <c r="E369" s="109" t="s">
        <v>1095</v>
      </c>
      <c r="F369" s="110" t="s">
        <v>825</v>
      </c>
      <c r="G369" s="111">
        <v>30</v>
      </c>
      <c r="H369" s="111">
        <v>952790997.421929</v>
      </c>
      <c r="I369" s="111">
        <v>7546.85938552023</v>
      </c>
      <c r="J369" s="111">
        <v>251.561979517341</v>
      </c>
      <c r="K369" s="111">
        <v>126250</v>
      </c>
      <c r="L369" s="122"/>
      <c r="M369" s="123">
        <v>30</v>
      </c>
      <c r="N369" s="123">
        <v>927458535</v>
      </c>
      <c r="O369" s="123">
        <v>7650</v>
      </c>
      <c r="P369" s="123">
        <f t="shared" si="20"/>
        <v>255</v>
      </c>
      <c r="Q369" s="137">
        <f t="shared" si="21"/>
        <v>121236.409803922</v>
      </c>
      <c r="R369" s="138">
        <f t="shared" si="22"/>
        <v>-25332462.4219286</v>
      </c>
      <c r="S369" s="107"/>
      <c r="T369" s="139">
        <v>30</v>
      </c>
      <c r="U369" s="140">
        <v>963880534.887818</v>
      </c>
      <c r="V369" s="141">
        <v>7830</v>
      </c>
      <c r="W369" s="140">
        <v>261</v>
      </c>
      <c r="X369" s="142">
        <v>123100.962310066</v>
      </c>
      <c r="Z369" s="154">
        <v>30</v>
      </c>
      <c r="AA369" s="155">
        <v>1081295456</v>
      </c>
      <c r="AB369" s="154">
        <v>8553</v>
      </c>
      <c r="AC369" s="156">
        <v>285.1</v>
      </c>
      <c r="AD369" s="156">
        <v>126422.945866947</v>
      </c>
      <c r="AE369" s="157">
        <f t="shared" si="23"/>
        <v>117414921.112182</v>
      </c>
    </row>
    <row r="370" hidden="1" spans="1:31">
      <c r="A370" s="112" t="s">
        <v>826</v>
      </c>
      <c r="B370" s="112" t="s">
        <v>827</v>
      </c>
      <c r="C370" s="112" t="s">
        <v>173</v>
      </c>
      <c r="D370" s="112" t="s">
        <v>60</v>
      </c>
      <c r="E370" s="112" t="s">
        <v>1091</v>
      </c>
      <c r="F370" s="113" t="s">
        <v>364</v>
      </c>
      <c r="G370" s="111">
        <v>31</v>
      </c>
      <c r="H370" s="111">
        <v>773233036.784258</v>
      </c>
      <c r="I370" s="111">
        <v>7736.03399411727</v>
      </c>
      <c r="J370" s="111">
        <v>249.549483681202</v>
      </c>
      <c r="K370" s="111">
        <v>99952.125</v>
      </c>
      <c r="L370" s="122"/>
      <c r="M370" s="123">
        <v>31</v>
      </c>
      <c r="N370" s="123">
        <v>674512567</v>
      </c>
      <c r="O370" s="123">
        <v>6855</v>
      </c>
      <c r="P370" s="123">
        <f t="shared" si="20"/>
        <v>221.129032258065</v>
      </c>
      <c r="Q370" s="137">
        <f t="shared" si="21"/>
        <v>98397.165134938</v>
      </c>
      <c r="R370" s="138">
        <f t="shared" si="22"/>
        <v>-98720469.7842582</v>
      </c>
      <c r="S370" s="107"/>
      <c r="T370" s="139">
        <v>30</v>
      </c>
      <c r="U370" s="140">
        <v>627672867.524938</v>
      </c>
      <c r="V370" s="141">
        <v>6237.03820193164</v>
      </c>
      <c r="W370" s="140">
        <v>207.901273397721</v>
      </c>
      <c r="X370" s="142">
        <v>100636.367327451</v>
      </c>
      <c r="Z370" s="154">
        <v>30</v>
      </c>
      <c r="AA370" s="155">
        <v>549517144</v>
      </c>
      <c r="AB370" s="154">
        <v>5622</v>
      </c>
      <c r="AC370" s="156">
        <v>187.4</v>
      </c>
      <c r="AD370" s="156">
        <v>97744.0668801138</v>
      </c>
      <c r="AE370" s="157">
        <f t="shared" si="23"/>
        <v>-78155723.5249382</v>
      </c>
    </row>
    <row r="371" hidden="1" spans="1:31">
      <c r="A371" s="112" t="s">
        <v>828</v>
      </c>
      <c r="B371" s="112" t="s">
        <v>829</v>
      </c>
      <c r="C371" s="112" t="s">
        <v>606</v>
      </c>
      <c r="D371" s="112" t="s">
        <v>92</v>
      </c>
      <c r="E371" s="112" t="s">
        <v>1091</v>
      </c>
      <c r="F371" s="113" t="s">
        <v>224</v>
      </c>
      <c r="G371" s="111">
        <v>31</v>
      </c>
      <c r="H371" s="111">
        <v>551224337.120292</v>
      </c>
      <c r="I371" s="111">
        <v>5458.8949555263</v>
      </c>
      <c r="J371" s="111">
        <v>176.093385662139</v>
      </c>
      <c r="K371" s="111">
        <v>100977.275</v>
      </c>
      <c r="L371" s="122"/>
      <c r="M371" s="123">
        <v>31</v>
      </c>
      <c r="N371" s="123">
        <v>510822760</v>
      </c>
      <c r="O371" s="123">
        <v>5104</v>
      </c>
      <c r="P371" s="123">
        <f t="shared" si="20"/>
        <v>164.645161290323</v>
      </c>
      <c r="Q371" s="137">
        <f t="shared" si="21"/>
        <v>100082.829153605</v>
      </c>
      <c r="R371" s="138">
        <f t="shared" si="22"/>
        <v>-40401577.1202916</v>
      </c>
      <c r="S371" s="107"/>
      <c r="T371" s="139">
        <v>30</v>
      </c>
      <c r="U371" s="140">
        <v>476421998.603289</v>
      </c>
      <c r="V371" s="141">
        <v>4664.21404216616</v>
      </c>
      <c r="W371" s="140">
        <v>155.473801405539</v>
      </c>
      <c r="X371" s="142">
        <v>102144.111375735</v>
      </c>
      <c r="Z371" s="154">
        <v>30</v>
      </c>
      <c r="AA371" s="155">
        <v>429526741</v>
      </c>
      <c r="AB371" s="154">
        <v>4372</v>
      </c>
      <c r="AC371" s="156">
        <v>145.733333333333</v>
      </c>
      <c r="AD371" s="156">
        <v>98244.9087374199</v>
      </c>
      <c r="AE371" s="157">
        <f t="shared" si="23"/>
        <v>-46895257.6032893</v>
      </c>
    </row>
    <row r="372" hidden="1" spans="1:31">
      <c r="A372" s="109" t="s">
        <v>830</v>
      </c>
      <c r="B372" s="109" t="s">
        <v>831</v>
      </c>
      <c r="C372" s="109" t="s">
        <v>660</v>
      </c>
      <c r="D372" s="109" t="s">
        <v>60</v>
      </c>
      <c r="E372" s="109" t="s">
        <v>1089</v>
      </c>
      <c r="F372" s="110" t="s">
        <v>184</v>
      </c>
      <c r="G372" s="111">
        <v>31</v>
      </c>
      <c r="H372" s="111">
        <v>483219901.884299</v>
      </c>
      <c r="I372" s="111">
        <v>5154.44458543523</v>
      </c>
      <c r="J372" s="111">
        <v>166.272405981782</v>
      </c>
      <c r="K372" s="111">
        <v>93748.2</v>
      </c>
      <c r="L372" s="122"/>
      <c r="M372" s="123">
        <v>31</v>
      </c>
      <c r="N372" s="123">
        <v>497574090</v>
      </c>
      <c r="O372" s="123">
        <v>5237</v>
      </c>
      <c r="P372" s="123">
        <f t="shared" si="20"/>
        <v>168.935483870968</v>
      </c>
      <c r="Q372" s="137">
        <f t="shared" si="21"/>
        <v>95011.2831773916</v>
      </c>
      <c r="R372" s="138">
        <f t="shared" si="22"/>
        <v>14354188.1157008</v>
      </c>
      <c r="S372" s="107"/>
      <c r="T372" s="139">
        <v>30</v>
      </c>
      <c r="U372" s="140">
        <v>364447843.214071</v>
      </c>
      <c r="V372" s="141">
        <v>3786.31006963745</v>
      </c>
      <c r="W372" s="140">
        <v>126.210335654582</v>
      </c>
      <c r="X372" s="142">
        <v>96254.0934342886</v>
      </c>
      <c r="Z372" s="154">
        <v>30</v>
      </c>
      <c r="AA372" s="155">
        <v>371899417</v>
      </c>
      <c r="AB372" s="154">
        <v>3782</v>
      </c>
      <c r="AC372" s="156">
        <v>126.066666666667</v>
      </c>
      <c r="AD372" s="156">
        <v>98334.0605499736</v>
      </c>
      <c r="AE372" s="157">
        <f t="shared" si="23"/>
        <v>7451573.78592938</v>
      </c>
    </row>
    <row r="373" hidden="1" spans="1:31">
      <c r="A373" s="109" t="s">
        <v>832</v>
      </c>
      <c r="B373" s="109" t="s">
        <v>833</v>
      </c>
      <c r="C373" s="109" t="s">
        <v>14</v>
      </c>
      <c r="D373" s="109" t="s">
        <v>15</v>
      </c>
      <c r="E373" s="109" t="s">
        <v>1087</v>
      </c>
      <c r="F373" s="110" t="s">
        <v>201</v>
      </c>
      <c r="G373" s="111">
        <v>31</v>
      </c>
      <c r="H373" s="111">
        <v>257310828.231702</v>
      </c>
      <c r="I373" s="111">
        <v>3181.75591693533</v>
      </c>
      <c r="J373" s="111">
        <v>102.637287643075</v>
      </c>
      <c r="K373" s="111">
        <v>80870.7</v>
      </c>
      <c r="L373" s="122"/>
      <c r="M373" s="123">
        <v>31</v>
      </c>
      <c r="N373" s="123">
        <v>262536731</v>
      </c>
      <c r="O373" s="123">
        <v>3283</v>
      </c>
      <c r="P373" s="123">
        <f t="shared" si="20"/>
        <v>105.903225806452</v>
      </c>
      <c r="Q373" s="137">
        <f t="shared" si="21"/>
        <v>79968.5443192202</v>
      </c>
      <c r="R373" s="138">
        <f t="shared" si="22"/>
        <v>5225902.76829821</v>
      </c>
      <c r="S373" s="107"/>
      <c r="T373" s="139">
        <v>30</v>
      </c>
      <c r="U373" s="140">
        <v>256477251.867281</v>
      </c>
      <c r="V373" s="141">
        <v>3180</v>
      </c>
      <c r="W373" s="140">
        <v>106</v>
      </c>
      <c r="X373" s="142">
        <v>80653.2238576354</v>
      </c>
      <c r="Z373" s="154">
        <v>30</v>
      </c>
      <c r="AA373" s="155">
        <v>264369001</v>
      </c>
      <c r="AB373" s="154">
        <v>3410</v>
      </c>
      <c r="AC373" s="156">
        <v>113.666666666667</v>
      </c>
      <c r="AD373" s="156">
        <v>77527.5662756598</v>
      </c>
      <c r="AE373" s="157">
        <f t="shared" si="23"/>
        <v>7891749.1327194</v>
      </c>
    </row>
    <row r="374" hidden="1" spans="1:31">
      <c r="A374" s="112" t="s">
        <v>834</v>
      </c>
      <c r="B374" s="112" t="s">
        <v>835</v>
      </c>
      <c r="C374" s="112" t="s">
        <v>50</v>
      </c>
      <c r="D374" s="112" t="s">
        <v>60</v>
      </c>
      <c r="E374" s="112" t="s">
        <v>1088</v>
      </c>
      <c r="F374" s="113" t="s">
        <v>212</v>
      </c>
      <c r="G374" s="111">
        <v>31</v>
      </c>
      <c r="H374" s="111">
        <v>405423520.265387</v>
      </c>
      <c r="I374" s="111">
        <v>4220.51857719539</v>
      </c>
      <c r="J374" s="111">
        <v>136.14576055469</v>
      </c>
      <c r="K374" s="111">
        <v>96060.1198288761</v>
      </c>
      <c r="L374" s="122"/>
      <c r="M374" s="123">
        <v>31</v>
      </c>
      <c r="N374" s="123">
        <v>363493696</v>
      </c>
      <c r="O374" s="123">
        <v>3851</v>
      </c>
      <c r="P374" s="123">
        <f t="shared" si="20"/>
        <v>124.225806451613</v>
      </c>
      <c r="Q374" s="137">
        <f t="shared" si="21"/>
        <v>94389.4302778499</v>
      </c>
      <c r="R374" s="138">
        <f t="shared" si="22"/>
        <v>-41929824.2653869</v>
      </c>
      <c r="S374" s="107"/>
      <c r="T374" s="139">
        <v>30</v>
      </c>
      <c r="U374" s="140">
        <v>367050177.862907</v>
      </c>
      <c r="V374" s="141">
        <v>3784.57670184365</v>
      </c>
      <c r="W374" s="140">
        <v>126.152556728122</v>
      </c>
      <c r="X374" s="142">
        <v>96985.7943912458</v>
      </c>
      <c r="Z374" s="154">
        <v>30</v>
      </c>
      <c r="AA374" s="155">
        <v>275396322</v>
      </c>
      <c r="AB374" s="154">
        <v>2809</v>
      </c>
      <c r="AC374" s="156">
        <v>93.6333333333333</v>
      </c>
      <c r="AD374" s="156">
        <v>98040.6984692061</v>
      </c>
      <c r="AE374" s="157">
        <f t="shared" si="23"/>
        <v>-91653855.8629073</v>
      </c>
    </row>
    <row r="375" hidden="1" spans="1:31">
      <c r="A375" s="109" t="s">
        <v>836</v>
      </c>
      <c r="B375" s="109" t="s">
        <v>837</v>
      </c>
      <c r="C375" s="109" t="s">
        <v>837</v>
      </c>
      <c r="D375" s="109" t="s">
        <v>92</v>
      </c>
      <c r="E375" s="109" t="s">
        <v>1093</v>
      </c>
      <c r="F375" s="110" t="s">
        <v>97</v>
      </c>
      <c r="G375" s="111">
        <v>31</v>
      </c>
      <c r="H375" s="111">
        <v>127597770.374745</v>
      </c>
      <c r="I375" s="111">
        <v>1403.71584570676</v>
      </c>
      <c r="J375" s="111">
        <v>45.2811563131214</v>
      </c>
      <c r="K375" s="111">
        <v>90900</v>
      </c>
      <c r="L375" s="122"/>
      <c r="M375" s="123">
        <v>31</v>
      </c>
      <c r="N375" s="123">
        <v>205639272</v>
      </c>
      <c r="O375" s="123">
        <v>2059</v>
      </c>
      <c r="P375" s="123">
        <f t="shared" si="20"/>
        <v>66.4193548387097</v>
      </c>
      <c r="Q375" s="137">
        <f t="shared" si="21"/>
        <v>99873.3715395823</v>
      </c>
      <c r="R375" s="138">
        <f t="shared" si="22"/>
        <v>78041501.6252553</v>
      </c>
      <c r="S375" s="107"/>
      <c r="T375" s="139">
        <v>30</v>
      </c>
      <c r="U375" s="140">
        <v>191460516.581653</v>
      </c>
      <c r="V375" s="141">
        <v>1960.61726498133</v>
      </c>
      <c r="W375" s="140">
        <v>65.353908832711</v>
      </c>
      <c r="X375" s="142">
        <v>97653.1830058509</v>
      </c>
      <c r="Z375" s="154">
        <v>30</v>
      </c>
      <c r="AA375" s="155">
        <v>196331323</v>
      </c>
      <c r="AB375" s="154">
        <v>1970</v>
      </c>
      <c r="AC375" s="156">
        <v>65.6666666666667</v>
      </c>
      <c r="AD375" s="156">
        <v>99660.5700507614</v>
      </c>
      <c r="AE375" s="157">
        <f t="shared" si="23"/>
        <v>4870806.41834733</v>
      </c>
    </row>
    <row r="376" hidden="1" spans="1:31">
      <c r="A376" s="109" t="s">
        <v>838</v>
      </c>
      <c r="B376" s="109" t="s">
        <v>839</v>
      </c>
      <c r="C376" s="109" t="s">
        <v>14</v>
      </c>
      <c r="D376" s="109" t="s">
        <v>15</v>
      </c>
      <c r="E376" s="109" t="s">
        <v>1092</v>
      </c>
      <c r="F376" s="110" t="s">
        <v>198</v>
      </c>
      <c r="G376" s="111">
        <v>31</v>
      </c>
      <c r="H376" s="111">
        <v>357273757.049285</v>
      </c>
      <c r="I376" s="111">
        <v>3899.21068251878</v>
      </c>
      <c r="J376" s="111">
        <v>125.78098975867</v>
      </c>
      <c r="K376" s="111">
        <v>91627.2</v>
      </c>
      <c r="L376" s="122"/>
      <c r="M376" s="123">
        <v>31</v>
      </c>
      <c r="N376" s="123">
        <v>394999128</v>
      </c>
      <c r="O376" s="123">
        <v>4435</v>
      </c>
      <c r="P376" s="123">
        <f t="shared" si="20"/>
        <v>143.064516129032</v>
      </c>
      <c r="Q376" s="137">
        <f t="shared" si="21"/>
        <v>89064.0649379932</v>
      </c>
      <c r="R376" s="138">
        <f t="shared" si="22"/>
        <v>37725370.9507149</v>
      </c>
      <c r="S376" s="107"/>
      <c r="T376" s="139">
        <v>30</v>
      </c>
      <c r="U376" s="140">
        <v>346421875.052109</v>
      </c>
      <c r="V376" s="141">
        <v>3773.63340064654</v>
      </c>
      <c r="W376" s="140">
        <v>125.787780021551</v>
      </c>
      <c r="X376" s="142">
        <v>91800.6171433497</v>
      </c>
      <c r="Z376" s="154">
        <v>30</v>
      </c>
      <c r="AA376" s="155">
        <v>343146243</v>
      </c>
      <c r="AB376" s="154">
        <v>3947</v>
      </c>
      <c r="AC376" s="156">
        <v>131.566666666667</v>
      </c>
      <c r="AD376" s="156">
        <v>86938.4958196098</v>
      </c>
      <c r="AE376" s="157">
        <f t="shared" si="23"/>
        <v>-3275632.05210948</v>
      </c>
    </row>
    <row r="377" hidden="1" spans="1:31">
      <c r="A377" s="112" t="s">
        <v>840</v>
      </c>
      <c r="B377" s="112" t="s">
        <v>841</v>
      </c>
      <c r="C377" s="112" t="s">
        <v>543</v>
      </c>
      <c r="D377" s="112" t="s">
        <v>60</v>
      </c>
      <c r="E377" s="112" t="s">
        <v>1089</v>
      </c>
      <c r="F377" s="113" t="s">
        <v>184</v>
      </c>
      <c r="G377" s="111">
        <v>31</v>
      </c>
      <c r="H377" s="111">
        <v>405319831.079282</v>
      </c>
      <c r="I377" s="111">
        <v>4835.02124632329</v>
      </c>
      <c r="J377" s="111">
        <v>155.968427300751</v>
      </c>
      <c r="K377" s="111">
        <v>83830</v>
      </c>
      <c r="L377" s="122"/>
      <c r="M377" s="123">
        <v>31</v>
      </c>
      <c r="N377" s="123">
        <v>361864518</v>
      </c>
      <c r="O377" s="123">
        <v>4351</v>
      </c>
      <c r="P377" s="123">
        <f t="shared" si="20"/>
        <v>140.354838709677</v>
      </c>
      <c r="Q377" s="137">
        <f t="shared" si="21"/>
        <v>83168.1264077224</v>
      </c>
      <c r="R377" s="138">
        <f t="shared" si="22"/>
        <v>-43455313.0792816</v>
      </c>
      <c r="S377" s="107"/>
      <c r="T377" s="139">
        <v>30</v>
      </c>
      <c r="U377" s="140">
        <v>379965632.370216</v>
      </c>
      <c r="V377" s="141">
        <v>4568.87466747858</v>
      </c>
      <c r="W377" s="140">
        <v>152.295822249286</v>
      </c>
      <c r="X377" s="142">
        <v>83163.9429890308</v>
      </c>
      <c r="Z377" s="154">
        <v>30</v>
      </c>
      <c r="AA377" s="155">
        <v>311544267</v>
      </c>
      <c r="AB377" s="154">
        <v>3783</v>
      </c>
      <c r="AC377" s="156">
        <v>126.1</v>
      </c>
      <c r="AD377" s="156">
        <v>82353.7581284695</v>
      </c>
      <c r="AE377" s="157">
        <f t="shared" si="23"/>
        <v>-68421365.3702158</v>
      </c>
    </row>
    <row r="378" hidden="1" spans="1:31">
      <c r="A378" s="109" t="s">
        <v>842</v>
      </c>
      <c r="B378" s="109" t="s">
        <v>843</v>
      </c>
      <c r="C378" s="109" t="s">
        <v>14</v>
      </c>
      <c r="D378" s="109" t="s">
        <v>60</v>
      </c>
      <c r="E378" s="109" t="s">
        <v>1088</v>
      </c>
      <c r="F378" s="110" t="s">
        <v>154</v>
      </c>
      <c r="G378" s="111">
        <v>31</v>
      </c>
      <c r="H378" s="111">
        <v>415928303.003841</v>
      </c>
      <c r="I378" s="111">
        <v>5390.26884751397</v>
      </c>
      <c r="J378" s="111">
        <v>173.879640242386</v>
      </c>
      <c r="K378" s="111">
        <v>77162.81224</v>
      </c>
      <c r="L378" s="122"/>
      <c r="M378" s="123">
        <v>31</v>
      </c>
      <c r="N378" s="123">
        <v>441980664</v>
      </c>
      <c r="O378" s="123">
        <v>5620</v>
      </c>
      <c r="P378" s="123">
        <f t="shared" si="20"/>
        <v>181.290322580645</v>
      </c>
      <c r="Q378" s="137">
        <f t="shared" si="21"/>
        <v>78644.2462633452</v>
      </c>
      <c r="R378" s="138">
        <f t="shared" si="22"/>
        <v>26052360.9961585</v>
      </c>
      <c r="S378" s="107"/>
      <c r="T378" s="139">
        <v>30</v>
      </c>
      <c r="U378" s="140">
        <v>519313518.609311</v>
      </c>
      <c r="V378" s="141">
        <v>6459.26032710069</v>
      </c>
      <c r="W378" s="140">
        <v>215.308677570023</v>
      </c>
      <c r="X378" s="142">
        <v>80398.2952088897</v>
      </c>
      <c r="Z378" s="154">
        <v>30</v>
      </c>
      <c r="AA378" s="155">
        <v>438018252</v>
      </c>
      <c r="AB378" s="154">
        <v>5845</v>
      </c>
      <c r="AC378" s="156">
        <v>194.833333333333</v>
      </c>
      <c r="AD378" s="156">
        <v>74938.9652694611</v>
      </c>
      <c r="AE378" s="157">
        <f t="shared" si="23"/>
        <v>-81295266.6093105</v>
      </c>
    </row>
    <row r="379" hidden="1" spans="1:31">
      <c r="A379" s="112" t="s">
        <v>844</v>
      </c>
      <c r="B379" s="112" t="s">
        <v>845</v>
      </c>
      <c r="C379" s="112" t="s">
        <v>261</v>
      </c>
      <c r="D379" s="112" t="s">
        <v>60</v>
      </c>
      <c r="E379" s="112" t="s">
        <v>1093</v>
      </c>
      <c r="F379" s="113" t="s">
        <v>262</v>
      </c>
      <c r="G379" s="111">
        <v>31</v>
      </c>
      <c r="H379" s="111">
        <v>634523233.419101</v>
      </c>
      <c r="I379" s="111">
        <v>6613.06131755186</v>
      </c>
      <c r="J379" s="111">
        <v>213.324558630705</v>
      </c>
      <c r="K379" s="111">
        <v>95950</v>
      </c>
      <c r="L379" s="122"/>
      <c r="M379" s="123">
        <v>31</v>
      </c>
      <c r="N379" s="123">
        <v>625546139</v>
      </c>
      <c r="O379" s="123">
        <v>6611</v>
      </c>
      <c r="P379" s="123">
        <f t="shared" si="20"/>
        <v>213.258064516129</v>
      </c>
      <c r="Q379" s="137">
        <f t="shared" si="21"/>
        <v>94622.0146725155</v>
      </c>
      <c r="R379" s="138">
        <f t="shared" si="22"/>
        <v>-8977094.41910076</v>
      </c>
      <c r="S379" s="107"/>
      <c r="T379" s="139">
        <v>30</v>
      </c>
      <c r="U379" s="140">
        <v>603328067.273803</v>
      </c>
      <c r="V379" s="141">
        <v>6178.27344386362</v>
      </c>
      <c r="W379" s="140">
        <v>205.942448128787</v>
      </c>
      <c r="X379" s="142">
        <v>97653.1830058509</v>
      </c>
      <c r="Z379" s="154">
        <v>30</v>
      </c>
      <c r="AA379" s="155">
        <v>519266868</v>
      </c>
      <c r="AB379" s="154">
        <v>5532</v>
      </c>
      <c r="AC379" s="156">
        <v>184.4</v>
      </c>
      <c r="AD379" s="156">
        <v>93866.0281995662</v>
      </c>
      <c r="AE379" s="157">
        <f t="shared" si="23"/>
        <v>-84061199.2738028</v>
      </c>
    </row>
    <row r="380" hidden="1" spans="1:31">
      <c r="A380" s="109" t="s">
        <v>846</v>
      </c>
      <c r="B380" s="109" t="s">
        <v>847</v>
      </c>
      <c r="C380" s="109" t="s">
        <v>848</v>
      </c>
      <c r="D380" s="109" t="s">
        <v>60</v>
      </c>
      <c r="E380" s="109" t="s">
        <v>1090</v>
      </c>
      <c r="F380" s="110" t="s">
        <v>121</v>
      </c>
      <c r="G380" s="111">
        <v>31</v>
      </c>
      <c r="H380" s="111">
        <v>417764551.893609</v>
      </c>
      <c r="I380" s="111">
        <v>3977.19489616916</v>
      </c>
      <c r="J380" s="111">
        <v>128.296609553844</v>
      </c>
      <c r="K380" s="111">
        <v>105040</v>
      </c>
      <c r="L380" s="122"/>
      <c r="M380" s="123">
        <v>31</v>
      </c>
      <c r="N380" s="123">
        <v>398213416</v>
      </c>
      <c r="O380" s="123">
        <v>3897</v>
      </c>
      <c r="P380" s="123">
        <f t="shared" si="20"/>
        <v>125.709677419355</v>
      </c>
      <c r="Q380" s="137">
        <f t="shared" si="21"/>
        <v>102184.607646908</v>
      </c>
      <c r="R380" s="138">
        <f t="shared" si="22"/>
        <v>-19551135.8936085</v>
      </c>
      <c r="S380" s="107"/>
      <c r="T380" s="139">
        <v>30</v>
      </c>
      <c r="U380" s="140">
        <v>326273539.647277</v>
      </c>
      <c r="V380" s="141">
        <v>3126.43685802222</v>
      </c>
      <c r="W380" s="140">
        <v>104.214561934074</v>
      </c>
      <c r="X380" s="142">
        <v>104359.548733595</v>
      </c>
      <c r="Z380" s="154">
        <v>30</v>
      </c>
      <c r="AA380" s="155">
        <v>342253870</v>
      </c>
      <c r="AB380" s="154">
        <v>3352</v>
      </c>
      <c r="AC380" s="156">
        <v>111.733333333333</v>
      </c>
      <c r="AD380" s="156">
        <v>102104.376491647</v>
      </c>
      <c r="AE380" s="157">
        <f t="shared" si="23"/>
        <v>15980330.3527227</v>
      </c>
    </row>
    <row r="381" hidden="1" spans="1:31">
      <c r="A381" s="112" t="s">
        <v>849</v>
      </c>
      <c r="B381" s="112" t="s">
        <v>850</v>
      </c>
      <c r="C381" s="112" t="s">
        <v>14</v>
      </c>
      <c r="D381" s="112" t="s">
        <v>60</v>
      </c>
      <c r="E381" s="112" t="s">
        <v>1089</v>
      </c>
      <c r="F381" s="113" t="s">
        <v>55</v>
      </c>
      <c r="G381" s="111">
        <v>31</v>
      </c>
      <c r="H381" s="111">
        <v>634262996.978781</v>
      </c>
      <c r="I381" s="111">
        <v>7158.95081310449</v>
      </c>
      <c r="J381" s="111">
        <v>230.933897196919</v>
      </c>
      <c r="K381" s="111">
        <v>88597.2</v>
      </c>
      <c r="L381" s="122"/>
      <c r="M381" s="123">
        <v>31</v>
      </c>
      <c r="N381" s="123">
        <v>630774630</v>
      </c>
      <c r="O381" s="123">
        <v>7486</v>
      </c>
      <c r="P381" s="123">
        <f t="shared" si="20"/>
        <v>241.483870967742</v>
      </c>
      <c r="Q381" s="137">
        <f t="shared" si="21"/>
        <v>84260.5703980764</v>
      </c>
      <c r="R381" s="138">
        <f t="shared" si="22"/>
        <v>-3488366.97878087</v>
      </c>
      <c r="S381" s="107"/>
      <c r="T381" s="139">
        <v>30</v>
      </c>
      <c r="U381" s="140">
        <v>610188008.32059</v>
      </c>
      <c r="V381" s="141">
        <v>7080</v>
      </c>
      <c r="W381" s="140">
        <v>236</v>
      </c>
      <c r="X381" s="142">
        <v>86184.7469379365</v>
      </c>
      <c r="Z381" s="154">
        <v>30</v>
      </c>
      <c r="AA381" s="155">
        <v>540740675</v>
      </c>
      <c r="AB381" s="154">
        <v>6162</v>
      </c>
      <c r="AC381" s="156">
        <v>205.4</v>
      </c>
      <c r="AD381" s="156">
        <v>87754.0855241805</v>
      </c>
      <c r="AE381" s="157">
        <f t="shared" si="23"/>
        <v>-69447333.3205901</v>
      </c>
    </row>
    <row r="382" hidden="1" spans="1:31">
      <c r="A382" s="109" t="s">
        <v>851</v>
      </c>
      <c r="B382" s="109" t="s">
        <v>852</v>
      </c>
      <c r="C382" s="109" t="s">
        <v>35</v>
      </c>
      <c r="D382" s="109" t="s">
        <v>15</v>
      </c>
      <c r="E382" s="109" t="s">
        <v>1090</v>
      </c>
      <c r="F382" s="110" t="s">
        <v>121</v>
      </c>
      <c r="G382" s="111">
        <v>31</v>
      </c>
      <c r="H382" s="111">
        <v>397711853.402715</v>
      </c>
      <c r="I382" s="111">
        <v>4454.45828370946</v>
      </c>
      <c r="J382" s="111">
        <v>143.692202700305</v>
      </c>
      <c r="K382" s="111">
        <v>89284</v>
      </c>
      <c r="L382" s="122"/>
      <c r="M382" s="123">
        <v>31</v>
      </c>
      <c r="N382" s="123">
        <v>390675782</v>
      </c>
      <c r="O382" s="123">
        <v>4322</v>
      </c>
      <c r="P382" s="123">
        <f t="shared" si="20"/>
        <v>139.41935483871</v>
      </c>
      <c r="Q382" s="137">
        <f t="shared" si="21"/>
        <v>90392.3604812587</v>
      </c>
      <c r="R382" s="138">
        <f t="shared" si="22"/>
        <v>-7036071.40271538</v>
      </c>
      <c r="S382" s="107"/>
      <c r="T382" s="139">
        <v>30</v>
      </c>
      <c r="U382" s="140">
        <v>365064355.722702</v>
      </c>
      <c r="V382" s="141">
        <v>3930</v>
      </c>
      <c r="W382" s="140">
        <v>131</v>
      </c>
      <c r="X382" s="142">
        <v>92891.6935681176</v>
      </c>
      <c r="Z382" s="154">
        <v>30</v>
      </c>
      <c r="AA382" s="155">
        <v>385330410</v>
      </c>
      <c r="AB382" s="154">
        <v>4309</v>
      </c>
      <c r="AC382" s="156">
        <v>143.633333333333</v>
      </c>
      <c r="AD382" s="156">
        <v>89424.5555813414</v>
      </c>
      <c r="AE382" s="157">
        <f t="shared" si="23"/>
        <v>20266054.2772978</v>
      </c>
    </row>
    <row r="383" hidden="1" spans="1:31">
      <c r="A383" s="109" t="s">
        <v>853</v>
      </c>
      <c r="B383" s="109" t="s">
        <v>854</v>
      </c>
      <c r="C383" s="109" t="s">
        <v>173</v>
      </c>
      <c r="D383" s="109" t="s">
        <v>15</v>
      </c>
      <c r="E383" s="109" t="s">
        <v>1091</v>
      </c>
      <c r="F383" s="110" t="s">
        <v>93</v>
      </c>
      <c r="G383" s="111">
        <v>31</v>
      </c>
      <c r="H383" s="111">
        <v>157764482.505175</v>
      </c>
      <c r="I383" s="111">
        <v>2152.36429675037</v>
      </c>
      <c r="J383" s="111">
        <v>69.4311063467861</v>
      </c>
      <c r="K383" s="111">
        <v>73298.225</v>
      </c>
      <c r="L383" s="122"/>
      <c r="M383" s="123">
        <v>31</v>
      </c>
      <c r="N383" s="123">
        <v>192784816</v>
      </c>
      <c r="O383" s="123">
        <v>2413</v>
      </c>
      <c r="P383" s="123">
        <f t="shared" si="20"/>
        <v>77.8387096774194</v>
      </c>
      <c r="Q383" s="137">
        <f t="shared" si="21"/>
        <v>79894.2461665976</v>
      </c>
      <c r="R383" s="138">
        <f t="shared" si="22"/>
        <v>35020333.4948247</v>
      </c>
      <c r="S383" s="107"/>
      <c r="T383" s="139">
        <v>30</v>
      </c>
      <c r="U383" s="140">
        <v>182858681.605712</v>
      </c>
      <c r="V383" s="141">
        <v>2220.71936538764</v>
      </c>
      <c r="W383" s="140">
        <v>74.0239788462546</v>
      </c>
      <c r="X383" s="142">
        <v>82342.0934926609</v>
      </c>
      <c r="Z383" s="154">
        <v>30</v>
      </c>
      <c r="AA383" s="155">
        <v>202456476</v>
      </c>
      <c r="AB383" s="154">
        <v>2238</v>
      </c>
      <c r="AC383" s="156">
        <v>74.6</v>
      </c>
      <c r="AD383" s="156">
        <v>90463.1260053619</v>
      </c>
      <c r="AE383" s="157">
        <f t="shared" si="23"/>
        <v>19597794.3942884</v>
      </c>
    </row>
    <row r="384" hidden="1" spans="1:31">
      <c r="A384" s="109" t="s">
        <v>855</v>
      </c>
      <c r="B384" s="109" t="s">
        <v>856</v>
      </c>
      <c r="C384" s="109" t="s">
        <v>35</v>
      </c>
      <c r="D384" s="109" t="s">
        <v>60</v>
      </c>
      <c r="E384" s="109" t="s">
        <v>1090</v>
      </c>
      <c r="F384" s="110" t="s">
        <v>121</v>
      </c>
      <c r="G384" s="111">
        <v>31</v>
      </c>
      <c r="H384" s="111">
        <v>594896721.896499</v>
      </c>
      <c r="I384" s="111">
        <v>6363.51183387066</v>
      </c>
      <c r="J384" s="111">
        <v>205.27457528615</v>
      </c>
      <c r="K384" s="111">
        <v>93485.6</v>
      </c>
      <c r="L384" s="122"/>
      <c r="M384" s="123">
        <v>31</v>
      </c>
      <c r="N384" s="123">
        <v>528200498</v>
      </c>
      <c r="O384" s="123">
        <v>5836</v>
      </c>
      <c r="P384" s="123">
        <f t="shared" si="20"/>
        <v>188.258064516129</v>
      </c>
      <c r="Q384" s="137">
        <f t="shared" si="21"/>
        <v>90507.2820424949</v>
      </c>
      <c r="R384" s="138">
        <f t="shared" si="22"/>
        <v>-66696223.8964986</v>
      </c>
      <c r="S384" s="107"/>
      <c r="T384" s="139">
        <v>30</v>
      </c>
      <c r="U384" s="140">
        <v>471404388.004443</v>
      </c>
      <c r="V384" s="141">
        <v>5130</v>
      </c>
      <c r="W384" s="140">
        <v>171</v>
      </c>
      <c r="X384" s="142">
        <v>91891.6935681176</v>
      </c>
      <c r="Z384" s="154">
        <v>30</v>
      </c>
      <c r="AA384" s="155">
        <v>471490316</v>
      </c>
      <c r="AB384" s="154">
        <v>5300</v>
      </c>
      <c r="AC384" s="156">
        <v>176.666666666667</v>
      </c>
      <c r="AD384" s="156">
        <v>88960.4369811321</v>
      </c>
      <c r="AE384" s="157">
        <f t="shared" si="23"/>
        <v>85927.9955566525</v>
      </c>
    </row>
    <row r="385" hidden="1" spans="1:31">
      <c r="A385" s="112" t="s">
        <v>857</v>
      </c>
      <c r="B385" s="112" t="s">
        <v>858</v>
      </c>
      <c r="C385" s="112" t="s">
        <v>14</v>
      </c>
      <c r="D385" s="112" t="s">
        <v>60</v>
      </c>
      <c r="E385" s="112" t="s">
        <v>1089</v>
      </c>
      <c r="F385" s="113" t="s">
        <v>32</v>
      </c>
      <c r="G385" s="111">
        <v>31</v>
      </c>
      <c r="H385" s="111">
        <v>571328374.022747</v>
      </c>
      <c r="I385" s="111">
        <v>6681.68742556419</v>
      </c>
      <c r="J385" s="111">
        <v>215.538304050458</v>
      </c>
      <c r="K385" s="111">
        <v>85506.6</v>
      </c>
      <c r="L385" s="122"/>
      <c r="M385" s="123">
        <v>31</v>
      </c>
      <c r="N385" s="123">
        <v>554180698</v>
      </c>
      <c r="O385" s="123">
        <v>6683</v>
      </c>
      <c r="P385" s="123">
        <f t="shared" si="20"/>
        <v>215.58064516129</v>
      </c>
      <c r="Q385" s="137">
        <f t="shared" si="21"/>
        <v>82923.9410444411</v>
      </c>
      <c r="R385" s="138">
        <f t="shared" si="22"/>
        <v>-17147676.0227469</v>
      </c>
      <c r="S385" s="107"/>
      <c r="T385" s="139">
        <v>30</v>
      </c>
      <c r="U385" s="140">
        <v>542146597.028348</v>
      </c>
      <c r="V385" s="141">
        <v>6290.51678272908</v>
      </c>
      <c r="W385" s="140">
        <v>209.683892757636</v>
      </c>
      <c r="X385" s="142">
        <v>86184.7469379365</v>
      </c>
      <c r="Z385" s="154">
        <v>30</v>
      </c>
      <c r="AA385" s="155">
        <v>514770971</v>
      </c>
      <c r="AB385" s="154">
        <v>6249</v>
      </c>
      <c r="AC385" s="156">
        <v>208.3</v>
      </c>
      <c r="AD385" s="156">
        <v>82376.5356056969</v>
      </c>
      <c r="AE385" s="157">
        <f t="shared" si="23"/>
        <v>-27375626.0283478</v>
      </c>
    </row>
    <row r="386" hidden="1" spans="1:31">
      <c r="A386" s="112" t="s">
        <v>859</v>
      </c>
      <c r="B386" s="112" t="s">
        <v>860</v>
      </c>
      <c r="C386" s="112" t="s">
        <v>35</v>
      </c>
      <c r="D386" s="112" t="s">
        <v>60</v>
      </c>
      <c r="E386" s="112" t="s">
        <v>1090</v>
      </c>
      <c r="F386" s="113" t="s">
        <v>37</v>
      </c>
      <c r="G386" s="111">
        <v>31</v>
      </c>
      <c r="H386" s="111">
        <v>402390816.383924</v>
      </c>
      <c r="I386" s="111">
        <v>4454.45828370946</v>
      </c>
      <c r="J386" s="111">
        <v>143.692202700305</v>
      </c>
      <c r="K386" s="111">
        <v>90334.4</v>
      </c>
      <c r="L386" s="122"/>
      <c r="M386" s="123">
        <v>31</v>
      </c>
      <c r="N386" s="123">
        <v>390007539</v>
      </c>
      <c r="O386" s="123">
        <v>4183</v>
      </c>
      <c r="P386" s="123">
        <f t="shared" si="20"/>
        <v>134.935483870968</v>
      </c>
      <c r="Q386" s="137">
        <f t="shared" si="21"/>
        <v>93236.3229739422</v>
      </c>
      <c r="R386" s="138">
        <f t="shared" si="22"/>
        <v>-12383277.3839238</v>
      </c>
      <c r="S386" s="107"/>
      <c r="T386" s="139">
        <v>30</v>
      </c>
      <c r="U386" s="140">
        <v>344722756.594767</v>
      </c>
      <c r="V386" s="141">
        <v>3630</v>
      </c>
      <c r="W386" s="140">
        <v>121</v>
      </c>
      <c r="X386" s="142">
        <v>94964.9467203214</v>
      </c>
      <c r="Z386" s="154">
        <v>30</v>
      </c>
      <c r="AA386" s="155">
        <v>332878128</v>
      </c>
      <c r="AB386" s="154">
        <v>3732</v>
      </c>
      <c r="AC386" s="156">
        <v>124.4</v>
      </c>
      <c r="AD386" s="156">
        <v>89195.6398713826</v>
      </c>
      <c r="AE386" s="157">
        <f t="shared" si="23"/>
        <v>-11844628.5947667</v>
      </c>
    </row>
    <row r="387" hidden="1" spans="1:31">
      <c r="A387" s="112" t="s">
        <v>861</v>
      </c>
      <c r="B387" s="112" t="s">
        <v>862</v>
      </c>
      <c r="C387" s="112" t="s">
        <v>50</v>
      </c>
      <c r="D387" s="112" t="s">
        <v>92</v>
      </c>
      <c r="E387" s="112" t="s">
        <v>1089</v>
      </c>
      <c r="F387" s="113" t="s">
        <v>145</v>
      </c>
      <c r="G387" s="111">
        <v>31</v>
      </c>
      <c r="H387" s="111">
        <v>897146161.618048</v>
      </c>
      <c r="I387" s="111">
        <v>10245.2540525318</v>
      </c>
      <c r="J387" s="111">
        <v>330.492066210702</v>
      </c>
      <c r="K387" s="111">
        <v>87567</v>
      </c>
      <c r="L387" s="122"/>
      <c r="M387" s="123">
        <v>31</v>
      </c>
      <c r="N387" s="123">
        <v>841280124</v>
      </c>
      <c r="O387" s="123">
        <v>10000</v>
      </c>
      <c r="P387" s="123">
        <f t="shared" si="20"/>
        <v>322.58064516129</v>
      </c>
      <c r="Q387" s="137">
        <f t="shared" si="21"/>
        <v>84128.0124</v>
      </c>
      <c r="R387" s="138">
        <f t="shared" si="22"/>
        <v>-55866037.6180482</v>
      </c>
      <c r="S387" s="107"/>
      <c r="T387" s="139">
        <v>30</v>
      </c>
      <c r="U387" s="140">
        <v>820195551.660354</v>
      </c>
      <c r="V387" s="141">
        <v>9630</v>
      </c>
      <c r="W387" s="140">
        <v>321</v>
      </c>
      <c r="X387" s="142">
        <v>85170.877638666</v>
      </c>
      <c r="Z387" s="154">
        <v>30</v>
      </c>
      <c r="AA387" s="155">
        <v>801047913</v>
      </c>
      <c r="AB387" s="154">
        <v>9587</v>
      </c>
      <c r="AC387" s="156">
        <v>319.566666666667</v>
      </c>
      <c r="AD387" s="156">
        <v>83555.6391989152</v>
      </c>
      <c r="AE387" s="157">
        <f t="shared" si="23"/>
        <v>-19147638.6603538</v>
      </c>
    </row>
    <row r="388" hidden="1" spans="1:31">
      <c r="A388" s="109" t="s">
        <v>863</v>
      </c>
      <c r="B388" s="109" t="s">
        <v>864</v>
      </c>
      <c r="C388" s="109" t="s">
        <v>14</v>
      </c>
      <c r="D388" s="109" t="s">
        <v>92</v>
      </c>
      <c r="E388" s="109" t="s">
        <v>1091</v>
      </c>
      <c r="F388" s="110" t="s">
        <v>93</v>
      </c>
      <c r="G388" s="111">
        <v>31</v>
      </c>
      <c r="H388" s="111">
        <v>633935968.619154</v>
      </c>
      <c r="I388" s="111">
        <v>7361.70976859546</v>
      </c>
      <c r="J388" s="111">
        <v>237.47450866437</v>
      </c>
      <c r="K388" s="111">
        <v>86112.6</v>
      </c>
      <c r="L388" s="122"/>
      <c r="M388" s="123">
        <v>31</v>
      </c>
      <c r="N388" s="123">
        <v>664424001</v>
      </c>
      <c r="O388" s="123">
        <v>7760</v>
      </c>
      <c r="P388" s="123">
        <f t="shared" si="20"/>
        <v>250.322580645161</v>
      </c>
      <c r="Q388" s="137">
        <f t="shared" si="21"/>
        <v>85621.6496134021</v>
      </c>
      <c r="R388" s="138">
        <f t="shared" si="22"/>
        <v>30488032.3808463</v>
      </c>
      <c r="S388" s="107"/>
      <c r="T388" s="139">
        <v>30</v>
      </c>
      <c r="U388" s="140">
        <v>622634784.132095</v>
      </c>
      <c r="V388" s="141">
        <v>7080</v>
      </c>
      <c r="W388" s="140">
        <v>236</v>
      </c>
      <c r="X388" s="142">
        <v>87942.7661203524</v>
      </c>
      <c r="Z388" s="154">
        <v>30</v>
      </c>
      <c r="AA388" s="155">
        <v>609336529</v>
      </c>
      <c r="AB388" s="154">
        <v>7188</v>
      </c>
      <c r="AC388" s="156">
        <v>239.6</v>
      </c>
      <c r="AD388" s="156">
        <v>84771.3590706733</v>
      </c>
      <c r="AE388" s="157">
        <f t="shared" si="23"/>
        <v>-13298255.1320951</v>
      </c>
    </row>
    <row r="389" hidden="1" spans="1:31">
      <c r="A389" s="112" t="s">
        <v>865</v>
      </c>
      <c r="B389" s="112" t="s">
        <v>866</v>
      </c>
      <c r="C389" s="112" t="s">
        <v>63</v>
      </c>
      <c r="D389" s="112" t="s">
        <v>60</v>
      </c>
      <c r="E389" s="112" t="s">
        <v>1093</v>
      </c>
      <c r="F389" s="113" t="s">
        <v>65</v>
      </c>
      <c r="G389" s="111">
        <v>31</v>
      </c>
      <c r="H389" s="111">
        <v>679891329.552343</v>
      </c>
      <c r="I389" s="111">
        <v>8110.35821963907</v>
      </c>
      <c r="J389" s="111">
        <v>261.624458698035</v>
      </c>
      <c r="K389" s="111">
        <v>83830</v>
      </c>
      <c r="L389" s="122"/>
      <c r="M389" s="123">
        <v>31</v>
      </c>
      <c r="N389" s="123">
        <v>611799402</v>
      </c>
      <c r="O389" s="123">
        <v>7216</v>
      </c>
      <c r="P389" s="123">
        <f t="shared" si="20"/>
        <v>232.774193548387</v>
      </c>
      <c r="Q389" s="137">
        <f t="shared" si="21"/>
        <v>84783.7308758315</v>
      </c>
      <c r="R389" s="138">
        <f t="shared" si="22"/>
        <v>-68091927.5523432</v>
      </c>
      <c r="S389" s="107"/>
      <c r="T389" s="139">
        <v>30</v>
      </c>
      <c r="U389" s="140">
        <v>520852373.935975</v>
      </c>
      <c r="V389" s="141">
        <v>5970.36081532717</v>
      </c>
      <c r="W389" s="140">
        <v>199.012027177572</v>
      </c>
      <c r="X389" s="142">
        <v>87239.6811594431</v>
      </c>
      <c r="Z389" s="154">
        <v>30</v>
      </c>
      <c r="AA389" s="155">
        <v>504972510</v>
      </c>
      <c r="AB389" s="154">
        <v>6260</v>
      </c>
      <c r="AC389" s="156">
        <v>208.666666666667</v>
      </c>
      <c r="AD389" s="156">
        <v>80666.53514377</v>
      </c>
      <c r="AE389" s="157">
        <f t="shared" si="23"/>
        <v>-15879863.9359749</v>
      </c>
    </row>
    <row r="390" hidden="1" spans="1:31">
      <c r="A390" s="109" t="s">
        <v>867</v>
      </c>
      <c r="B390" s="109" t="s">
        <v>868</v>
      </c>
      <c r="C390" s="109" t="s">
        <v>14</v>
      </c>
      <c r="D390" s="109" t="s">
        <v>60</v>
      </c>
      <c r="E390" s="109" t="s">
        <v>1091</v>
      </c>
      <c r="F390" s="110" t="s">
        <v>109</v>
      </c>
      <c r="G390" s="111">
        <v>31</v>
      </c>
      <c r="H390" s="111">
        <v>575559752.380541</v>
      </c>
      <c r="I390" s="111">
        <v>6644.25500301201</v>
      </c>
      <c r="J390" s="111">
        <v>214.330806548774</v>
      </c>
      <c r="K390" s="111">
        <v>86625.175</v>
      </c>
      <c r="L390" s="122"/>
      <c r="M390" s="123">
        <v>31</v>
      </c>
      <c r="N390" s="123">
        <v>588162765</v>
      </c>
      <c r="O390" s="123">
        <v>7397</v>
      </c>
      <c r="P390" s="123">
        <f t="shared" si="20"/>
        <v>238.612903225806</v>
      </c>
      <c r="Q390" s="137">
        <f t="shared" si="21"/>
        <v>79513.6900094633</v>
      </c>
      <c r="R390" s="138">
        <f t="shared" si="22"/>
        <v>12603012.6194594</v>
      </c>
      <c r="S390" s="107"/>
      <c r="T390" s="139">
        <v>30</v>
      </c>
      <c r="U390" s="140">
        <v>542664422.896465</v>
      </c>
      <c r="V390" s="141">
        <v>6630</v>
      </c>
      <c r="W390" s="140">
        <v>221</v>
      </c>
      <c r="X390" s="142">
        <v>81849.8375409449</v>
      </c>
      <c r="Z390" s="154">
        <v>30</v>
      </c>
      <c r="AA390" s="155">
        <v>508403512</v>
      </c>
      <c r="AB390" s="154">
        <v>6090</v>
      </c>
      <c r="AC390" s="156">
        <v>203</v>
      </c>
      <c r="AD390" s="156">
        <v>83481.6932676519</v>
      </c>
      <c r="AE390" s="157">
        <f t="shared" si="23"/>
        <v>-34260910.8964647</v>
      </c>
    </row>
    <row r="391" hidden="1" spans="1:31">
      <c r="A391" s="112" t="s">
        <v>869</v>
      </c>
      <c r="B391" s="112" t="s">
        <v>870</v>
      </c>
      <c r="C391" s="112" t="s">
        <v>14</v>
      </c>
      <c r="D391" s="112" t="s">
        <v>24</v>
      </c>
      <c r="E391" s="112" t="s">
        <v>1092</v>
      </c>
      <c r="F391" s="113" t="s">
        <v>47</v>
      </c>
      <c r="G391" s="111">
        <v>22</v>
      </c>
      <c r="H391" s="111">
        <v>102355637.81719</v>
      </c>
      <c r="I391" s="111">
        <v>1549.62179382682</v>
      </c>
      <c r="J391" s="111">
        <v>70.4373542648555</v>
      </c>
      <c r="K391" s="111">
        <v>66052.01232</v>
      </c>
      <c r="L391" s="122"/>
      <c r="M391" s="123">
        <v>22</v>
      </c>
      <c r="N391" s="123">
        <v>91166912</v>
      </c>
      <c r="O391" s="123">
        <v>1415</v>
      </c>
      <c r="P391" s="123">
        <f t="shared" si="20"/>
        <v>64.3181818181818</v>
      </c>
      <c r="Q391" s="137">
        <f t="shared" si="21"/>
        <v>64428.9130742049</v>
      </c>
      <c r="R391" s="138">
        <f t="shared" si="22"/>
        <v>-11188725.8171896</v>
      </c>
      <c r="S391" s="107"/>
      <c r="T391" s="139">
        <v>21</v>
      </c>
      <c r="U391" s="140">
        <v>83800637.264329</v>
      </c>
      <c r="V391" s="141">
        <v>1270.04404115029</v>
      </c>
      <c r="W391" s="140">
        <v>60.4782876738235</v>
      </c>
      <c r="X391" s="142">
        <v>65982.4656068067</v>
      </c>
      <c r="Z391" s="154">
        <v>21</v>
      </c>
      <c r="AA391" s="155">
        <v>78347048</v>
      </c>
      <c r="AB391" s="154">
        <v>1114</v>
      </c>
      <c r="AC391" s="156">
        <v>53.0476190476191</v>
      </c>
      <c r="AD391" s="156">
        <v>70329.486535009</v>
      </c>
      <c r="AE391" s="157">
        <f t="shared" si="23"/>
        <v>-5453589.26432902</v>
      </c>
    </row>
    <row r="392" hidden="1" spans="1:31">
      <c r="A392" s="112" t="s">
        <v>871</v>
      </c>
      <c r="B392" s="112" t="s">
        <v>872</v>
      </c>
      <c r="C392" s="112" t="s">
        <v>70</v>
      </c>
      <c r="D392" s="112" t="s">
        <v>15</v>
      </c>
      <c r="E392" s="112" t="s">
        <v>1091</v>
      </c>
      <c r="F392" s="113" t="s">
        <v>224</v>
      </c>
      <c r="G392" s="111">
        <v>31</v>
      </c>
      <c r="H392" s="111">
        <v>175560354.505607</v>
      </c>
      <c r="I392" s="111">
        <v>1902.81481306917</v>
      </c>
      <c r="J392" s="111">
        <v>61.3811230022312</v>
      </c>
      <c r="K392" s="111">
        <v>92263.5</v>
      </c>
      <c r="L392" s="122"/>
      <c r="M392" s="123">
        <v>31</v>
      </c>
      <c r="N392" s="123">
        <v>164119274</v>
      </c>
      <c r="O392" s="123">
        <v>1829</v>
      </c>
      <c r="P392" s="123">
        <f t="shared" si="20"/>
        <v>59</v>
      </c>
      <c r="Q392" s="137">
        <f t="shared" si="21"/>
        <v>89731.6971022417</v>
      </c>
      <c r="R392" s="138">
        <f t="shared" si="22"/>
        <v>-11441080.505607</v>
      </c>
      <c r="S392" s="107"/>
      <c r="T392" s="139">
        <v>30</v>
      </c>
      <c r="U392" s="140">
        <v>154293585.772255</v>
      </c>
      <c r="V392" s="141">
        <v>1715.16874260588</v>
      </c>
      <c r="W392" s="140">
        <v>57.1722914201959</v>
      </c>
      <c r="X392" s="142">
        <v>89958.2542169204</v>
      </c>
      <c r="Z392" s="154">
        <v>30</v>
      </c>
      <c r="AA392" s="155">
        <v>143002457</v>
      </c>
      <c r="AB392" s="154">
        <v>1516</v>
      </c>
      <c r="AC392" s="156">
        <v>50.5333333333333</v>
      </c>
      <c r="AD392" s="156">
        <v>94328.7974934037</v>
      </c>
      <c r="AE392" s="157">
        <f t="shared" si="23"/>
        <v>-11291128.7722551</v>
      </c>
    </row>
    <row r="393" hidden="1" spans="1:31">
      <c r="A393" s="109" t="s">
        <v>873</v>
      </c>
      <c r="B393" s="109" t="s">
        <v>874</v>
      </c>
      <c r="C393" s="109" t="s">
        <v>522</v>
      </c>
      <c r="D393" s="109" t="s">
        <v>60</v>
      </c>
      <c r="E393" s="109" t="s">
        <v>1090</v>
      </c>
      <c r="F393" s="110" t="s">
        <v>187</v>
      </c>
      <c r="G393" s="111">
        <v>31</v>
      </c>
      <c r="H393" s="111">
        <v>535407049.706849</v>
      </c>
      <c r="I393" s="111">
        <v>5727.16065048359</v>
      </c>
      <c r="J393" s="111">
        <v>184.747117757535</v>
      </c>
      <c r="K393" s="111">
        <v>93485.6</v>
      </c>
      <c r="L393" s="122"/>
      <c r="M393" s="123">
        <v>31</v>
      </c>
      <c r="N393" s="123">
        <v>561463509</v>
      </c>
      <c r="O393" s="123">
        <v>6241</v>
      </c>
      <c r="P393" s="123">
        <f t="shared" si="20"/>
        <v>201.322580645161</v>
      </c>
      <c r="Q393" s="137">
        <f t="shared" si="21"/>
        <v>89963.709181221</v>
      </c>
      <c r="R393" s="138">
        <f t="shared" si="22"/>
        <v>26056459.2931513</v>
      </c>
      <c r="S393" s="107"/>
      <c r="T393" s="139">
        <v>30</v>
      </c>
      <c r="U393" s="140">
        <v>526539404.145314</v>
      </c>
      <c r="V393" s="141">
        <v>5730</v>
      </c>
      <c r="W393" s="140">
        <v>191</v>
      </c>
      <c r="X393" s="142">
        <v>91891.6935681176</v>
      </c>
      <c r="Z393" s="154">
        <v>30</v>
      </c>
      <c r="AA393" s="155">
        <v>489401343</v>
      </c>
      <c r="AB393" s="154">
        <v>5328</v>
      </c>
      <c r="AC393" s="156">
        <v>177.6</v>
      </c>
      <c r="AD393" s="156">
        <v>91854.6064189189</v>
      </c>
      <c r="AE393" s="157">
        <f t="shared" si="23"/>
        <v>-37138061.1453139</v>
      </c>
    </row>
    <row r="394" hidden="1" spans="1:31">
      <c r="A394" s="109" t="s">
        <v>875</v>
      </c>
      <c r="B394" s="109" t="s">
        <v>876</v>
      </c>
      <c r="C394" s="109" t="s">
        <v>14</v>
      </c>
      <c r="D394" s="109" t="s">
        <v>24</v>
      </c>
      <c r="E394" s="109" t="s">
        <v>1087</v>
      </c>
      <c r="F394" s="110" t="s">
        <v>288</v>
      </c>
      <c r="G394" s="111">
        <v>21</v>
      </c>
      <c r="H394" s="111">
        <v>150327210.419467</v>
      </c>
      <c r="I394" s="111">
        <v>2134.25183422512</v>
      </c>
      <c r="J394" s="111">
        <v>101.631039725006</v>
      </c>
      <c r="K394" s="111">
        <v>70435.5540469974</v>
      </c>
      <c r="L394" s="122"/>
      <c r="M394" s="123">
        <v>22</v>
      </c>
      <c r="N394" s="123">
        <v>155884271</v>
      </c>
      <c r="O394" s="123">
        <v>2321</v>
      </c>
      <c r="P394" s="123">
        <f t="shared" ref="P394:P457" si="24">IFERROR(O394/M394,0)</f>
        <v>105.5</v>
      </c>
      <c r="Q394" s="137">
        <f t="shared" ref="Q394:Q457" si="25">IFERROR(N394/O394,0)</f>
        <v>67162.5467470918</v>
      </c>
      <c r="R394" s="138">
        <f t="shared" ref="R394:R457" si="26">N394-H394</f>
        <v>5557060.58053315</v>
      </c>
      <c r="S394" s="107"/>
      <c r="T394" s="139">
        <v>21</v>
      </c>
      <c r="U394" s="140">
        <v>146040146.12181</v>
      </c>
      <c r="V394" s="141">
        <v>2140.83436233593</v>
      </c>
      <c r="W394" s="140">
        <v>101.944493444568</v>
      </c>
      <c r="X394" s="142">
        <v>68216.4620911919</v>
      </c>
      <c r="Z394" s="154">
        <v>21</v>
      </c>
      <c r="AA394" s="155">
        <v>122150184</v>
      </c>
      <c r="AB394" s="154">
        <v>1865</v>
      </c>
      <c r="AC394" s="156">
        <v>88.8095238095238</v>
      </c>
      <c r="AD394" s="156">
        <v>65496.0772117962</v>
      </c>
      <c r="AE394" s="157">
        <f t="shared" ref="AE394:AE457" si="27">AA394-U394</f>
        <v>-23889962.1218096</v>
      </c>
    </row>
    <row r="395" hidden="1" spans="1:31">
      <c r="A395" s="112" t="s">
        <v>877</v>
      </c>
      <c r="B395" s="112" t="s">
        <v>878</v>
      </c>
      <c r="C395" s="112" t="s">
        <v>80</v>
      </c>
      <c r="D395" s="112" t="s">
        <v>15</v>
      </c>
      <c r="E395" s="112" t="s">
        <v>1093</v>
      </c>
      <c r="F395" s="113" t="s">
        <v>81</v>
      </c>
      <c r="G395" s="111">
        <v>30</v>
      </c>
      <c r="H395" s="111">
        <v>136668340.670201</v>
      </c>
      <c r="I395" s="111">
        <v>1660.30906481445</v>
      </c>
      <c r="J395" s="111">
        <v>55.343635493815</v>
      </c>
      <c r="K395" s="111">
        <v>82315</v>
      </c>
      <c r="L395" s="122"/>
      <c r="M395" s="123">
        <v>30</v>
      </c>
      <c r="N395" s="123">
        <v>129570455</v>
      </c>
      <c r="O395" s="123">
        <v>1766</v>
      </c>
      <c r="P395" s="123">
        <f t="shared" si="24"/>
        <v>58.8666666666667</v>
      </c>
      <c r="Q395" s="137">
        <f t="shared" si="25"/>
        <v>73369.4535673839</v>
      </c>
      <c r="R395" s="138">
        <f t="shared" si="26"/>
        <v>-7097885.67020145</v>
      </c>
      <c r="S395" s="107"/>
      <c r="T395" s="139">
        <v>30</v>
      </c>
      <c r="U395" s="140">
        <v>149833844.573048</v>
      </c>
      <c r="V395" s="141">
        <v>1960.61726498133</v>
      </c>
      <c r="W395" s="140">
        <v>65.353908832711</v>
      </c>
      <c r="X395" s="142">
        <v>76421.7714743398</v>
      </c>
      <c r="Z395" s="154">
        <v>30</v>
      </c>
      <c r="AA395" s="155">
        <v>147435320</v>
      </c>
      <c r="AB395" s="154">
        <v>1977</v>
      </c>
      <c r="AC395" s="156">
        <v>65.9</v>
      </c>
      <c r="AD395" s="156">
        <v>74575.2756702074</v>
      </c>
      <c r="AE395" s="157">
        <f t="shared" si="27"/>
        <v>-2398524.57304835</v>
      </c>
    </row>
    <row r="396" hidden="1" spans="1:31">
      <c r="A396" s="112" t="s">
        <v>879</v>
      </c>
      <c r="B396" s="112" t="s">
        <v>880</v>
      </c>
      <c r="C396" s="112" t="s">
        <v>449</v>
      </c>
      <c r="D396" s="112" t="s">
        <v>60</v>
      </c>
      <c r="E396" s="112" t="s">
        <v>1087</v>
      </c>
      <c r="F396" s="113" t="s">
        <v>288</v>
      </c>
      <c r="G396" s="111">
        <v>31</v>
      </c>
      <c r="H396" s="111">
        <v>582153966.500857</v>
      </c>
      <c r="I396" s="111">
        <v>6124.51192029106</v>
      </c>
      <c r="J396" s="111">
        <v>197.56490065455</v>
      </c>
      <c r="K396" s="111">
        <v>95053.12</v>
      </c>
      <c r="L396" s="122"/>
      <c r="M396" s="123">
        <v>31</v>
      </c>
      <c r="N396" s="123">
        <v>528108805</v>
      </c>
      <c r="O396" s="123">
        <v>5595</v>
      </c>
      <c r="P396" s="123">
        <f t="shared" si="24"/>
        <v>180.483870967742</v>
      </c>
      <c r="Q396" s="137">
        <f t="shared" si="25"/>
        <v>94389.4200178731</v>
      </c>
      <c r="R396" s="138">
        <f t="shared" si="26"/>
        <v>-54045161.5008565</v>
      </c>
      <c r="S396" s="107"/>
      <c r="T396" s="139">
        <v>30</v>
      </c>
      <c r="U396" s="140">
        <v>522092251.711294</v>
      </c>
      <c r="V396" s="141">
        <v>5432.12679130185</v>
      </c>
      <c r="W396" s="140">
        <v>181.070893043395</v>
      </c>
      <c r="X396" s="142">
        <v>96111.9413757591</v>
      </c>
      <c r="Z396" s="154">
        <v>30</v>
      </c>
      <c r="AA396" s="155">
        <v>463018362</v>
      </c>
      <c r="AB396" s="154">
        <v>5006</v>
      </c>
      <c r="AC396" s="156">
        <v>166.866666666667</v>
      </c>
      <c r="AD396" s="156">
        <v>92492.6811825809</v>
      </c>
      <c r="AE396" s="157">
        <f t="shared" si="27"/>
        <v>-59073889.7112939</v>
      </c>
    </row>
    <row r="397" hidden="1" spans="1:31">
      <c r="A397" s="112" t="s">
        <v>881</v>
      </c>
      <c r="B397" s="112" t="s">
        <v>882</v>
      </c>
      <c r="C397" s="112" t="s">
        <v>14</v>
      </c>
      <c r="D397" s="112" t="s">
        <v>227</v>
      </c>
      <c r="E397" s="112" t="s">
        <v>1087</v>
      </c>
      <c r="F397" s="113" t="s">
        <v>74</v>
      </c>
      <c r="G397" s="111">
        <v>27</v>
      </c>
      <c r="H397" s="111">
        <v>201878566.111074</v>
      </c>
      <c r="I397" s="111">
        <v>2321.64349577472</v>
      </c>
      <c r="J397" s="111">
        <v>85.9867961398043</v>
      </c>
      <c r="K397" s="111">
        <v>86955.0240932701</v>
      </c>
      <c r="L397" s="122"/>
      <c r="M397" s="123">
        <v>26</v>
      </c>
      <c r="N397" s="123">
        <v>168496954</v>
      </c>
      <c r="O397" s="123">
        <v>2023</v>
      </c>
      <c r="P397" s="123">
        <f t="shared" si="24"/>
        <v>77.8076923076923</v>
      </c>
      <c r="Q397" s="137">
        <f t="shared" si="25"/>
        <v>83290.6347009392</v>
      </c>
      <c r="R397" s="138">
        <f t="shared" si="26"/>
        <v>-33381612.1110743</v>
      </c>
      <c r="S397" s="107"/>
      <c r="T397" s="139">
        <v>25</v>
      </c>
      <c r="U397" s="140">
        <v>163302441.279755</v>
      </c>
      <c r="V397" s="141">
        <v>1936.57891519704</v>
      </c>
      <c r="W397" s="140">
        <v>77.4631566078814</v>
      </c>
      <c r="X397" s="142">
        <v>84325.2190748652</v>
      </c>
      <c r="Z397" s="154">
        <v>25</v>
      </c>
      <c r="AA397" s="155">
        <v>117002001</v>
      </c>
      <c r="AB397" s="154">
        <v>1380</v>
      </c>
      <c r="AC397" s="156">
        <v>55.2</v>
      </c>
      <c r="AD397" s="156">
        <v>84784.0586956522</v>
      </c>
      <c r="AE397" s="157">
        <f t="shared" si="27"/>
        <v>-46300440.2797549</v>
      </c>
    </row>
    <row r="398" hidden="1" spans="1:31">
      <c r="A398" s="109" t="s">
        <v>883</v>
      </c>
      <c r="B398" s="109" t="s">
        <v>884</v>
      </c>
      <c r="C398" s="109" t="s">
        <v>115</v>
      </c>
      <c r="D398" s="109" t="s">
        <v>60</v>
      </c>
      <c r="E398" s="109" t="s">
        <v>1092</v>
      </c>
      <c r="F398" s="110" t="s">
        <v>116</v>
      </c>
      <c r="G398" s="111">
        <v>31</v>
      </c>
      <c r="H398" s="111">
        <v>642775186.01578</v>
      </c>
      <c r="I398" s="111">
        <v>6862.61080123306</v>
      </c>
      <c r="J398" s="111">
        <v>221.37454197526</v>
      </c>
      <c r="K398" s="111">
        <v>93663.36</v>
      </c>
      <c r="L398" s="122"/>
      <c r="M398" s="123">
        <v>31</v>
      </c>
      <c r="N398" s="123">
        <v>673619461</v>
      </c>
      <c r="O398" s="123">
        <v>7091</v>
      </c>
      <c r="P398" s="123">
        <f t="shared" si="24"/>
        <v>228.741935483871</v>
      </c>
      <c r="Q398" s="137">
        <f t="shared" si="25"/>
        <v>94996.3983923283</v>
      </c>
      <c r="R398" s="138">
        <f t="shared" si="26"/>
        <v>30844274.9842196</v>
      </c>
      <c r="S398" s="107"/>
      <c r="T398" s="139">
        <v>30</v>
      </c>
      <c r="U398" s="140">
        <v>607124287.99674</v>
      </c>
      <c r="V398" s="141">
        <v>6150</v>
      </c>
      <c r="W398" s="140">
        <v>205</v>
      </c>
      <c r="X398" s="142">
        <v>98719.3964222341</v>
      </c>
      <c r="Z398" s="154">
        <v>30</v>
      </c>
      <c r="AA398" s="155">
        <v>579237183</v>
      </c>
      <c r="AB398" s="154">
        <v>6151</v>
      </c>
      <c r="AC398" s="156">
        <v>205.033333333333</v>
      </c>
      <c r="AD398" s="156">
        <v>94169.5956754999</v>
      </c>
      <c r="AE398" s="157">
        <f t="shared" si="27"/>
        <v>-27887104.9967399</v>
      </c>
    </row>
    <row r="399" hidden="1" spans="1:31">
      <c r="A399" s="109" t="s">
        <v>885</v>
      </c>
      <c r="B399" s="109" t="s">
        <v>886</v>
      </c>
      <c r="C399" s="109" t="s">
        <v>115</v>
      </c>
      <c r="D399" s="109" t="s">
        <v>92</v>
      </c>
      <c r="E399" s="109" t="s">
        <v>1092</v>
      </c>
      <c r="F399" s="110" t="s">
        <v>198</v>
      </c>
      <c r="G399" s="111">
        <v>31</v>
      </c>
      <c r="H399" s="111">
        <v>786002265.508427</v>
      </c>
      <c r="I399" s="111">
        <v>8578.26350154133</v>
      </c>
      <c r="J399" s="111">
        <v>276.718177469075</v>
      </c>
      <c r="K399" s="111">
        <v>91627.2</v>
      </c>
      <c r="L399" s="122"/>
      <c r="M399" s="123">
        <v>31</v>
      </c>
      <c r="N399" s="123">
        <v>765869389</v>
      </c>
      <c r="O399" s="123">
        <v>8372</v>
      </c>
      <c r="P399" s="123">
        <f t="shared" si="24"/>
        <v>270.064516129032</v>
      </c>
      <c r="Q399" s="137">
        <f t="shared" si="25"/>
        <v>91479.8601290014</v>
      </c>
      <c r="R399" s="138">
        <f t="shared" si="26"/>
        <v>-20132876.5084273</v>
      </c>
      <c r="S399" s="107"/>
      <c r="T399" s="139">
        <v>30</v>
      </c>
      <c r="U399" s="140">
        <v>663479515.24008</v>
      </c>
      <c r="V399" s="141">
        <v>7167.39452085882</v>
      </c>
      <c r="W399" s="140">
        <v>238.913150695294</v>
      </c>
      <c r="X399" s="142">
        <v>92569.1355916292</v>
      </c>
      <c r="Z399" s="154">
        <v>30</v>
      </c>
      <c r="AA399" s="155">
        <v>668990761</v>
      </c>
      <c r="AB399" s="154">
        <v>7303</v>
      </c>
      <c r="AC399" s="156">
        <v>243.433333333333</v>
      </c>
      <c r="AD399" s="156">
        <v>91604.9241407641</v>
      </c>
      <c r="AE399" s="157">
        <f t="shared" si="27"/>
        <v>5511245.75992</v>
      </c>
    </row>
    <row r="400" hidden="1" spans="1:31">
      <c r="A400" s="109" t="s">
        <v>887</v>
      </c>
      <c r="B400" s="109" t="s">
        <v>888</v>
      </c>
      <c r="C400" s="109" t="s">
        <v>468</v>
      </c>
      <c r="D400" s="109" t="s">
        <v>92</v>
      </c>
      <c r="E400" s="109" t="s">
        <v>1090</v>
      </c>
      <c r="F400" s="110" t="s">
        <v>1094</v>
      </c>
      <c r="G400" s="111">
        <v>31</v>
      </c>
      <c r="H400" s="111">
        <v>581528256.235903</v>
      </c>
      <c r="I400" s="111">
        <v>6363.51183387066</v>
      </c>
      <c r="J400" s="111">
        <v>205.27457528615</v>
      </c>
      <c r="K400" s="111">
        <v>91384.8</v>
      </c>
      <c r="L400" s="122"/>
      <c r="M400" s="123">
        <v>31</v>
      </c>
      <c r="N400" s="123">
        <v>616533824</v>
      </c>
      <c r="O400" s="123">
        <v>6648</v>
      </c>
      <c r="P400" s="123">
        <f t="shared" si="24"/>
        <v>214.451612903226</v>
      </c>
      <c r="Q400" s="137">
        <f t="shared" si="25"/>
        <v>92739.7448856799</v>
      </c>
      <c r="R400" s="138">
        <f t="shared" si="26"/>
        <v>35005567.764097</v>
      </c>
      <c r="S400" s="107"/>
      <c r="T400" s="139">
        <v>30</v>
      </c>
      <c r="U400" s="140">
        <v>621416002.726605</v>
      </c>
      <c r="V400" s="141">
        <v>6630</v>
      </c>
      <c r="W400" s="140">
        <v>221</v>
      </c>
      <c r="X400" s="142">
        <v>93727.9038803325</v>
      </c>
      <c r="Z400" s="154">
        <v>30</v>
      </c>
      <c r="AA400" s="155">
        <v>605216576</v>
      </c>
      <c r="AB400" s="154">
        <v>6883</v>
      </c>
      <c r="AC400" s="156">
        <v>229.433333333333</v>
      </c>
      <c r="AD400" s="156">
        <v>87929.1843672817</v>
      </c>
      <c r="AE400" s="157">
        <f t="shared" si="27"/>
        <v>-16199426.7266046</v>
      </c>
    </row>
    <row r="401" hidden="1" spans="1:31">
      <c r="A401" s="109" t="s">
        <v>889</v>
      </c>
      <c r="B401" s="109" t="s">
        <v>890</v>
      </c>
      <c r="C401" s="109" t="s">
        <v>14</v>
      </c>
      <c r="D401" s="109" t="s">
        <v>60</v>
      </c>
      <c r="E401" s="109" t="s">
        <v>1087</v>
      </c>
      <c r="F401" s="110" t="s">
        <v>28</v>
      </c>
      <c r="G401" s="111">
        <v>31</v>
      </c>
      <c r="H401" s="111">
        <v>442356184.774801</v>
      </c>
      <c r="I401" s="111">
        <v>4716.48524157472</v>
      </c>
      <c r="J401" s="111">
        <v>152.144685212088</v>
      </c>
      <c r="K401" s="111">
        <v>93789.371135</v>
      </c>
      <c r="L401" s="122"/>
      <c r="M401" s="123">
        <v>31</v>
      </c>
      <c r="N401" s="123">
        <v>451851045</v>
      </c>
      <c r="O401" s="123">
        <v>5293</v>
      </c>
      <c r="P401" s="123">
        <f t="shared" si="24"/>
        <v>170.741935483871</v>
      </c>
      <c r="Q401" s="137">
        <f t="shared" si="25"/>
        <v>85367.6638957113</v>
      </c>
      <c r="R401" s="138">
        <f t="shared" si="26"/>
        <v>9494860.22519851</v>
      </c>
      <c r="S401" s="107"/>
      <c r="T401" s="139">
        <v>30</v>
      </c>
      <c r="U401" s="140">
        <v>415464333.675479</v>
      </c>
      <c r="V401" s="141">
        <v>4830</v>
      </c>
      <c r="W401" s="140">
        <v>161</v>
      </c>
      <c r="X401" s="142">
        <v>86017.4603882979</v>
      </c>
      <c r="Z401" s="154">
        <v>30</v>
      </c>
      <c r="AA401" s="155">
        <v>369711283</v>
      </c>
      <c r="AB401" s="154">
        <v>4488</v>
      </c>
      <c r="AC401" s="156">
        <v>149.6</v>
      </c>
      <c r="AD401" s="156">
        <v>82377.7368538324</v>
      </c>
      <c r="AE401" s="157">
        <f t="shared" si="27"/>
        <v>-45753050.6754789</v>
      </c>
    </row>
    <row r="402" hidden="1" spans="1:31">
      <c r="A402" s="112" t="s">
        <v>891</v>
      </c>
      <c r="B402" s="112" t="s">
        <v>892</v>
      </c>
      <c r="C402" s="112" t="s">
        <v>14</v>
      </c>
      <c r="D402" s="112" t="s">
        <v>60</v>
      </c>
      <c r="E402" s="112" t="s">
        <v>1091</v>
      </c>
      <c r="F402" s="113" t="s">
        <v>43</v>
      </c>
      <c r="G402" s="111">
        <v>31</v>
      </c>
      <c r="H402" s="111">
        <v>877801772.528035</v>
      </c>
      <c r="I402" s="111">
        <v>9358.10563804508</v>
      </c>
      <c r="J402" s="111">
        <v>301.874375420809</v>
      </c>
      <c r="K402" s="111">
        <v>93801.225</v>
      </c>
      <c r="L402" s="122"/>
      <c r="M402" s="123">
        <v>31</v>
      </c>
      <c r="N402" s="123">
        <v>857604738</v>
      </c>
      <c r="O402" s="123">
        <v>9697</v>
      </c>
      <c r="P402" s="123">
        <f t="shared" si="24"/>
        <v>312.806451612903</v>
      </c>
      <c r="Q402" s="137">
        <f t="shared" si="25"/>
        <v>88440.2122305868</v>
      </c>
      <c r="R402" s="138">
        <f t="shared" si="26"/>
        <v>-20197034.5280352</v>
      </c>
      <c r="S402" s="107"/>
      <c r="T402" s="139">
        <v>30</v>
      </c>
      <c r="U402" s="140">
        <v>795276587.021309</v>
      </c>
      <c r="V402" s="141">
        <v>8730</v>
      </c>
      <c r="W402" s="140">
        <v>291</v>
      </c>
      <c r="X402" s="142">
        <v>91096.9744583401</v>
      </c>
      <c r="Z402" s="154">
        <v>30</v>
      </c>
      <c r="AA402" s="155">
        <v>712732221</v>
      </c>
      <c r="AB402" s="154">
        <v>7941</v>
      </c>
      <c r="AC402" s="156">
        <v>264.7</v>
      </c>
      <c r="AD402" s="156">
        <v>89753.4593879864</v>
      </c>
      <c r="AE402" s="157">
        <f t="shared" si="27"/>
        <v>-82544366.0213093</v>
      </c>
    </row>
    <row r="403" spans="1:31">
      <c r="A403" s="112" t="s">
        <v>893</v>
      </c>
      <c r="B403" s="112" t="s">
        <v>894</v>
      </c>
      <c r="C403" s="112" t="s">
        <v>50</v>
      </c>
      <c r="D403" s="112" t="s">
        <v>60</v>
      </c>
      <c r="E403" s="112" t="s">
        <v>1089</v>
      </c>
      <c r="F403" s="113" t="s">
        <v>166</v>
      </c>
      <c r="G403" s="111">
        <v>31</v>
      </c>
      <c r="H403" s="111">
        <v>731614991.863896</v>
      </c>
      <c r="I403" s="111">
        <v>7636.21420064479</v>
      </c>
      <c r="J403" s="111">
        <v>246.32949034338</v>
      </c>
      <c r="K403" s="111">
        <v>95808.6</v>
      </c>
      <c r="L403" s="122"/>
      <c r="M403" s="123">
        <v>31</v>
      </c>
      <c r="N403" s="123">
        <v>692738423</v>
      </c>
      <c r="O403" s="123">
        <v>7241</v>
      </c>
      <c r="P403" s="123">
        <f t="shared" si="24"/>
        <v>233.58064516129</v>
      </c>
      <c r="Q403" s="137">
        <f t="shared" si="25"/>
        <v>95668.8886894075</v>
      </c>
      <c r="R403" s="138">
        <f t="shared" si="26"/>
        <v>-38876568.8638961</v>
      </c>
      <c r="S403" s="107"/>
      <c r="T403" s="139">
        <v>30</v>
      </c>
      <c r="U403" s="140">
        <v>680996981.743564</v>
      </c>
      <c r="V403" s="141">
        <v>6930</v>
      </c>
      <c r="W403" s="140">
        <v>231</v>
      </c>
      <c r="X403" s="142">
        <v>98267.962733559</v>
      </c>
      <c r="Z403" s="154">
        <v>30</v>
      </c>
      <c r="AA403" s="155">
        <v>508780086</v>
      </c>
      <c r="AB403" s="154">
        <v>5330</v>
      </c>
      <c r="AC403" s="156">
        <v>177.666666666667</v>
      </c>
      <c r="AD403" s="156">
        <v>95455.9260787993</v>
      </c>
      <c r="AE403" s="157">
        <f t="shared" si="27"/>
        <v>-172216895.743564</v>
      </c>
    </row>
    <row r="404" hidden="1" spans="1:31">
      <c r="A404" s="109" t="s">
        <v>895</v>
      </c>
      <c r="B404" s="109" t="s">
        <v>896</v>
      </c>
      <c r="C404" s="109" t="s">
        <v>14</v>
      </c>
      <c r="D404" s="109" t="s">
        <v>24</v>
      </c>
      <c r="E404" s="109" t="s">
        <v>1092</v>
      </c>
      <c r="F404" s="110" t="s">
        <v>47</v>
      </c>
      <c r="G404" s="111">
        <v>22</v>
      </c>
      <c r="H404" s="111">
        <v>97517019.1395694</v>
      </c>
      <c r="I404" s="111">
        <v>1505.34688543177</v>
      </c>
      <c r="J404" s="111">
        <v>68.4248584287167</v>
      </c>
      <c r="K404" s="111">
        <v>64780.4304</v>
      </c>
      <c r="L404" s="122"/>
      <c r="M404" s="123">
        <v>22</v>
      </c>
      <c r="N404" s="123">
        <v>112982504</v>
      </c>
      <c r="O404" s="123">
        <v>1583</v>
      </c>
      <c r="P404" s="123">
        <f t="shared" si="24"/>
        <v>71.9545454545455</v>
      </c>
      <c r="Q404" s="137">
        <f t="shared" si="25"/>
        <v>71372.3967150979</v>
      </c>
      <c r="R404" s="138">
        <f t="shared" si="26"/>
        <v>15465484.8604306</v>
      </c>
      <c r="S404" s="107"/>
      <c r="T404" s="139">
        <v>21</v>
      </c>
      <c r="U404" s="140">
        <v>99287331.7279097</v>
      </c>
      <c r="V404" s="141">
        <v>1416.99039893268</v>
      </c>
      <c r="W404" s="140">
        <v>67.4757332825086</v>
      </c>
      <c r="X404" s="142">
        <v>70069.1633497982</v>
      </c>
      <c r="Z404" s="154">
        <v>21</v>
      </c>
      <c r="AA404" s="155">
        <v>91667256</v>
      </c>
      <c r="AB404" s="154">
        <v>1341</v>
      </c>
      <c r="AC404" s="156">
        <v>63.8571428571429</v>
      </c>
      <c r="AD404" s="156">
        <v>68357.3870246085</v>
      </c>
      <c r="AE404" s="157">
        <f t="shared" si="27"/>
        <v>-7620075.7279097</v>
      </c>
    </row>
    <row r="405" hidden="1" spans="1:31">
      <c r="A405" s="112" t="s">
        <v>897</v>
      </c>
      <c r="B405" s="112" t="s">
        <v>898</v>
      </c>
      <c r="C405" s="112" t="s">
        <v>192</v>
      </c>
      <c r="D405" s="112" t="s">
        <v>60</v>
      </c>
      <c r="E405" s="112" t="s">
        <v>1090</v>
      </c>
      <c r="F405" s="113" t="s">
        <v>193</v>
      </c>
      <c r="G405" s="111">
        <v>31</v>
      </c>
      <c r="H405" s="111">
        <v>310816826.608845</v>
      </c>
      <c r="I405" s="111">
        <v>3181.75591693533</v>
      </c>
      <c r="J405" s="111">
        <v>102.637287643075</v>
      </c>
      <c r="K405" s="111">
        <v>97687.2</v>
      </c>
      <c r="L405" s="122"/>
      <c r="M405" s="123">
        <v>31</v>
      </c>
      <c r="N405" s="123">
        <v>271725722</v>
      </c>
      <c r="O405" s="123">
        <v>2926</v>
      </c>
      <c r="P405" s="123">
        <f t="shared" si="24"/>
        <v>94.3870967741936</v>
      </c>
      <c r="Q405" s="137">
        <f t="shared" si="25"/>
        <v>92865.9336978811</v>
      </c>
      <c r="R405" s="138">
        <f t="shared" si="26"/>
        <v>-39091104.6088447</v>
      </c>
      <c r="S405" s="107"/>
      <c r="T405" s="139">
        <v>30</v>
      </c>
      <c r="U405" s="140">
        <v>261650947.443772</v>
      </c>
      <c r="V405" s="141">
        <v>2661.97132931889</v>
      </c>
      <c r="W405" s="140">
        <v>88.7323776439631</v>
      </c>
      <c r="X405" s="142">
        <v>98292.1733836703</v>
      </c>
      <c r="Z405" s="154">
        <v>30</v>
      </c>
      <c r="AA405" s="155">
        <v>244189389</v>
      </c>
      <c r="AB405" s="154">
        <v>2646</v>
      </c>
      <c r="AC405" s="156">
        <v>88.2</v>
      </c>
      <c r="AD405" s="156">
        <v>92286.2392290249</v>
      </c>
      <c r="AE405" s="157">
        <f t="shared" si="27"/>
        <v>-17461558.4437719</v>
      </c>
    </row>
    <row r="406" hidden="1" spans="1:31">
      <c r="A406" s="112" t="s">
        <v>899</v>
      </c>
      <c r="B406" s="112" t="s">
        <v>900</v>
      </c>
      <c r="C406" s="112" t="s">
        <v>173</v>
      </c>
      <c r="D406" s="112" t="s">
        <v>92</v>
      </c>
      <c r="E406" s="112" t="s">
        <v>1091</v>
      </c>
      <c r="F406" s="113" t="s">
        <v>364</v>
      </c>
      <c r="G406" s="111">
        <v>31</v>
      </c>
      <c r="H406" s="111">
        <v>848989408.33686</v>
      </c>
      <c r="I406" s="111">
        <v>8671.84455792178</v>
      </c>
      <c r="J406" s="111">
        <v>279.736921223283</v>
      </c>
      <c r="K406" s="111">
        <v>97901.825</v>
      </c>
      <c r="L406" s="122"/>
      <c r="M406" s="123">
        <v>31</v>
      </c>
      <c r="N406" s="123">
        <v>812393837</v>
      </c>
      <c r="O406" s="123">
        <v>8441</v>
      </c>
      <c r="P406" s="123">
        <f t="shared" si="24"/>
        <v>272.290322580645</v>
      </c>
      <c r="Q406" s="137">
        <f t="shared" si="25"/>
        <v>96243.7906646132</v>
      </c>
      <c r="R406" s="138">
        <f t="shared" si="26"/>
        <v>-36595571.3368601</v>
      </c>
      <c r="S406" s="107"/>
      <c r="T406" s="139">
        <v>30</v>
      </c>
      <c r="U406" s="140">
        <v>771774217.811154</v>
      </c>
      <c r="V406" s="141">
        <v>7788.01758170039</v>
      </c>
      <c r="W406" s="140">
        <v>259.60058605668</v>
      </c>
      <c r="X406" s="142">
        <v>99097.6470860316</v>
      </c>
      <c r="Z406" s="154">
        <v>30</v>
      </c>
      <c r="AA406" s="155">
        <v>639355484</v>
      </c>
      <c r="AB406" s="154">
        <v>6776</v>
      </c>
      <c r="AC406" s="156">
        <v>225.866666666667</v>
      </c>
      <c r="AD406" s="156">
        <v>94355.886068477</v>
      </c>
      <c r="AE406" s="157">
        <f t="shared" si="27"/>
        <v>-132418733.811154</v>
      </c>
    </row>
    <row r="407" hidden="1" spans="1:31">
      <c r="A407" s="112" t="s">
        <v>901</v>
      </c>
      <c r="B407" s="112" t="s">
        <v>902</v>
      </c>
      <c r="C407" s="112" t="s">
        <v>14</v>
      </c>
      <c r="D407" s="112" t="s">
        <v>60</v>
      </c>
      <c r="E407" s="112" t="s">
        <v>1092</v>
      </c>
      <c r="F407" s="113" t="s">
        <v>102</v>
      </c>
      <c r="G407" s="111">
        <v>31</v>
      </c>
      <c r="H407" s="111">
        <v>628010888.337956</v>
      </c>
      <c r="I407" s="111">
        <v>5659.78228988966</v>
      </c>
      <c r="J407" s="111">
        <v>182.573622254505</v>
      </c>
      <c r="K407" s="111">
        <v>110960.25539</v>
      </c>
      <c r="L407" s="122"/>
      <c r="M407" s="123">
        <v>31</v>
      </c>
      <c r="N407" s="123">
        <v>530430719</v>
      </c>
      <c r="O407" s="123">
        <v>5686</v>
      </c>
      <c r="P407" s="123">
        <f t="shared" si="24"/>
        <v>183.41935483871</v>
      </c>
      <c r="Q407" s="137">
        <f t="shared" si="25"/>
        <v>93287.1472036581</v>
      </c>
      <c r="R407" s="138">
        <f t="shared" si="26"/>
        <v>-97580169.3379562</v>
      </c>
      <c r="S407" s="107"/>
      <c r="T407" s="139">
        <v>30</v>
      </c>
      <c r="U407" s="140">
        <v>515284477.1119</v>
      </c>
      <c r="V407" s="141">
        <v>5430</v>
      </c>
      <c r="W407" s="140">
        <v>181</v>
      </c>
      <c r="X407" s="142">
        <v>94895.8521384714</v>
      </c>
      <c r="Z407" s="154">
        <v>30</v>
      </c>
      <c r="AA407" s="155">
        <v>423971318</v>
      </c>
      <c r="AB407" s="154">
        <v>4486</v>
      </c>
      <c r="AC407" s="156">
        <v>149.533333333333</v>
      </c>
      <c r="AD407" s="156">
        <v>94509.8791796701</v>
      </c>
      <c r="AE407" s="157">
        <f t="shared" si="27"/>
        <v>-91313159.1118997</v>
      </c>
    </row>
    <row r="408" hidden="1" spans="1:31">
      <c r="A408" s="112" t="s">
        <v>903</v>
      </c>
      <c r="B408" s="112" t="s">
        <v>904</v>
      </c>
      <c r="C408" s="112" t="s">
        <v>50</v>
      </c>
      <c r="D408" s="112" t="s">
        <v>51</v>
      </c>
      <c r="E408" s="112" t="s">
        <v>1088</v>
      </c>
      <c r="F408" s="113" t="s">
        <v>52</v>
      </c>
      <c r="G408" s="111">
        <v>31</v>
      </c>
      <c r="H408" s="111">
        <v>356368781.397741</v>
      </c>
      <c r="I408" s="111">
        <v>3638.43147207193</v>
      </c>
      <c r="J408" s="111">
        <v>117.368757163611</v>
      </c>
      <c r="K408" s="111">
        <v>97945.71758</v>
      </c>
      <c r="L408" s="122"/>
      <c r="M408" s="123">
        <v>31</v>
      </c>
      <c r="N408" s="123">
        <v>238488250</v>
      </c>
      <c r="O408" s="123">
        <v>2826</v>
      </c>
      <c r="P408" s="123">
        <f t="shared" si="24"/>
        <v>91.1612903225806</v>
      </c>
      <c r="Q408" s="137">
        <f t="shared" si="25"/>
        <v>84390.7466383581</v>
      </c>
      <c r="R408" s="138">
        <f t="shared" si="26"/>
        <v>-117880531.397741</v>
      </c>
      <c r="S408" s="107"/>
      <c r="T408" s="139">
        <v>30</v>
      </c>
      <c r="U408" s="140">
        <v>245717420.096851</v>
      </c>
      <c r="V408" s="141">
        <v>2806.27150488439</v>
      </c>
      <c r="W408" s="140">
        <v>93.5423834961463</v>
      </c>
      <c r="X408" s="142">
        <v>87560.1023169618</v>
      </c>
      <c r="Z408" s="154">
        <v>30</v>
      </c>
      <c r="AA408" s="155">
        <v>236408469</v>
      </c>
      <c r="AB408" s="154">
        <v>2672</v>
      </c>
      <c r="AC408" s="156">
        <v>89.0666666666667</v>
      </c>
      <c r="AD408" s="156">
        <v>88476.2234281437</v>
      </c>
      <c r="AE408" s="157">
        <f t="shared" si="27"/>
        <v>-9308951.09685144</v>
      </c>
    </row>
    <row r="409" hidden="1" spans="1:31">
      <c r="A409" s="109" t="s">
        <v>905</v>
      </c>
      <c r="B409" s="109" t="s">
        <v>906</v>
      </c>
      <c r="C409" s="109" t="s">
        <v>80</v>
      </c>
      <c r="D409" s="109" t="s">
        <v>60</v>
      </c>
      <c r="E409" s="109" t="s">
        <v>1093</v>
      </c>
      <c r="F409" s="110" t="s">
        <v>339</v>
      </c>
      <c r="G409" s="111">
        <v>30</v>
      </c>
      <c r="H409" s="111">
        <v>337211789.807569</v>
      </c>
      <c r="I409" s="111">
        <v>4226.24125589133</v>
      </c>
      <c r="J409" s="111">
        <v>140.874708529711</v>
      </c>
      <c r="K409" s="111">
        <v>79790</v>
      </c>
      <c r="L409" s="122"/>
      <c r="M409" s="123">
        <v>30</v>
      </c>
      <c r="N409" s="123">
        <v>337330137</v>
      </c>
      <c r="O409" s="123">
        <v>4252</v>
      </c>
      <c r="P409" s="123">
        <f t="shared" si="24"/>
        <v>141.733333333333</v>
      </c>
      <c r="Q409" s="137">
        <f t="shared" si="25"/>
        <v>79334.4630761994</v>
      </c>
      <c r="R409" s="138">
        <f t="shared" si="26"/>
        <v>118347.192430973</v>
      </c>
      <c r="S409" s="107"/>
      <c r="T409" s="139">
        <v>30</v>
      </c>
      <c r="U409" s="140">
        <v>343316346.711174</v>
      </c>
      <c r="V409" s="141">
        <v>4277.35798295893</v>
      </c>
      <c r="W409" s="140">
        <v>142.578599431964</v>
      </c>
      <c r="X409" s="142">
        <v>80263.6459419466</v>
      </c>
      <c r="Z409" s="154">
        <v>30</v>
      </c>
      <c r="AA409" s="155">
        <v>310311826</v>
      </c>
      <c r="AB409" s="154">
        <v>3900</v>
      </c>
      <c r="AC409" s="156">
        <v>130</v>
      </c>
      <c r="AD409" s="156">
        <v>79567.1348717949</v>
      </c>
      <c r="AE409" s="157">
        <f t="shared" si="27"/>
        <v>-33004520.711174</v>
      </c>
    </row>
    <row r="410" hidden="1" spans="1:31">
      <c r="A410" s="112" t="s">
        <v>907</v>
      </c>
      <c r="B410" s="112" t="s">
        <v>908</v>
      </c>
      <c r="C410" s="112" t="s">
        <v>236</v>
      </c>
      <c r="D410" s="112" t="s">
        <v>15</v>
      </c>
      <c r="E410" s="112" t="s">
        <v>1093</v>
      </c>
      <c r="F410" s="113" t="s">
        <v>237</v>
      </c>
      <c r="G410" s="111">
        <v>31</v>
      </c>
      <c r="H410" s="111">
        <v>164459348.483004</v>
      </c>
      <c r="I410" s="111">
        <v>1871.62112760902</v>
      </c>
      <c r="J410" s="111">
        <v>60.3748750841618</v>
      </c>
      <c r="K410" s="111">
        <v>87870</v>
      </c>
      <c r="L410" s="122"/>
      <c r="M410" s="123">
        <v>31</v>
      </c>
      <c r="N410" s="123">
        <v>133992272</v>
      </c>
      <c r="O410" s="123">
        <v>1512</v>
      </c>
      <c r="P410" s="123">
        <f t="shared" si="24"/>
        <v>48.7741935483871</v>
      </c>
      <c r="Q410" s="137">
        <f t="shared" si="25"/>
        <v>88619.2275132275</v>
      </c>
      <c r="R410" s="138">
        <f t="shared" si="26"/>
        <v>-30467076.4830042</v>
      </c>
      <c r="S410" s="107"/>
      <c r="T410" s="139">
        <v>30</v>
      </c>
      <c r="U410" s="140">
        <v>156805291.622451</v>
      </c>
      <c r="V410" s="141">
        <v>1812.10824459815</v>
      </c>
      <c r="W410" s="140">
        <v>60.4036081532717</v>
      </c>
      <c r="X410" s="142">
        <v>86531.967441726</v>
      </c>
      <c r="Z410" s="154">
        <v>30</v>
      </c>
      <c r="AA410" s="155">
        <v>116949734</v>
      </c>
      <c r="AB410" s="154">
        <v>1270</v>
      </c>
      <c r="AC410" s="156">
        <v>42.3333333333333</v>
      </c>
      <c r="AD410" s="156">
        <v>92086.4047244095</v>
      </c>
      <c r="AE410" s="157">
        <f t="shared" si="27"/>
        <v>-39855557.6224505</v>
      </c>
    </row>
    <row r="411" hidden="1" spans="1:31">
      <c r="A411" s="112" t="s">
        <v>909</v>
      </c>
      <c r="B411" s="112" t="s">
        <v>910</v>
      </c>
      <c r="C411" s="112" t="s">
        <v>50</v>
      </c>
      <c r="D411" s="112" t="s">
        <v>60</v>
      </c>
      <c r="E411" s="112" t="s">
        <v>1088</v>
      </c>
      <c r="F411" s="113" t="s">
        <v>212</v>
      </c>
      <c r="G411" s="111">
        <v>31</v>
      </c>
      <c r="H411" s="111">
        <v>557178226.636948</v>
      </c>
      <c r="I411" s="111">
        <v>6314.91125460062</v>
      </c>
      <c r="J411" s="111">
        <v>203.706814664536</v>
      </c>
      <c r="K411" s="111">
        <v>88232.1546848381</v>
      </c>
      <c r="L411" s="122"/>
      <c r="M411" s="123">
        <v>31</v>
      </c>
      <c r="N411" s="123">
        <v>497413770</v>
      </c>
      <c r="O411" s="123">
        <v>5720</v>
      </c>
      <c r="P411" s="123">
        <f t="shared" si="24"/>
        <v>184.516129032258</v>
      </c>
      <c r="Q411" s="137">
        <f t="shared" si="25"/>
        <v>86960.4493006993</v>
      </c>
      <c r="R411" s="138">
        <f t="shared" si="26"/>
        <v>-59764456.6369476</v>
      </c>
      <c r="S411" s="107"/>
      <c r="T411" s="139">
        <v>30</v>
      </c>
      <c r="U411" s="140">
        <v>493580661.357769</v>
      </c>
      <c r="V411" s="141">
        <v>5547.75264003338</v>
      </c>
      <c r="W411" s="140">
        <v>184.925088001113</v>
      </c>
      <c r="X411" s="142">
        <v>88969.4788833986</v>
      </c>
      <c r="Z411" s="154">
        <v>30</v>
      </c>
      <c r="AA411" s="155">
        <v>452760379</v>
      </c>
      <c r="AB411" s="154">
        <v>5121</v>
      </c>
      <c r="AC411" s="156">
        <v>170.7</v>
      </c>
      <c r="AD411" s="156">
        <v>88412.4934583089</v>
      </c>
      <c r="AE411" s="157">
        <f t="shared" si="27"/>
        <v>-40820282.357769</v>
      </c>
    </row>
    <row r="412" hidden="1" spans="1:31">
      <c r="A412" s="109" t="s">
        <v>911</v>
      </c>
      <c r="B412" s="109" t="s">
        <v>912</v>
      </c>
      <c r="C412" s="109" t="s">
        <v>14</v>
      </c>
      <c r="D412" s="109" t="s">
        <v>15</v>
      </c>
      <c r="E412" s="109" t="s">
        <v>1088</v>
      </c>
      <c r="F412" s="110" t="s">
        <v>21</v>
      </c>
      <c r="G412" s="111">
        <v>31</v>
      </c>
      <c r="H412" s="111">
        <v>356695701.4486</v>
      </c>
      <c r="I412" s="111">
        <v>3773.18819325978</v>
      </c>
      <c r="J412" s="111">
        <v>121.71574816967</v>
      </c>
      <c r="K412" s="111">
        <v>94534.29916</v>
      </c>
      <c r="L412" s="122"/>
      <c r="M412" s="123">
        <v>31</v>
      </c>
      <c r="N412" s="123">
        <v>333221615</v>
      </c>
      <c r="O412" s="123">
        <v>4177</v>
      </c>
      <c r="P412" s="123">
        <f t="shared" si="24"/>
        <v>134.741935483871</v>
      </c>
      <c r="Q412" s="137">
        <f t="shared" si="25"/>
        <v>79775.3447450323</v>
      </c>
      <c r="R412" s="138">
        <f t="shared" si="26"/>
        <v>-23474086.4485996</v>
      </c>
      <c r="S412" s="107"/>
      <c r="T412" s="139">
        <v>30</v>
      </c>
      <c r="U412" s="140">
        <v>295214134.833537</v>
      </c>
      <c r="V412" s="141">
        <v>3536.86926932765</v>
      </c>
      <c r="W412" s="140">
        <v>117.895642310922</v>
      </c>
      <c r="X412" s="142">
        <v>83467.6411123492</v>
      </c>
      <c r="Z412" s="154">
        <v>30</v>
      </c>
      <c r="AA412" s="155">
        <v>367106776</v>
      </c>
      <c r="AB412" s="154">
        <v>4396</v>
      </c>
      <c r="AC412" s="156">
        <v>146.533333333333</v>
      </c>
      <c r="AD412" s="156">
        <v>83509.2757051865</v>
      </c>
      <c r="AE412" s="157">
        <f t="shared" si="27"/>
        <v>71892641.1664632</v>
      </c>
    </row>
    <row r="413" hidden="1" spans="1:31">
      <c r="A413" s="112" t="s">
        <v>913</v>
      </c>
      <c r="B413" s="112" t="s">
        <v>914</v>
      </c>
      <c r="C413" s="112" t="s">
        <v>236</v>
      </c>
      <c r="D413" s="112" t="s">
        <v>92</v>
      </c>
      <c r="E413" s="112" t="s">
        <v>1093</v>
      </c>
      <c r="F413" s="113" t="s">
        <v>237</v>
      </c>
      <c r="G413" s="111">
        <v>31</v>
      </c>
      <c r="H413" s="111">
        <v>1038267783.38264</v>
      </c>
      <c r="I413" s="111">
        <v>12165.5373294586</v>
      </c>
      <c r="J413" s="111">
        <v>392.436688047052</v>
      </c>
      <c r="K413" s="111">
        <v>85345</v>
      </c>
      <c r="L413" s="122"/>
      <c r="M413" s="123">
        <v>31</v>
      </c>
      <c r="N413" s="123">
        <v>1033728180</v>
      </c>
      <c r="O413" s="123">
        <v>12524</v>
      </c>
      <c r="P413" s="123">
        <f t="shared" si="24"/>
        <v>404</v>
      </c>
      <c r="Q413" s="137">
        <f t="shared" si="25"/>
        <v>82539.7780261897</v>
      </c>
      <c r="R413" s="138">
        <f t="shared" si="26"/>
        <v>-4539603.38264477</v>
      </c>
      <c r="S413" s="107"/>
      <c r="T413" s="139">
        <v>30</v>
      </c>
      <c r="U413" s="140">
        <v>1018616203.37135</v>
      </c>
      <c r="V413" s="141">
        <v>11910.7216306543</v>
      </c>
      <c r="W413" s="140">
        <v>397.024054355145</v>
      </c>
      <c r="X413" s="142">
        <v>85520.9478449874</v>
      </c>
      <c r="Z413" s="154">
        <v>30</v>
      </c>
      <c r="AA413" s="155">
        <v>934509556</v>
      </c>
      <c r="AB413" s="154">
        <v>11643</v>
      </c>
      <c r="AC413" s="156">
        <v>388.1</v>
      </c>
      <c r="AD413" s="156">
        <v>80263.6396117839</v>
      </c>
      <c r="AE413" s="157">
        <f t="shared" si="27"/>
        <v>-84106647.3713533</v>
      </c>
    </row>
    <row r="414" hidden="1" spans="1:31">
      <c r="A414" s="112" t="s">
        <v>915</v>
      </c>
      <c r="B414" s="112" t="s">
        <v>916</v>
      </c>
      <c r="C414" s="112" t="s">
        <v>236</v>
      </c>
      <c r="D414" s="112" t="s">
        <v>15</v>
      </c>
      <c r="E414" s="112" t="s">
        <v>1093</v>
      </c>
      <c r="F414" s="113" t="s">
        <v>237</v>
      </c>
      <c r="G414" s="111">
        <v>31</v>
      </c>
      <c r="H414" s="111">
        <v>575607719.690515</v>
      </c>
      <c r="I414" s="111">
        <v>6550.67394663156</v>
      </c>
      <c r="J414" s="111">
        <v>211.312062794566</v>
      </c>
      <c r="K414" s="111">
        <v>87870</v>
      </c>
      <c r="L414" s="122"/>
      <c r="M414" s="123">
        <v>31</v>
      </c>
      <c r="N414" s="123">
        <v>538808910</v>
      </c>
      <c r="O414" s="123">
        <v>6450</v>
      </c>
      <c r="P414" s="123">
        <f t="shared" si="24"/>
        <v>208.064516129032</v>
      </c>
      <c r="Q414" s="137">
        <f t="shared" si="25"/>
        <v>83536.2651162791</v>
      </c>
      <c r="R414" s="138">
        <f t="shared" si="26"/>
        <v>-36798809.6905149</v>
      </c>
      <c r="S414" s="107"/>
      <c r="T414" s="139">
        <v>30</v>
      </c>
      <c r="U414" s="140">
        <v>561393444.650152</v>
      </c>
      <c r="V414" s="141">
        <v>6564.39689685989</v>
      </c>
      <c r="W414" s="140">
        <v>218.81322989533</v>
      </c>
      <c r="X414" s="142">
        <v>85520.9478449874</v>
      </c>
      <c r="Z414" s="154">
        <v>30</v>
      </c>
      <c r="AA414" s="155">
        <v>484108145</v>
      </c>
      <c r="AB414" s="154">
        <v>5794</v>
      </c>
      <c r="AC414" s="156">
        <v>193.133333333333</v>
      </c>
      <c r="AD414" s="156">
        <v>83553.356057991</v>
      </c>
      <c r="AE414" s="157">
        <f t="shared" si="27"/>
        <v>-77285299.6501516</v>
      </c>
    </row>
    <row r="415" hidden="1" spans="1:31">
      <c r="A415" s="109" t="s">
        <v>917</v>
      </c>
      <c r="B415" s="109" t="s">
        <v>918</v>
      </c>
      <c r="C415" s="109" t="s">
        <v>606</v>
      </c>
      <c r="D415" s="109" t="s">
        <v>92</v>
      </c>
      <c r="E415" s="109" t="s">
        <v>1091</v>
      </c>
      <c r="F415" s="110" t="s">
        <v>224</v>
      </c>
      <c r="G415" s="111">
        <v>31</v>
      </c>
      <c r="H415" s="111">
        <v>1618097256.46334</v>
      </c>
      <c r="I415" s="111">
        <v>13725.2216024661</v>
      </c>
      <c r="J415" s="111">
        <v>442.74908395052</v>
      </c>
      <c r="K415" s="111">
        <v>117892.25</v>
      </c>
      <c r="L415" s="122"/>
      <c r="M415" s="123">
        <v>31</v>
      </c>
      <c r="N415" s="123">
        <v>1910753736</v>
      </c>
      <c r="O415" s="123">
        <v>16120</v>
      </c>
      <c r="P415" s="123">
        <f t="shared" si="24"/>
        <v>520</v>
      </c>
      <c r="Q415" s="137">
        <f t="shared" si="25"/>
        <v>118533.110173697</v>
      </c>
      <c r="R415" s="138">
        <f t="shared" si="26"/>
        <v>292656479.536664</v>
      </c>
      <c r="S415" s="107"/>
      <c r="T415" s="139">
        <v>30</v>
      </c>
      <c r="U415" s="140">
        <v>1861650445.27736</v>
      </c>
      <c r="V415" s="141">
        <v>15330</v>
      </c>
      <c r="W415" s="140">
        <v>511</v>
      </c>
      <c r="X415" s="142">
        <v>121438.385210526</v>
      </c>
      <c r="Z415" s="154">
        <v>30</v>
      </c>
      <c r="AA415" s="155">
        <v>1562800482</v>
      </c>
      <c r="AB415" s="154">
        <v>12774</v>
      </c>
      <c r="AC415" s="156">
        <v>425.8</v>
      </c>
      <c r="AD415" s="156">
        <v>122342.29544387</v>
      </c>
      <c r="AE415" s="157">
        <f t="shared" si="27"/>
        <v>-298849963.277363</v>
      </c>
    </row>
    <row r="416" hidden="1" spans="1:31">
      <c r="A416" s="112" t="s">
        <v>919</v>
      </c>
      <c r="B416" s="112" t="s">
        <v>920</v>
      </c>
      <c r="C416" s="112" t="s">
        <v>115</v>
      </c>
      <c r="D416" s="112" t="s">
        <v>60</v>
      </c>
      <c r="E416" s="112" t="s">
        <v>1092</v>
      </c>
      <c r="F416" s="113" t="s">
        <v>198</v>
      </c>
      <c r="G416" s="111">
        <v>31</v>
      </c>
      <c r="H416" s="111">
        <v>265811675.244668</v>
      </c>
      <c r="I416" s="111">
        <v>2807.43169141352</v>
      </c>
      <c r="J416" s="111">
        <v>90.5623126262427</v>
      </c>
      <c r="K416" s="111">
        <v>94681.44</v>
      </c>
      <c r="L416" s="122"/>
      <c r="M416" s="123">
        <v>31</v>
      </c>
      <c r="N416" s="123">
        <v>255857297</v>
      </c>
      <c r="O416" s="123">
        <v>2778</v>
      </c>
      <c r="P416" s="123">
        <f t="shared" si="24"/>
        <v>89.6129032258064</v>
      </c>
      <c r="Q416" s="137">
        <f t="shared" si="25"/>
        <v>92101.2588192945</v>
      </c>
      <c r="R416" s="138">
        <f t="shared" si="26"/>
        <v>-9954378.24466816</v>
      </c>
      <c r="S416" s="107"/>
      <c r="T416" s="139">
        <v>30</v>
      </c>
      <c r="U416" s="140">
        <v>227021633.714629</v>
      </c>
      <c r="V416" s="141">
        <v>2409.13150695294</v>
      </c>
      <c r="W416" s="140">
        <v>80.304383565098</v>
      </c>
      <c r="X416" s="142">
        <v>94233.8071041068</v>
      </c>
      <c r="Z416" s="154">
        <v>30</v>
      </c>
      <c r="AA416" s="155">
        <v>195994866</v>
      </c>
      <c r="AB416" s="154">
        <v>2188</v>
      </c>
      <c r="AC416" s="156">
        <v>72.9333333333333</v>
      </c>
      <c r="AD416" s="156">
        <v>89577.1782449726</v>
      </c>
      <c r="AE416" s="157">
        <f t="shared" si="27"/>
        <v>-31026767.7146294</v>
      </c>
    </row>
    <row r="417" hidden="1" spans="1:31">
      <c r="A417" s="109" t="s">
        <v>921</v>
      </c>
      <c r="B417" s="109" t="s">
        <v>922</v>
      </c>
      <c r="C417" s="109" t="s">
        <v>14</v>
      </c>
      <c r="D417" s="109" t="s">
        <v>60</v>
      </c>
      <c r="E417" s="109" t="s">
        <v>1088</v>
      </c>
      <c r="F417" s="110" t="s">
        <v>154</v>
      </c>
      <c r="G417" s="111">
        <v>31</v>
      </c>
      <c r="H417" s="111">
        <v>362810118.1445</v>
      </c>
      <c r="I417" s="111">
        <v>4042.70163563547</v>
      </c>
      <c r="J417" s="111">
        <v>130.40973018179</v>
      </c>
      <c r="K417" s="111">
        <v>89744.470615</v>
      </c>
      <c r="L417" s="122"/>
      <c r="M417" s="123">
        <v>31</v>
      </c>
      <c r="N417" s="123">
        <v>359386883</v>
      </c>
      <c r="O417" s="123">
        <v>4455</v>
      </c>
      <c r="P417" s="123">
        <f t="shared" si="24"/>
        <v>143.709677419355</v>
      </c>
      <c r="Q417" s="137">
        <f t="shared" si="25"/>
        <v>80670.4563411897</v>
      </c>
      <c r="R417" s="138">
        <f t="shared" si="26"/>
        <v>-3423235.14450032</v>
      </c>
      <c r="S417" s="107"/>
      <c r="T417" s="139">
        <v>30</v>
      </c>
      <c r="U417" s="140">
        <v>358634657.713573</v>
      </c>
      <c r="V417" s="141">
        <v>4296.69094434864</v>
      </c>
      <c r="W417" s="140">
        <v>143.223031478288</v>
      </c>
      <c r="X417" s="142">
        <v>83467.6411123492</v>
      </c>
      <c r="Z417" s="154">
        <v>30</v>
      </c>
      <c r="AA417" s="155">
        <v>388177537</v>
      </c>
      <c r="AB417" s="154">
        <v>4947</v>
      </c>
      <c r="AC417" s="156">
        <v>164.9</v>
      </c>
      <c r="AD417" s="156">
        <v>78467.260359814</v>
      </c>
      <c r="AE417" s="157">
        <f t="shared" si="27"/>
        <v>29542879.2864271</v>
      </c>
    </row>
    <row r="418" hidden="1" spans="1:31">
      <c r="A418" s="112" t="s">
        <v>923</v>
      </c>
      <c r="B418" s="112" t="s">
        <v>924</v>
      </c>
      <c r="C418" s="112" t="s">
        <v>14</v>
      </c>
      <c r="D418" s="112" t="s">
        <v>24</v>
      </c>
      <c r="E418" s="112" t="s">
        <v>1087</v>
      </c>
      <c r="F418" s="113" t="s">
        <v>28</v>
      </c>
      <c r="G418" s="111">
        <v>31</v>
      </c>
      <c r="H418" s="111">
        <v>261461937.385254</v>
      </c>
      <c r="I418" s="111">
        <v>3339.59596536369</v>
      </c>
      <c r="J418" s="111">
        <v>107.728902108506</v>
      </c>
      <c r="K418" s="111">
        <v>78291.4879814751</v>
      </c>
      <c r="L418" s="122"/>
      <c r="M418" s="123">
        <v>31</v>
      </c>
      <c r="N418" s="123">
        <v>251472579</v>
      </c>
      <c r="O418" s="123">
        <v>3450</v>
      </c>
      <c r="P418" s="123">
        <f t="shared" si="24"/>
        <v>111.290322580645</v>
      </c>
      <c r="Q418" s="137">
        <f t="shared" si="25"/>
        <v>72890.6026086957</v>
      </c>
      <c r="R418" s="138">
        <f t="shared" si="26"/>
        <v>-9989358.385254</v>
      </c>
      <c r="S418" s="107"/>
      <c r="T418" s="139">
        <v>30</v>
      </c>
      <c r="U418" s="140">
        <v>234236996.603219</v>
      </c>
      <c r="V418" s="141">
        <v>3180</v>
      </c>
      <c r="W418" s="140">
        <v>106</v>
      </c>
      <c r="X418" s="142">
        <v>73659.4328940941</v>
      </c>
      <c r="Z418" s="154">
        <v>30</v>
      </c>
      <c r="AA418" s="155">
        <v>221184190</v>
      </c>
      <c r="AB418" s="154">
        <v>3077</v>
      </c>
      <c r="AC418" s="156">
        <v>102.566666666667</v>
      </c>
      <c r="AD418" s="156">
        <v>71883.0646733832</v>
      </c>
      <c r="AE418" s="157">
        <f t="shared" si="27"/>
        <v>-13052806.6032192</v>
      </c>
    </row>
    <row r="419" hidden="1" spans="1:31">
      <c r="A419" s="112" t="s">
        <v>925</v>
      </c>
      <c r="B419" s="112" t="s">
        <v>926</v>
      </c>
      <c r="C419" s="112" t="s">
        <v>14</v>
      </c>
      <c r="D419" s="112" t="s">
        <v>60</v>
      </c>
      <c r="E419" s="112" t="s">
        <v>1089</v>
      </c>
      <c r="F419" s="113" t="s">
        <v>55</v>
      </c>
      <c r="G419" s="111">
        <v>31</v>
      </c>
      <c r="H419" s="111">
        <v>308281317.136198</v>
      </c>
      <c r="I419" s="111">
        <v>3499.93150862886</v>
      </c>
      <c r="J419" s="111">
        <v>112.901016407383</v>
      </c>
      <c r="K419" s="111">
        <v>88082.1</v>
      </c>
      <c r="L419" s="122"/>
      <c r="M419" s="123">
        <v>31</v>
      </c>
      <c r="N419" s="123">
        <v>295621131</v>
      </c>
      <c r="O419" s="123">
        <v>3646</v>
      </c>
      <c r="P419" s="123">
        <f t="shared" si="24"/>
        <v>117.612903225806</v>
      </c>
      <c r="Q419" s="137">
        <f t="shared" si="25"/>
        <v>81080.9465167307</v>
      </c>
      <c r="R419" s="138">
        <f t="shared" si="26"/>
        <v>-12660186.1361982</v>
      </c>
      <c r="S419" s="107"/>
      <c r="T419" s="139">
        <v>30</v>
      </c>
      <c r="U419" s="140">
        <v>305523211.771655</v>
      </c>
      <c r="V419" s="141">
        <v>3629.79715006922</v>
      </c>
      <c r="W419" s="140">
        <v>120.993238335641</v>
      </c>
      <c r="X419" s="142">
        <v>84170.877638666</v>
      </c>
      <c r="Z419" s="154">
        <v>30</v>
      </c>
      <c r="AA419" s="155">
        <v>298720724</v>
      </c>
      <c r="AB419" s="154">
        <v>3759</v>
      </c>
      <c r="AC419" s="156">
        <v>125.3</v>
      </c>
      <c r="AD419" s="156">
        <v>79468.1362064379</v>
      </c>
      <c r="AE419" s="157">
        <f t="shared" si="27"/>
        <v>-6802487.7716549</v>
      </c>
    </row>
    <row r="420" hidden="1" spans="1:31">
      <c r="A420" s="109" t="s">
        <v>927</v>
      </c>
      <c r="B420" s="109" t="s">
        <v>928</v>
      </c>
      <c r="C420" s="109" t="s">
        <v>63</v>
      </c>
      <c r="D420" s="109" t="s">
        <v>15</v>
      </c>
      <c r="E420" s="109" t="s">
        <v>1093</v>
      </c>
      <c r="F420" s="110" t="s">
        <v>65</v>
      </c>
      <c r="G420" s="111">
        <v>31</v>
      </c>
      <c r="H420" s="111">
        <v>412408596.100101</v>
      </c>
      <c r="I420" s="111">
        <v>5302.92652822555</v>
      </c>
      <c r="J420" s="111">
        <v>171.062146071792</v>
      </c>
      <c r="K420" s="111">
        <v>77770</v>
      </c>
      <c r="L420" s="122"/>
      <c r="M420" s="123">
        <v>31</v>
      </c>
      <c r="N420" s="123">
        <v>422842364</v>
      </c>
      <c r="O420" s="123">
        <v>5078</v>
      </c>
      <c r="P420" s="123">
        <f t="shared" si="24"/>
        <v>163.806451612903</v>
      </c>
      <c r="Q420" s="137">
        <f t="shared" si="25"/>
        <v>83269.4690823159</v>
      </c>
      <c r="R420" s="138">
        <f t="shared" si="26"/>
        <v>10433767.8998992</v>
      </c>
      <c r="S420" s="107"/>
      <c r="T420" s="139">
        <v>30</v>
      </c>
      <c r="U420" s="140">
        <v>362417735.088049</v>
      </c>
      <c r="V420" s="141">
        <v>4188.25257072902</v>
      </c>
      <c r="W420" s="140">
        <v>139.608419024301</v>
      </c>
      <c r="X420" s="142">
        <v>86531.967441726</v>
      </c>
      <c r="Z420" s="154">
        <v>30</v>
      </c>
      <c r="AA420" s="155">
        <v>385330695</v>
      </c>
      <c r="AB420" s="154">
        <v>4726</v>
      </c>
      <c r="AC420" s="156">
        <v>157.533333333333</v>
      </c>
      <c r="AD420" s="156">
        <v>81534.2139229793</v>
      </c>
      <c r="AE420" s="157">
        <f t="shared" si="27"/>
        <v>22912959.9119511</v>
      </c>
    </row>
    <row r="421" hidden="1" spans="1:31">
      <c r="A421" s="112" t="s">
        <v>929</v>
      </c>
      <c r="B421" s="112" t="s">
        <v>930</v>
      </c>
      <c r="C421" s="112" t="s">
        <v>173</v>
      </c>
      <c r="D421" s="112" t="s">
        <v>60</v>
      </c>
      <c r="E421" s="112" t="s">
        <v>1091</v>
      </c>
      <c r="F421" s="113" t="s">
        <v>364</v>
      </c>
      <c r="G421" s="111">
        <v>31</v>
      </c>
      <c r="H421" s="111">
        <v>322915930.746379</v>
      </c>
      <c r="I421" s="111">
        <v>4117.56648073984</v>
      </c>
      <c r="J421" s="111">
        <v>132.824725185156</v>
      </c>
      <c r="K421" s="111">
        <v>78423.975</v>
      </c>
      <c r="L421" s="122"/>
      <c r="M421" s="123">
        <v>31</v>
      </c>
      <c r="N421" s="123">
        <v>315581945</v>
      </c>
      <c r="O421" s="123">
        <v>4008</v>
      </c>
      <c r="P421" s="123">
        <f t="shared" si="24"/>
        <v>129.290322580645</v>
      </c>
      <c r="Q421" s="137">
        <f t="shared" si="25"/>
        <v>78738.0102295409</v>
      </c>
      <c r="R421" s="138">
        <f t="shared" si="26"/>
        <v>-7333985.74637878</v>
      </c>
      <c r="S421" s="107"/>
      <c r="T421" s="139">
        <v>30</v>
      </c>
      <c r="U421" s="140">
        <v>299379413.765982</v>
      </c>
      <c r="V421" s="141">
        <v>3681.19894231273</v>
      </c>
      <c r="W421" s="140">
        <v>122.706631410424</v>
      </c>
      <c r="X421" s="142">
        <v>81326.605396093</v>
      </c>
      <c r="Z421" s="154">
        <v>30</v>
      </c>
      <c r="AA421" s="155">
        <v>280173226</v>
      </c>
      <c r="AB421" s="154">
        <v>3398</v>
      </c>
      <c r="AC421" s="156">
        <v>113.266666666667</v>
      </c>
      <c r="AD421" s="156">
        <v>82452.3914067098</v>
      </c>
      <c r="AE421" s="157">
        <f t="shared" si="27"/>
        <v>-19206187.7659824</v>
      </c>
    </row>
    <row r="422" hidden="1" spans="1:31">
      <c r="A422" s="112" t="s">
        <v>931</v>
      </c>
      <c r="B422" s="112" t="s">
        <v>932</v>
      </c>
      <c r="C422" s="112" t="s">
        <v>173</v>
      </c>
      <c r="D422" s="112" t="s">
        <v>15</v>
      </c>
      <c r="E422" s="112" t="s">
        <v>1091</v>
      </c>
      <c r="F422" s="113" t="s">
        <v>364</v>
      </c>
      <c r="G422" s="111">
        <v>31</v>
      </c>
      <c r="H422" s="111">
        <v>284046420.563944</v>
      </c>
      <c r="I422" s="111">
        <v>2963.40011871428</v>
      </c>
      <c r="J422" s="111">
        <v>95.5935522165895</v>
      </c>
      <c r="K422" s="111">
        <v>95851.525</v>
      </c>
      <c r="L422" s="122"/>
      <c r="M422" s="123">
        <v>31</v>
      </c>
      <c r="N422" s="123">
        <v>278448549</v>
      </c>
      <c r="O422" s="123">
        <v>2937</v>
      </c>
      <c r="P422" s="123">
        <f t="shared" si="24"/>
        <v>94.741935483871</v>
      </c>
      <c r="Q422" s="137">
        <f t="shared" si="25"/>
        <v>94807.1327885598</v>
      </c>
      <c r="R422" s="138">
        <f t="shared" si="26"/>
        <v>-5597871.56394434</v>
      </c>
      <c r="S422" s="107"/>
      <c r="T422" s="139">
        <v>30</v>
      </c>
      <c r="U422" s="140">
        <v>256379447.192078</v>
      </c>
      <c r="V422" s="141">
        <v>2613.92540532901</v>
      </c>
      <c r="W422" s="140">
        <v>87.1308468443003</v>
      </c>
      <c r="X422" s="142">
        <v>98082.1589894637</v>
      </c>
      <c r="Z422" s="154">
        <v>30</v>
      </c>
      <c r="AA422" s="155">
        <v>253962644</v>
      </c>
      <c r="AB422" s="154">
        <v>2510</v>
      </c>
      <c r="AC422" s="156">
        <v>83.6666666666667</v>
      </c>
      <c r="AD422" s="156">
        <v>101180.33625498</v>
      </c>
      <c r="AE422" s="157">
        <f t="shared" si="27"/>
        <v>-2416803.19207838</v>
      </c>
    </row>
    <row r="423" hidden="1" spans="1:31">
      <c r="A423" s="114" t="s">
        <v>933</v>
      </c>
      <c r="B423" s="114" t="s">
        <v>934</v>
      </c>
      <c r="C423" s="114" t="s">
        <v>14</v>
      </c>
      <c r="D423" s="114" t="s">
        <v>24</v>
      </c>
      <c r="E423" s="114" t="s">
        <v>1087</v>
      </c>
      <c r="F423" s="115" t="s">
        <v>288</v>
      </c>
      <c r="G423" s="111">
        <v>0</v>
      </c>
      <c r="H423" s="111">
        <v>0</v>
      </c>
      <c r="I423" s="111">
        <v>0</v>
      </c>
      <c r="J423" s="111">
        <v>0</v>
      </c>
      <c r="K423" s="111">
        <v>0</v>
      </c>
      <c r="L423" s="122"/>
      <c r="M423" s="123">
        <v>0</v>
      </c>
      <c r="N423" s="123">
        <v>0</v>
      </c>
      <c r="O423" s="123">
        <v>0</v>
      </c>
      <c r="P423" s="123">
        <f t="shared" si="24"/>
        <v>0</v>
      </c>
      <c r="Q423" s="137">
        <f t="shared" si="25"/>
        <v>0</v>
      </c>
      <c r="R423" s="138">
        <f t="shared" si="26"/>
        <v>0</v>
      </c>
      <c r="S423" s="107"/>
      <c r="T423" s="139">
        <v>0</v>
      </c>
      <c r="U423" s="140">
        <v>0</v>
      </c>
      <c r="V423" s="141">
        <v>0</v>
      </c>
      <c r="W423" s="140">
        <v>0</v>
      </c>
      <c r="X423" s="142">
        <v>0</v>
      </c>
      <c r="Z423" s="154">
        <v>0</v>
      </c>
      <c r="AA423" s="155">
        <v>0</v>
      </c>
      <c r="AB423" s="154">
        <v>0</v>
      </c>
      <c r="AC423" s="156">
        <v>0</v>
      </c>
      <c r="AD423" s="156">
        <v>0</v>
      </c>
      <c r="AE423" s="157">
        <f t="shared" si="27"/>
        <v>0</v>
      </c>
    </row>
    <row r="424" hidden="1" spans="1:31">
      <c r="A424" s="112" t="s">
        <v>935</v>
      </c>
      <c r="B424" s="112" t="s">
        <v>936</v>
      </c>
      <c r="C424" s="112" t="s">
        <v>50</v>
      </c>
      <c r="D424" s="112" t="s">
        <v>92</v>
      </c>
      <c r="E424" s="112" t="s">
        <v>1088</v>
      </c>
      <c r="F424" s="113" t="s">
        <v>212</v>
      </c>
      <c r="G424" s="111">
        <v>31</v>
      </c>
      <c r="H424" s="111">
        <v>1069225426.31798</v>
      </c>
      <c r="I424" s="111">
        <v>12198.9672414007</v>
      </c>
      <c r="J424" s="111">
        <v>393.515072303249</v>
      </c>
      <c r="K424" s="111">
        <v>87648.8480671751</v>
      </c>
      <c r="L424" s="122"/>
      <c r="M424" s="123">
        <v>31</v>
      </c>
      <c r="N424" s="123">
        <v>1013364930</v>
      </c>
      <c r="O424" s="123">
        <v>11554</v>
      </c>
      <c r="P424" s="123">
        <f t="shared" si="24"/>
        <v>372.709677419355</v>
      </c>
      <c r="Q424" s="137">
        <f t="shared" si="25"/>
        <v>87706.8487104033</v>
      </c>
      <c r="R424" s="138">
        <f t="shared" si="26"/>
        <v>-55860496.3179789</v>
      </c>
      <c r="S424" s="107"/>
      <c r="T424" s="139">
        <v>30</v>
      </c>
      <c r="U424" s="140">
        <v>1008354842.19597</v>
      </c>
      <c r="V424" s="141">
        <v>11278.4223428474</v>
      </c>
      <c r="W424" s="140">
        <v>375.947411428246</v>
      </c>
      <c r="X424" s="142">
        <v>89405.6643334918</v>
      </c>
      <c r="Z424" s="154">
        <v>30</v>
      </c>
      <c r="AA424" s="155">
        <v>735855566</v>
      </c>
      <c r="AB424" s="154">
        <v>8377</v>
      </c>
      <c r="AC424" s="156">
        <v>279.233333333333</v>
      </c>
      <c r="AD424" s="156">
        <v>87842.3738808643</v>
      </c>
      <c r="AE424" s="157">
        <f t="shared" si="27"/>
        <v>-272499276.195967</v>
      </c>
    </row>
    <row r="425" hidden="1" spans="1:31">
      <c r="A425" s="109" t="s">
        <v>937</v>
      </c>
      <c r="B425" s="109" t="s">
        <v>938</v>
      </c>
      <c r="C425" s="109" t="s">
        <v>14</v>
      </c>
      <c r="D425" s="109" t="s">
        <v>15</v>
      </c>
      <c r="E425" s="109" t="s">
        <v>1091</v>
      </c>
      <c r="F425" s="110" t="s">
        <v>109</v>
      </c>
      <c r="G425" s="111">
        <v>31</v>
      </c>
      <c r="H425" s="111">
        <v>326401555.271171</v>
      </c>
      <c r="I425" s="111">
        <v>3680.85488429773</v>
      </c>
      <c r="J425" s="111">
        <v>118.737254332185</v>
      </c>
      <c r="K425" s="111">
        <v>88675.475</v>
      </c>
      <c r="L425" s="122"/>
      <c r="M425" s="123">
        <v>31</v>
      </c>
      <c r="N425" s="123">
        <v>290537139</v>
      </c>
      <c r="O425" s="123">
        <v>3443</v>
      </c>
      <c r="P425" s="123">
        <f t="shared" si="24"/>
        <v>111.064516129032</v>
      </c>
      <c r="Q425" s="137">
        <f t="shared" si="25"/>
        <v>84384.879175138</v>
      </c>
      <c r="R425" s="138">
        <f t="shared" si="26"/>
        <v>-35864416.2711714</v>
      </c>
      <c r="S425" s="107"/>
      <c r="T425" s="139">
        <v>30</v>
      </c>
      <c r="U425" s="140">
        <v>265538958.414902</v>
      </c>
      <c r="V425" s="141">
        <v>3091.38988240068</v>
      </c>
      <c r="W425" s="140">
        <v>103.046329413356</v>
      </c>
      <c r="X425" s="142">
        <v>85896.3018306486</v>
      </c>
      <c r="Z425" s="154">
        <v>30</v>
      </c>
      <c r="AA425" s="155">
        <v>273474706</v>
      </c>
      <c r="AB425" s="154">
        <v>3355</v>
      </c>
      <c r="AC425" s="156">
        <v>111.833333333333</v>
      </c>
      <c r="AD425" s="156">
        <v>81512.5800298063</v>
      </c>
      <c r="AE425" s="157">
        <f t="shared" si="27"/>
        <v>7935747.58509818</v>
      </c>
    </row>
    <row r="426" hidden="1" spans="1:31">
      <c r="A426" s="109" t="s">
        <v>939</v>
      </c>
      <c r="B426" s="109" t="s">
        <v>940</v>
      </c>
      <c r="C426" s="109" t="s">
        <v>80</v>
      </c>
      <c r="D426" s="109" t="s">
        <v>92</v>
      </c>
      <c r="E426" s="109" t="s">
        <v>1093</v>
      </c>
      <c r="F426" s="110" t="s">
        <v>339</v>
      </c>
      <c r="G426" s="111">
        <v>30</v>
      </c>
      <c r="H426" s="111">
        <v>315107038.66738</v>
      </c>
      <c r="I426" s="111">
        <v>3924.36688047052</v>
      </c>
      <c r="J426" s="111">
        <v>130.812229349017</v>
      </c>
      <c r="K426" s="111">
        <v>80295</v>
      </c>
      <c r="L426" s="122"/>
      <c r="M426" s="123">
        <v>30</v>
      </c>
      <c r="N426" s="123">
        <v>334453728</v>
      </c>
      <c r="O426" s="123">
        <v>4170</v>
      </c>
      <c r="P426" s="123">
        <f t="shared" si="24"/>
        <v>139</v>
      </c>
      <c r="Q426" s="137">
        <f t="shared" si="25"/>
        <v>80204.7309352518</v>
      </c>
      <c r="R426" s="138">
        <f t="shared" si="26"/>
        <v>19346689.3326198</v>
      </c>
      <c r="S426" s="107"/>
      <c r="T426" s="139">
        <v>30</v>
      </c>
      <c r="U426" s="140">
        <v>342516029.590088</v>
      </c>
      <c r="V426" s="141">
        <v>4188.25257072902</v>
      </c>
      <c r="W426" s="140">
        <v>139.608419024301</v>
      </c>
      <c r="X426" s="142">
        <v>81780.1753370545</v>
      </c>
      <c r="Z426" s="154">
        <v>30</v>
      </c>
      <c r="AA426" s="155">
        <v>337798597</v>
      </c>
      <c r="AB426" s="154">
        <v>4118</v>
      </c>
      <c r="AC426" s="156">
        <v>137.266666666667</v>
      </c>
      <c r="AD426" s="156">
        <v>82029.7710053424</v>
      </c>
      <c r="AE426" s="157">
        <f t="shared" si="27"/>
        <v>-4717432.59008843</v>
      </c>
    </row>
    <row r="427" hidden="1" spans="1:31">
      <c r="A427" s="112" t="s">
        <v>941</v>
      </c>
      <c r="B427" s="112" t="s">
        <v>942</v>
      </c>
      <c r="C427" s="112" t="s">
        <v>35</v>
      </c>
      <c r="D427" s="112" t="s">
        <v>60</v>
      </c>
      <c r="E427" s="112" t="s">
        <v>1090</v>
      </c>
      <c r="F427" s="113" t="s">
        <v>121</v>
      </c>
      <c r="G427" s="111">
        <v>31</v>
      </c>
      <c r="H427" s="111">
        <v>450106880.866287</v>
      </c>
      <c r="I427" s="111">
        <v>4454.45828370946</v>
      </c>
      <c r="J427" s="111">
        <v>143.692202700305</v>
      </c>
      <c r="K427" s="111">
        <v>101046.3792</v>
      </c>
      <c r="L427" s="122"/>
      <c r="M427" s="123">
        <v>31</v>
      </c>
      <c r="N427" s="123">
        <v>398863226</v>
      </c>
      <c r="O427" s="123">
        <v>4231</v>
      </c>
      <c r="P427" s="123">
        <f t="shared" si="24"/>
        <v>136.483870967742</v>
      </c>
      <c r="Q427" s="137">
        <f t="shared" si="25"/>
        <v>94271.6204207043</v>
      </c>
      <c r="R427" s="138">
        <f t="shared" si="26"/>
        <v>-51243654.8662872</v>
      </c>
      <c r="S427" s="107"/>
      <c r="T427" s="139">
        <v>30</v>
      </c>
      <c r="U427" s="140">
        <v>362869895.84028</v>
      </c>
      <c r="V427" s="141">
        <v>3780</v>
      </c>
      <c r="W427" s="140">
        <v>126</v>
      </c>
      <c r="X427" s="142">
        <v>95997.326941873</v>
      </c>
      <c r="Z427" s="154">
        <v>30</v>
      </c>
      <c r="AA427" s="155">
        <v>359333185</v>
      </c>
      <c r="AB427" s="154">
        <v>3760</v>
      </c>
      <c r="AC427" s="156">
        <v>125.333333333333</v>
      </c>
      <c r="AD427" s="156">
        <v>95567.3364361702</v>
      </c>
      <c r="AE427" s="157">
        <f t="shared" si="27"/>
        <v>-3536710.84027994</v>
      </c>
    </row>
    <row r="428" hidden="1" spans="1:31">
      <c r="A428" s="109" t="s">
        <v>943</v>
      </c>
      <c r="B428" s="109" t="s">
        <v>944</v>
      </c>
      <c r="C428" s="109" t="s">
        <v>14</v>
      </c>
      <c r="D428" s="109" t="s">
        <v>60</v>
      </c>
      <c r="E428" s="109" t="s">
        <v>1087</v>
      </c>
      <c r="F428" s="110" t="s">
        <v>201</v>
      </c>
      <c r="G428" s="111">
        <v>26</v>
      </c>
      <c r="H428" s="111">
        <v>181856952.322048</v>
      </c>
      <c r="I428" s="111">
        <v>1867.99863510397</v>
      </c>
      <c r="J428" s="111">
        <v>71.8461013501526</v>
      </c>
      <c r="K428" s="111">
        <v>97353.9</v>
      </c>
      <c r="L428" s="122"/>
      <c r="M428" s="123">
        <v>26</v>
      </c>
      <c r="N428" s="123">
        <v>196676864</v>
      </c>
      <c r="O428" s="123">
        <v>2102</v>
      </c>
      <c r="P428" s="123">
        <f t="shared" si="24"/>
        <v>80.8461538461538</v>
      </c>
      <c r="Q428" s="137">
        <f t="shared" si="25"/>
        <v>93566.5385347288</v>
      </c>
      <c r="R428" s="138">
        <f t="shared" si="26"/>
        <v>14819911.6779519</v>
      </c>
      <c r="S428" s="107"/>
      <c r="T428" s="139">
        <v>25</v>
      </c>
      <c r="U428" s="140">
        <v>186459277.386432</v>
      </c>
      <c r="V428" s="141">
        <v>1870.94530437482</v>
      </c>
      <c r="W428" s="140">
        <v>74.8378121749928</v>
      </c>
      <c r="X428" s="142">
        <v>99660.464124972</v>
      </c>
      <c r="Z428" s="154">
        <v>25</v>
      </c>
      <c r="AA428" s="155">
        <v>311715392</v>
      </c>
      <c r="AB428" s="154">
        <v>2080</v>
      </c>
      <c r="AC428" s="156">
        <v>83.2</v>
      </c>
      <c r="AD428" s="156">
        <v>149863.169230769</v>
      </c>
      <c r="AE428" s="157">
        <f t="shared" si="27"/>
        <v>125256114.613568</v>
      </c>
    </row>
    <row r="429" hidden="1" spans="1:31">
      <c r="A429" s="109" t="s">
        <v>945</v>
      </c>
      <c r="B429" s="109" t="s">
        <v>946</v>
      </c>
      <c r="C429" s="109" t="s">
        <v>192</v>
      </c>
      <c r="D429" s="109" t="s">
        <v>15</v>
      </c>
      <c r="E429" s="109" t="s">
        <v>1090</v>
      </c>
      <c r="F429" s="110" t="s">
        <v>193</v>
      </c>
      <c r="G429" s="111">
        <v>31</v>
      </c>
      <c r="H429" s="111">
        <v>254000847.551314</v>
      </c>
      <c r="I429" s="111">
        <v>3022.66812108856</v>
      </c>
      <c r="J429" s="111">
        <v>97.5054232609213</v>
      </c>
      <c r="K429" s="111">
        <v>84032</v>
      </c>
      <c r="L429" s="122"/>
      <c r="M429" s="123">
        <v>31</v>
      </c>
      <c r="N429" s="123">
        <v>302268058</v>
      </c>
      <c r="O429" s="123">
        <v>3755</v>
      </c>
      <c r="P429" s="123">
        <f t="shared" si="24"/>
        <v>121.129032258065</v>
      </c>
      <c r="Q429" s="137">
        <f t="shared" si="25"/>
        <v>80497.4854860186</v>
      </c>
      <c r="R429" s="138">
        <f t="shared" si="26"/>
        <v>48267210.448686</v>
      </c>
      <c r="S429" s="107"/>
      <c r="T429" s="139">
        <v>30</v>
      </c>
      <c r="U429" s="140">
        <v>283576340.854999</v>
      </c>
      <c r="V429" s="141">
        <v>3374.151806664</v>
      </c>
      <c r="W429" s="140">
        <v>112.4717268888</v>
      </c>
      <c r="X429" s="142">
        <v>84043.7410951492</v>
      </c>
      <c r="Z429" s="154">
        <v>30</v>
      </c>
      <c r="AA429" s="155">
        <v>305330353</v>
      </c>
      <c r="AB429" s="154">
        <v>3719</v>
      </c>
      <c r="AC429" s="156">
        <v>123.966666666667</v>
      </c>
      <c r="AD429" s="156">
        <v>82100.1218069373</v>
      </c>
      <c r="AE429" s="157">
        <f t="shared" si="27"/>
        <v>21754012.1450006</v>
      </c>
    </row>
    <row r="430" hidden="1" spans="1:31">
      <c r="A430" s="109" t="s">
        <v>947</v>
      </c>
      <c r="B430" s="109" t="s">
        <v>948</v>
      </c>
      <c r="C430" s="109" t="s">
        <v>80</v>
      </c>
      <c r="D430" s="109" t="s">
        <v>60</v>
      </c>
      <c r="E430" s="109" t="s">
        <v>1093</v>
      </c>
      <c r="F430" s="110" t="s">
        <v>339</v>
      </c>
      <c r="G430" s="111">
        <v>30</v>
      </c>
      <c r="H430" s="111">
        <v>134915205.234945</v>
      </c>
      <c r="I430" s="111">
        <v>1509.37187710405</v>
      </c>
      <c r="J430" s="111">
        <v>50.3123959034682</v>
      </c>
      <c r="K430" s="111">
        <v>89385</v>
      </c>
      <c r="L430" s="122"/>
      <c r="M430" s="123">
        <v>30</v>
      </c>
      <c r="N430" s="123">
        <v>125889982</v>
      </c>
      <c r="O430" s="123">
        <v>1393</v>
      </c>
      <c r="P430" s="123">
        <f t="shared" si="24"/>
        <v>46.4333333333333</v>
      </c>
      <c r="Q430" s="137">
        <f t="shared" si="25"/>
        <v>90373.2821249103</v>
      </c>
      <c r="R430" s="138">
        <f t="shared" si="26"/>
        <v>-9025223.23494509</v>
      </c>
      <c r="S430" s="107"/>
      <c r="T430" s="139">
        <v>30</v>
      </c>
      <c r="U430" s="140">
        <v>127881461.330875</v>
      </c>
      <c r="V430" s="141">
        <v>1396.28298752525</v>
      </c>
      <c r="W430" s="140">
        <v>46.5427662508416</v>
      </c>
      <c r="X430" s="142">
        <v>91587.0654254191</v>
      </c>
      <c r="Z430" s="154">
        <v>30</v>
      </c>
      <c r="AA430" s="155">
        <v>137798910</v>
      </c>
      <c r="AB430" s="154">
        <v>1521</v>
      </c>
      <c r="AC430" s="156">
        <v>50.7</v>
      </c>
      <c r="AD430" s="156">
        <v>90597.573964497</v>
      </c>
      <c r="AE430" s="157">
        <f t="shared" si="27"/>
        <v>9917448.6691253</v>
      </c>
    </row>
    <row r="431" hidden="1" spans="1:31">
      <c r="A431" s="112" t="s">
        <v>949</v>
      </c>
      <c r="B431" s="112" t="s">
        <v>950</v>
      </c>
      <c r="C431" s="112" t="s">
        <v>317</v>
      </c>
      <c r="D431" s="112" t="s">
        <v>60</v>
      </c>
      <c r="E431" s="112" t="s">
        <v>1091</v>
      </c>
      <c r="F431" s="113" t="s">
        <v>109</v>
      </c>
      <c r="G431" s="111">
        <v>31</v>
      </c>
      <c r="H431" s="111">
        <v>356205243.86848</v>
      </c>
      <c r="I431" s="111">
        <v>4398.30964988119</v>
      </c>
      <c r="J431" s="111">
        <v>141.88095644778</v>
      </c>
      <c r="K431" s="111">
        <v>80986.85</v>
      </c>
      <c r="L431" s="122"/>
      <c r="M431" s="123">
        <v>31</v>
      </c>
      <c r="N431" s="123">
        <v>337085775</v>
      </c>
      <c r="O431" s="123">
        <v>4301</v>
      </c>
      <c r="P431" s="123">
        <f t="shared" si="24"/>
        <v>138.741935483871</v>
      </c>
      <c r="Q431" s="137">
        <f t="shared" si="25"/>
        <v>78373.814229249</v>
      </c>
      <c r="R431" s="138">
        <f t="shared" si="26"/>
        <v>-19119468.8684803</v>
      </c>
      <c r="S431" s="107"/>
      <c r="T431" s="139">
        <v>30</v>
      </c>
      <c r="U431" s="140">
        <v>316185784.898374</v>
      </c>
      <c r="V431" s="141">
        <v>3962.06039941371</v>
      </c>
      <c r="W431" s="140">
        <v>132.068679980457</v>
      </c>
      <c r="X431" s="142">
        <v>79803.3732512411</v>
      </c>
      <c r="Z431" s="154">
        <v>30</v>
      </c>
      <c r="AA431" s="155">
        <v>279007526</v>
      </c>
      <c r="AB431" s="154">
        <v>3559</v>
      </c>
      <c r="AC431" s="156">
        <v>118.633333333333</v>
      </c>
      <c r="AD431" s="156">
        <v>78394.921607193</v>
      </c>
      <c r="AE431" s="157">
        <f t="shared" si="27"/>
        <v>-37178258.8983738</v>
      </c>
    </row>
    <row r="432" hidden="1" spans="1:31">
      <c r="A432" s="114" t="s">
        <v>951</v>
      </c>
      <c r="B432" s="114" t="s">
        <v>952</v>
      </c>
      <c r="C432" s="114" t="s">
        <v>14</v>
      </c>
      <c r="D432" s="114" t="s">
        <v>24</v>
      </c>
      <c r="E432" s="114" t="s">
        <v>1087</v>
      </c>
      <c r="F432" s="115" t="s">
        <v>17</v>
      </c>
      <c r="G432" s="111">
        <v>0</v>
      </c>
      <c r="H432" s="111">
        <v>0</v>
      </c>
      <c r="I432" s="111">
        <v>0</v>
      </c>
      <c r="J432" s="111">
        <v>0</v>
      </c>
      <c r="K432" s="111">
        <v>0</v>
      </c>
      <c r="L432" s="122"/>
      <c r="M432" s="123">
        <v>0</v>
      </c>
      <c r="N432" s="123">
        <v>0</v>
      </c>
      <c r="O432" s="123">
        <v>0</v>
      </c>
      <c r="P432" s="123">
        <f t="shared" si="24"/>
        <v>0</v>
      </c>
      <c r="Q432" s="137">
        <f t="shared" si="25"/>
        <v>0</v>
      </c>
      <c r="R432" s="138">
        <f t="shared" si="26"/>
        <v>0</v>
      </c>
      <c r="S432" s="107"/>
      <c r="T432" s="139">
        <v>0</v>
      </c>
      <c r="U432" s="140">
        <v>0</v>
      </c>
      <c r="V432" s="141">
        <v>0</v>
      </c>
      <c r="W432" s="140">
        <v>0</v>
      </c>
      <c r="X432" s="142">
        <v>0</v>
      </c>
      <c r="Z432" s="154">
        <v>0</v>
      </c>
      <c r="AA432" s="155">
        <v>0</v>
      </c>
      <c r="AB432" s="154">
        <v>0</v>
      </c>
      <c r="AC432" s="156">
        <v>0</v>
      </c>
      <c r="AD432" s="156">
        <v>0</v>
      </c>
      <c r="AE432" s="157">
        <f t="shared" si="27"/>
        <v>0</v>
      </c>
    </row>
    <row r="433" hidden="1" spans="1:31">
      <c r="A433" s="109" t="s">
        <v>953</v>
      </c>
      <c r="B433" s="109" t="s">
        <v>954</v>
      </c>
      <c r="C433" s="109" t="s">
        <v>14</v>
      </c>
      <c r="D433" s="109" t="s">
        <v>60</v>
      </c>
      <c r="E433" s="109" t="s">
        <v>1087</v>
      </c>
      <c r="F433" s="110" t="s">
        <v>74</v>
      </c>
      <c r="G433" s="111">
        <v>29</v>
      </c>
      <c r="H433" s="111">
        <v>313052576.994996</v>
      </c>
      <c r="I433" s="111">
        <v>3591.99604350682</v>
      </c>
      <c r="J433" s="111">
        <v>123.861932534718</v>
      </c>
      <c r="K433" s="111">
        <v>87152.817877095</v>
      </c>
      <c r="L433" s="122"/>
      <c r="M433" s="123">
        <v>29</v>
      </c>
      <c r="N433" s="123">
        <v>233736226</v>
      </c>
      <c r="O433" s="123">
        <v>2885</v>
      </c>
      <c r="P433" s="123">
        <f t="shared" si="24"/>
        <v>99.4827586206897</v>
      </c>
      <c r="Q433" s="137">
        <f t="shared" si="25"/>
        <v>81017.7559792028</v>
      </c>
      <c r="R433" s="138">
        <f t="shared" si="26"/>
        <v>-79316350.994996</v>
      </c>
      <c r="S433" s="107"/>
      <c r="T433" s="139">
        <v>30</v>
      </c>
      <c r="U433" s="140">
        <v>213541922.54915</v>
      </c>
      <c r="V433" s="141">
        <v>2683.94193474688</v>
      </c>
      <c r="W433" s="140">
        <v>89.4647311582294</v>
      </c>
      <c r="X433" s="142">
        <v>79562.7952246622</v>
      </c>
      <c r="Z433" s="154">
        <v>30</v>
      </c>
      <c r="AA433" s="155">
        <v>247510387</v>
      </c>
      <c r="AB433" s="154">
        <v>3055</v>
      </c>
      <c r="AC433" s="156">
        <v>101.833333333333</v>
      </c>
      <c r="AD433" s="156">
        <v>81018.1299509002</v>
      </c>
      <c r="AE433" s="157">
        <f t="shared" si="27"/>
        <v>33968464.4508501</v>
      </c>
    </row>
    <row r="434" hidden="1" spans="1:31">
      <c r="A434" s="109" t="s">
        <v>955</v>
      </c>
      <c r="B434" s="109" t="s">
        <v>956</v>
      </c>
      <c r="C434" s="109" t="s">
        <v>14</v>
      </c>
      <c r="D434" s="109" t="s">
        <v>60</v>
      </c>
      <c r="E434" s="109" t="s">
        <v>1088</v>
      </c>
      <c r="F434" s="110" t="s">
        <v>25</v>
      </c>
      <c r="G434" s="111">
        <v>31</v>
      </c>
      <c r="H434" s="111">
        <v>216985940.515201</v>
      </c>
      <c r="I434" s="111">
        <v>3078.12257133799</v>
      </c>
      <c r="J434" s="111">
        <v>99.294276494774</v>
      </c>
      <c r="K434" s="111">
        <v>70492.95</v>
      </c>
      <c r="L434" s="122"/>
      <c r="M434" s="123">
        <v>31</v>
      </c>
      <c r="N434" s="123">
        <v>341115792</v>
      </c>
      <c r="O434" s="123">
        <v>4718</v>
      </c>
      <c r="P434" s="123">
        <f t="shared" si="24"/>
        <v>152.193548387097</v>
      </c>
      <c r="Q434" s="137">
        <f t="shared" si="25"/>
        <v>72300.930902925</v>
      </c>
      <c r="R434" s="138">
        <f t="shared" si="26"/>
        <v>124129851.484799</v>
      </c>
      <c r="S434" s="107"/>
      <c r="T434" s="139">
        <v>30</v>
      </c>
      <c r="U434" s="140">
        <v>329653887.829173</v>
      </c>
      <c r="V434" s="141">
        <v>4458.11825992086</v>
      </c>
      <c r="W434" s="140">
        <v>148.603941997362</v>
      </c>
      <c r="X434" s="142">
        <v>73944.626097699</v>
      </c>
      <c r="Z434" s="154">
        <v>30</v>
      </c>
      <c r="AA434" s="155">
        <v>271702109</v>
      </c>
      <c r="AB434" s="154">
        <v>3845</v>
      </c>
      <c r="AC434" s="156">
        <v>128.166666666667</v>
      </c>
      <c r="AD434" s="156">
        <v>70663.7474642393</v>
      </c>
      <c r="AE434" s="157">
        <f t="shared" si="27"/>
        <v>-57951778.8291728</v>
      </c>
    </row>
    <row r="435" hidden="1" spans="1:31">
      <c r="A435" s="109" t="s">
        <v>957</v>
      </c>
      <c r="B435" s="109" t="s">
        <v>958</v>
      </c>
      <c r="C435" s="109" t="s">
        <v>14</v>
      </c>
      <c r="D435" s="109" t="s">
        <v>60</v>
      </c>
      <c r="E435" s="109" t="s">
        <v>1092</v>
      </c>
      <c r="F435" s="110" t="s">
        <v>112</v>
      </c>
      <c r="G435" s="111">
        <v>31</v>
      </c>
      <c r="H435" s="111">
        <v>303127633.359358</v>
      </c>
      <c r="I435" s="111">
        <v>3587.27361005356</v>
      </c>
      <c r="J435" s="111">
        <v>115.718503550115</v>
      </c>
      <c r="K435" s="111">
        <v>84500.84</v>
      </c>
      <c r="L435" s="122"/>
      <c r="M435" s="123">
        <v>31</v>
      </c>
      <c r="N435" s="123">
        <v>311783867</v>
      </c>
      <c r="O435" s="123">
        <v>3769</v>
      </c>
      <c r="P435" s="123">
        <f t="shared" si="24"/>
        <v>121.58064516129</v>
      </c>
      <c r="Q435" s="137">
        <f t="shared" si="25"/>
        <v>82723.2334836827</v>
      </c>
      <c r="R435" s="138">
        <f t="shared" si="26"/>
        <v>8656233.64064205</v>
      </c>
      <c r="S435" s="107"/>
      <c r="T435" s="139">
        <v>30</v>
      </c>
      <c r="U435" s="140">
        <v>293692094.003336</v>
      </c>
      <c r="V435" s="141">
        <v>3480</v>
      </c>
      <c r="W435" s="140">
        <v>116</v>
      </c>
      <c r="X435" s="142">
        <v>84394.2798860162</v>
      </c>
      <c r="Z435" s="154">
        <v>30</v>
      </c>
      <c r="AA435" s="155">
        <v>272086703</v>
      </c>
      <c r="AB435" s="154">
        <v>3365</v>
      </c>
      <c r="AC435" s="156">
        <v>112.166666666667</v>
      </c>
      <c r="AD435" s="156">
        <v>80857.861218425</v>
      </c>
      <c r="AE435" s="157">
        <f t="shared" si="27"/>
        <v>-21605391.0033364</v>
      </c>
    </row>
    <row r="436" hidden="1" spans="1:31">
      <c r="A436" s="109" t="s">
        <v>959</v>
      </c>
      <c r="B436" s="109" t="s">
        <v>960</v>
      </c>
      <c r="C436" s="109" t="s">
        <v>14</v>
      </c>
      <c r="D436" s="109" t="s">
        <v>60</v>
      </c>
      <c r="E436" s="109" t="s">
        <v>1087</v>
      </c>
      <c r="F436" s="110" t="s">
        <v>74</v>
      </c>
      <c r="G436" s="111">
        <v>31</v>
      </c>
      <c r="H436" s="111">
        <v>572536196.335898</v>
      </c>
      <c r="I436" s="111">
        <v>5838.91291882671</v>
      </c>
      <c r="J436" s="111">
        <v>188.352029639571</v>
      </c>
      <c r="K436" s="111">
        <v>98055.2723247233</v>
      </c>
      <c r="L436" s="122"/>
      <c r="M436" s="123">
        <v>31</v>
      </c>
      <c r="N436" s="123">
        <v>670716776</v>
      </c>
      <c r="O436" s="123">
        <v>6743</v>
      </c>
      <c r="P436" s="123">
        <f t="shared" si="24"/>
        <v>217.516129032258</v>
      </c>
      <c r="Q436" s="137">
        <f t="shared" si="25"/>
        <v>99468.600919472</v>
      </c>
      <c r="R436" s="138">
        <f t="shared" si="26"/>
        <v>98180579.6641022</v>
      </c>
      <c r="S436" s="107"/>
      <c r="T436" s="139">
        <v>30</v>
      </c>
      <c r="U436" s="140">
        <v>664259017.445794</v>
      </c>
      <c r="V436" s="141">
        <v>6210</v>
      </c>
      <c r="W436" s="140">
        <v>207</v>
      </c>
      <c r="X436" s="142">
        <v>106966.02535359</v>
      </c>
      <c r="Z436" s="154">
        <v>30</v>
      </c>
      <c r="AA436" s="155">
        <v>745285316</v>
      </c>
      <c r="AB436" s="154">
        <v>6299</v>
      </c>
      <c r="AC436" s="156">
        <v>209.966666666667</v>
      </c>
      <c r="AD436" s="156">
        <v>118318.037148754</v>
      </c>
      <c r="AE436" s="157">
        <f t="shared" si="27"/>
        <v>81026298.5542064</v>
      </c>
    </row>
    <row r="437" hidden="1" spans="1:31">
      <c r="A437" s="112" t="s">
        <v>961</v>
      </c>
      <c r="B437" s="112" t="s">
        <v>962</v>
      </c>
      <c r="C437" s="112" t="s">
        <v>14</v>
      </c>
      <c r="D437" s="112" t="s">
        <v>60</v>
      </c>
      <c r="E437" s="112" t="s">
        <v>1092</v>
      </c>
      <c r="F437" s="113" t="s">
        <v>112</v>
      </c>
      <c r="G437" s="111">
        <v>31</v>
      </c>
      <c r="H437" s="111">
        <v>190736549.763378</v>
      </c>
      <c r="I437" s="111">
        <v>2401.91378043157</v>
      </c>
      <c r="J437" s="111">
        <v>77.481089691341</v>
      </c>
      <c r="K437" s="111">
        <v>79410.24</v>
      </c>
      <c r="L437" s="122"/>
      <c r="M437" s="123">
        <v>31</v>
      </c>
      <c r="N437" s="123">
        <v>178319682</v>
      </c>
      <c r="O437" s="123">
        <v>2366</v>
      </c>
      <c r="P437" s="123">
        <f t="shared" si="24"/>
        <v>76.3225806451613</v>
      </c>
      <c r="Q437" s="137">
        <f t="shared" si="25"/>
        <v>75367.5748098056</v>
      </c>
      <c r="R437" s="138">
        <f t="shared" si="26"/>
        <v>-12416867.7633784</v>
      </c>
      <c r="S437" s="107"/>
      <c r="T437" s="139">
        <v>30</v>
      </c>
      <c r="U437" s="140">
        <v>185529024.035028</v>
      </c>
      <c r="V437" s="141">
        <v>2340</v>
      </c>
      <c r="W437" s="140">
        <v>78</v>
      </c>
      <c r="X437" s="142">
        <v>79285.9077072769</v>
      </c>
      <c r="Z437" s="154">
        <v>30</v>
      </c>
      <c r="AA437" s="155">
        <v>132377500</v>
      </c>
      <c r="AB437" s="154">
        <v>1629</v>
      </c>
      <c r="AC437" s="156">
        <v>54.3</v>
      </c>
      <c r="AD437" s="156">
        <v>81263.0448127686</v>
      </c>
      <c r="AE437" s="157">
        <f t="shared" si="27"/>
        <v>-53151524.035028</v>
      </c>
    </row>
    <row r="438" hidden="1" spans="1:31">
      <c r="A438" s="109" t="s">
        <v>963</v>
      </c>
      <c r="B438" s="109" t="s">
        <v>964</v>
      </c>
      <c r="C438" s="109" t="s">
        <v>14</v>
      </c>
      <c r="D438" s="109" t="s">
        <v>24</v>
      </c>
      <c r="E438" s="109" t="s">
        <v>1092</v>
      </c>
      <c r="F438" s="110" t="s">
        <v>47</v>
      </c>
      <c r="G438" s="111">
        <v>22</v>
      </c>
      <c r="H438" s="111">
        <v>151086538.705247</v>
      </c>
      <c r="I438" s="111">
        <v>1660.30906481445</v>
      </c>
      <c r="J438" s="111">
        <v>75.4685938552023</v>
      </c>
      <c r="K438" s="111">
        <v>90999.04464</v>
      </c>
      <c r="L438" s="122"/>
      <c r="M438" s="123">
        <v>22</v>
      </c>
      <c r="N438" s="123">
        <v>177291695</v>
      </c>
      <c r="O438" s="123">
        <v>2077</v>
      </c>
      <c r="P438" s="123">
        <f t="shared" si="24"/>
        <v>94.4090909090909</v>
      </c>
      <c r="Q438" s="137">
        <f t="shared" si="25"/>
        <v>85359.5064997593</v>
      </c>
      <c r="R438" s="138">
        <f t="shared" si="26"/>
        <v>26205156.2947532</v>
      </c>
      <c r="S438" s="107"/>
      <c r="T438" s="139">
        <v>21</v>
      </c>
      <c r="U438" s="140">
        <v>161857429.529787</v>
      </c>
      <c r="V438" s="141">
        <v>1808.84735301905</v>
      </c>
      <c r="W438" s="140">
        <v>86.1355882390022</v>
      </c>
      <c r="X438" s="142">
        <v>89480.9776290077</v>
      </c>
      <c r="Z438" s="154">
        <v>21</v>
      </c>
      <c r="AA438" s="155">
        <v>148212455</v>
      </c>
      <c r="AB438" s="154">
        <v>1650</v>
      </c>
      <c r="AC438" s="156">
        <v>78.5714285714286</v>
      </c>
      <c r="AD438" s="156">
        <v>89825.7303030303</v>
      </c>
      <c r="AE438" s="157">
        <f t="shared" si="27"/>
        <v>-13644974.5297872</v>
      </c>
    </row>
    <row r="439" hidden="1" spans="1:31">
      <c r="A439" s="112" t="s">
        <v>965</v>
      </c>
      <c r="B439" s="112" t="s">
        <v>966</v>
      </c>
      <c r="C439" s="112" t="s">
        <v>35</v>
      </c>
      <c r="D439" s="112" t="s">
        <v>60</v>
      </c>
      <c r="E439" s="112" t="s">
        <v>1090</v>
      </c>
      <c r="F439" s="113" t="s">
        <v>121</v>
      </c>
      <c r="G439" s="111">
        <v>31</v>
      </c>
      <c r="H439" s="111">
        <v>432133647.2089</v>
      </c>
      <c r="I439" s="111">
        <v>4613.54607955623</v>
      </c>
      <c r="J439" s="111">
        <v>148.824067082459</v>
      </c>
      <c r="K439" s="111">
        <v>93666.2688</v>
      </c>
      <c r="L439" s="122"/>
      <c r="M439" s="123">
        <v>31</v>
      </c>
      <c r="N439" s="123">
        <v>381791632</v>
      </c>
      <c r="O439" s="123">
        <v>4244</v>
      </c>
      <c r="P439" s="123">
        <f t="shared" si="24"/>
        <v>136.903225806452</v>
      </c>
      <c r="Q439" s="137">
        <f t="shared" si="25"/>
        <v>89960.3279924599</v>
      </c>
      <c r="R439" s="138">
        <f t="shared" si="26"/>
        <v>-50342015.2088997</v>
      </c>
      <c r="S439" s="107"/>
      <c r="T439" s="139">
        <v>30</v>
      </c>
      <c r="U439" s="140">
        <v>351130601.687485</v>
      </c>
      <c r="V439" s="141">
        <v>3780</v>
      </c>
      <c r="W439" s="140">
        <v>126</v>
      </c>
      <c r="X439" s="142">
        <v>92891.6935681176</v>
      </c>
      <c r="Z439" s="154">
        <v>30</v>
      </c>
      <c r="AA439" s="155">
        <v>327971605</v>
      </c>
      <c r="AB439" s="154">
        <v>3551</v>
      </c>
      <c r="AC439" s="156">
        <v>118.366666666667</v>
      </c>
      <c r="AD439" s="156">
        <v>92360.3506054632</v>
      </c>
      <c r="AE439" s="157">
        <f t="shared" si="27"/>
        <v>-23158996.6874846</v>
      </c>
    </row>
    <row r="440" hidden="1" spans="1:31">
      <c r="A440" s="112" t="s">
        <v>967</v>
      </c>
      <c r="B440" s="112" t="s">
        <v>968</v>
      </c>
      <c r="C440" s="112" t="s">
        <v>14</v>
      </c>
      <c r="D440" s="112" t="s">
        <v>15</v>
      </c>
      <c r="E440" s="112" t="s">
        <v>1088</v>
      </c>
      <c r="F440" s="113" t="s">
        <v>52</v>
      </c>
      <c r="G440" s="111">
        <v>31</v>
      </c>
      <c r="H440" s="111">
        <v>311230101.609558</v>
      </c>
      <c r="I440" s="111">
        <v>4042.70163563547</v>
      </c>
      <c r="J440" s="111">
        <v>130.40973018179</v>
      </c>
      <c r="K440" s="111">
        <v>76985.671875</v>
      </c>
      <c r="L440" s="122"/>
      <c r="M440" s="123">
        <v>31</v>
      </c>
      <c r="N440" s="123">
        <v>159049818</v>
      </c>
      <c r="O440" s="123">
        <v>2168</v>
      </c>
      <c r="P440" s="123">
        <f t="shared" si="24"/>
        <v>69.9354838709677</v>
      </c>
      <c r="Q440" s="137">
        <f t="shared" si="25"/>
        <v>73362.4621771218</v>
      </c>
      <c r="R440" s="138">
        <f t="shared" si="26"/>
        <v>-152180283.609558</v>
      </c>
      <c r="S440" s="107"/>
      <c r="T440" s="139">
        <v>30</v>
      </c>
      <c r="U440" s="140">
        <v>167262639.518233</v>
      </c>
      <c r="V440" s="141">
        <v>2221.79329332978</v>
      </c>
      <c r="W440" s="140">
        <v>74.059776444326</v>
      </c>
      <c r="X440" s="142">
        <v>75282.7187031239</v>
      </c>
      <c r="Z440" s="154">
        <v>30</v>
      </c>
      <c r="AA440" s="155">
        <v>166935866</v>
      </c>
      <c r="AB440" s="154">
        <v>2357</v>
      </c>
      <c r="AC440" s="156">
        <v>78.5666666666667</v>
      </c>
      <c r="AD440" s="156">
        <v>70825.5689435723</v>
      </c>
      <c r="AE440" s="157">
        <f t="shared" si="27"/>
        <v>-326773.518233061</v>
      </c>
    </row>
    <row r="441" hidden="1" spans="1:31">
      <c r="A441" s="109" t="s">
        <v>969</v>
      </c>
      <c r="B441" s="109" t="s">
        <v>970</v>
      </c>
      <c r="C441" s="109" t="s">
        <v>80</v>
      </c>
      <c r="D441" s="109" t="s">
        <v>60</v>
      </c>
      <c r="E441" s="109" t="s">
        <v>1093</v>
      </c>
      <c r="F441" s="110" t="s">
        <v>97</v>
      </c>
      <c r="G441" s="111">
        <v>30</v>
      </c>
      <c r="H441" s="111">
        <v>225468461.629925</v>
      </c>
      <c r="I441" s="111">
        <v>2626.30706616104</v>
      </c>
      <c r="J441" s="111">
        <v>87.5435688720346</v>
      </c>
      <c r="K441" s="111">
        <v>85850</v>
      </c>
      <c r="L441" s="122"/>
      <c r="M441" s="123">
        <v>30</v>
      </c>
      <c r="N441" s="123">
        <v>235138589</v>
      </c>
      <c r="O441" s="123">
        <v>2683</v>
      </c>
      <c r="P441" s="123">
        <f t="shared" si="24"/>
        <v>89.4333333333333</v>
      </c>
      <c r="Q441" s="137">
        <f t="shared" si="25"/>
        <v>87640.1748043235</v>
      </c>
      <c r="R441" s="138">
        <f t="shared" si="26"/>
        <v>9670127.37007481</v>
      </c>
      <c r="S441" s="107"/>
      <c r="T441" s="139">
        <v>30</v>
      </c>
      <c r="U441" s="140">
        <v>258293118.262647</v>
      </c>
      <c r="V441" s="141">
        <v>2851.67138728041</v>
      </c>
      <c r="W441" s="140">
        <v>95.0557129093469</v>
      </c>
      <c r="X441" s="142">
        <v>90576.0458286805</v>
      </c>
      <c r="Z441" s="154">
        <v>30</v>
      </c>
      <c r="AA441" s="155">
        <v>220880951</v>
      </c>
      <c r="AB441" s="154">
        <v>2502</v>
      </c>
      <c r="AC441" s="156">
        <v>83.4</v>
      </c>
      <c r="AD441" s="156">
        <v>88281.7549960032</v>
      </c>
      <c r="AE441" s="157">
        <f t="shared" si="27"/>
        <v>-37412167.262647</v>
      </c>
    </row>
    <row r="442" hidden="1" spans="1:31">
      <c r="A442" s="109" t="s">
        <v>971</v>
      </c>
      <c r="B442" s="109" t="s">
        <v>972</v>
      </c>
      <c r="C442" s="109" t="s">
        <v>261</v>
      </c>
      <c r="D442" s="109" t="s">
        <v>60</v>
      </c>
      <c r="E442" s="109" t="s">
        <v>1093</v>
      </c>
      <c r="F442" s="110" t="s">
        <v>262</v>
      </c>
      <c r="G442" s="111">
        <v>31</v>
      </c>
      <c r="H442" s="111">
        <v>485720919.001636</v>
      </c>
      <c r="I442" s="111">
        <v>5302.92652822555</v>
      </c>
      <c r="J442" s="111">
        <v>171.062146071792</v>
      </c>
      <c r="K442" s="111">
        <v>91594.88</v>
      </c>
      <c r="L442" s="122"/>
      <c r="M442" s="123">
        <v>31</v>
      </c>
      <c r="N442" s="123">
        <v>501697612</v>
      </c>
      <c r="O442" s="123">
        <v>5508</v>
      </c>
      <c r="P442" s="123">
        <f t="shared" si="24"/>
        <v>177.677419354839</v>
      </c>
      <c r="Q442" s="137">
        <f t="shared" si="25"/>
        <v>91085.2599854757</v>
      </c>
      <c r="R442" s="138">
        <f t="shared" si="26"/>
        <v>15976692.9983644</v>
      </c>
      <c r="S442" s="107"/>
      <c r="T442" s="139">
        <v>30</v>
      </c>
      <c r="U442" s="140">
        <v>403575451.156169</v>
      </c>
      <c r="V442" s="141">
        <v>5079.30669302809</v>
      </c>
      <c r="W442" s="140">
        <v>169.310223100936</v>
      </c>
      <c r="X442" s="142">
        <v>79454.8302645557</v>
      </c>
      <c r="Z442" s="154">
        <v>30</v>
      </c>
      <c r="AA442" s="155">
        <v>449240086</v>
      </c>
      <c r="AB442" s="154">
        <v>5155</v>
      </c>
      <c r="AC442" s="156">
        <v>171.833333333333</v>
      </c>
      <c r="AD442" s="156">
        <v>87146.4764306499</v>
      </c>
      <c r="AE442" s="157">
        <f t="shared" si="27"/>
        <v>45664634.8438312</v>
      </c>
    </row>
    <row r="443" hidden="1" spans="1:31">
      <c r="A443" s="109" t="s">
        <v>973</v>
      </c>
      <c r="B443" s="109" t="s">
        <v>974</v>
      </c>
      <c r="C443" s="109" t="s">
        <v>192</v>
      </c>
      <c r="D443" s="109" t="s">
        <v>60</v>
      </c>
      <c r="E443" s="109" t="s">
        <v>1090</v>
      </c>
      <c r="F443" s="110" t="s">
        <v>193</v>
      </c>
      <c r="G443" s="111">
        <v>31</v>
      </c>
      <c r="H443" s="111">
        <v>529391240.159581</v>
      </c>
      <c r="I443" s="111">
        <v>5727.16065048359</v>
      </c>
      <c r="J443" s="111">
        <v>184.747117757535</v>
      </c>
      <c r="K443" s="111">
        <v>92435.2</v>
      </c>
      <c r="L443" s="122"/>
      <c r="M443" s="123">
        <v>31</v>
      </c>
      <c r="N443" s="123">
        <v>535997379</v>
      </c>
      <c r="O443" s="123">
        <v>5479</v>
      </c>
      <c r="P443" s="123">
        <f t="shared" si="24"/>
        <v>176.741935483871</v>
      </c>
      <c r="Q443" s="137">
        <f t="shared" si="25"/>
        <v>97827.5924438766</v>
      </c>
      <c r="R443" s="138">
        <f t="shared" si="26"/>
        <v>6606138.84041929</v>
      </c>
      <c r="S443" s="107"/>
      <c r="T443" s="139">
        <v>30</v>
      </c>
      <c r="U443" s="140">
        <v>535472133.43813</v>
      </c>
      <c r="V443" s="141">
        <v>5293.94265863778</v>
      </c>
      <c r="W443" s="140">
        <v>176.464755287926</v>
      </c>
      <c r="X443" s="142">
        <v>101148.079600831</v>
      </c>
      <c r="Z443" s="154">
        <v>30</v>
      </c>
      <c r="AA443" s="155">
        <v>460821164</v>
      </c>
      <c r="AB443" s="154">
        <v>4990</v>
      </c>
      <c r="AC443" s="156">
        <v>166.333333333333</v>
      </c>
      <c r="AD443" s="156">
        <v>92348.9306613227</v>
      </c>
      <c r="AE443" s="157">
        <f t="shared" si="27"/>
        <v>-74650969.4381303</v>
      </c>
    </row>
    <row r="444" hidden="1" spans="1:31">
      <c r="A444" s="109" t="s">
        <v>975</v>
      </c>
      <c r="B444" s="109" t="s">
        <v>976</v>
      </c>
      <c r="C444" s="109" t="s">
        <v>14</v>
      </c>
      <c r="D444" s="109" t="s">
        <v>60</v>
      </c>
      <c r="E444" s="109" t="s">
        <v>1089</v>
      </c>
      <c r="F444" s="110" t="s">
        <v>55</v>
      </c>
      <c r="G444" s="111">
        <v>31</v>
      </c>
      <c r="H444" s="111">
        <v>393685567.194504</v>
      </c>
      <c r="I444" s="111">
        <v>4868.08655291105</v>
      </c>
      <c r="J444" s="111">
        <v>157.035050093905</v>
      </c>
      <c r="K444" s="111">
        <v>80870.7</v>
      </c>
      <c r="L444" s="122"/>
      <c r="M444" s="123">
        <v>31</v>
      </c>
      <c r="N444" s="123">
        <v>400585609</v>
      </c>
      <c r="O444" s="123">
        <v>4889</v>
      </c>
      <c r="P444" s="123">
        <f t="shared" si="24"/>
        <v>157.709677419355</v>
      </c>
      <c r="Q444" s="137">
        <f t="shared" si="25"/>
        <v>81936.103293107</v>
      </c>
      <c r="R444" s="138">
        <f t="shared" si="26"/>
        <v>6900041.80549622</v>
      </c>
      <c r="S444" s="107"/>
      <c r="T444" s="139">
        <v>30</v>
      </c>
      <c r="U444" s="140">
        <v>415829604.962618</v>
      </c>
      <c r="V444" s="141">
        <v>4881.90050661503</v>
      </c>
      <c r="W444" s="140">
        <v>162.730016887168</v>
      </c>
      <c r="X444" s="142">
        <v>85177.8122883012</v>
      </c>
      <c r="Z444" s="154">
        <v>30</v>
      </c>
      <c r="AA444" s="155">
        <v>388057576</v>
      </c>
      <c r="AB444" s="154">
        <v>5042</v>
      </c>
      <c r="AC444" s="156">
        <v>168.066666666667</v>
      </c>
      <c r="AD444" s="156">
        <v>76965.0091233638</v>
      </c>
      <c r="AE444" s="157">
        <f t="shared" si="27"/>
        <v>-27772028.9626182</v>
      </c>
    </row>
    <row r="445" hidden="1" spans="1:31">
      <c r="A445" s="112" t="s">
        <v>977</v>
      </c>
      <c r="B445" s="112" t="s">
        <v>978</v>
      </c>
      <c r="C445" s="112" t="s">
        <v>317</v>
      </c>
      <c r="D445" s="112" t="s">
        <v>60</v>
      </c>
      <c r="E445" s="112" t="s">
        <v>1091</v>
      </c>
      <c r="F445" s="113" t="s">
        <v>109</v>
      </c>
      <c r="G445" s="111">
        <v>31</v>
      </c>
      <c r="H445" s="111">
        <v>412151116.401733</v>
      </c>
      <c r="I445" s="111">
        <v>4647.85913356239</v>
      </c>
      <c r="J445" s="111">
        <v>149.930939792335</v>
      </c>
      <c r="K445" s="111">
        <v>88675.475</v>
      </c>
      <c r="L445" s="122"/>
      <c r="M445" s="123">
        <v>31</v>
      </c>
      <c r="N445" s="123">
        <v>391932171</v>
      </c>
      <c r="O445" s="123">
        <v>4685</v>
      </c>
      <c r="P445" s="123">
        <f t="shared" si="24"/>
        <v>151.129032258065</v>
      </c>
      <c r="Q445" s="137">
        <f t="shared" si="25"/>
        <v>83656.8134471718</v>
      </c>
      <c r="R445" s="138">
        <f t="shared" si="26"/>
        <v>-20218945.4017334</v>
      </c>
      <c r="S445" s="107"/>
      <c r="T445" s="139">
        <v>30</v>
      </c>
      <c r="U445" s="140">
        <v>357213808.28352</v>
      </c>
      <c r="V445" s="141">
        <v>4158.6634193844</v>
      </c>
      <c r="W445" s="140">
        <v>138.62211397948</v>
      </c>
      <c r="X445" s="142">
        <v>85896.3018306486</v>
      </c>
      <c r="Z445" s="154">
        <v>30</v>
      </c>
      <c r="AA445" s="155">
        <v>316192412</v>
      </c>
      <c r="AB445" s="154">
        <v>3626</v>
      </c>
      <c r="AC445" s="156">
        <v>120.866666666667</v>
      </c>
      <c r="AD445" s="156">
        <v>87201.4373965803</v>
      </c>
      <c r="AE445" s="157">
        <f t="shared" si="27"/>
        <v>-41021396.2835196</v>
      </c>
    </row>
    <row r="446" hidden="1" spans="1:31">
      <c r="A446" s="109" t="s">
        <v>979</v>
      </c>
      <c r="B446" s="109" t="s">
        <v>980</v>
      </c>
      <c r="C446" s="109" t="s">
        <v>192</v>
      </c>
      <c r="D446" s="109" t="s">
        <v>92</v>
      </c>
      <c r="E446" s="109" t="s">
        <v>1090</v>
      </c>
      <c r="F446" s="110" t="s">
        <v>302</v>
      </c>
      <c r="G446" s="111">
        <v>31</v>
      </c>
      <c r="H446" s="111">
        <v>631649441.375264</v>
      </c>
      <c r="I446" s="111">
        <v>5663.52553214488</v>
      </c>
      <c r="J446" s="111">
        <v>182.694372004674</v>
      </c>
      <c r="K446" s="111">
        <v>111529.3712</v>
      </c>
      <c r="L446" s="122"/>
      <c r="M446" s="123">
        <v>31</v>
      </c>
      <c r="N446" s="123">
        <v>456983026</v>
      </c>
      <c r="O446" s="123">
        <v>4199</v>
      </c>
      <c r="P446" s="123">
        <f t="shared" si="24"/>
        <v>135.451612903226</v>
      </c>
      <c r="Q446" s="137">
        <f t="shared" si="25"/>
        <v>108831.394617766</v>
      </c>
      <c r="R446" s="138">
        <f t="shared" si="26"/>
        <v>-174666415.375264</v>
      </c>
      <c r="S446" s="107"/>
      <c r="T446" s="139">
        <v>30</v>
      </c>
      <c r="U446" s="140">
        <v>445183173.84712</v>
      </c>
      <c r="V446" s="141">
        <v>4055.36791542889</v>
      </c>
      <c r="W446" s="140">
        <v>135.178930514296</v>
      </c>
      <c r="X446" s="142">
        <v>109776.272617188</v>
      </c>
      <c r="Z446" s="154">
        <v>30</v>
      </c>
      <c r="AA446" s="155">
        <v>483257521</v>
      </c>
      <c r="AB446" s="154">
        <v>4533</v>
      </c>
      <c r="AC446" s="156">
        <v>151.1</v>
      </c>
      <c r="AD446" s="156">
        <v>106608.762629605</v>
      </c>
      <c r="AE446" s="157">
        <f t="shared" si="27"/>
        <v>38074347.1528799</v>
      </c>
    </row>
    <row r="447" hidden="1" spans="1:31">
      <c r="A447" s="109" t="s">
        <v>981</v>
      </c>
      <c r="B447" s="109" t="s">
        <v>982</v>
      </c>
      <c r="C447" s="109" t="s">
        <v>115</v>
      </c>
      <c r="D447" s="109" t="s">
        <v>92</v>
      </c>
      <c r="E447" s="109" t="s">
        <v>1092</v>
      </c>
      <c r="F447" s="110" t="s">
        <v>116</v>
      </c>
      <c r="G447" s="111">
        <v>31</v>
      </c>
      <c r="H447" s="111">
        <v>549407644.173567</v>
      </c>
      <c r="I447" s="111">
        <v>6238.73709203005</v>
      </c>
      <c r="J447" s="111">
        <v>201.249583613873</v>
      </c>
      <c r="K447" s="111">
        <v>88063.92</v>
      </c>
      <c r="L447" s="122"/>
      <c r="M447" s="123">
        <v>31</v>
      </c>
      <c r="N447" s="123">
        <v>656676008</v>
      </c>
      <c r="O447" s="123">
        <v>7284</v>
      </c>
      <c r="P447" s="123">
        <f t="shared" si="24"/>
        <v>234.967741935484</v>
      </c>
      <c r="Q447" s="137">
        <f t="shared" si="25"/>
        <v>90153.2136188907</v>
      </c>
      <c r="R447" s="138">
        <f t="shared" si="26"/>
        <v>107268363.826433</v>
      </c>
      <c r="S447" s="107"/>
      <c r="T447" s="139">
        <v>30</v>
      </c>
      <c r="U447" s="140">
        <v>579127571.017026</v>
      </c>
      <c r="V447" s="141">
        <v>6257.72659172975</v>
      </c>
      <c r="W447" s="140">
        <v>208.590886390992</v>
      </c>
      <c r="X447" s="142">
        <v>92546.0009362513</v>
      </c>
      <c r="Z447" s="154">
        <v>30</v>
      </c>
      <c r="AA447" s="155">
        <v>547885302</v>
      </c>
      <c r="AB447" s="154">
        <v>6021</v>
      </c>
      <c r="AC447" s="156">
        <v>200.7</v>
      </c>
      <c r="AD447" s="156">
        <v>90995.7319382162</v>
      </c>
      <c r="AE447" s="157">
        <f t="shared" si="27"/>
        <v>-31242269.0170263</v>
      </c>
    </row>
    <row r="448" hidden="1" spans="1:31">
      <c r="A448" s="112" t="s">
        <v>983</v>
      </c>
      <c r="B448" s="112" t="s">
        <v>984</v>
      </c>
      <c r="C448" s="112" t="s">
        <v>35</v>
      </c>
      <c r="D448" s="112" t="s">
        <v>15</v>
      </c>
      <c r="E448" s="112" t="s">
        <v>1090</v>
      </c>
      <c r="F448" s="113" t="s">
        <v>124</v>
      </c>
      <c r="G448" s="111">
        <v>31</v>
      </c>
      <c r="H448" s="111">
        <v>324853715.55247</v>
      </c>
      <c r="I448" s="111">
        <v>3818.10710032239</v>
      </c>
      <c r="J448" s="111">
        <v>123.16474517169</v>
      </c>
      <c r="K448" s="111">
        <v>85082.4</v>
      </c>
      <c r="L448" s="122"/>
      <c r="M448" s="123">
        <v>31</v>
      </c>
      <c r="N448" s="123">
        <v>236917867</v>
      </c>
      <c r="O448" s="123">
        <v>2784</v>
      </c>
      <c r="P448" s="123">
        <f t="shared" si="24"/>
        <v>89.8064516129032</v>
      </c>
      <c r="Q448" s="137">
        <f t="shared" si="25"/>
        <v>85099.8085488506</v>
      </c>
      <c r="R448" s="138">
        <f t="shared" si="26"/>
        <v>-87935848.55247</v>
      </c>
      <c r="S448" s="107"/>
      <c r="T448" s="139">
        <v>30</v>
      </c>
      <c r="U448" s="140">
        <v>249873668.062318</v>
      </c>
      <c r="V448" s="141">
        <v>2816.79317222</v>
      </c>
      <c r="W448" s="140">
        <v>93.8931057406668</v>
      </c>
      <c r="X448" s="142">
        <v>88708.5606876079</v>
      </c>
      <c r="Z448" s="154">
        <v>30</v>
      </c>
      <c r="AA448" s="155">
        <v>223824584</v>
      </c>
      <c r="AB448" s="154">
        <v>2620</v>
      </c>
      <c r="AC448" s="156">
        <v>87.3333333333333</v>
      </c>
      <c r="AD448" s="156">
        <v>85429.2305343511</v>
      </c>
      <c r="AE448" s="157">
        <f t="shared" si="27"/>
        <v>-26049084.0623177</v>
      </c>
    </row>
    <row r="449" hidden="1" spans="1:31">
      <c r="A449" s="112" t="s">
        <v>985</v>
      </c>
      <c r="B449" s="112" t="s">
        <v>986</v>
      </c>
      <c r="C449" s="112" t="s">
        <v>192</v>
      </c>
      <c r="D449" s="112" t="s">
        <v>60</v>
      </c>
      <c r="E449" s="112" t="s">
        <v>1090</v>
      </c>
      <c r="F449" s="113" t="s">
        <v>193</v>
      </c>
      <c r="G449" s="111">
        <v>31</v>
      </c>
      <c r="H449" s="111">
        <v>520969106.793406</v>
      </c>
      <c r="I449" s="111">
        <v>5727.16065048359</v>
      </c>
      <c r="J449" s="111">
        <v>184.747117757535</v>
      </c>
      <c r="K449" s="111">
        <v>90964.64</v>
      </c>
      <c r="L449" s="122"/>
      <c r="M449" s="123">
        <v>31</v>
      </c>
      <c r="N449" s="123">
        <v>422524765</v>
      </c>
      <c r="O449" s="123">
        <v>4471</v>
      </c>
      <c r="P449" s="123">
        <f t="shared" si="24"/>
        <v>144.225806451613</v>
      </c>
      <c r="Q449" s="137">
        <f t="shared" si="25"/>
        <v>94503.4142250056</v>
      </c>
      <c r="R449" s="138">
        <f t="shared" si="26"/>
        <v>-98444341.7934056</v>
      </c>
      <c r="S449" s="107"/>
      <c r="T449" s="139">
        <v>30</v>
      </c>
      <c r="U449" s="140">
        <v>414682969.574097</v>
      </c>
      <c r="V449" s="141">
        <v>4365.01160123112</v>
      </c>
      <c r="W449" s="140">
        <v>145.500386707704</v>
      </c>
      <c r="X449" s="142">
        <v>95001.5732964234</v>
      </c>
      <c r="Z449" s="154">
        <v>30</v>
      </c>
      <c r="AA449" s="155">
        <v>306787402</v>
      </c>
      <c r="AB449" s="154">
        <v>3135</v>
      </c>
      <c r="AC449" s="156">
        <v>104.5</v>
      </c>
      <c r="AD449" s="156">
        <v>97858.820414673</v>
      </c>
      <c r="AE449" s="157">
        <f t="shared" si="27"/>
        <v>-107895567.574097</v>
      </c>
    </row>
    <row r="450" hidden="1" spans="1:31">
      <c r="A450" s="109" t="s">
        <v>987</v>
      </c>
      <c r="B450" s="109" t="s">
        <v>988</v>
      </c>
      <c r="C450" s="109" t="s">
        <v>50</v>
      </c>
      <c r="D450" s="109" t="s">
        <v>60</v>
      </c>
      <c r="E450" s="109" t="s">
        <v>1089</v>
      </c>
      <c r="F450" s="110" t="s">
        <v>145</v>
      </c>
      <c r="G450" s="111">
        <v>28</v>
      </c>
      <c r="H450" s="111">
        <v>450756548.490546</v>
      </c>
      <c r="I450" s="111">
        <v>5029.22709451068</v>
      </c>
      <c r="J450" s="111">
        <v>179.615253375381</v>
      </c>
      <c r="K450" s="111">
        <v>89627.4</v>
      </c>
      <c r="L450" s="122"/>
      <c r="M450" s="123">
        <v>28</v>
      </c>
      <c r="N450" s="123">
        <v>539409818</v>
      </c>
      <c r="O450" s="123">
        <v>6217</v>
      </c>
      <c r="P450" s="123">
        <f t="shared" si="24"/>
        <v>222.035714285714</v>
      </c>
      <c r="Q450" s="137">
        <f t="shared" si="25"/>
        <v>86763.6831269101</v>
      </c>
      <c r="R450" s="138">
        <f t="shared" si="26"/>
        <v>88653269.5094536</v>
      </c>
      <c r="S450" s="107"/>
      <c r="T450" s="139">
        <v>30</v>
      </c>
      <c r="U450" s="140">
        <v>578865515.575007</v>
      </c>
      <c r="V450" s="141">
        <v>6640.05554143377</v>
      </c>
      <c r="W450" s="140">
        <v>221.335184714459</v>
      </c>
      <c r="X450" s="142">
        <v>87177.8122883012</v>
      </c>
      <c r="Z450" s="154">
        <v>30</v>
      </c>
      <c r="AA450" s="155">
        <v>457363680</v>
      </c>
      <c r="AB450" s="154">
        <v>5107</v>
      </c>
      <c r="AC450" s="156">
        <v>170.233333333333</v>
      </c>
      <c r="AD450" s="156">
        <v>89556.2326218915</v>
      </c>
      <c r="AE450" s="157">
        <f t="shared" si="27"/>
        <v>-121501835.575007</v>
      </c>
    </row>
    <row r="451" hidden="1" spans="1:31">
      <c r="A451" s="112" t="s">
        <v>989</v>
      </c>
      <c r="B451" s="112" t="s">
        <v>990</v>
      </c>
      <c r="C451" s="112" t="s">
        <v>446</v>
      </c>
      <c r="D451" s="112" t="s">
        <v>60</v>
      </c>
      <c r="E451" s="112" t="s">
        <v>1089</v>
      </c>
      <c r="F451" s="113" t="s">
        <v>184</v>
      </c>
      <c r="G451" s="111">
        <v>22</v>
      </c>
      <c r="H451" s="111">
        <v>336137712.327339</v>
      </c>
      <c r="I451" s="111">
        <v>3838.63455785101</v>
      </c>
      <c r="J451" s="111">
        <v>174.483388993228</v>
      </c>
      <c r="K451" s="111">
        <v>87567</v>
      </c>
      <c r="L451" s="122"/>
      <c r="M451" s="123">
        <v>11</v>
      </c>
      <c r="N451" s="123">
        <v>224324842</v>
      </c>
      <c r="O451" s="123">
        <v>2446</v>
      </c>
      <c r="P451" s="123">
        <f t="shared" si="24"/>
        <v>222.363636363636</v>
      </c>
      <c r="Q451" s="137">
        <f t="shared" si="25"/>
        <v>91710.8920686836</v>
      </c>
      <c r="R451" s="138">
        <f t="shared" si="26"/>
        <v>-111812870.327339</v>
      </c>
      <c r="S451" s="107"/>
      <c r="T451" s="139">
        <v>30</v>
      </c>
      <c r="U451" s="140">
        <v>590298411.439047</v>
      </c>
      <c r="V451" s="141">
        <v>6330</v>
      </c>
      <c r="W451" s="140">
        <v>211</v>
      </c>
      <c r="X451" s="142">
        <v>93254.0934342886</v>
      </c>
      <c r="Z451" s="154">
        <v>30</v>
      </c>
      <c r="AA451" s="155">
        <v>467298421</v>
      </c>
      <c r="AB451" s="154">
        <v>5203</v>
      </c>
      <c r="AC451" s="156">
        <v>173.433333333333</v>
      </c>
      <c r="AD451" s="156">
        <v>89813.2656159908</v>
      </c>
      <c r="AE451" s="157">
        <f t="shared" si="27"/>
        <v>-122999990.439047</v>
      </c>
    </row>
    <row r="452" hidden="1" spans="1:31">
      <c r="A452" s="109" t="s">
        <v>991</v>
      </c>
      <c r="B452" s="109" t="s">
        <v>992</v>
      </c>
      <c r="C452" s="109" t="s">
        <v>192</v>
      </c>
      <c r="D452" s="109" t="s">
        <v>60</v>
      </c>
      <c r="E452" s="109" t="s">
        <v>1090</v>
      </c>
      <c r="F452" s="110" t="s">
        <v>302</v>
      </c>
      <c r="G452" s="111">
        <v>24</v>
      </c>
      <c r="H452" s="111">
        <v>326018065.787425</v>
      </c>
      <c r="I452" s="111">
        <v>4433.93082618084</v>
      </c>
      <c r="J452" s="111">
        <v>184.747117757535</v>
      </c>
      <c r="K452" s="111">
        <v>73528</v>
      </c>
      <c r="L452" s="122"/>
      <c r="M452" s="123">
        <v>25</v>
      </c>
      <c r="N452" s="123">
        <v>448361653</v>
      </c>
      <c r="O452" s="123">
        <v>5310</v>
      </c>
      <c r="P452" s="123">
        <f t="shared" si="24"/>
        <v>212.4</v>
      </c>
      <c r="Q452" s="137">
        <f t="shared" si="25"/>
        <v>84437.222787194</v>
      </c>
      <c r="R452" s="138">
        <f t="shared" si="26"/>
        <v>122343587.212575</v>
      </c>
      <c r="S452" s="107"/>
      <c r="T452" s="139">
        <v>30</v>
      </c>
      <c r="U452" s="140">
        <v>496420312.177865</v>
      </c>
      <c r="V452" s="141">
        <v>5730</v>
      </c>
      <c r="W452" s="140">
        <v>191</v>
      </c>
      <c r="X452" s="142">
        <v>86635.307535404</v>
      </c>
      <c r="Z452" s="154">
        <v>30</v>
      </c>
      <c r="AA452" s="155">
        <v>428985422</v>
      </c>
      <c r="AB452" s="154">
        <v>4920</v>
      </c>
      <c r="AC452" s="156">
        <v>164</v>
      </c>
      <c r="AD452" s="156">
        <v>87192.1589430894</v>
      </c>
      <c r="AE452" s="157">
        <f t="shared" si="27"/>
        <v>-67434890.177865</v>
      </c>
    </row>
    <row r="453" hidden="1" spans="1:31">
      <c r="A453" s="109" t="s">
        <v>993</v>
      </c>
      <c r="B453" s="109" t="s">
        <v>994</v>
      </c>
      <c r="C453" s="109" t="s">
        <v>240</v>
      </c>
      <c r="D453" s="109" t="s">
        <v>60</v>
      </c>
      <c r="E453" s="109" t="s">
        <v>1092</v>
      </c>
      <c r="F453" s="110" t="s">
        <v>102</v>
      </c>
      <c r="G453" s="111">
        <v>24</v>
      </c>
      <c r="H453" s="111">
        <v>302719353.192547</v>
      </c>
      <c r="I453" s="111">
        <v>4636.79040646363</v>
      </c>
      <c r="J453" s="111">
        <v>193.199600269318</v>
      </c>
      <c r="K453" s="111">
        <v>65286.4</v>
      </c>
      <c r="L453" s="122"/>
      <c r="M453" s="123">
        <v>23</v>
      </c>
      <c r="N453" s="123">
        <v>417777673</v>
      </c>
      <c r="O453" s="123">
        <v>4442</v>
      </c>
      <c r="P453" s="123">
        <f t="shared" si="24"/>
        <v>193.130434782609</v>
      </c>
      <c r="Q453" s="137">
        <f t="shared" si="25"/>
        <v>94051.7048626745</v>
      </c>
      <c r="R453" s="138">
        <f t="shared" si="26"/>
        <v>115058319.807453</v>
      </c>
      <c r="S453" s="107"/>
      <c r="T453" s="139">
        <v>30</v>
      </c>
      <c r="U453" s="140">
        <v>546786267.143834</v>
      </c>
      <c r="V453" s="141">
        <v>5730</v>
      </c>
      <c r="W453" s="140">
        <v>191</v>
      </c>
      <c r="X453" s="142">
        <v>95425.1775120129</v>
      </c>
      <c r="Z453" s="154">
        <v>30</v>
      </c>
      <c r="AA453" s="155">
        <v>434625927</v>
      </c>
      <c r="AB453" s="154">
        <v>4637</v>
      </c>
      <c r="AC453" s="156">
        <v>154.566666666667</v>
      </c>
      <c r="AD453" s="156">
        <v>93729.982100496</v>
      </c>
      <c r="AE453" s="157">
        <f t="shared" si="27"/>
        <v>-112160340.143834</v>
      </c>
    </row>
    <row r="454" hidden="1" spans="1:31">
      <c r="A454" s="158" t="s">
        <v>995</v>
      </c>
      <c r="B454" s="158" t="s">
        <v>996</v>
      </c>
      <c r="C454" s="158" t="s">
        <v>393</v>
      </c>
      <c r="D454" s="158" t="s">
        <v>92</v>
      </c>
      <c r="E454" s="109" t="s">
        <v>1091</v>
      </c>
      <c r="F454" s="110" t="s">
        <v>71</v>
      </c>
      <c r="G454" s="111">
        <v>0</v>
      </c>
      <c r="H454" s="111">
        <v>0</v>
      </c>
      <c r="I454" s="111">
        <v>0</v>
      </c>
      <c r="J454" s="111">
        <v>0</v>
      </c>
      <c r="K454" s="111">
        <v>0</v>
      </c>
      <c r="L454" s="122"/>
      <c r="M454" s="123">
        <v>0</v>
      </c>
      <c r="N454" s="123">
        <v>0</v>
      </c>
      <c r="O454" s="123">
        <v>0</v>
      </c>
      <c r="P454" s="123">
        <f t="shared" si="24"/>
        <v>0</v>
      </c>
      <c r="Q454" s="137">
        <f t="shared" si="25"/>
        <v>0</v>
      </c>
      <c r="R454" s="138">
        <f t="shared" si="26"/>
        <v>0</v>
      </c>
      <c r="S454" s="107"/>
      <c r="T454" s="139">
        <v>28</v>
      </c>
      <c r="U454" s="140">
        <v>495556740.623699</v>
      </c>
      <c r="V454" s="141">
        <v>5270.74719921828</v>
      </c>
      <c r="W454" s="140">
        <v>188.240971400653</v>
      </c>
      <c r="X454" s="142">
        <v>94020.206603192</v>
      </c>
      <c r="Z454" s="154">
        <v>28</v>
      </c>
      <c r="AA454" s="155">
        <v>475663417</v>
      </c>
      <c r="AB454" s="154">
        <v>5291</v>
      </c>
      <c r="AC454" s="156">
        <v>188.964285714286</v>
      </c>
      <c r="AD454" s="156">
        <v>89900.4757134757</v>
      </c>
      <c r="AE454" s="157">
        <f t="shared" si="27"/>
        <v>-19893323.6236987</v>
      </c>
    </row>
    <row r="455" hidden="1" spans="1:31">
      <c r="A455" s="158" t="s">
        <v>997</v>
      </c>
      <c r="B455" s="158" t="s">
        <v>998</v>
      </c>
      <c r="C455" s="158" t="s">
        <v>261</v>
      </c>
      <c r="D455" s="158" t="s">
        <v>60</v>
      </c>
      <c r="E455" s="109" t="s">
        <v>1093</v>
      </c>
      <c r="F455" s="110" t="s">
        <v>262</v>
      </c>
      <c r="G455" s="111">
        <v>0</v>
      </c>
      <c r="H455" s="111">
        <v>0</v>
      </c>
      <c r="I455" s="111">
        <v>0</v>
      </c>
      <c r="J455" s="111">
        <v>0</v>
      </c>
      <c r="K455" s="111">
        <v>0</v>
      </c>
      <c r="L455" s="122"/>
      <c r="M455" s="123">
        <v>0</v>
      </c>
      <c r="N455" s="123">
        <v>0</v>
      </c>
      <c r="O455" s="123">
        <v>0</v>
      </c>
      <c r="P455" s="123">
        <f t="shared" si="24"/>
        <v>0</v>
      </c>
      <c r="Q455" s="137">
        <f t="shared" si="25"/>
        <v>0</v>
      </c>
      <c r="R455" s="138">
        <f t="shared" si="26"/>
        <v>0</v>
      </c>
      <c r="S455" s="107"/>
      <c r="T455" s="139">
        <v>21</v>
      </c>
      <c r="U455" s="140">
        <v>283363053.326273</v>
      </c>
      <c r="V455" s="141">
        <v>3659.47099938789</v>
      </c>
      <c r="W455" s="140">
        <v>174.260523780376</v>
      </c>
      <c r="X455" s="142">
        <v>77432.7910710784</v>
      </c>
      <c r="Z455" s="154">
        <v>23</v>
      </c>
      <c r="AA455" s="155">
        <v>354901642</v>
      </c>
      <c r="AB455" s="154">
        <v>3893</v>
      </c>
      <c r="AC455" s="156">
        <v>169.260869565217</v>
      </c>
      <c r="AD455" s="156">
        <v>91164.0488055484</v>
      </c>
      <c r="AE455" s="157">
        <f t="shared" si="27"/>
        <v>71538588.6737268</v>
      </c>
    </row>
    <row r="456" hidden="1" spans="1:31">
      <c r="A456" s="159" t="s">
        <v>999</v>
      </c>
      <c r="B456" s="159" t="s">
        <v>1000</v>
      </c>
      <c r="C456" s="159" t="s">
        <v>115</v>
      </c>
      <c r="D456" s="159" t="s">
        <v>15</v>
      </c>
      <c r="E456" s="159" t="s">
        <v>1092</v>
      </c>
      <c r="F456" s="160" t="s">
        <v>116</v>
      </c>
      <c r="G456" s="111">
        <v>0</v>
      </c>
      <c r="H456" s="111">
        <v>0</v>
      </c>
      <c r="I456" s="111">
        <v>0</v>
      </c>
      <c r="J456" s="111">
        <v>0</v>
      </c>
      <c r="K456" s="111">
        <v>0</v>
      </c>
      <c r="L456" s="122"/>
      <c r="M456" s="123">
        <v>0</v>
      </c>
      <c r="N456" s="123">
        <v>0</v>
      </c>
      <c r="O456" s="123">
        <v>0</v>
      </c>
      <c r="P456" s="123">
        <f t="shared" si="24"/>
        <v>0</v>
      </c>
      <c r="Q456" s="137">
        <f t="shared" si="25"/>
        <v>0</v>
      </c>
      <c r="R456" s="138">
        <f t="shared" si="26"/>
        <v>0</v>
      </c>
      <c r="S456" s="107"/>
      <c r="T456" s="139">
        <v>14</v>
      </c>
      <c r="U456" s="140">
        <v>259134409.348346</v>
      </c>
      <c r="V456" s="141">
        <v>3034.56402108241</v>
      </c>
      <c r="W456" s="140">
        <v>216.754572934458</v>
      </c>
      <c r="X456" s="142">
        <v>85394.2798860162</v>
      </c>
      <c r="Z456" s="154">
        <v>14</v>
      </c>
      <c r="AA456" s="155">
        <v>141838437</v>
      </c>
      <c r="AB456" s="154">
        <v>1528</v>
      </c>
      <c r="AC456" s="156">
        <v>109.142857142857</v>
      </c>
      <c r="AD456" s="156">
        <v>92826.2022251309</v>
      </c>
      <c r="AE456" s="157">
        <f t="shared" si="27"/>
        <v>-117295972.348346</v>
      </c>
    </row>
    <row r="457" hidden="1" spans="1:31">
      <c r="A457" s="159" t="s">
        <v>1001</v>
      </c>
      <c r="B457" s="159" t="s">
        <v>1002</v>
      </c>
      <c r="C457" s="159" t="s">
        <v>14</v>
      </c>
      <c r="D457" s="159" t="s">
        <v>15</v>
      </c>
      <c r="E457" s="159" t="s">
        <v>1088</v>
      </c>
      <c r="F457" s="160" t="s">
        <v>21</v>
      </c>
      <c r="G457" s="111">
        <v>0</v>
      </c>
      <c r="H457" s="111">
        <v>0</v>
      </c>
      <c r="I457" s="111">
        <v>0</v>
      </c>
      <c r="J457" s="111">
        <v>0</v>
      </c>
      <c r="K457" s="111">
        <v>0</v>
      </c>
      <c r="L457" s="122"/>
      <c r="M457" s="123">
        <v>0</v>
      </c>
      <c r="N457" s="123">
        <v>0</v>
      </c>
      <c r="O457" s="123">
        <v>0</v>
      </c>
      <c r="P457" s="123">
        <f t="shared" si="24"/>
        <v>0</v>
      </c>
      <c r="Q457" s="137">
        <f t="shared" si="25"/>
        <v>0</v>
      </c>
      <c r="R457" s="138">
        <f t="shared" si="26"/>
        <v>0</v>
      </c>
      <c r="S457" s="107"/>
      <c r="T457" s="139">
        <v>4</v>
      </c>
      <c r="U457" s="140">
        <v>50937425.0723275</v>
      </c>
      <c r="V457" s="141">
        <v>705.37385386553</v>
      </c>
      <c r="W457" s="140">
        <v>176.343463466382</v>
      </c>
      <c r="X457" s="142">
        <v>72213.3727996644</v>
      </c>
      <c r="Z457" s="154">
        <v>0</v>
      </c>
      <c r="AA457" s="155">
        <v>0</v>
      </c>
      <c r="AB457" s="154">
        <v>0</v>
      </c>
      <c r="AC457" s="156">
        <v>0</v>
      </c>
      <c r="AD457" s="156">
        <v>0</v>
      </c>
      <c r="AE457" s="157">
        <f t="shared" si="27"/>
        <v>-50937425.0723275</v>
      </c>
    </row>
    <row r="458" hidden="1" spans="1:31">
      <c r="A458" s="159" t="s">
        <v>1003</v>
      </c>
      <c r="B458" s="159" t="s">
        <v>1004</v>
      </c>
      <c r="C458" s="159" t="s">
        <v>14</v>
      </c>
      <c r="D458" s="159" t="s">
        <v>60</v>
      </c>
      <c r="E458" s="159" t="s">
        <v>1089</v>
      </c>
      <c r="F458" s="160" t="s">
        <v>142</v>
      </c>
      <c r="G458" s="111">
        <v>0</v>
      </c>
      <c r="H458" s="111">
        <v>0</v>
      </c>
      <c r="I458" s="111">
        <v>0</v>
      </c>
      <c r="J458" s="111">
        <v>0</v>
      </c>
      <c r="K458" s="111">
        <v>0</v>
      </c>
      <c r="L458" s="122"/>
      <c r="M458" s="123">
        <v>0</v>
      </c>
      <c r="N458" s="123">
        <v>0</v>
      </c>
      <c r="O458" s="123">
        <v>0</v>
      </c>
      <c r="P458" s="123">
        <f t="shared" ref="P458:P496" si="28">IFERROR(O458/M458,0)</f>
        <v>0</v>
      </c>
      <c r="Q458" s="137">
        <f t="shared" ref="Q458:Q496" si="29">IFERROR(N458/O458,0)</f>
        <v>0</v>
      </c>
      <c r="R458" s="138">
        <f t="shared" ref="R458:R496" si="30">N458-H458</f>
        <v>0</v>
      </c>
      <c r="S458" s="107"/>
      <c r="T458" s="139">
        <v>0</v>
      </c>
      <c r="U458" s="140">
        <v>0</v>
      </c>
      <c r="V458" s="141">
        <v>0</v>
      </c>
      <c r="W458" s="140">
        <v>0</v>
      </c>
      <c r="X458" s="142">
        <v>0</v>
      </c>
      <c r="Z458" s="154">
        <v>7</v>
      </c>
      <c r="AA458" s="155">
        <v>184463614</v>
      </c>
      <c r="AB458" s="154">
        <v>2468</v>
      </c>
      <c r="AC458" s="156">
        <v>352.571428571429</v>
      </c>
      <c r="AD458" s="156">
        <v>74742.1450567261</v>
      </c>
      <c r="AE458" s="157"/>
    </row>
    <row r="459" hidden="1" spans="1:31">
      <c r="A459" s="161" t="s">
        <v>1005</v>
      </c>
      <c r="B459" s="162" t="s">
        <v>1006</v>
      </c>
      <c r="C459" s="161" t="s">
        <v>173</v>
      </c>
      <c r="D459" s="161" t="s">
        <v>92</v>
      </c>
      <c r="E459" s="161" t="s">
        <v>1091</v>
      </c>
      <c r="F459" s="161" t="s">
        <v>93</v>
      </c>
      <c r="G459" s="111">
        <v>0</v>
      </c>
      <c r="H459" s="111">
        <v>0</v>
      </c>
      <c r="I459" s="111">
        <v>0</v>
      </c>
      <c r="J459" s="111">
        <v>0</v>
      </c>
      <c r="K459" s="111">
        <v>0</v>
      </c>
      <c r="L459" s="122"/>
      <c r="M459" s="123">
        <v>0</v>
      </c>
      <c r="N459" s="123">
        <v>0</v>
      </c>
      <c r="O459" s="123">
        <v>0</v>
      </c>
      <c r="P459" s="123">
        <f t="shared" si="28"/>
        <v>0</v>
      </c>
      <c r="Q459" s="137">
        <f t="shared" si="29"/>
        <v>0</v>
      </c>
      <c r="R459" s="138">
        <f t="shared" si="30"/>
        <v>0</v>
      </c>
      <c r="S459" s="107"/>
      <c r="T459" s="139">
        <v>0</v>
      </c>
      <c r="U459" s="140">
        <v>0</v>
      </c>
      <c r="V459" s="141">
        <v>0</v>
      </c>
      <c r="W459" s="140">
        <v>0</v>
      </c>
      <c r="X459" s="142">
        <v>0</v>
      </c>
      <c r="Z459" s="154">
        <v>0</v>
      </c>
      <c r="AA459" s="155">
        <v>0</v>
      </c>
      <c r="AB459" s="154">
        <v>0</v>
      </c>
      <c r="AC459" s="156">
        <v>0</v>
      </c>
      <c r="AD459" s="156">
        <v>0</v>
      </c>
      <c r="AE459" s="157"/>
    </row>
    <row r="460" hidden="1" spans="1:31">
      <c r="A460" s="161" t="s">
        <v>1007</v>
      </c>
      <c r="B460" s="162" t="s">
        <v>1008</v>
      </c>
      <c r="C460" s="161" t="s">
        <v>449</v>
      </c>
      <c r="D460" s="161" t="s">
        <v>60</v>
      </c>
      <c r="E460" s="161" t="s">
        <v>1087</v>
      </c>
      <c r="F460" s="161" t="s">
        <v>288</v>
      </c>
      <c r="G460" s="111">
        <v>0</v>
      </c>
      <c r="H460" s="111">
        <v>0</v>
      </c>
      <c r="I460" s="111">
        <v>0</v>
      </c>
      <c r="J460" s="111">
        <v>0</v>
      </c>
      <c r="K460" s="111">
        <v>0</v>
      </c>
      <c r="L460" s="122"/>
      <c r="M460" s="123">
        <v>0</v>
      </c>
      <c r="N460" s="123">
        <v>0</v>
      </c>
      <c r="O460" s="123">
        <v>0</v>
      </c>
      <c r="P460" s="123">
        <f t="shared" si="28"/>
        <v>0</v>
      </c>
      <c r="Q460" s="137">
        <f t="shared" si="29"/>
        <v>0</v>
      </c>
      <c r="R460" s="138">
        <f t="shared" si="30"/>
        <v>0</v>
      </c>
      <c r="S460" s="107"/>
      <c r="T460" s="139">
        <v>0</v>
      </c>
      <c r="U460" s="140">
        <v>0</v>
      </c>
      <c r="V460" s="141">
        <v>0</v>
      </c>
      <c r="W460" s="140">
        <v>0</v>
      </c>
      <c r="X460" s="142">
        <v>0</v>
      </c>
      <c r="Z460" s="154">
        <v>0</v>
      </c>
      <c r="AA460" s="155">
        <v>0</v>
      </c>
      <c r="AB460" s="154">
        <v>0</v>
      </c>
      <c r="AC460" s="156">
        <v>0</v>
      </c>
      <c r="AD460" s="156">
        <v>0</v>
      </c>
      <c r="AE460" s="157"/>
    </row>
    <row r="461" hidden="1" spans="1:31">
      <c r="A461" s="163" t="s">
        <v>1009</v>
      </c>
      <c r="B461" s="164" t="s">
        <v>1010</v>
      </c>
      <c r="C461" s="164" t="s">
        <v>173</v>
      </c>
      <c r="D461" s="164" t="s">
        <v>60</v>
      </c>
      <c r="E461" s="164" t="s">
        <v>1091</v>
      </c>
      <c r="F461" s="165" t="s">
        <v>43</v>
      </c>
      <c r="G461" s="111">
        <v>0</v>
      </c>
      <c r="H461" s="111">
        <v>0</v>
      </c>
      <c r="I461" s="111">
        <v>0</v>
      </c>
      <c r="J461" s="111">
        <v>0</v>
      </c>
      <c r="K461" s="111">
        <v>0</v>
      </c>
      <c r="L461" s="122"/>
      <c r="M461" s="123">
        <v>0</v>
      </c>
      <c r="N461" s="123">
        <v>0</v>
      </c>
      <c r="O461" s="123">
        <v>0</v>
      </c>
      <c r="P461" s="123">
        <f t="shared" si="28"/>
        <v>0</v>
      </c>
      <c r="Q461" s="137">
        <f t="shared" si="29"/>
        <v>0</v>
      </c>
      <c r="R461" s="138">
        <f t="shared" si="30"/>
        <v>0</v>
      </c>
      <c r="S461" s="107"/>
      <c r="T461" s="139">
        <v>0</v>
      </c>
      <c r="U461" s="140">
        <v>0</v>
      </c>
      <c r="V461" s="141">
        <v>0</v>
      </c>
      <c r="W461" s="140">
        <v>0</v>
      </c>
      <c r="X461" s="142">
        <v>0</v>
      </c>
      <c r="Z461" s="154">
        <v>0</v>
      </c>
      <c r="AA461" s="155">
        <v>0</v>
      </c>
      <c r="AB461" s="154">
        <v>0</v>
      </c>
      <c r="AC461" s="156">
        <v>0</v>
      </c>
      <c r="AD461" s="156">
        <v>0</v>
      </c>
      <c r="AE461" s="157"/>
    </row>
    <row r="462" hidden="1" spans="1:31">
      <c r="A462" s="109" t="s">
        <v>1011</v>
      </c>
      <c r="B462" s="166" t="s">
        <v>1012</v>
      </c>
      <c r="C462" s="166" t="s">
        <v>80</v>
      </c>
      <c r="D462" s="166" t="s">
        <v>51</v>
      </c>
      <c r="E462" s="167">
        <v>0</v>
      </c>
      <c r="F462" s="168">
        <v>0</v>
      </c>
      <c r="G462" s="111">
        <v>0</v>
      </c>
      <c r="H462" s="111">
        <v>0</v>
      </c>
      <c r="I462" s="111">
        <v>0</v>
      </c>
      <c r="J462" s="111">
        <v>0</v>
      </c>
      <c r="K462" s="111">
        <v>0</v>
      </c>
      <c r="L462" s="122"/>
      <c r="M462" s="123">
        <v>0</v>
      </c>
      <c r="N462" s="123">
        <v>0</v>
      </c>
      <c r="O462" s="123">
        <v>0</v>
      </c>
      <c r="P462" s="123">
        <f t="shared" si="28"/>
        <v>0</v>
      </c>
      <c r="Q462" s="137">
        <f t="shared" si="29"/>
        <v>0</v>
      </c>
      <c r="R462" s="138">
        <f t="shared" si="30"/>
        <v>0</v>
      </c>
      <c r="S462" s="107"/>
      <c r="T462" s="139">
        <v>0</v>
      </c>
      <c r="U462" s="140">
        <v>0</v>
      </c>
      <c r="V462" s="141">
        <v>0</v>
      </c>
      <c r="W462" s="140">
        <v>0</v>
      </c>
      <c r="X462" s="142">
        <v>0</v>
      </c>
      <c r="Z462" s="154">
        <v>0</v>
      </c>
      <c r="AA462" s="155">
        <v>0</v>
      </c>
      <c r="AB462" s="154">
        <v>0</v>
      </c>
      <c r="AC462" s="156">
        <v>0</v>
      </c>
      <c r="AD462" s="156">
        <v>0</v>
      </c>
      <c r="AE462" s="157">
        <f t="shared" ref="AE462:AE496" si="31">AA462-U462</f>
        <v>0</v>
      </c>
    </row>
    <row r="463" hidden="1" spans="1:31">
      <c r="A463" s="109" t="s">
        <v>1013</v>
      </c>
      <c r="B463" s="166" t="s">
        <v>1014</v>
      </c>
      <c r="C463" s="166" t="s">
        <v>317</v>
      </c>
      <c r="D463" s="166" t="s">
        <v>51</v>
      </c>
      <c r="E463" s="167">
        <v>0</v>
      </c>
      <c r="F463" s="168">
        <v>0</v>
      </c>
      <c r="G463" s="111">
        <v>0</v>
      </c>
      <c r="H463" s="111">
        <v>0</v>
      </c>
      <c r="I463" s="111">
        <v>0</v>
      </c>
      <c r="J463" s="111">
        <v>0</v>
      </c>
      <c r="K463" s="111">
        <v>0</v>
      </c>
      <c r="L463" s="122"/>
      <c r="M463" s="123">
        <v>0</v>
      </c>
      <c r="N463" s="123">
        <v>0</v>
      </c>
      <c r="O463" s="123">
        <v>0</v>
      </c>
      <c r="P463" s="123">
        <f t="shared" si="28"/>
        <v>0</v>
      </c>
      <c r="Q463" s="137">
        <f t="shared" si="29"/>
        <v>0</v>
      </c>
      <c r="R463" s="138">
        <f t="shared" si="30"/>
        <v>0</v>
      </c>
      <c r="S463" s="107"/>
      <c r="T463" s="139">
        <v>0</v>
      </c>
      <c r="U463" s="140">
        <v>0</v>
      </c>
      <c r="V463" s="141">
        <v>0</v>
      </c>
      <c r="W463" s="140">
        <v>0</v>
      </c>
      <c r="X463" s="142">
        <v>0</v>
      </c>
      <c r="Z463" s="154">
        <v>0</v>
      </c>
      <c r="AA463" s="155">
        <v>0</v>
      </c>
      <c r="AB463" s="154">
        <v>0</v>
      </c>
      <c r="AC463" s="156">
        <v>0</v>
      </c>
      <c r="AD463" s="156">
        <v>0</v>
      </c>
      <c r="AE463" s="157">
        <f t="shared" si="31"/>
        <v>0</v>
      </c>
    </row>
    <row r="464" hidden="1" spans="1:31">
      <c r="A464" s="159" t="s">
        <v>1015</v>
      </c>
      <c r="B464" s="159" t="s">
        <v>1016</v>
      </c>
      <c r="C464" s="159" t="s">
        <v>80</v>
      </c>
      <c r="D464" s="159" t="s">
        <v>96</v>
      </c>
      <c r="E464" s="159" t="s">
        <v>1093</v>
      </c>
      <c r="F464" s="160" t="s">
        <v>97</v>
      </c>
      <c r="G464" s="111">
        <v>0</v>
      </c>
      <c r="H464" s="111">
        <v>0</v>
      </c>
      <c r="I464" s="111">
        <v>0</v>
      </c>
      <c r="J464" s="111">
        <v>0</v>
      </c>
      <c r="K464" s="111">
        <v>0</v>
      </c>
      <c r="L464" s="122"/>
      <c r="M464" s="123">
        <v>30</v>
      </c>
      <c r="N464" s="123">
        <v>33257047</v>
      </c>
      <c r="O464" s="123">
        <v>407</v>
      </c>
      <c r="P464" s="123">
        <f t="shared" si="28"/>
        <v>13.5666666666667</v>
      </c>
      <c r="Q464" s="137">
        <f t="shared" si="29"/>
        <v>81712.6461916462</v>
      </c>
      <c r="R464" s="138">
        <f t="shared" si="30"/>
        <v>33257047</v>
      </c>
      <c r="S464" s="107"/>
      <c r="T464" s="139">
        <v>30</v>
      </c>
      <c r="U464" s="140">
        <v>47689942.8146358</v>
      </c>
      <c r="V464" s="141">
        <v>624.036081532717</v>
      </c>
      <c r="W464" s="140">
        <v>20.8012027177572</v>
      </c>
      <c r="X464" s="142">
        <v>76421.7714743398</v>
      </c>
      <c r="Z464" s="154">
        <v>30</v>
      </c>
      <c r="AA464" s="155">
        <v>39009273</v>
      </c>
      <c r="AB464" s="154">
        <v>367</v>
      </c>
      <c r="AC464" s="156">
        <v>12.2333333333333</v>
      </c>
      <c r="AD464" s="156">
        <v>106292.297002725</v>
      </c>
      <c r="AE464" s="157">
        <f t="shared" si="31"/>
        <v>-8680669.81463578</v>
      </c>
    </row>
    <row r="465" hidden="1" spans="1:31">
      <c r="A465" s="109" t="s">
        <v>1017</v>
      </c>
      <c r="B465" s="166" t="s">
        <v>1018</v>
      </c>
      <c r="C465" s="166" t="s">
        <v>63</v>
      </c>
      <c r="D465" s="166" t="s">
        <v>320</v>
      </c>
      <c r="E465" s="167">
        <v>0</v>
      </c>
      <c r="F465" s="168">
        <v>0</v>
      </c>
      <c r="G465" s="111">
        <v>0</v>
      </c>
      <c r="H465" s="111">
        <v>0</v>
      </c>
      <c r="I465" s="111">
        <v>0</v>
      </c>
      <c r="J465" s="111">
        <v>0</v>
      </c>
      <c r="K465" s="111">
        <v>0</v>
      </c>
      <c r="L465" s="122"/>
      <c r="M465" s="123">
        <v>0</v>
      </c>
      <c r="N465" s="123">
        <v>0</v>
      </c>
      <c r="O465" s="123">
        <v>0</v>
      </c>
      <c r="P465" s="123">
        <f t="shared" si="28"/>
        <v>0</v>
      </c>
      <c r="Q465" s="137">
        <f t="shared" si="29"/>
        <v>0</v>
      </c>
      <c r="R465" s="138">
        <f t="shared" si="30"/>
        <v>0</v>
      </c>
      <c r="S465" s="107"/>
      <c r="T465" s="139">
        <v>0</v>
      </c>
      <c r="U465" s="140">
        <v>0</v>
      </c>
      <c r="V465" s="141">
        <v>0</v>
      </c>
      <c r="W465" s="140">
        <v>0</v>
      </c>
      <c r="X465" s="142">
        <v>0</v>
      </c>
      <c r="Z465" s="154">
        <v>0</v>
      </c>
      <c r="AA465" s="155">
        <v>0</v>
      </c>
      <c r="AB465" s="154">
        <v>0</v>
      </c>
      <c r="AC465" s="156">
        <v>0</v>
      </c>
      <c r="AD465" s="156">
        <v>0</v>
      </c>
      <c r="AE465" s="157">
        <f t="shared" si="31"/>
        <v>0</v>
      </c>
    </row>
    <row r="466" hidden="1" spans="1:31">
      <c r="A466" s="109" t="s">
        <v>1019</v>
      </c>
      <c r="B466" s="166" t="s">
        <v>1020</v>
      </c>
      <c r="C466" s="166" t="s">
        <v>192</v>
      </c>
      <c r="D466" s="166" t="s">
        <v>51</v>
      </c>
      <c r="E466" s="167">
        <v>0</v>
      </c>
      <c r="F466" s="168">
        <v>0</v>
      </c>
      <c r="G466" s="111">
        <v>0</v>
      </c>
      <c r="H466" s="111">
        <v>0</v>
      </c>
      <c r="I466" s="111">
        <v>0</v>
      </c>
      <c r="J466" s="111">
        <v>0</v>
      </c>
      <c r="K466" s="111">
        <v>0</v>
      </c>
      <c r="L466" s="122"/>
      <c r="M466" s="123">
        <v>0</v>
      </c>
      <c r="N466" s="123">
        <v>0</v>
      </c>
      <c r="O466" s="123">
        <v>0</v>
      </c>
      <c r="P466" s="123">
        <f t="shared" si="28"/>
        <v>0</v>
      </c>
      <c r="Q466" s="137">
        <f t="shared" si="29"/>
        <v>0</v>
      </c>
      <c r="R466" s="138">
        <f t="shared" si="30"/>
        <v>0</v>
      </c>
      <c r="S466" s="107"/>
      <c r="T466" s="139">
        <v>0</v>
      </c>
      <c r="U466" s="140">
        <v>0</v>
      </c>
      <c r="V466" s="141">
        <v>0</v>
      </c>
      <c r="W466" s="140">
        <v>0</v>
      </c>
      <c r="X466" s="142">
        <v>0</v>
      </c>
      <c r="Z466" s="154">
        <v>0</v>
      </c>
      <c r="AA466" s="155">
        <v>0</v>
      </c>
      <c r="AB466" s="154">
        <v>0</v>
      </c>
      <c r="AC466" s="156">
        <v>0</v>
      </c>
      <c r="AD466" s="156">
        <v>0</v>
      </c>
      <c r="AE466" s="157">
        <f t="shared" si="31"/>
        <v>0</v>
      </c>
    </row>
    <row r="467" hidden="1" spans="1:31">
      <c r="A467" s="109" t="s">
        <v>1021</v>
      </c>
      <c r="B467" s="166" t="s">
        <v>1022</v>
      </c>
      <c r="C467" s="166" t="s">
        <v>35</v>
      </c>
      <c r="D467" s="166" t="s">
        <v>51</v>
      </c>
      <c r="E467" s="167">
        <v>0</v>
      </c>
      <c r="F467" s="168">
        <v>0</v>
      </c>
      <c r="G467" s="111">
        <v>0</v>
      </c>
      <c r="H467" s="111">
        <v>0</v>
      </c>
      <c r="I467" s="111">
        <v>0</v>
      </c>
      <c r="J467" s="111">
        <v>0</v>
      </c>
      <c r="K467" s="111">
        <v>0</v>
      </c>
      <c r="L467" s="122"/>
      <c r="M467" s="123">
        <v>0</v>
      </c>
      <c r="N467" s="123">
        <v>0</v>
      </c>
      <c r="O467" s="123">
        <v>0</v>
      </c>
      <c r="P467" s="123">
        <f t="shared" si="28"/>
        <v>0</v>
      </c>
      <c r="Q467" s="137">
        <f t="shared" si="29"/>
        <v>0</v>
      </c>
      <c r="R467" s="138">
        <f t="shared" si="30"/>
        <v>0</v>
      </c>
      <c r="S467" s="107"/>
      <c r="T467" s="139">
        <v>0</v>
      </c>
      <c r="U467" s="140">
        <v>0</v>
      </c>
      <c r="V467" s="141">
        <v>0</v>
      </c>
      <c r="W467" s="140">
        <v>0</v>
      </c>
      <c r="X467" s="142">
        <v>0</v>
      </c>
      <c r="Z467" s="154">
        <v>0</v>
      </c>
      <c r="AA467" s="155">
        <v>0</v>
      </c>
      <c r="AB467" s="154">
        <v>0</v>
      </c>
      <c r="AC467" s="156">
        <v>0</v>
      </c>
      <c r="AD467" s="156">
        <v>0</v>
      </c>
      <c r="AE467" s="157">
        <f t="shared" si="31"/>
        <v>0</v>
      </c>
    </row>
    <row r="468" hidden="1" spans="1:31">
      <c r="A468" s="109" t="s">
        <v>1023</v>
      </c>
      <c r="B468" s="166" t="s">
        <v>1024</v>
      </c>
      <c r="C468" s="166" t="s">
        <v>80</v>
      </c>
      <c r="D468" s="166" t="s">
        <v>15</v>
      </c>
      <c r="E468" s="167">
        <v>0</v>
      </c>
      <c r="F468" s="168">
        <v>0</v>
      </c>
      <c r="G468" s="111">
        <v>0</v>
      </c>
      <c r="H468" s="111">
        <v>0</v>
      </c>
      <c r="I468" s="111">
        <v>0</v>
      </c>
      <c r="J468" s="111">
        <v>0</v>
      </c>
      <c r="K468" s="111">
        <v>0</v>
      </c>
      <c r="L468" s="122"/>
      <c r="M468" s="123">
        <v>0</v>
      </c>
      <c r="N468" s="123">
        <v>0</v>
      </c>
      <c r="O468" s="123">
        <v>0</v>
      </c>
      <c r="P468" s="123">
        <f t="shared" si="28"/>
        <v>0</v>
      </c>
      <c r="Q468" s="137">
        <f t="shared" si="29"/>
        <v>0</v>
      </c>
      <c r="R468" s="138">
        <f t="shared" si="30"/>
        <v>0</v>
      </c>
      <c r="S468" s="107"/>
      <c r="T468" s="139">
        <v>0</v>
      </c>
      <c r="U468" s="140">
        <v>0</v>
      </c>
      <c r="V468" s="141">
        <v>0</v>
      </c>
      <c r="W468" s="140">
        <v>0</v>
      </c>
      <c r="X468" s="142">
        <v>0</v>
      </c>
      <c r="Z468" s="154">
        <v>0</v>
      </c>
      <c r="AA468" s="155">
        <v>0</v>
      </c>
      <c r="AB468" s="154">
        <v>0</v>
      </c>
      <c r="AC468" s="156">
        <v>0</v>
      </c>
      <c r="AD468" s="156">
        <v>0</v>
      </c>
      <c r="AE468" s="157">
        <f t="shared" si="31"/>
        <v>0</v>
      </c>
    </row>
    <row r="469" hidden="1" spans="1:31">
      <c r="A469" s="109" t="s">
        <v>1025</v>
      </c>
      <c r="B469" s="166" t="s">
        <v>1026</v>
      </c>
      <c r="C469" s="166" t="s">
        <v>70</v>
      </c>
      <c r="D469" s="166" t="s">
        <v>51</v>
      </c>
      <c r="E469" s="167">
        <v>0</v>
      </c>
      <c r="F469" s="168">
        <v>0</v>
      </c>
      <c r="G469" s="111">
        <v>0</v>
      </c>
      <c r="H469" s="111">
        <v>0</v>
      </c>
      <c r="I469" s="111">
        <v>0</v>
      </c>
      <c r="J469" s="111">
        <v>0</v>
      </c>
      <c r="K469" s="111">
        <v>0</v>
      </c>
      <c r="L469" s="122"/>
      <c r="M469" s="123">
        <v>0</v>
      </c>
      <c r="N469" s="123">
        <v>0</v>
      </c>
      <c r="O469" s="123">
        <v>0</v>
      </c>
      <c r="P469" s="123">
        <f t="shared" si="28"/>
        <v>0</v>
      </c>
      <c r="Q469" s="137">
        <f t="shared" si="29"/>
        <v>0</v>
      </c>
      <c r="R469" s="138">
        <f t="shared" si="30"/>
        <v>0</v>
      </c>
      <c r="S469" s="107"/>
      <c r="T469" s="139">
        <v>0</v>
      </c>
      <c r="U469" s="140">
        <v>0</v>
      </c>
      <c r="V469" s="141">
        <v>0</v>
      </c>
      <c r="W469" s="140">
        <v>0</v>
      </c>
      <c r="X469" s="142">
        <v>0</v>
      </c>
      <c r="Z469" s="154">
        <v>0</v>
      </c>
      <c r="AA469" s="155">
        <v>0</v>
      </c>
      <c r="AB469" s="154">
        <v>0</v>
      </c>
      <c r="AC469" s="156">
        <v>0</v>
      </c>
      <c r="AD469" s="156">
        <v>0</v>
      </c>
      <c r="AE469" s="157">
        <f t="shared" si="31"/>
        <v>0</v>
      </c>
    </row>
    <row r="470" hidden="1" spans="1:31">
      <c r="A470" s="109" t="s">
        <v>1027</v>
      </c>
      <c r="B470" s="166" t="s">
        <v>1028</v>
      </c>
      <c r="C470" s="166" t="s">
        <v>487</v>
      </c>
      <c r="D470" s="166" t="s">
        <v>51</v>
      </c>
      <c r="E470" s="167">
        <v>0</v>
      </c>
      <c r="F470" s="168">
        <v>0</v>
      </c>
      <c r="G470" s="111">
        <v>0</v>
      </c>
      <c r="H470" s="111">
        <v>0</v>
      </c>
      <c r="I470" s="111">
        <v>0</v>
      </c>
      <c r="J470" s="111">
        <v>0</v>
      </c>
      <c r="K470" s="111">
        <v>0</v>
      </c>
      <c r="L470" s="122"/>
      <c r="M470" s="123">
        <v>0</v>
      </c>
      <c r="N470" s="123">
        <v>0</v>
      </c>
      <c r="O470" s="123">
        <v>0</v>
      </c>
      <c r="P470" s="123">
        <f t="shared" si="28"/>
        <v>0</v>
      </c>
      <c r="Q470" s="137">
        <f t="shared" si="29"/>
        <v>0</v>
      </c>
      <c r="R470" s="138">
        <f t="shared" si="30"/>
        <v>0</v>
      </c>
      <c r="S470" s="107"/>
      <c r="T470" s="139">
        <v>0</v>
      </c>
      <c r="U470" s="140">
        <v>0</v>
      </c>
      <c r="V470" s="141">
        <v>0</v>
      </c>
      <c r="W470" s="140">
        <v>0</v>
      </c>
      <c r="X470" s="142">
        <v>0</v>
      </c>
      <c r="Z470" s="154">
        <v>0</v>
      </c>
      <c r="AA470" s="155">
        <v>0</v>
      </c>
      <c r="AB470" s="154">
        <v>0</v>
      </c>
      <c r="AC470" s="156">
        <v>0</v>
      </c>
      <c r="AD470" s="156">
        <v>0</v>
      </c>
      <c r="AE470" s="157">
        <f t="shared" si="31"/>
        <v>0</v>
      </c>
    </row>
    <row r="471" hidden="1" spans="1:31">
      <c r="A471" s="159" t="s">
        <v>1029</v>
      </c>
      <c r="B471" s="159" t="s">
        <v>1030</v>
      </c>
      <c r="C471" s="159" t="s">
        <v>502</v>
      </c>
      <c r="D471" s="159" t="s">
        <v>51</v>
      </c>
      <c r="E471" s="159" t="s">
        <v>1093</v>
      </c>
      <c r="F471" s="160" t="s">
        <v>81</v>
      </c>
      <c r="G471" s="111">
        <v>31</v>
      </c>
      <c r="H471" s="111">
        <v>148155188.93512</v>
      </c>
      <c r="I471" s="111">
        <v>1715.65270030826</v>
      </c>
      <c r="J471" s="111">
        <v>55.343635493815</v>
      </c>
      <c r="K471" s="111">
        <v>86355</v>
      </c>
      <c r="L471" s="122"/>
      <c r="M471" s="123">
        <v>31</v>
      </c>
      <c r="N471" s="123">
        <v>217534275</v>
      </c>
      <c r="O471" s="123">
        <v>2478</v>
      </c>
      <c r="P471" s="123">
        <f t="shared" si="28"/>
        <v>79.9354838709677</v>
      </c>
      <c r="Q471" s="137">
        <f t="shared" si="29"/>
        <v>87786.2288135593</v>
      </c>
      <c r="R471" s="138">
        <f t="shared" si="30"/>
        <v>69379086.0648798</v>
      </c>
      <c r="S471" s="107"/>
      <c r="T471" s="139">
        <v>30</v>
      </c>
      <c r="U471" s="140">
        <v>215918869.11881</v>
      </c>
      <c r="V471" s="141">
        <v>2495.24973836078</v>
      </c>
      <c r="W471" s="140">
        <v>83.1749912786925</v>
      </c>
      <c r="X471" s="142">
        <v>86531.967441726</v>
      </c>
      <c r="Z471" s="154">
        <v>30</v>
      </c>
      <c r="AA471" s="155">
        <v>193019418</v>
      </c>
      <c r="AB471" s="154">
        <v>2154</v>
      </c>
      <c r="AC471" s="156">
        <v>71.8</v>
      </c>
      <c r="AD471" s="156">
        <v>89609.7576601671</v>
      </c>
      <c r="AE471" s="157">
        <f t="shared" si="31"/>
        <v>-22899451.1188101</v>
      </c>
    </row>
    <row r="472" hidden="1" spans="1:31">
      <c r="A472" s="109" t="s">
        <v>1031</v>
      </c>
      <c r="B472" s="166" t="s">
        <v>1032</v>
      </c>
      <c r="C472" s="166" t="s">
        <v>543</v>
      </c>
      <c r="D472" s="166" t="s">
        <v>51</v>
      </c>
      <c r="E472" s="167">
        <v>0</v>
      </c>
      <c r="F472" s="168">
        <v>0</v>
      </c>
      <c r="G472" s="111">
        <v>0</v>
      </c>
      <c r="H472" s="111">
        <v>0</v>
      </c>
      <c r="I472" s="111">
        <v>0</v>
      </c>
      <c r="J472" s="111">
        <v>0</v>
      </c>
      <c r="K472" s="111">
        <v>0</v>
      </c>
      <c r="L472" s="122"/>
      <c r="M472" s="123">
        <v>0</v>
      </c>
      <c r="N472" s="123">
        <v>0</v>
      </c>
      <c r="O472" s="123">
        <v>0</v>
      </c>
      <c r="P472" s="123">
        <f t="shared" si="28"/>
        <v>0</v>
      </c>
      <c r="Q472" s="137">
        <f t="shared" si="29"/>
        <v>0</v>
      </c>
      <c r="R472" s="138">
        <f t="shared" si="30"/>
        <v>0</v>
      </c>
      <c r="S472" s="107"/>
      <c r="T472" s="139">
        <v>0</v>
      </c>
      <c r="U472" s="140">
        <v>0</v>
      </c>
      <c r="V472" s="141">
        <v>0</v>
      </c>
      <c r="W472" s="140">
        <v>0</v>
      </c>
      <c r="X472" s="142">
        <v>0</v>
      </c>
      <c r="Z472" s="154">
        <v>0</v>
      </c>
      <c r="AA472" s="155">
        <v>0</v>
      </c>
      <c r="AB472" s="154">
        <v>0</v>
      </c>
      <c r="AC472" s="156">
        <v>0</v>
      </c>
      <c r="AD472" s="156">
        <v>0</v>
      </c>
      <c r="AE472" s="157">
        <f t="shared" si="31"/>
        <v>0</v>
      </c>
    </row>
    <row r="473" hidden="1" spans="1:31">
      <c r="A473" s="109" t="s">
        <v>1033</v>
      </c>
      <c r="B473" s="166" t="s">
        <v>1034</v>
      </c>
      <c r="C473" s="166" t="s">
        <v>14</v>
      </c>
      <c r="D473" s="166" t="s">
        <v>215</v>
      </c>
      <c r="E473" s="167">
        <v>0</v>
      </c>
      <c r="F473" s="168">
        <v>0</v>
      </c>
      <c r="G473" s="111">
        <v>0</v>
      </c>
      <c r="H473" s="111">
        <v>0</v>
      </c>
      <c r="I473" s="111">
        <v>0</v>
      </c>
      <c r="J473" s="111">
        <v>0</v>
      </c>
      <c r="K473" s="111">
        <v>0</v>
      </c>
      <c r="L473" s="122"/>
      <c r="M473" s="123">
        <v>0</v>
      </c>
      <c r="N473" s="123">
        <v>0</v>
      </c>
      <c r="O473" s="123">
        <v>0</v>
      </c>
      <c r="P473" s="123">
        <f t="shared" si="28"/>
        <v>0</v>
      </c>
      <c r="Q473" s="137">
        <f t="shared" si="29"/>
        <v>0</v>
      </c>
      <c r="R473" s="138">
        <f t="shared" si="30"/>
        <v>0</v>
      </c>
      <c r="S473" s="107"/>
      <c r="T473" s="139">
        <v>0</v>
      </c>
      <c r="U473" s="140">
        <v>0</v>
      </c>
      <c r="V473" s="141">
        <v>0</v>
      </c>
      <c r="W473" s="140">
        <v>0</v>
      </c>
      <c r="X473" s="142">
        <v>0</v>
      </c>
      <c r="Z473" s="154">
        <v>0</v>
      </c>
      <c r="AA473" s="155">
        <v>0</v>
      </c>
      <c r="AB473" s="154">
        <v>0</v>
      </c>
      <c r="AC473" s="156">
        <v>0</v>
      </c>
      <c r="AD473" s="156">
        <v>0</v>
      </c>
      <c r="AE473" s="157">
        <f t="shared" si="31"/>
        <v>0</v>
      </c>
    </row>
    <row r="474" hidden="1" spans="1:31">
      <c r="A474" s="109" t="s">
        <v>1035</v>
      </c>
      <c r="B474" s="166" t="s">
        <v>1036</v>
      </c>
      <c r="C474" s="166" t="s">
        <v>14</v>
      </c>
      <c r="D474" s="166" t="s">
        <v>15</v>
      </c>
      <c r="E474" s="167">
        <v>0</v>
      </c>
      <c r="F474" s="168">
        <v>0</v>
      </c>
      <c r="G474" s="111">
        <v>0</v>
      </c>
      <c r="H474" s="111">
        <v>0</v>
      </c>
      <c r="I474" s="111">
        <v>0</v>
      </c>
      <c r="J474" s="111">
        <v>0</v>
      </c>
      <c r="K474" s="111">
        <v>0</v>
      </c>
      <c r="L474" s="122"/>
      <c r="M474" s="123">
        <v>0</v>
      </c>
      <c r="N474" s="123">
        <v>0</v>
      </c>
      <c r="O474" s="123">
        <v>0</v>
      </c>
      <c r="P474" s="123">
        <f t="shared" si="28"/>
        <v>0</v>
      </c>
      <c r="Q474" s="137">
        <f t="shared" si="29"/>
        <v>0</v>
      </c>
      <c r="R474" s="138">
        <f t="shared" si="30"/>
        <v>0</v>
      </c>
      <c r="S474" s="107"/>
      <c r="T474" s="139">
        <v>0</v>
      </c>
      <c r="U474" s="140">
        <v>0</v>
      </c>
      <c r="V474" s="141">
        <v>0</v>
      </c>
      <c r="W474" s="140">
        <v>0</v>
      </c>
      <c r="X474" s="142">
        <v>0</v>
      </c>
      <c r="Z474" s="154">
        <v>0</v>
      </c>
      <c r="AA474" s="155">
        <v>0</v>
      </c>
      <c r="AB474" s="154">
        <v>0</v>
      </c>
      <c r="AC474" s="156">
        <v>0</v>
      </c>
      <c r="AD474" s="156">
        <v>0</v>
      </c>
      <c r="AE474" s="157">
        <f t="shared" si="31"/>
        <v>0</v>
      </c>
    </row>
    <row r="475" hidden="1" spans="1:31">
      <c r="A475" s="109" t="s">
        <v>1037</v>
      </c>
      <c r="B475" s="166" t="s">
        <v>1038</v>
      </c>
      <c r="C475" s="166" t="s">
        <v>50</v>
      </c>
      <c r="D475" s="166" t="s">
        <v>51</v>
      </c>
      <c r="E475" s="167">
        <v>0</v>
      </c>
      <c r="F475" s="168">
        <v>0</v>
      </c>
      <c r="G475" s="111">
        <v>0</v>
      </c>
      <c r="H475" s="111">
        <v>0</v>
      </c>
      <c r="I475" s="111">
        <v>0</v>
      </c>
      <c r="J475" s="111">
        <v>0</v>
      </c>
      <c r="K475" s="111">
        <v>0</v>
      </c>
      <c r="L475" s="122"/>
      <c r="M475" s="123">
        <v>0</v>
      </c>
      <c r="N475" s="123">
        <v>0</v>
      </c>
      <c r="O475" s="123">
        <v>0</v>
      </c>
      <c r="P475" s="123">
        <f t="shared" si="28"/>
        <v>0</v>
      </c>
      <c r="Q475" s="137">
        <f t="shared" si="29"/>
        <v>0</v>
      </c>
      <c r="R475" s="138">
        <f t="shared" si="30"/>
        <v>0</v>
      </c>
      <c r="S475" s="107"/>
      <c r="T475" s="139">
        <v>0</v>
      </c>
      <c r="U475" s="140">
        <v>0</v>
      </c>
      <c r="V475" s="141">
        <v>0</v>
      </c>
      <c r="W475" s="140">
        <v>0</v>
      </c>
      <c r="X475" s="142">
        <v>0</v>
      </c>
      <c r="Z475" s="154">
        <v>0</v>
      </c>
      <c r="AA475" s="155">
        <v>0</v>
      </c>
      <c r="AB475" s="154">
        <v>0</v>
      </c>
      <c r="AC475" s="156">
        <v>0</v>
      </c>
      <c r="AD475" s="156">
        <v>0</v>
      </c>
      <c r="AE475" s="157">
        <f t="shared" si="31"/>
        <v>0</v>
      </c>
    </row>
    <row r="476" hidden="1" spans="1:31">
      <c r="A476" s="109" t="s">
        <v>1039</v>
      </c>
      <c r="B476" s="166" t="s">
        <v>1040</v>
      </c>
      <c r="C476" s="166" t="s">
        <v>14</v>
      </c>
      <c r="D476" s="166" t="s">
        <v>24</v>
      </c>
      <c r="E476" s="167">
        <v>0</v>
      </c>
      <c r="F476" s="168">
        <v>0</v>
      </c>
      <c r="G476" s="111">
        <v>0</v>
      </c>
      <c r="H476" s="111">
        <v>0</v>
      </c>
      <c r="I476" s="111">
        <v>0</v>
      </c>
      <c r="J476" s="111">
        <v>0</v>
      </c>
      <c r="K476" s="111">
        <v>0</v>
      </c>
      <c r="L476" s="122"/>
      <c r="M476" s="123">
        <v>0</v>
      </c>
      <c r="N476" s="123">
        <v>0</v>
      </c>
      <c r="O476" s="123">
        <v>0</v>
      </c>
      <c r="P476" s="123">
        <f t="shared" si="28"/>
        <v>0</v>
      </c>
      <c r="Q476" s="137">
        <f t="shared" si="29"/>
        <v>0</v>
      </c>
      <c r="R476" s="138">
        <f t="shared" si="30"/>
        <v>0</v>
      </c>
      <c r="S476" s="107"/>
      <c r="T476" s="139">
        <v>0</v>
      </c>
      <c r="U476" s="140">
        <v>0</v>
      </c>
      <c r="V476" s="141">
        <v>0</v>
      </c>
      <c r="W476" s="140">
        <v>0</v>
      </c>
      <c r="X476" s="142">
        <v>0</v>
      </c>
      <c r="Z476" s="154">
        <v>0</v>
      </c>
      <c r="AA476" s="155">
        <v>0</v>
      </c>
      <c r="AB476" s="154">
        <v>0</v>
      </c>
      <c r="AC476" s="156">
        <v>0</v>
      </c>
      <c r="AD476" s="156">
        <v>0</v>
      </c>
      <c r="AE476" s="157">
        <f t="shared" si="31"/>
        <v>0</v>
      </c>
    </row>
    <row r="477" hidden="1" spans="1:31">
      <c r="A477" s="109" t="s">
        <v>1041</v>
      </c>
      <c r="B477" s="166" t="s">
        <v>1042</v>
      </c>
      <c r="C477" s="166" t="s">
        <v>14</v>
      </c>
      <c r="D477" s="166" t="s">
        <v>24</v>
      </c>
      <c r="E477" s="167">
        <v>0</v>
      </c>
      <c r="F477" s="168">
        <v>0</v>
      </c>
      <c r="G477" s="111">
        <v>0</v>
      </c>
      <c r="H477" s="111">
        <v>0</v>
      </c>
      <c r="I477" s="111">
        <v>0</v>
      </c>
      <c r="J477" s="111">
        <v>0</v>
      </c>
      <c r="K477" s="111">
        <v>0</v>
      </c>
      <c r="L477" s="122"/>
      <c r="M477" s="123">
        <v>0</v>
      </c>
      <c r="N477" s="123">
        <v>0</v>
      </c>
      <c r="O477" s="123">
        <v>0</v>
      </c>
      <c r="P477" s="123">
        <f t="shared" si="28"/>
        <v>0</v>
      </c>
      <c r="Q477" s="137">
        <f t="shared" si="29"/>
        <v>0</v>
      </c>
      <c r="R477" s="138">
        <f t="shared" si="30"/>
        <v>0</v>
      </c>
      <c r="S477" s="107"/>
      <c r="T477" s="139">
        <v>0</v>
      </c>
      <c r="U477" s="140">
        <v>0</v>
      </c>
      <c r="V477" s="141">
        <v>0</v>
      </c>
      <c r="W477" s="140">
        <v>0</v>
      </c>
      <c r="X477" s="142">
        <v>0</v>
      </c>
      <c r="Z477" s="154">
        <v>0</v>
      </c>
      <c r="AA477" s="155">
        <v>0</v>
      </c>
      <c r="AB477" s="154">
        <v>0</v>
      </c>
      <c r="AC477" s="156">
        <v>0</v>
      </c>
      <c r="AD477" s="156">
        <v>0</v>
      </c>
      <c r="AE477" s="157">
        <f t="shared" si="31"/>
        <v>0</v>
      </c>
    </row>
    <row r="478" hidden="1" spans="1:31">
      <c r="A478" s="109" t="s">
        <v>1043</v>
      </c>
      <c r="B478" s="166" t="s">
        <v>1044</v>
      </c>
      <c r="C478" s="166" t="s">
        <v>14</v>
      </c>
      <c r="D478" s="166" t="s">
        <v>51</v>
      </c>
      <c r="E478" s="167">
        <v>0</v>
      </c>
      <c r="F478" s="168">
        <v>0</v>
      </c>
      <c r="G478" s="111">
        <v>0</v>
      </c>
      <c r="H478" s="111">
        <v>0</v>
      </c>
      <c r="I478" s="111">
        <v>0</v>
      </c>
      <c r="J478" s="111">
        <v>0</v>
      </c>
      <c r="K478" s="111">
        <v>0</v>
      </c>
      <c r="L478" s="122"/>
      <c r="M478" s="123">
        <v>0</v>
      </c>
      <c r="N478" s="123">
        <v>0</v>
      </c>
      <c r="O478" s="123">
        <v>0</v>
      </c>
      <c r="P478" s="123">
        <f t="shared" si="28"/>
        <v>0</v>
      </c>
      <c r="Q478" s="137">
        <f t="shared" si="29"/>
        <v>0</v>
      </c>
      <c r="R478" s="138">
        <f t="shared" si="30"/>
        <v>0</v>
      </c>
      <c r="S478" s="107"/>
      <c r="T478" s="139">
        <v>0</v>
      </c>
      <c r="U478" s="140">
        <v>0</v>
      </c>
      <c r="V478" s="141">
        <v>0</v>
      </c>
      <c r="W478" s="140">
        <v>0</v>
      </c>
      <c r="X478" s="142">
        <v>0</v>
      </c>
      <c r="Z478" s="154">
        <v>0</v>
      </c>
      <c r="AA478" s="155">
        <v>0</v>
      </c>
      <c r="AB478" s="154">
        <v>0</v>
      </c>
      <c r="AC478" s="156">
        <v>0</v>
      </c>
      <c r="AD478" s="156">
        <v>0</v>
      </c>
      <c r="AE478" s="157">
        <f t="shared" si="31"/>
        <v>0</v>
      </c>
    </row>
    <row r="479" hidden="1" spans="1:31">
      <c r="A479" s="109" t="s">
        <v>1045</v>
      </c>
      <c r="B479" s="166" t="s">
        <v>1046</v>
      </c>
      <c r="C479" s="166" t="s">
        <v>14</v>
      </c>
      <c r="D479" s="166" t="s">
        <v>24</v>
      </c>
      <c r="E479" s="167">
        <v>0</v>
      </c>
      <c r="F479" s="168">
        <v>0</v>
      </c>
      <c r="G479" s="111">
        <v>0</v>
      </c>
      <c r="H479" s="111">
        <v>0</v>
      </c>
      <c r="I479" s="111">
        <v>0</v>
      </c>
      <c r="J479" s="111">
        <v>0</v>
      </c>
      <c r="K479" s="111">
        <v>0</v>
      </c>
      <c r="L479" s="122"/>
      <c r="M479" s="123">
        <v>0</v>
      </c>
      <c r="N479" s="123">
        <v>0</v>
      </c>
      <c r="O479" s="123">
        <v>0</v>
      </c>
      <c r="P479" s="123">
        <f t="shared" si="28"/>
        <v>0</v>
      </c>
      <c r="Q479" s="137">
        <f t="shared" si="29"/>
        <v>0</v>
      </c>
      <c r="R479" s="138">
        <f t="shared" si="30"/>
        <v>0</v>
      </c>
      <c r="S479" s="107"/>
      <c r="T479" s="139">
        <v>0</v>
      </c>
      <c r="U479" s="140">
        <v>0</v>
      </c>
      <c r="V479" s="141">
        <v>0</v>
      </c>
      <c r="W479" s="140">
        <v>0</v>
      </c>
      <c r="X479" s="142">
        <v>0</v>
      </c>
      <c r="Z479" s="154">
        <v>0</v>
      </c>
      <c r="AA479" s="155">
        <v>0</v>
      </c>
      <c r="AB479" s="154">
        <v>0</v>
      </c>
      <c r="AC479" s="156">
        <v>0</v>
      </c>
      <c r="AD479" s="156">
        <v>0</v>
      </c>
      <c r="AE479" s="157">
        <f t="shared" si="31"/>
        <v>0</v>
      </c>
    </row>
    <row r="480" hidden="1" spans="1:31">
      <c r="A480" s="109" t="s">
        <v>1047</v>
      </c>
      <c r="B480" s="166" t="s">
        <v>1048</v>
      </c>
      <c r="C480" s="166" t="s">
        <v>14</v>
      </c>
      <c r="D480" s="166" t="s">
        <v>60</v>
      </c>
      <c r="E480" s="167">
        <v>0</v>
      </c>
      <c r="F480" s="168">
        <v>0</v>
      </c>
      <c r="G480" s="111">
        <v>0</v>
      </c>
      <c r="H480" s="111">
        <v>0</v>
      </c>
      <c r="I480" s="111">
        <v>0</v>
      </c>
      <c r="J480" s="111">
        <v>0</v>
      </c>
      <c r="K480" s="111">
        <v>0</v>
      </c>
      <c r="L480" s="122"/>
      <c r="M480" s="123">
        <v>0</v>
      </c>
      <c r="N480" s="123">
        <v>0</v>
      </c>
      <c r="O480" s="123">
        <v>0</v>
      </c>
      <c r="P480" s="123">
        <f t="shared" si="28"/>
        <v>0</v>
      </c>
      <c r="Q480" s="137">
        <f t="shared" si="29"/>
        <v>0</v>
      </c>
      <c r="R480" s="138">
        <f t="shared" si="30"/>
        <v>0</v>
      </c>
      <c r="S480" s="107"/>
      <c r="T480" s="139">
        <v>0</v>
      </c>
      <c r="U480" s="140">
        <v>0</v>
      </c>
      <c r="V480" s="141">
        <v>0</v>
      </c>
      <c r="W480" s="140">
        <v>0</v>
      </c>
      <c r="X480" s="142">
        <v>0</v>
      </c>
      <c r="Z480" s="154">
        <v>0</v>
      </c>
      <c r="AA480" s="155">
        <v>0</v>
      </c>
      <c r="AB480" s="154">
        <v>0</v>
      </c>
      <c r="AC480" s="156">
        <v>0</v>
      </c>
      <c r="AD480" s="156">
        <v>0</v>
      </c>
      <c r="AE480" s="157">
        <f t="shared" si="31"/>
        <v>0</v>
      </c>
    </row>
    <row r="481" hidden="1" spans="1:31">
      <c r="A481" s="109" t="s">
        <v>1049</v>
      </c>
      <c r="B481" s="166" t="s">
        <v>1050</v>
      </c>
      <c r="C481" s="166" t="s">
        <v>14</v>
      </c>
      <c r="D481" s="166" t="s">
        <v>24</v>
      </c>
      <c r="E481" s="167">
        <v>0</v>
      </c>
      <c r="F481" s="168">
        <v>0</v>
      </c>
      <c r="G481" s="111">
        <v>0</v>
      </c>
      <c r="H481" s="111">
        <v>0</v>
      </c>
      <c r="I481" s="111">
        <v>0</v>
      </c>
      <c r="J481" s="111">
        <v>0</v>
      </c>
      <c r="K481" s="111">
        <v>0</v>
      </c>
      <c r="L481" s="122"/>
      <c r="M481" s="123">
        <v>0</v>
      </c>
      <c r="N481" s="123">
        <v>0</v>
      </c>
      <c r="O481" s="123">
        <v>0</v>
      </c>
      <c r="P481" s="123">
        <f t="shared" si="28"/>
        <v>0</v>
      </c>
      <c r="Q481" s="137">
        <f t="shared" si="29"/>
        <v>0</v>
      </c>
      <c r="R481" s="138">
        <f t="shared" si="30"/>
        <v>0</v>
      </c>
      <c r="S481" s="107"/>
      <c r="T481" s="139">
        <v>0</v>
      </c>
      <c r="U481" s="140">
        <v>0</v>
      </c>
      <c r="V481" s="141">
        <v>0</v>
      </c>
      <c r="W481" s="140">
        <v>0</v>
      </c>
      <c r="X481" s="142">
        <v>0</v>
      </c>
      <c r="Z481" s="154">
        <v>0</v>
      </c>
      <c r="AA481" s="155">
        <v>0</v>
      </c>
      <c r="AB481" s="154">
        <v>0</v>
      </c>
      <c r="AC481" s="156">
        <v>0</v>
      </c>
      <c r="AD481" s="156">
        <v>0</v>
      </c>
      <c r="AE481" s="157">
        <f t="shared" si="31"/>
        <v>0</v>
      </c>
    </row>
    <row r="482" hidden="1" spans="1:31">
      <c r="A482" s="109" t="s">
        <v>1051</v>
      </c>
      <c r="B482" s="166" t="s">
        <v>1052</v>
      </c>
      <c r="C482" s="166" t="s">
        <v>14</v>
      </c>
      <c r="D482" s="166" t="s">
        <v>320</v>
      </c>
      <c r="E482" s="167">
        <v>0</v>
      </c>
      <c r="F482" s="168">
        <v>0</v>
      </c>
      <c r="G482" s="111">
        <v>0</v>
      </c>
      <c r="H482" s="111">
        <v>0</v>
      </c>
      <c r="I482" s="111">
        <v>0</v>
      </c>
      <c r="J482" s="111">
        <v>0</v>
      </c>
      <c r="K482" s="111">
        <v>0</v>
      </c>
      <c r="L482" s="122"/>
      <c r="M482" s="123">
        <v>0</v>
      </c>
      <c r="N482" s="123">
        <v>0</v>
      </c>
      <c r="O482" s="123">
        <v>0</v>
      </c>
      <c r="P482" s="123">
        <f t="shared" si="28"/>
        <v>0</v>
      </c>
      <c r="Q482" s="137">
        <f t="shared" si="29"/>
        <v>0</v>
      </c>
      <c r="R482" s="138">
        <f t="shared" si="30"/>
        <v>0</v>
      </c>
      <c r="S482" s="107"/>
      <c r="T482" s="139">
        <v>0</v>
      </c>
      <c r="U482" s="140">
        <v>0</v>
      </c>
      <c r="V482" s="141">
        <v>0</v>
      </c>
      <c r="W482" s="140">
        <v>0</v>
      </c>
      <c r="X482" s="142">
        <v>0</v>
      </c>
      <c r="Z482" s="154">
        <v>0</v>
      </c>
      <c r="AA482" s="155">
        <v>0</v>
      </c>
      <c r="AB482" s="154">
        <v>0</v>
      </c>
      <c r="AC482" s="156">
        <v>0</v>
      </c>
      <c r="AD482" s="156">
        <v>0</v>
      </c>
      <c r="AE482" s="157">
        <f t="shared" si="31"/>
        <v>0</v>
      </c>
    </row>
    <row r="483" hidden="1" spans="1:31">
      <c r="A483" s="109" t="s">
        <v>1053</v>
      </c>
      <c r="B483" s="166" t="s">
        <v>1054</v>
      </c>
      <c r="C483" s="166" t="s">
        <v>14</v>
      </c>
      <c r="D483" s="166" t="s">
        <v>320</v>
      </c>
      <c r="E483" s="167" t="s">
        <v>1088</v>
      </c>
      <c r="F483" s="168" t="s">
        <v>139</v>
      </c>
      <c r="G483" s="111">
        <v>0</v>
      </c>
      <c r="H483" s="111">
        <v>0</v>
      </c>
      <c r="I483" s="111">
        <v>0</v>
      </c>
      <c r="J483" s="111">
        <v>0</v>
      </c>
      <c r="K483" s="111">
        <v>0</v>
      </c>
      <c r="L483" s="122"/>
      <c r="M483" s="123">
        <v>0</v>
      </c>
      <c r="N483" s="123">
        <v>0</v>
      </c>
      <c r="O483" s="123">
        <v>0</v>
      </c>
      <c r="P483" s="123">
        <f t="shared" si="28"/>
        <v>0</v>
      </c>
      <c r="Q483" s="137">
        <f t="shared" si="29"/>
        <v>0</v>
      </c>
      <c r="R483" s="138">
        <f t="shared" si="30"/>
        <v>0</v>
      </c>
      <c r="S483" s="107"/>
      <c r="T483" s="139">
        <v>0</v>
      </c>
      <c r="U483" s="140">
        <v>0</v>
      </c>
      <c r="V483" s="141">
        <v>0</v>
      </c>
      <c r="W483" s="140">
        <v>0</v>
      </c>
      <c r="X483" s="142">
        <v>0</v>
      </c>
      <c r="Z483" s="154">
        <v>0</v>
      </c>
      <c r="AA483" s="155">
        <v>0</v>
      </c>
      <c r="AB483" s="154">
        <v>0</v>
      </c>
      <c r="AC483" s="156">
        <v>0</v>
      </c>
      <c r="AD483" s="156">
        <v>0</v>
      </c>
      <c r="AE483" s="157">
        <f t="shared" si="31"/>
        <v>0</v>
      </c>
    </row>
    <row r="484" hidden="1" spans="1:31">
      <c r="A484" s="169" t="s">
        <v>1055</v>
      </c>
      <c r="B484" s="169" t="s">
        <v>1056</v>
      </c>
      <c r="C484" s="169" t="s">
        <v>192</v>
      </c>
      <c r="D484" s="169" t="s">
        <v>92</v>
      </c>
      <c r="E484" s="167" t="s">
        <v>1090</v>
      </c>
      <c r="F484" s="168" t="s">
        <v>302</v>
      </c>
      <c r="G484" s="111">
        <v>0</v>
      </c>
      <c r="H484" s="111">
        <v>0</v>
      </c>
      <c r="I484" s="111">
        <v>0</v>
      </c>
      <c r="J484" s="111">
        <v>0</v>
      </c>
      <c r="K484" s="111">
        <v>0</v>
      </c>
      <c r="L484" s="122"/>
      <c r="M484" s="123">
        <v>0</v>
      </c>
      <c r="N484" s="123">
        <v>0</v>
      </c>
      <c r="O484" s="123">
        <v>0</v>
      </c>
      <c r="P484" s="123">
        <f t="shared" si="28"/>
        <v>0</v>
      </c>
      <c r="Q484" s="137">
        <f t="shared" si="29"/>
        <v>0</v>
      </c>
      <c r="R484" s="138">
        <f t="shared" si="30"/>
        <v>0</v>
      </c>
      <c r="S484" s="107"/>
      <c r="T484" s="139">
        <v>0</v>
      </c>
      <c r="U484" s="140">
        <v>0</v>
      </c>
      <c r="V484" s="141">
        <v>0</v>
      </c>
      <c r="W484" s="140">
        <v>0</v>
      </c>
      <c r="X484" s="142">
        <v>0</v>
      </c>
      <c r="Z484" s="154">
        <v>0</v>
      </c>
      <c r="AA484" s="155">
        <v>0</v>
      </c>
      <c r="AB484" s="154">
        <v>0</v>
      </c>
      <c r="AC484" s="156">
        <v>0</v>
      </c>
      <c r="AD484" s="156">
        <v>0</v>
      </c>
      <c r="AE484" s="157">
        <f t="shared" si="31"/>
        <v>0</v>
      </c>
    </row>
    <row r="485" hidden="1" spans="1:31">
      <c r="A485" s="109" t="s">
        <v>1057</v>
      </c>
      <c r="B485" s="112" t="s">
        <v>1058</v>
      </c>
      <c r="C485" s="112" t="s">
        <v>1059</v>
      </c>
      <c r="D485" s="112" t="s">
        <v>51</v>
      </c>
      <c r="E485" s="167" t="s">
        <v>1091</v>
      </c>
      <c r="F485" s="168" t="s">
        <v>224</v>
      </c>
      <c r="G485" s="111">
        <v>0</v>
      </c>
      <c r="H485" s="111">
        <v>0</v>
      </c>
      <c r="I485" s="111">
        <v>0</v>
      </c>
      <c r="J485" s="111">
        <v>0</v>
      </c>
      <c r="K485" s="111">
        <v>0</v>
      </c>
      <c r="L485" s="122"/>
      <c r="M485" s="123">
        <v>0</v>
      </c>
      <c r="N485" s="123">
        <v>0</v>
      </c>
      <c r="O485" s="123">
        <v>0</v>
      </c>
      <c r="P485" s="123">
        <f t="shared" si="28"/>
        <v>0</v>
      </c>
      <c r="Q485" s="137">
        <f t="shared" si="29"/>
        <v>0</v>
      </c>
      <c r="R485" s="138">
        <f t="shared" si="30"/>
        <v>0</v>
      </c>
      <c r="S485" s="107"/>
      <c r="T485" s="139">
        <v>0</v>
      </c>
      <c r="U485" s="140">
        <v>0</v>
      </c>
      <c r="V485" s="141">
        <v>0</v>
      </c>
      <c r="W485" s="140">
        <v>0</v>
      </c>
      <c r="X485" s="142">
        <v>0</v>
      </c>
      <c r="Z485" s="154">
        <v>0</v>
      </c>
      <c r="AA485" s="155">
        <v>0</v>
      </c>
      <c r="AB485" s="154">
        <v>0</v>
      </c>
      <c r="AC485" s="156">
        <v>0</v>
      </c>
      <c r="AD485" s="156">
        <v>0</v>
      </c>
      <c r="AE485" s="157">
        <f t="shared" si="31"/>
        <v>0</v>
      </c>
    </row>
    <row r="486" hidden="1" spans="1:31">
      <c r="A486" s="109" t="s">
        <v>1060</v>
      </c>
      <c r="B486" s="112" t="s">
        <v>1061</v>
      </c>
      <c r="C486" s="112" t="s">
        <v>80</v>
      </c>
      <c r="D486" s="112" t="s">
        <v>60</v>
      </c>
      <c r="E486" s="167">
        <v>0</v>
      </c>
      <c r="F486" s="168">
        <v>0</v>
      </c>
      <c r="G486" s="111">
        <v>0</v>
      </c>
      <c r="H486" s="111">
        <v>0</v>
      </c>
      <c r="I486" s="111">
        <v>0</v>
      </c>
      <c r="J486" s="111">
        <v>0</v>
      </c>
      <c r="K486" s="111">
        <v>0</v>
      </c>
      <c r="L486" s="122"/>
      <c r="M486" s="123">
        <v>0</v>
      </c>
      <c r="N486" s="123">
        <v>0</v>
      </c>
      <c r="O486" s="123">
        <v>0</v>
      </c>
      <c r="P486" s="123">
        <f t="shared" si="28"/>
        <v>0</v>
      </c>
      <c r="Q486" s="137">
        <f t="shared" si="29"/>
        <v>0</v>
      </c>
      <c r="R486" s="138">
        <f t="shared" si="30"/>
        <v>0</v>
      </c>
      <c r="S486" s="107"/>
      <c r="T486" s="139">
        <v>0</v>
      </c>
      <c r="U486" s="140">
        <v>0</v>
      </c>
      <c r="V486" s="141">
        <v>0</v>
      </c>
      <c r="W486" s="140">
        <v>0</v>
      </c>
      <c r="X486" s="142">
        <v>0</v>
      </c>
      <c r="Z486" s="154">
        <v>0</v>
      </c>
      <c r="AA486" s="155">
        <v>0</v>
      </c>
      <c r="AB486" s="154">
        <v>0</v>
      </c>
      <c r="AC486" s="156">
        <v>0</v>
      </c>
      <c r="AD486" s="156">
        <v>0</v>
      </c>
      <c r="AE486" s="157">
        <f t="shared" si="31"/>
        <v>0</v>
      </c>
    </row>
    <row r="487" hidden="1" spans="1:31">
      <c r="A487" s="109" t="s">
        <v>1062</v>
      </c>
      <c r="B487" s="112" t="s">
        <v>1063</v>
      </c>
      <c r="C487" s="112" t="s">
        <v>543</v>
      </c>
      <c r="D487" s="112" t="s">
        <v>51</v>
      </c>
      <c r="E487" s="167">
        <v>0</v>
      </c>
      <c r="F487" s="168">
        <v>0</v>
      </c>
      <c r="G487" s="111">
        <v>0</v>
      </c>
      <c r="H487" s="111">
        <v>0</v>
      </c>
      <c r="I487" s="111">
        <v>0</v>
      </c>
      <c r="J487" s="111">
        <v>0</v>
      </c>
      <c r="K487" s="111">
        <v>0</v>
      </c>
      <c r="L487" s="122"/>
      <c r="M487" s="123">
        <v>0</v>
      </c>
      <c r="N487" s="123">
        <v>0</v>
      </c>
      <c r="O487" s="123">
        <v>0</v>
      </c>
      <c r="P487" s="123">
        <f t="shared" si="28"/>
        <v>0</v>
      </c>
      <c r="Q487" s="137">
        <f t="shared" si="29"/>
        <v>0</v>
      </c>
      <c r="R487" s="138">
        <f t="shared" si="30"/>
        <v>0</v>
      </c>
      <c r="S487" s="107"/>
      <c r="T487" s="139">
        <v>0</v>
      </c>
      <c r="U487" s="140">
        <v>0</v>
      </c>
      <c r="V487" s="141">
        <v>0</v>
      </c>
      <c r="W487" s="140">
        <v>0</v>
      </c>
      <c r="X487" s="142">
        <v>0</v>
      </c>
      <c r="Z487" s="154">
        <v>0</v>
      </c>
      <c r="AA487" s="155">
        <v>0</v>
      </c>
      <c r="AB487" s="154">
        <v>0</v>
      </c>
      <c r="AC487" s="156">
        <v>0</v>
      </c>
      <c r="AD487" s="156">
        <v>0</v>
      </c>
      <c r="AE487" s="157">
        <f t="shared" si="31"/>
        <v>0</v>
      </c>
    </row>
    <row r="488" hidden="1" spans="1:31">
      <c r="A488" s="109" t="s">
        <v>1064</v>
      </c>
      <c r="B488" s="112" t="s">
        <v>1065</v>
      </c>
      <c r="C488" s="112" t="s">
        <v>14</v>
      </c>
      <c r="D488" s="112" t="s">
        <v>24</v>
      </c>
      <c r="E488" s="167">
        <v>0</v>
      </c>
      <c r="F488" s="168">
        <v>0</v>
      </c>
      <c r="G488" s="111">
        <v>0</v>
      </c>
      <c r="H488" s="111">
        <v>0</v>
      </c>
      <c r="I488" s="111">
        <v>0</v>
      </c>
      <c r="J488" s="111">
        <v>0</v>
      </c>
      <c r="K488" s="111">
        <v>0</v>
      </c>
      <c r="L488" s="122"/>
      <c r="M488" s="123">
        <v>0</v>
      </c>
      <c r="N488" s="123">
        <v>0</v>
      </c>
      <c r="O488" s="123">
        <v>0</v>
      </c>
      <c r="P488" s="123">
        <f t="shared" si="28"/>
        <v>0</v>
      </c>
      <c r="Q488" s="137">
        <f t="shared" si="29"/>
        <v>0</v>
      </c>
      <c r="R488" s="138">
        <f t="shared" si="30"/>
        <v>0</v>
      </c>
      <c r="S488" s="107"/>
      <c r="T488" s="139">
        <v>0</v>
      </c>
      <c r="U488" s="140">
        <v>0</v>
      </c>
      <c r="V488" s="141">
        <v>0</v>
      </c>
      <c r="W488" s="140">
        <v>0</v>
      </c>
      <c r="X488" s="142">
        <v>0</v>
      </c>
      <c r="Z488" s="154">
        <v>0</v>
      </c>
      <c r="AA488" s="155">
        <v>0</v>
      </c>
      <c r="AB488" s="154">
        <v>0</v>
      </c>
      <c r="AC488" s="156">
        <v>0</v>
      </c>
      <c r="AD488" s="156">
        <v>0</v>
      </c>
      <c r="AE488" s="157">
        <f t="shared" si="31"/>
        <v>0</v>
      </c>
    </row>
    <row r="489" hidden="1" spans="1:31">
      <c r="A489" s="109" t="s">
        <v>1066</v>
      </c>
      <c r="B489" s="112" t="s">
        <v>1067</v>
      </c>
      <c r="C489" s="112" t="s">
        <v>14</v>
      </c>
      <c r="D489" s="112" t="s">
        <v>15</v>
      </c>
      <c r="E489" s="167">
        <v>0</v>
      </c>
      <c r="F489" s="168">
        <v>0</v>
      </c>
      <c r="G489" s="111">
        <v>0</v>
      </c>
      <c r="H489" s="111">
        <v>0</v>
      </c>
      <c r="I489" s="111">
        <v>0</v>
      </c>
      <c r="J489" s="111">
        <v>0</v>
      </c>
      <c r="K489" s="111">
        <v>0</v>
      </c>
      <c r="L489" s="122"/>
      <c r="M489" s="123">
        <v>0</v>
      </c>
      <c r="N489" s="123">
        <v>0</v>
      </c>
      <c r="O489" s="123">
        <v>0</v>
      </c>
      <c r="P489" s="123">
        <f t="shared" si="28"/>
        <v>0</v>
      </c>
      <c r="Q489" s="137">
        <f t="shared" si="29"/>
        <v>0</v>
      </c>
      <c r="R489" s="138">
        <f t="shared" si="30"/>
        <v>0</v>
      </c>
      <c r="S489" s="107"/>
      <c r="T489" s="139">
        <v>0</v>
      </c>
      <c r="U489" s="140">
        <v>0</v>
      </c>
      <c r="V489" s="141">
        <v>0</v>
      </c>
      <c r="W489" s="140">
        <v>0</v>
      </c>
      <c r="X489" s="142">
        <v>0</v>
      </c>
      <c r="Z489" s="154">
        <v>0</v>
      </c>
      <c r="AA489" s="155">
        <v>0</v>
      </c>
      <c r="AB489" s="154">
        <v>0</v>
      </c>
      <c r="AC489" s="156">
        <v>0</v>
      </c>
      <c r="AD489" s="156">
        <v>0</v>
      </c>
      <c r="AE489" s="157">
        <f t="shared" si="31"/>
        <v>0</v>
      </c>
    </row>
    <row r="490" hidden="1" spans="1:31">
      <c r="A490" s="109" t="s">
        <v>1068</v>
      </c>
      <c r="B490" s="112" t="s">
        <v>1069</v>
      </c>
      <c r="C490" s="112" t="s">
        <v>35</v>
      </c>
      <c r="D490" s="112" t="s">
        <v>51</v>
      </c>
      <c r="E490" s="167">
        <v>0</v>
      </c>
      <c r="F490" s="168">
        <v>0</v>
      </c>
      <c r="G490" s="111">
        <v>0</v>
      </c>
      <c r="H490" s="111">
        <v>0</v>
      </c>
      <c r="I490" s="111">
        <v>0</v>
      </c>
      <c r="J490" s="111">
        <v>0</v>
      </c>
      <c r="K490" s="111">
        <v>0</v>
      </c>
      <c r="L490" s="122"/>
      <c r="M490" s="123">
        <v>0</v>
      </c>
      <c r="N490" s="123">
        <v>0</v>
      </c>
      <c r="O490" s="123">
        <v>0</v>
      </c>
      <c r="P490" s="123">
        <f t="shared" si="28"/>
        <v>0</v>
      </c>
      <c r="Q490" s="137">
        <f t="shared" si="29"/>
        <v>0</v>
      </c>
      <c r="R490" s="138">
        <f t="shared" si="30"/>
        <v>0</v>
      </c>
      <c r="S490" s="107"/>
      <c r="T490" s="139">
        <v>0</v>
      </c>
      <c r="U490" s="140">
        <v>0</v>
      </c>
      <c r="V490" s="141">
        <v>0</v>
      </c>
      <c r="W490" s="140">
        <v>0</v>
      </c>
      <c r="X490" s="142">
        <v>0</v>
      </c>
      <c r="Z490" s="154">
        <v>0</v>
      </c>
      <c r="AA490" s="155">
        <v>0</v>
      </c>
      <c r="AB490" s="154">
        <v>0</v>
      </c>
      <c r="AC490" s="156">
        <v>0</v>
      </c>
      <c r="AD490" s="156">
        <v>0</v>
      </c>
      <c r="AE490" s="157">
        <f t="shared" si="31"/>
        <v>0</v>
      </c>
    </row>
    <row r="491" hidden="1" spans="1:31">
      <c r="A491" s="109" t="s">
        <v>1070</v>
      </c>
      <c r="B491" s="112" t="s">
        <v>1071</v>
      </c>
      <c r="C491" s="112" t="s">
        <v>14</v>
      </c>
      <c r="D491" s="112" t="s">
        <v>15</v>
      </c>
      <c r="E491" s="167">
        <v>0</v>
      </c>
      <c r="F491" s="168">
        <v>0</v>
      </c>
      <c r="G491" s="111">
        <v>0</v>
      </c>
      <c r="H491" s="111">
        <v>0</v>
      </c>
      <c r="I491" s="111">
        <v>0</v>
      </c>
      <c r="J491" s="111">
        <v>0</v>
      </c>
      <c r="K491" s="111">
        <v>0</v>
      </c>
      <c r="L491" s="122"/>
      <c r="M491" s="123">
        <v>0</v>
      </c>
      <c r="N491" s="123">
        <v>0</v>
      </c>
      <c r="O491" s="123">
        <v>0</v>
      </c>
      <c r="P491" s="123">
        <f t="shared" si="28"/>
        <v>0</v>
      </c>
      <c r="Q491" s="137">
        <f t="shared" si="29"/>
        <v>0</v>
      </c>
      <c r="R491" s="138">
        <f t="shared" si="30"/>
        <v>0</v>
      </c>
      <c r="S491" s="107"/>
      <c r="T491" s="139">
        <v>0</v>
      </c>
      <c r="U491" s="140">
        <v>0</v>
      </c>
      <c r="V491" s="141">
        <v>0</v>
      </c>
      <c r="W491" s="140">
        <v>0</v>
      </c>
      <c r="X491" s="142">
        <v>0</v>
      </c>
      <c r="Z491" s="154">
        <v>0</v>
      </c>
      <c r="AA491" s="155">
        <v>0</v>
      </c>
      <c r="AB491" s="154">
        <v>0</v>
      </c>
      <c r="AC491" s="156">
        <v>0</v>
      </c>
      <c r="AD491" s="156">
        <v>0</v>
      </c>
      <c r="AE491" s="157">
        <f t="shared" si="31"/>
        <v>0</v>
      </c>
    </row>
    <row r="492" hidden="1" spans="1:31">
      <c r="A492" s="109" t="s">
        <v>1072</v>
      </c>
      <c r="B492" s="112" t="s">
        <v>1073</v>
      </c>
      <c r="C492" s="112" t="s">
        <v>50</v>
      </c>
      <c r="D492" s="112" t="s">
        <v>51</v>
      </c>
      <c r="E492" s="167">
        <v>0</v>
      </c>
      <c r="F492" s="168">
        <v>0</v>
      </c>
      <c r="G492" s="111">
        <v>0</v>
      </c>
      <c r="H492" s="111">
        <v>0</v>
      </c>
      <c r="I492" s="111">
        <v>0</v>
      </c>
      <c r="J492" s="111">
        <v>0</v>
      </c>
      <c r="K492" s="111">
        <v>0</v>
      </c>
      <c r="L492" s="122"/>
      <c r="M492" s="123">
        <v>0</v>
      </c>
      <c r="N492" s="123">
        <v>0</v>
      </c>
      <c r="O492" s="123">
        <v>0</v>
      </c>
      <c r="P492" s="123">
        <f t="shared" si="28"/>
        <v>0</v>
      </c>
      <c r="Q492" s="137">
        <f t="shared" si="29"/>
        <v>0</v>
      </c>
      <c r="R492" s="138">
        <f t="shared" si="30"/>
        <v>0</v>
      </c>
      <c r="S492" s="107"/>
      <c r="T492" s="139">
        <v>0</v>
      </c>
      <c r="U492" s="140">
        <v>0</v>
      </c>
      <c r="V492" s="141">
        <v>0</v>
      </c>
      <c r="W492" s="140">
        <v>0</v>
      </c>
      <c r="X492" s="142">
        <v>0</v>
      </c>
      <c r="Z492" s="154">
        <v>0</v>
      </c>
      <c r="AA492" s="155">
        <v>0</v>
      </c>
      <c r="AB492" s="154">
        <v>0</v>
      </c>
      <c r="AC492" s="156">
        <v>0</v>
      </c>
      <c r="AD492" s="156">
        <v>0</v>
      </c>
      <c r="AE492" s="157">
        <f t="shared" si="31"/>
        <v>0</v>
      </c>
    </row>
    <row r="493" hidden="1" spans="1:31">
      <c r="A493" s="109" t="s">
        <v>1074</v>
      </c>
      <c r="B493" s="112" t="s">
        <v>1075</v>
      </c>
      <c r="C493" s="112" t="s">
        <v>393</v>
      </c>
      <c r="D493" s="112" t="s">
        <v>320</v>
      </c>
      <c r="E493" s="167">
        <v>0</v>
      </c>
      <c r="F493" s="168">
        <v>0</v>
      </c>
      <c r="G493" s="111">
        <v>0</v>
      </c>
      <c r="H493" s="111">
        <v>0</v>
      </c>
      <c r="I493" s="111">
        <v>0</v>
      </c>
      <c r="J493" s="111">
        <v>0</v>
      </c>
      <c r="K493" s="111">
        <v>0</v>
      </c>
      <c r="L493" s="122"/>
      <c r="M493" s="123">
        <v>0</v>
      </c>
      <c r="N493" s="123">
        <v>0</v>
      </c>
      <c r="O493" s="123">
        <v>0</v>
      </c>
      <c r="P493" s="123">
        <f t="shared" si="28"/>
        <v>0</v>
      </c>
      <c r="Q493" s="137">
        <f t="shared" si="29"/>
        <v>0</v>
      </c>
      <c r="R493" s="138">
        <f t="shared" si="30"/>
        <v>0</v>
      </c>
      <c r="S493" s="107"/>
      <c r="T493" s="139">
        <v>0</v>
      </c>
      <c r="U493" s="140">
        <v>0</v>
      </c>
      <c r="V493" s="141">
        <v>0</v>
      </c>
      <c r="W493" s="140">
        <v>0</v>
      </c>
      <c r="X493" s="142">
        <v>0</v>
      </c>
      <c r="Z493" s="154">
        <v>0</v>
      </c>
      <c r="AA493" s="155">
        <v>0</v>
      </c>
      <c r="AB493" s="154">
        <v>0</v>
      </c>
      <c r="AC493" s="156">
        <v>0</v>
      </c>
      <c r="AD493" s="156">
        <v>0</v>
      </c>
      <c r="AE493" s="157">
        <f t="shared" si="31"/>
        <v>0</v>
      </c>
    </row>
    <row r="494" hidden="1" spans="1:31">
      <c r="A494" s="109" t="s">
        <v>1076</v>
      </c>
      <c r="B494" s="112" t="s">
        <v>870</v>
      </c>
      <c r="C494" s="112" t="s">
        <v>35</v>
      </c>
      <c r="D494" s="112" t="s">
        <v>24</v>
      </c>
      <c r="E494" s="167">
        <v>0</v>
      </c>
      <c r="F494" s="168">
        <v>0</v>
      </c>
      <c r="G494" s="111">
        <v>0</v>
      </c>
      <c r="H494" s="111">
        <v>0</v>
      </c>
      <c r="I494" s="111">
        <v>0</v>
      </c>
      <c r="J494" s="111">
        <v>0</v>
      </c>
      <c r="K494" s="111">
        <v>0</v>
      </c>
      <c r="L494" s="122"/>
      <c r="M494" s="123">
        <v>0</v>
      </c>
      <c r="N494" s="123">
        <v>0</v>
      </c>
      <c r="O494" s="123">
        <v>0</v>
      </c>
      <c r="P494" s="123">
        <f t="shared" si="28"/>
        <v>0</v>
      </c>
      <c r="Q494" s="137">
        <f t="shared" si="29"/>
        <v>0</v>
      </c>
      <c r="R494" s="138">
        <f t="shared" si="30"/>
        <v>0</v>
      </c>
      <c r="S494" s="107"/>
      <c r="T494" s="139">
        <v>0</v>
      </c>
      <c r="U494" s="140">
        <v>0</v>
      </c>
      <c r="V494" s="141">
        <v>0</v>
      </c>
      <c r="W494" s="140">
        <v>0</v>
      </c>
      <c r="X494" s="142">
        <v>0</v>
      </c>
      <c r="Z494" s="154">
        <v>0</v>
      </c>
      <c r="AA494" s="155">
        <v>0</v>
      </c>
      <c r="AB494" s="154">
        <v>0</v>
      </c>
      <c r="AC494" s="156">
        <v>0</v>
      </c>
      <c r="AD494" s="156">
        <v>0</v>
      </c>
      <c r="AE494" s="157">
        <f t="shared" si="31"/>
        <v>0</v>
      </c>
    </row>
    <row r="495" hidden="1" spans="1:31">
      <c r="A495" s="109" t="s">
        <v>1077</v>
      </c>
      <c r="B495" s="112" t="s">
        <v>872</v>
      </c>
      <c r="C495" s="112" t="s">
        <v>70</v>
      </c>
      <c r="D495" s="112" t="s">
        <v>15</v>
      </c>
      <c r="E495" s="167">
        <v>0</v>
      </c>
      <c r="F495" s="168">
        <v>0</v>
      </c>
      <c r="G495" s="111">
        <v>0</v>
      </c>
      <c r="H495" s="111">
        <v>0</v>
      </c>
      <c r="I495" s="111">
        <v>0</v>
      </c>
      <c r="J495" s="111">
        <v>0</v>
      </c>
      <c r="K495" s="111">
        <v>0</v>
      </c>
      <c r="L495" s="122"/>
      <c r="M495" s="123">
        <v>0</v>
      </c>
      <c r="N495" s="123">
        <v>0</v>
      </c>
      <c r="O495" s="123">
        <v>0</v>
      </c>
      <c r="P495" s="123">
        <f t="shared" si="28"/>
        <v>0</v>
      </c>
      <c r="Q495" s="137">
        <f t="shared" si="29"/>
        <v>0</v>
      </c>
      <c r="R495" s="138">
        <f t="shared" si="30"/>
        <v>0</v>
      </c>
      <c r="S495" s="107"/>
      <c r="T495" s="139">
        <v>0</v>
      </c>
      <c r="U495" s="140">
        <v>0</v>
      </c>
      <c r="V495" s="141">
        <v>0</v>
      </c>
      <c r="W495" s="140">
        <v>0</v>
      </c>
      <c r="X495" s="142">
        <v>0</v>
      </c>
      <c r="Z495" s="154">
        <v>0</v>
      </c>
      <c r="AA495" s="155">
        <v>0</v>
      </c>
      <c r="AB495" s="154">
        <v>0</v>
      </c>
      <c r="AC495" s="156">
        <v>0</v>
      </c>
      <c r="AD495" s="156">
        <v>0</v>
      </c>
      <c r="AE495" s="157">
        <f t="shared" si="31"/>
        <v>0</v>
      </c>
    </row>
    <row r="496" hidden="1" spans="1:31">
      <c r="A496" s="109" t="s">
        <v>1078</v>
      </c>
      <c r="B496" s="112" t="s">
        <v>1079</v>
      </c>
      <c r="C496" s="112" t="s">
        <v>14</v>
      </c>
      <c r="D496" s="112" t="s">
        <v>15</v>
      </c>
      <c r="E496" s="167">
        <v>0</v>
      </c>
      <c r="F496" s="168">
        <v>0</v>
      </c>
      <c r="G496" s="111">
        <v>0</v>
      </c>
      <c r="H496" s="111">
        <v>0</v>
      </c>
      <c r="I496" s="111">
        <v>0</v>
      </c>
      <c r="J496" s="111">
        <v>0</v>
      </c>
      <c r="K496" s="111">
        <v>0</v>
      </c>
      <c r="L496" s="122"/>
      <c r="M496" s="123">
        <v>0</v>
      </c>
      <c r="N496" s="123">
        <v>0</v>
      </c>
      <c r="O496" s="123">
        <v>0</v>
      </c>
      <c r="P496" s="123">
        <f t="shared" si="28"/>
        <v>0</v>
      </c>
      <c r="Q496" s="137">
        <f t="shared" si="29"/>
        <v>0</v>
      </c>
      <c r="R496" s="138">
        <f t="shared" si="30"/>
        <v>0</v>
      </c>
      <c r="S496" s="107"/>
      <c r="T496" s="139">
        <v>0</v>
      </c>
      <c r="U496" s="140">
        <v>0</v>
      </c>
      <c r="V496" s="141">
        <v>0</v>
      </c>
      <c r="W496" s="140">
        <v>0</v>
      </c>
      <c r="X496" s="142">
        <v>0</v>
      </c>
      <c r="Z496" s="154">
        <v>0</v>
      </c>
      <c r="AA496" s="155">
        <v>0</v>
      </c>
      <c r="AB496" s="154">
        <v>0</v>
      </c>
      <c r="AC496" s="156">
        <v>0</v>
      </c>
      <c r="AD496" s="156">
        <v>0</v>
      </c>
      <c r="AE496" s="157">
        <f t="shared" si="31"/>
        <v>0</v>
      </c>
    </row>
    <row r="497" spans="20:27">
      <c r="T497" s="90"/>
      <c r="U497" s="90"/>
      <c r="Z497" s="90"/>
      <c r="AA497" s="90"/>
    </row>
    <row r="499" spans="1:14">
      <c r="A499" s="170"/>
      <c r="B499" s="171"/>
      <c r="N499" s="90"/>
    </row>
    <row r="500" spans="1:14">
      <c r="A500" s="170"/>
      <c r="B500" s="171"/>
      <c r="N500" s="90"/>
    </row>
    <row r="501" spans="1:2">
      <c r="A501" s="170"/>
      <c r="B501" s="171"/>
    </row>
    <row r="502" spans="1:2">
      <c r="A502" s="170"/>
      <c r="B502" s="171"/>
    </row>
    <row r="503" spans="1:2">
      <c r="A503" s="170"/>
      <c r="B503" s="171"/>
    </row>
    <row r="504" spans="1:2">
      <c r="A504" s="170"/>
      <c r="B504" s="171"/>
    </row>
    <row r="505" spans="1:2">
      <c r="A505" s="170"/>
      <c r="B505" s="171"/>
    </row>
    <row r="506" spans="1:2">
      <c r="A506" s="170"/>
      <c r="B506" s="171"/>
    </row>
    <row r="507" spans="1:2">
      <c r="A507" s="170"/>
      <c r="B507" s="171"/>
    </row>
    <row r="508" spans="1:2">
      <c r="A508" s="170"/>
      <c r="B508" s="171"/>
    </row>
    <row r="509" spans="1:2">
      <c r="A509" s="170"/>
      <c r="B509" s="171"/>
    </row>
    <row r="510" spans="1:2">
      <c r="A510" s="170"/>
      <c r="B510" s="171"/>
    </row>
    <row r="511" spans="1:2">
      <c r="A511" s="170"/>
      <c r="B511" s="171"/>
    </row>
    <row r="512" spans="1:2">
      <c r="A512" s="170"/>
      <c r="B512" s="171"/>
    </row>
    <row r="513" spans="1:2">
      <c r="A513" s="170"/>
      <c r="B513" s="171"/>
    </row>
    <row r="514" spans="1:2">
      <c r="A514" s="170"/>
      <c r="B514" s="171"/>
    </row>
    <row r="515" spans="1:2">
      <c r="A515" s="170"/>
      <c r="B515" s="171"/>
    </row>
    <row r="516" spans="1:2">
      <c r="A516" s="170"/>
      <c r="B516" s="171"/>
    </row>
    <row r="517" spans="1:2">
      <c r="A517" s="170"/>
      <c r="B517" s="171"/>
    </row>
    <row r="518" spans="1:2">
      <c r="A518" s="170"/>
      <c r="B518" s="171"/>
    </row>
    <row r="519" spans="1:2">
      <c r="A519" s="170"/>
      <c r="B519" s="171"/>
    </row>
    <row r="520" spans="1:2">
      <c r="A520" s="170"/>
      <c r="B520" s="171"/>
    </row>
    <row r="521" spans="1:2">
      <c r="A521" s="170"/>
      <c r="B521" s="171"/>
    </row>
    <row r="522" spans="1:2">
      <c r="A522" s="170"/>
      <c r="B522" s="171"/>
    </row>
    <row r="523" spans="1:2">
      <c r="A523" s="170"/>
      <c r="B523" s="171"/>
    </row>
    <row r="524" spans="1:2">
      <c r="A524" s="170"/>
      <c r="B524" s="171"/>
    </row>
    <row r="525" spans="1:2">
      <c r="A525" s="170"/>
      <c r="B525" s="171"/>
    </row>
    <row r="526" spans="1:2">
      <c r="A526" s="170"/>
      <c r="B526" s="171"/>
    </row>
    <row r="527" spans="1:2">
      <c r="A527" s="170"/>
      <c r="B527" s="171"/>
    </row>
    <row r="528" spans="1:2">
      <c r="A528" s="170"/>
      <c r="B528" s="171"/>
    </row>
    <row r="529" spans="1:2">
      <c r="A529" s="170"/>
      <c r="B529" s="171"/>
    </row>
    <row r="530" spans="1:2">
      <c r="A530" s="170"/>
      <c r="B530" s="171"/>
    </row>
    <row r="531" spans="1:2">
      <c r="A531" s="170"/>
      <c r="B531" s="171"/>
    </row>
    <row r="532" spans="1:2">
      <c r="A532" s="170"/>
      <c r="B532" s="171"/>
    </row>
    <row r="533" spans="1:2">
      <c r="A533" s="170"/>
      <c r="B533" s="171"/>
    </row>
    <row r="534" spans="1:2">
      <c r="A534" s="170"/>
      <c r="B534" s="171"/>
    </row>
    <row r="535" spans="1:2">
      <c r="A535" s="170"/>
      <c r="B535" s="171"/>
    </row>
    <row r="536" spans="1:2">
      <c r="A536" s="170"/>
      <c r="B536" s="171"/>
    </row>
    <row r="537" spans="1:2">
      <c r="A537" s="170"/>
      <c r="B537" s="171"/>
    </row>
    <row r="538" spans="1:2">
      <c r="A538" s="170"/>
      <c r="B538" s="171"/>
    </row>
    <row r="539" spans="1:2">
      <c r="A539" s="170"/>
      <c r="B539" s="171"/>
    </row>
    <row r="540" spans="1:2">
      <c r="A540" s="170"/>
      <c r="B540" s="171"/>
    </row>
    <row r="541" spans="1:2">
      <c r="A541" s="170"/>
      <c r="B541" s="171"/>
    </row>
    <row r="542" spans="1:2">
      <c r="A542" s="170"/>
      <c r="B542" s="171"/>
    </row>
    <row r="543" spans="1:2">
      <c r="A543" s="170"/>
      <c r="B543" s="171"/>
    </row>
    <row r="544" spans="1:2">
      <c r="A544" s="170"/>
      <c r="B544" s="171"/>
    </row>
    <row r="545" spans="1:2">
      <c r="A545" s="170"/>
      <c r="B545" s="171"/>
    </row>
    <row r="546" spans="1:2">
      <c r="A546" s="170"/>
      <c r="B546" s="171"/>
    </row>
    <row r="547" spans="1:2">
      <c r="A547" s="170"/>
      <c r="B547" s="171"/>
    </row>
    <row r="548" spans="1:2">
      <c r="A548" s="170"/>
      <c r="B548" s="171"/>
    </row>
    <row r="549" spans="1:2">
      <c r="A549" s="170"/>
      <c r="B549" s="171"/>
    </row>
    <row r="550" spans="1:2">
      <c r="A550" s="170"/>
      <c r="B550" s="171"/>
    </row>
    <row r="551" spans="1:2">
      <c r="A551" s="170"/>
      <c r="B551" s="171"/>
    </row>
    <row r="552" spans="1:2">
      <c r="A552" s="170"/>
      <c r="B552" s="171"/>
    </row>
    <row r="553" spans="1:2">
      <c r="A553" s="170"/>
      <c r="B553" s="171"/>
    </row>
    <row r="554" spans="1:2">
      <c r="A554" s="170"/>
      <c r="B554" s="171"/>
    </row>
    <row r="555" spans="1:2">
      <c r="A555" s="170"/>
      <c r="B555" s="171"/>
    </row>
    <row r="556" spans="1:2">
      <c r="A556" s="170"/>
      <c r="B556" s="171"/>
    </row>
    <row r="557" spans="1:2">
      <c r="A557" s="170"/>
      <c r="B557" s="171"/>
    </row>
    <row r="558" spans="1:2">
      <c r="A558" s="170"/>
      <c r="B558" s="171"/>
    </row>
    <row r="559" spans="1:2">
      <c r="A559" s="170"/>
      <c r="B559" s="171"/>
    </row>
    <row r="560" spans="1:2">
      <c r="A560" s="170"/>
      <c r="B560" s="171"/>
    </row>
    <row r="561" spans="1:2">
      <c r="A561" s="170"/>
      <c r="B561" s="171"/>
    </row>
    <row r="562" spans="1:2">
      <c r="A562" s="170"/>
      <c r="B562" s="171"/>
    </row>
    <row r="563" spans="1:2">
      <c r="A563" s="170"/>
      <c r="B563" s="171"/>
    </row>
    <row r="564" spans="1:2">
      <c r="A564" s="170"/>
      <c r="B564" s="171"/>
    </row>
    <row r="565" spans="1:2">
      <c r="A565" s="170"/>
      <c r="B565" s="171"/>
    </row>
    <row r="566" spans="1:2">
      <c r="A566" s="170"/>
      <c r="B566" s="171"/>
    </row>
    <row r="567" spans="1:2">
      <c r="A567" s="170"/>
      <c r="B567" s="171"/>
    </row>
    <row r="568" spans="1:2">
      <c r="A568" s="170"/>
      <c r="B568" s="171"/>
    </row>
    <row r="569" spans="1:2">
      <c r="A569" s="170"/>
      <c r="B569" s="171"/>
    </row>
    <row r="570" spans="1:2">
      <c r="A570" s="170"/>
      <c r="B570" s="171"/>
    </row>
    <row r="571" spans="1:2">
      <c r="A571" s="170"/>
      <c r="B571" s="171"/>
    </row>
    <row r="572" spans="1:2">
      <c r="A572" s="170"/>
      <c r="B572" s="171"/>
    </row>
    <row r="573" spans="1:2">
      <c r="A573" s="170"/>
      <c r="B573" s="171"/>
    </row>
    <row r="574" spans="1:2">
      <c r="A574" s="170"/>
      <c r="B574" s="171"/>
    </row>
    <row r="575" spans="1:2">
      <c r="A575" s="170"/>
      <c r="B575" s="171"/>
    </row>
    <row r="576" spans="1:2">
      <c r="A576" s="170"/>
      <c r="B576" s="171"/>
    </row>
    <row r="577" spans="1:2">
      <c r="A577" s="170"/>
      <c r="B577" s="171"/>
    </row>
    <row r="578" spans="1:2">
      <c r="A578" s="170"/>
      <c r="B578" s="171"/>
    </row>
    <row r="579" spans="1:2">
      <c r="A579" s="170"/>
      <c r="B579" s="171"/>
    </row>
    <row r="580" spans="1:2">
      <c r="A580" s="170"/>
      <c r="B580" s="171"/>
    </row>
    <row r="581" spans="1:2">
      <c r="A581" s="170"/>
      <c r="B581" s="171"/>
    </row>
    <row r="582" spans="1:2">
      <c r="A582" s="170"/>
      <c r="B582" s="171"/>
    </row>
    <row r="583" spans="1:2">
      <c r="A583" s="170"/>
      <c r="B583" s="171"/>
    </row>
    <row r="584" spans="1:2">
      <c r="A584" s="170"/>
      <c r="B584" s="171"/>
    </row>
    <row r="585" spans="1:2">
      <c r="A585" s="170"/>
      <c r="B585" s="171"/>
    </row>
    <row r="586" spans="1:2">
      <c r="A586" s="170"/>
      <c r="B586" s="171"/>
    </row>
    <row r="587" spans="1:2">
      <c r="A587" s="170"/>
      <c r="B587" s="171"/>
    </row>
    <row r="588" spans="1:2">
      <c r="A588" s="170"/>
      <c r="B588" s="171"/>
    </row>
    <row r="589" spans="1:2">
      <c r="A589" s="170"/>
      <c r="B589" s="171"/>
    </row>
    <row r="590" spans="1:2">
      <c r="A590" s="170"/>
      <c r="B590" s="171"/>
    </row>
    <row r="591" spans="1:2">
      <c r="A591" s="170"/>
      <c r="B591" s="171"/>
    </row>
    <row r="592" spans="1:2">
      <c r="A592" s="170"/>
      <c r="B592" s="171"/>
    </row>
    <row r="593" spans="1:2">
      <c r="A593" s="170"/>
      <c r="B593" s="171"/>
    </row>
    <row r="594" spans="1:2">
      <c r="A594" s="170"/>
      <c r="B594" s="171"/>
    </row>
    <row r="595" spans="1:2">
      <c r="A595" s="170"/>
      <c r="B595" s="171"/>
    </row>
    <row r="596" spans="1:2">
      <c r="A596" s="170"/>
      <c r="B596" s="171"/>
    </row>
    <row r="597" spans="1:2">
      <c r="A597" s="170"/>
      <c r="B597" s="171"/>
    </row>
    <row r="598" spans="1:2">
      <c r="A598" s="170"/>
      <c r="B598" s="171"/>
    </row>
    <row r="599" spans="1:2">
      <c r="A599" s="170"/>
      <c r="B599" s="171"/>
    </row>
    <row r="600" spans="1:2">
      <c r="A600" s="170"/>
      <c r="B600" s="171"/>
    </row>
    <row r="601" spans="1:2">
      <c r="A601" s="170"/>
      <c r="B601" s="171"/>
    </row>
    <row r="602" spans="1:2">
      <c r="A602" s="170"/>
      <c r="B602" s="171"/>
    </row>
    <row r="603" spans="1:2">
      <c r="A603" s="170"/>
      <c r="B603" s="171"/>
    </row>
    <row r="604" spans="1:2">
      <c r="A604" s="170"/>
      <c r="B604" s="171"/>
    </row>
    <row r="605" spans="1:2">
      <c r="A605" s="170"/>
      <c r="B605" s="171"/>
    </row>
    <row r="606" spans="1:2">
      <c r="A606" s="170"/>
      <c r="B606" s="171"/>
    </row>
    <row r="607" spans="1:2">
      <c r="A607" s="170"/>
      <c r="B607" s="171"/>
    </row>
    <row r="608" spans="1:2">
      <c r="A608" s="170"/>
      <c r="B608" s="171"/>
    </row>
    <row r="609" spans="1:2">
      <c r="A609" s="170"/>
      <c r="B609" s="171"/>
    </row>
    <row r="610" spans="1:2">
      <c r="A610" s="170"/>
      <c r="B610" s="171"/>
    </row>
    <row r="611" spans="1:2">
      <c r="A611" s="170"/>
      <c r="B611" s="171"/>
    </row>
    <row r="612" spans="1:2">
      <c r="A612" s="170"/>
      <c r="B612" s="171"/>
    </row>
    <row r="613" spans="1:2">
      <c r="A613" s="170"/>
      <c r="B613" s="171"/>
    </row>
    <row r="614" spans="1:2">
      <c r="A614" s="170"/>
      <c r="B614" s="171"/>
    </row>
    <row r="615" spans="1:2">
      <c r="A615" s="170"/>
      <c r="B615" s="171"/>
    </row>
    <row r="616" spans="1:2">
      <c r="A616" s="170"/>
      <c r="B616" s="171"/>
    </row>
    <row r="617" spans="1:2">
      <c r="A617" s="170"/>
      <c r="B617" s="171"/>
    </row>
    <row r="618" spans="1:2">
      <c r="A618" s="170"/>
      <c r="B618" s="171"/>
    </row>
    <row r="619" spans="1:2">
      <c r="A619" s="170"/>
      <c r="B619" s="171"/>
    </row>
    <row r="620" spans="1:2">
      <c r="A620" s="170"/>
      <c r="B620" s="171"/>
    </row>
    <row r="621" spans="1:2">
      <c r="A621" s="170"/>
      <c r="B621" s="171"/>
    </row>
    <row r="622" spans="1:2">
      <c r="A622" s="170"/>
      <c r="B622" s="171"/>
    </row>
    <row r="623" spans="1:2">
      <c r="A623" s="170"/>
      <c r="B623" s="171"/>
    </row>
    <row r="624" spans="1:2">
      <c r="A624" s="170"/>
      <c r="B624" s="171"/>
    </row>
    <row r="625" spans="1:2">
      <c r="A625" s="170"/>
      <c r="B625" s="171"/>
    </row>
    <row r="626" spans="1:2">
      <c r="A626" s="170"/>
      <c r="B626" s="171"/>
    </row>
    <row r="627" spans="1:2">
      <c r="A627" s="170"/>
      <c r="B627" s="171"/>
    </row>
    <row r="628" spans="1:2">
      <c r="A628" s="170"/>
      <c r="B628" s="171"/>
    </row>
    <row r="629" spans="1:2">
      <c r="A629" s="170"/>
      <c r="B629" s="171"/>
    </row>
    <row r="630" spans="1:2">
      <c r="A630" s="170"/>
      <c r="B630" s="171"/>
    </row>
    <row r="631" spans="1:2">
      <c r="A631" s="170"/>
      <c r="B631" s="171"/>
    </row>
    <row r="632" spans="1:2">
      <c r="A632" s="170"/>
      <c r="B632" s="171"/>
    </row>
    <row r="633" spans="1:2">
      <c r="A633" s="170"/>
      <c r="B633" s="171"/>
    </row>
    <row r="634" spans="1:2">
      <c r="A634" s="170"/>
      <c r="B634" s="171"/>
    </row>
    <row r="635" spans="1:2">
      <c r="A635" s="170"/>
      <c r="B635" s="171"/>
    </row>
    <row r="636" spans="1:2">
      <c r="A636" s="170"/>
      <c r="B636" s="171"/>
    </row>
    <row r="637" spans="1:2">
      <c r="A637" s="170"/>
      <c r="B637" s="171"/>
    </row>
    <row r="638" spans="1:2">
      <c r="A638" s="170"/>
      <c r="B638" s="171"/>
    </row>
    <row r="639" spans="1:2">
      <c r="A639" s="170"/>
      <c r="B639" s="171"/>
    </row>
    <row r="640" spans="1:2">
      <c r="A640" s="170"/>
      <c r="B640" s="171"/>
    </row>
    <row r="641" spans="1:2">
      <c r="A641" s="170"/>
      <c r="B641" s="171"/>
    </row>
    <row r="642" spans="1:2">
      <c r="A642" s="170"/>
      <c r="B642" s="171"/>
    </row>
    <row r="643" spans="1:2">
      <c r="A643" s="170"/>
      <c r="B643" s="171"/>
    </row>
    <row r="644" spans="1:2">
      <c r="A644" s="170"/>
      <c r="B644" s="171"/>
    </row>
    <row r="645" spans="1:2">
      <c r="A645" s="170"/>
      <c r="B645" s="171"/>
    </row>
    <row r="646" spans="1:2">
      <c r="A646" s="170"/>
      <c r="B646" s="171"/>
    </row>
    <row r="647" spans="1:2">
      <c r="A647" s="170"/>
      <c r="B647" s="171"/>
    </row>
    <row r="648" spans="1:2">
      <c r="A648" s="170"/>
      <c r="B648" s="171"/>
    </row>
    <row r="649" spans="1:2">
      <c r="A649" s="170"/>
      <c r="B649" s="171"/>
    </row>
    <row r="650" spans="1:2">
      <c r="A650" s="170"/>
      <c r="B650" s="171"/>
    </row>
    <row r="651" spans="1:2">
      <c r="A651" s="170"/>
      <c r="B651" s="171"/>
    </row>
    <row r="652" spans="1:2">
      <c r="A652" s="170"/>
      <c r="B652" s="171"/>
    </row>
    <row r="653" spans="1:2">
      <c r="A653" s="170"/>
      <c r="B653" s="171"/>
    </row>
    <row r="654" spans="1:2">
      <c r="A654" s="170"/>
      <c r="B654" s="171"/>
    </row>
    <row r="655" spans="1:2">
      <c r="A655" s="170"/>
      <c r="B655" s="171"/>
    </row>
    <row r="656" spans="1:2">
      <c r="A656" s="170"/>
      <c r="B656" s="171"/>
    </row>
    <row r="657" spans="1:2">
      <c r="A657" s="170"/>
      <c r="B657" s="171"/>
    </row>
    <row r="658" spans="1:2">
      <c r="A658" s="170"/>
      <c r="B658" s="171"/>
    </row>
    <row r="659" spans="1:2">
      <c r="A659" s="170"/>
      <c r="B659" s="171"/>
    </row>
    <row r="660" spans="1:2">
      <c r="A660" s="170"/>
      <c r="B660" s="171"/>
    </row>
    <row r="661" spans="1:2">
      <c r="A661" s="170"/>
      <c r="B661" s="171"/>
    </row>
    <row r="662" spans="1:2">
      <c r="A662" s="170"/>
      <c r="B662" s="171"/>
    </row>
    <row r="663" spans="1:2">
      <c r="A663" s="170"/>
      <c r="B663" s="171"/>
    </row>
    <row r="664" spans="1:2">
      <c r="A664" s="170"/>
      <c r="B664" s="171"/>
    </row>
    <row r="665" spans="1:2">
      <c r="A665" s="170"/>
      <c r="B665" s="171"/>
    </row>
    <row r="666" spans="1:2">
      <c r="A666" s="170"/>
      <c r="B666" s="171"/>
    </row>
    <row r="667" spans="1:2">
      <c r="A667" s="170"/>
      <c r="B667" s="171"/>
    </row>
    <row r="668" spans="1:2">
      <c r="A668" s="170"/>
      <c r="B668" s="171"/>
    </row>
    <row r="669" spans="1:2">
      <c r="A669" s="170"/>
      <c r="B669" s="171"/>
    </row>
    <row r="670" spans="1:2">
      <c r="A670" s="170"/>
      <c r="B670" s="171"/>
    </row>
    <row r="671" spans="1:2">
      <c r="A671" s="170"/>
      <c r="B671" s="171"/>
    </row>
    <row r="672" spans="1:2">
      <c r="A672" s="170"/>
      <c r="B672" s="171"/>
    </row>
    <row r="673" spans="1:2">
      <c r="A673" s="170"/>
      <c r="B673" s="171"/>
    </row>
    <row r="674" spans="1:2">
      <c r="A674" s="170"/>
      <c r="B674" s="171"/>
    </row>
    <row r="675" spans="1:2">
      <c r="A675" s="170"/>
      <c r="B675" s="171"/>
    </row>
    <row r="676" spans="1:2">
      <c r="A676" s="170"/>
      <c r="B676" s="171"/>
    </row>
    <row r="677" spans="1:2">
      <c r="A677" s="170"/>
      <c r="B677" s="171"/>
    </row>
    <row r="678" spans="1:2">
      <c r="A678" s="170"/>
      <c r="B678" s="171"/>
    </row>
    <row r="679" spans="1:2">
      <c r="A679" s="170"/>
      <c r="B679" s="171"/>
    </row>
    <row r="680" spans="1:2">
      <c r="A680" s="170"/>
      <c r="B680" s="171"/>
    </row>
    <row r="681" spans="1:2">
      <c r="A681" s="170"/>
      <c r="B681" s="171"/>
    </row>
    <row r="682" spans="1:2">
      <c r="A682" s="170"/>
      <c r="B682" s="171"/>
    </row>
    <row r="683" spans="1:2">
      <c r="A683" s="170"/>
      <c r="B683" s="171"/>
    </row>
    <row r="684" spans="1:2">
      <c r="A684" s="170"/>
      <c r="B684" s="171"/>
    </row>
    <row r="685" spans="1:2">
      <c r="A685" s="170"/>
      <c r="B685" s="171"/>
    </row>
    <row r="686" spans="1:2">
      <c r="A686" s="170"/>
      <c r="B686" s="171"/>
    </row>
    <row r="687" spans="1:2">
      <c r="A687" s="170"/>
      <c r="B687" s="171"/>
    </row>
    <row r="688" spans="1:2">
      <c r="A688" s="170"/>
      <c r="B688" s="171"/>
    </row>
    <row r="689" spans="1:2">
      <c r="A689" s="170"/>
      <c r="B689" s="171"/>
    </row>
    <row r="690" spans="1:2">
      <c r="A690" s="170"/>
      <c r="B690" s="171"/>
    </row>
    <row r="691" spans="1:2">
      <c r="A691" s="170"/>
      <c r="B691" s="171"/>
    </row>
    <row r="692" spans="1:2">
      <c r="A692" s="170"/>
      <c r="B692" s="171"/>
    </row>
    <row r="693" spans="1:2">
      <c r="A693" s="170"/>
      <c r="B693" s="171"/>
    </row>
    <row r="694" spans="1:2">
      <c r="A694" s="170"/>
      <c r="B694" s="171"/>
    </row>
    <row r="695" spans="1:2">
      <c r="A695" s="170"/>
      <c r="B695" s="171"/>
    </row>
    <row r="696" spans="1:2">
      <c r="A696" s="170"/>
      <c r="B696" s="171"/>
    </row>
    <row r="697" spans="1:2">
      <c r="A697" s="170"/>
      <c r="B697" s="171"/>
    </row>
    <row r="698" spans="1:2">
      <c r="A698" s="170"/>
      <c r="B698" s="171"/>
    </row>
    <row r="699" spans="1:2">
      <c r="A699" s="170"/>
      <c r="B699" s="171"/>
    </row>
    <row r="700" spans="1:2">
      <c r="A700" s="170"/>
      <c r="B700" s="171"/>
    </row>
    <row r="701" spans="1:2">
      <c r="A701" s="170"/>
      <c r="B701" s="171"/>
    </row>
    <row r="702" spans="1:2">
      <c r="A702" s="170"/>
      <c r="B702" s="171"/>
    </row>
    <row r="703" spans="1:2">
      <c r="A703" s="170"/>
      <c r="B703" s="171"/>
    </row>
    <row r="704" spans="1:2">
      <c r="A704" s="170"/>
      <c r="B704" s="171"/>
    </row>
    <row r="705" spans="1:2">
      <c r="A705" s="170"/>
      <c r="B705" s="171"/>
    </row>
    <row r="706" spans="1:2">
      <c r="A706" s="170"/>
      <c r="B706" s="171"/>
    </row>
    <row r="707" spans="1:2">
      <c r="A707" s="170"/>
      <c r="B707" s="171"/>
    </row>
    <row r="708" spans="1:2">
      <c r="A708" s="170"/>
      <c r="B708" s="171"/>
    </row>
    <row r="709" spans="1:2">
      <c r="A709" s="170"/>
      <c r="B709" s="171"/>
    </row>
    <row r="710" spans="1:2">
      <c r="A710" s="170"/>
      <c r="B710" s="171"/>
    </row>
    <row r="711" spans="1:2">
      <c r="A711" s="170"/>
      <c r="B711" s="171"/>
    </row>
    <row r="712" spans="1:2">
      <c r="A712" s="170"/>
      <c r="B712" s="171"/>
    </row>
    <row r="713" spans="1:2">
      <c r="A713" s="170"/>
      <c r="B713" s="171"/>
    </row>
    <row r="714" spans="1:2">
      <c r="A714" s="170"/>
      <c r="B714" s="171"/>
    </row>
    <row r="715" spans="1:2">
      <c r="A715" s="170"/>
      <c r="B715" s="171"/>
    </row>
    <row r="716" spans="1:2">
      <c r="A716" s="170"/>
      <c r="B716" s="171"/>
    </row>
    <row r="717" spans="1:2">
      <c r="A717" s="170"/>
      <c r="B717" s="171"/>
    </row>
    <row r="718" spans="1:2">
      <c r="A718" s="170"/>
      <c r="B718" s="171"/>
    </row>
    <row r="719" spans="1:2">
      <c r="A719" s="170"/>
      <c r="B719" s="171"/>
    </row>
    <row r="720" spans="1:2">
      <c r="A720" s="170"/>
      <c r="B720" s="171"/>
    </row>
    <row r="721" spans="1:2">
      <c r="A721" s="170"/>
      <c r="B721" s="171"/>
    </row>
    <row r="722" spans="1:2">
      <c r="A722" s="170"/>
      <c r="B722" s="171"/>
    </row>
    <row r="723" spans="1:2">
      <c r="A723" s="170"/>
      <c r="B723" s="171"/>
    </row>
    <row r="724" spans="1:2">
      <c r="A724" s="170"/>
      <c r="B724" s="171"/>
    </row>
    <row r="725" spans="1:2">
      <c r="A725" s="170"/>
      <c r="B725" s="171"/>
    </row>
    <row r="726" spans="1:2">
      <c r="A726" s="170"/>
      <c r="B726" s="171"/>
    </row>
    <row r="727" spans="1:2">
      <c r="A727" s="170"/>
      <c r="B727" s="171"/>
    </row>
    <row r="728" spans="1:2">
      <c r="A728" s="170"/>
      <c r="B728" s="171"/>
    </row>
    <row r="729" spans="1:2">
      <c r="A729" s="170"/>
      <c r="B729" s="171"/>
    </row>
    <row r="730" spans="1:2">
      <c r="A730" s="170"/>
      <c r="B730" s="171"/>
    </row>
    <row r="731" spans="1:2">
      <c r="A731" s="170"/>
      <c r="B731" s="171"/>
    </row>
    <row r="732" spans="1:2">
      <c r="A732" s="170"/>
      <c r="B732" s="171"/>
    </row>
    <row r="733" spans="1:2">
      <c r="A733" s="170"/>
      <c r="B733" s="171"/>
    </row>
    <row r="734" spans="1:2">
      <c r="A734" s="170"/>
      <c r="B734" s="171"/>
    </row>
    <row r="735" spans="1:2">
      <c r="A735" s="170"/>
      <c r="B735" s="171"/>
    </row>
    <row r="736" spans="1:2">
      <c r="A736" s="170"/>
      <c r="B736" s="171"/>
    </row>
    <row r="737" spans="1:2">
      <c r="A737" s="170"/>
      <c r="B737" s="171"/>
    </row>
    <row r="738" spans="1:2">
      <c r="A738" s="170"/>
      <c r="B738" s="171"/>
    </row>
    <row r="739" spans="1:2">
      <c r="A739" s="170"/>
      <c r="B739" s="171"/>
    </row>
    <row r="740" spans="1:2">
      <c r="A740" s="170"/>
      <c r="B740" s="171"/>
    </row>
    <row r="741" spans="1:2">
      <c r="A741" s="170"/>
      <c r="B741" s="171"/>
    </row>
    <row r="742" spans="1:2">
      <c r="A742" s="170"/>
      <c r="B742" s="171"/>
    </row>
    <row r="743" spans="1:2">
      <c r="A743" s="170"/>
      <c r="B743" s="171"/>
    </row>
    <row r="744" spans="1:2">
      <c r="A744" s="170"/>
      <c r="B744" s="171"/>
    </row>
    <row r="745" spans="1:2">
      <c r="A745" s="170"/>
      <c r="B745" s="171"/>
    </row>
    <row r="746" spans="1:2">
      <c r="A746" s="170"/>
      <c r="B746" s="171"/>
    </row>
    <row r="747" spans="1:2">
      <c r="A747" s="170"/>
      <c r="B747" s="171"/>
    </row>
    <row r="748" spans="1:2">
      <c r="A748" s="170"/>
      <c r="B748" s="171"/>
    </row>
    <row r="749" spans="1:2">
      <c r="A749" s="170"/>
      <c r="B749" s="171"/>
    </row>
    <row r="750" spans="1:2">
      <c r="A750" s="170"/>
      <c r="B750" s="171"/>
    </row>
    <row r="751" spans="1:2">
      <c r="A751" s="170"/>
      <c r="B751" s="171"/>
    </row>
    <row r="752" spans="1:2">
      <c r="A752" s="170"/>
      <c r="B752" s="171"/>
    </row>
    <row r="753" spans="1:2">
      <c r="A753" s="170"/>
      <c r="B753" s="171"/>
    </row>
    <row r="754" spans="1:2">
      <c r="A754" s="170"/>
      <c r="B754" s="171"/>
    </row>
    <row r="755" spans="1:2">
      <c r="A755" s="170"/>
      <c r="B755" s="171"/>
    </row>
    <row r="756" spans="1:2">
      <c r="A756" s="170"/>
      <c r="B756" s="171"/>
    </row>
    <row r="757" spans="1:2">
      <c r="A757" s="170"/>
      <c r="B757" s="171"/>
    </row>
    <row r="758" spans="1:2">
      <c r="A758" s="170"/>
      <c r="B758" s="171"/>
    </row>
    <row r="759" spans="1:2">
      <c r="A759" s="170"/>
      <c r="B759" s="171"/>
    </row>
    <row r="760" spans="1:2">
      <c r="A760" s="170"/>
      <c r="B760" s="171"/>
    </row>
    <row r="761" spans="1:2">
      <c r="A761" s="170"/>
      <c r="B761" s="171"/>
    </row>
    <row r="762" spans="1:2">
      <c r="A762" s="170"/>
      <c r="B762" s="171"/>
    </row>
    <row r="763" spans="1:2">
      <c r="A763" s="170"/>
      <c r="B763" s="171"/>
    </row>
    <row r="764" spans="1:2">
      <c r="A764" s="170"/>
      <c r="B764" s="171"/>
    </row>
    <row r="765" spans="1:2">
      <c r="A765" s="170"/>
      <c r="B765" s="171"/>
    </row>
    <row r="766" spans="1:2">
      <c r="A766" s="170"/>
      <c r="B766" s="171"/>
    </row>
    <row r="767" spans="1:2">
      <c r="A767" s="170"/>
      <c r="B767" s="171"/>
    </row>
    <row r="768" spans="1:2">
      <c r="A768" s="170"/>
      <c r="B768" s="171"/>
    </row>
    <row r="769" spans="1:2">
      <c r="A769" s="170"/>
      <c r="B769" s="171"/>
    </row>
    <row r="770" spans="1:2">
      <c r="A770" s="170"/>
      <c r="B770" s="171"/>
    </row>
    <row r="771" spans="1:2">
      <c r="A771" s="170"/>
      <c r="B771" s="171"/>
    </row>
    <row r="772" spans="1:2">
      <c r="A772" s="170"/>
      <c r="B772" s="171"/>
    </row>
    <row r="773" spans="1:2">
      <c r="A773" s="170"/>
      <c r="B773" s="171"/>
    </row>
    <row r="774" spans="1:2">
      <c r="A774" s="170"/>
      <c r="B774" s="171"/>
    </row>
    <row r="775" spans="1:2">
      <c r="A775" s="170"/>
      <c r="B775" s="171"/>
    </row>
    <row r="776" spans="1:2">
      <c r="A776" s="170"/>
      <c r="B776" s="171"/>
    </row>
    <row r="777" spans="1:2">
      <c r="A777" s="170"/>
      <c r="B777" s="171"/>
    </row>
    <row r="778" spans="1:2">
      <c r="A778" s="170"/>
      <c r="B778" s="171"/>
    </row>
    <row r="779" spans="1:2">
      <c r="A779" s="170"/>
      <c r="B779" s="171"/>
    </row>
    <row r="780" spans="1:2">
      <c r="A780" s="170"/>
      <c r="B780" s="171"/>
    </row>
    <row r="781" spans="1:2">
      <c r="A781" s="170"/>
      <c r="B781" s="171"/>
    </row>
    <row r="782" spans="1:2">
      <c r="A782" s="170"/>
      <c r="B782" s="171"/>
    </row>
    <row r="783" spans="1:2">
      <c r="A783" s="170"/>
      <c r="B783" s="171"/>
    </row>
    <row r="784" spans="1:2">
      <c r="A784" s="170"/>
      <c r="B784" s="171"/>
    </row>
    <row r="785" spans="1:2">
      <c r="A785" s="170"/>
      <c r="B785" s="171"/>
    </row>
    <row r="786" spans="1:2">
      <c r="A786" s="170"/>
      <c r="B786" s="171"/>
    </row>
    <row r="787" spans="1:2">
      <c r="A787" s="170"/>
      <c r="B787" s="171"/>
    </row>
    <row r="788" spans="1:2">
      <c r="A788" s="170"/>
      <c r="B788" s="171"/>
    </row>
    <row r="789" spans="1:2">
      <c r="A789" s="170"/>
      <c r="B789" s="171"/>
    </row>
    <row r="790" spans="1:2">
      <c r="A790" s="170"/>
      <c r="B790" s="171"/>
    </row>
    <row r="791" spans="1:2">
      <c r="A791" s="170"/>
      <c r="B791" s="171"/>
    </row>
    <row r="792" spans="1:2">
      <c r="A792" s="170"/>
      <c r="B792" s="171"/>
    </row>
    <row r="793" spans="1:2">
      <c r="A793" s="170"/>
      <c r="B793" s="171"/>
    </row>
    <row r="794" spans="1:2">
      <c r="A794" s="170"/>
      <c r="B794" s="171"/>
    </row>
    <row r="795" spans="1:2">
      <c r="A795" s="170"/>
      <c r="B795" s="171"/>
    </row>
    <row r="796" spans="1:2">
      <c r="A796" s="170"/>
      <c r="B796" s="171"/>
    </row>
    <row r="797" spans="1:2">
      <c r="A797" s="170"/>
      <c r="B797" s="171"/>
    </row>
    <row r="798" spans="1:2">
      <c r="A798" s="170"/>
      <c r="B798" s="171"/>
    </row>
    <row r="799" spans="1:2">
      <c r="A799" s="170"/>
      <c r="B799" s="171"/>
    </row>
    <row r="800" spans="1:2">
      <c r="A800" s="170"/>
      <c r="B800" s="171"/>
    </row>
    <row r="801" spans="1:2">
      <c r="A801" s="170"/>
      <c r="B801" s="171"/>
    </row>
    <row r="802" spans="1:2">
      <c r="A802" s="170"/>
      <c r="B802" s="171"/>
    </row>
    <row r="803" spans="1:2">
      <c r="A803" s="170"/>
      <c r="B803" s="171"/>
    </row>
    <row r="804" spans="1:2">
      <c r="A804" s="170"/>
      <c r="B804" s="171"/>
    </row>
    <row r="805" spans="1:2">
      <c r="A805" s="170"/>
      <c r="B805" s="171"/>
    </row>
    <row r="806" spans="1:2">
      <c r="A806" s="170"/>
      <c r="B806" s="171"/>
    </row>
    <row r="807" spans="1:2">
      <c r="A807" s="170"/>
      <c r="B807" s="171"/>
    </row>
    <row r="808" spans="1:2">
      <c r="A808" s="170"/>
      <c r="B808" s="171"/>
    </row>
    <row r="809" spans="1:2">
      <c r="A809" s="170"/>
      <c r="B809" s="171"/>
    </row>
    <row r="810" spans="1:2">
      <c r="A810" s="170"/>
      <c r="B810" s="171"/>
    </row>
    <row r="811" spans="1:2">
      <c r="A811" s="170"/>
      <c r="B811" s="171"/>
    </row>
    <row r="812" spans="1:2">
      <c r="A812" s="170"/>
      <c r="B812" s="171"/>
    </row>
    <row r="813" spans="1:2">
      <c r="A813" s="170"/>
      <c r="B813" s="171"/>
    </row>
    <row r="814" spans="1:2">
      <c r="A814" s="170"/>
      <c r="B814" s="171"/>
    </row>
    <row r="815" spans="1:2">
      <c r="A815" s="170"/>
      <c r="B815" s="171"/>
    </row>
    <row r="816" spans="1:2">
      <c r="A816" s="170"/>
      <c r="B816" s="171"/>
    </row>
    <row r="817" spans="1:2">
      <c r="A817" s="170"/>
      <c r="B817" s="171"/>
    </row>
    <row r="818" spans="1:2">
      <c r="A818" s="170"/>
      <c r="B818" s="171"/>
    </row>
    <row r="819" spans="1:2">
      <c r="A819" s="170"/>
      <c r="B819" s="171"/>
    </row>
    <row r="820" spans="1:2">
      <c r="A820" s="170"/>
      <c r="B820" s="171"/>
    </row>
    <row r="821" spans="1:2">
      <c r="A821" s="170"/>
      <c r="B821" s="171"/>
    </row>
    <row r="822" spans="1:2">
      <c r="A822" s="170"/>
      <c r="B822" s="171"/>
    </row>
    <row r="823" spans="1:2">
      <c r="A823" s="170"/>
      <c r="B823" s="171"/>
    </row>
    <row r="824" spans="1:2">
      <c r="A824" s="170"/>
      <c r="B824" s="171"/>
    </row>
    <row r="825" spans="1:2">
      <c r="A825" s="170"/>
      <c r="B825" s="171"/>
    </row>
    <row r="826" spans="1:2">
      <c r="A826" s="170"/>
      <c r="B826" s="171"/>
    </row>
    <row r="827" spans="1:2">
      <c r="A827" s="170"/>
      <c r="B827" s="171"/>
    </row>
    <row r="828" spans="1:2">
      <c r="A828" s="170"/>
      <c r="B828" s="171"/>
    </row>
    <row r="829" spans="1:2">
      <c r="A829" s="170"/>
      <c r="B829" s="171"/>
    </row>
    <row r="830" spans="1:2">
      <c r="A830" s="170"/>
      <c r="B830" s="171"/>
    </row>
    <row r="831" spans="1:2">
      <c r="A831" s="170"/>
      <c r="B831" s="171"/>
    </row>
    <row r="832" spans="1:2">
      <c r="A832" s="170"/>
      <c r="B832" s="171"/>
    </row>
    <row r="833" spans="1:2">
      <c r="A833" s="170"/>
      <c r="B833" s="171"/>
    </row>
    <row r="834" spans="1:2">
      <c r="A834" s="170"/>
      <c r="B834" s="171"/>
    </row>
    <row r="835" spans="1:2">
      <c r="A835" s="170"/>
      <c r="B835" s="171"/>
    </row>
    <row r="836" spans="1:2">
      <c r="A836" s="170"/>
      <c r="B836" s="171"/>
    </row>
    <row r="837" spans="1:2">
      <c r="A837" s="170"/>
      <c r="B837" s="171"/>
    </row>
    <row r="838" spans="1:2">
      <c r="A838" s="170"/>
      <c r="B838" s="171"/>
    </row>
    <row r="839" spans="1:2">
      <c r="A839" s="170"/>
      <c r="B839" s="171"/>
    </row>
    <row r="840" spans="1:2">
      <c r="A840" s="170"/>
      <c r="B840" s="171"/>
    </row>
    <row r="841" spans="1:2">
      <c r="A841" s="170"/>
      <c r="B841" s="171"/>
    </row>
    <row r="842" spans="1:2">
      <c r="A842" s="170"/>
      <c r="B842" s="171"/>
    </row>
    <row r="843" spans="1:2">
      <c r="A843" s="170"/>
      <c r="B843" s="171"/>
    </row>
    <row r="844" spans="1:2">
      <c r="A844" s="170"/>
      <c r="B844" s="171"/>
    </row>
    <row r="845" spans="1:2">
      <c r="A845" s="170"/>
      <c r="B845" s="171"/>
    </row>
    <row r="846" spans="1:2">
      <c r="A846" s="170"/>
      <c r="B846" s="171"/>
    </row>
    <row r="847" spans="1:2">
      <c r="A847" s="170"/>
      <c r="B847" s="171"/>
    </row>
    <row r="848" spans="1:2">
      <c r="A848" s="170"/>
      <c r="B848" s="171"/>
    </row>
    <row r="849" spans="1:2">
      <c r="A849" s="170"/>
      <c r="B849" s="171"/>
    </row>
    <row r="850" spans="1:2">
      <c r="A850" s="170"/>
      <c r="B850" s="171"/>
    </row>
    <row r="851" spans="1:2">
      <c r="A851" s="170"/>
      <c r="B851" s="171"/>
    </row>
    <row r="852" spans="1:2">
      <c r="A852" s="170"/>
      <c r="B852" s="171"/>
    </row>
    <row r="853" spans="1:2">
      <c r="A853" s="170"/>
      <c r="B853" s="171"/>
    </row>
    <row r="854" spans="1:2">
      <c r="A854" s="170"/>
      <c r="B854" s="171"/>
    </row>
    <row r="855" spans="1:2">
      <c r="A855" s="170"/>
      <c r="B855" s="171"/>
    </row>
    <row r="856" spans="1:2">
      <c r="A856" s="170"/>
      <c r="B856" s="171"/>
    </row>
    <row r="857" spans="1:2">
      <c r="A857" s="170"/>
      <c r="B857" s="171"/>
    </row>
    <row r="858" spans="1:2">
      <c r="A858" s="170"/>
      <c r="B858" s="171"/>
    </row>
    <row r="859" spans="1:2">
      <c r="A859" s="170"/>
      <c r="B859" s="171"/>
    </row>
    <row r="860" spans="1:2">
      <c r="A860" s="170"/>
      <c r="B860" s="171"/>
    </row>
    <row r="861" spans="1:2">
      <c r="A861" s="170"/>
      <c r="B861" s="171"/>
    </row>
    <row r="862" spans="1:2">
      <c r="A862" s="170"/>
      <c r="B862" s="171"/>
    </row>
    <row r="863" spans="1:2">
      <c r="A863" s="170"/>
      <c r="B863" s="171"/>
    </row>
    <row r="864" spans="1:2">
      <c r="A864" s="170"/>
      <c r="B864" s="171"/>
    </row>
    <row r="865" spans="1:2">
      <c r="A865" s="170"/>
      <c r="B865" s="171"/>
    </row>
    <row r="866" spans="1:2">
      <c r="A866" s="170"/>
      <c r="B866" s="171"/>
    </row>
    <row r="867" spans="1:2">
      <c r="A867" s="170"/>
      <c r="B867" s="171"/>
    </row>
    <row r="868" spans="1:2">
      <c r="A868" s="170"/>
      <c r="B868" s="171"/>
    </row>
    <row r="869" spans="1:2">
      <c r="A869" s="170"/>
      <c r="B869" s="171"/>
    </row>
    <row r="870" spans="1:2">
      <c r="A870" s="170"/>
      <c r="B870" s="171"/>
    </row>
    <row r="871" spans="1:2">
      <c r="A871" s="170"/>
      <c r="B871" s="171"/>
    </row>
    <row r="872" spans="1:2">
      <c r="A872" s="170"/>
      <c r="B872" s="171"/>
    </row>
    <row r="873" spans="1:2">
      <c r="A873" s="170"/>
      <c r="B873" s="171"/>
    </row>
    <row r="874" spans="1:2">
      <c r="A874" s="170"/>
      <c r="B874" s="171"/>
    </row>
    <row r="875" spans="1:2">
      <c r="A875" s="170"/>
      <c r="B875" s="171"/>
    </row>
    <row r="876" spans="1:2">
      <c r="A876" s="170"/>
      <c r="B876" s="171"/>
    </row>
    <row r="877" spans="1:2">
      <c r="A877" s="170"/>
      <c r="B877" s="171"/>
    </row>
    <row r="878" spans="1:2">
      <c r="A878" s="170"/>
      <c r="B878" s="171"/>
    </row>
    <row r="879" spans="1:2">
      <c r="A879" s="170"/>
      <c r="B879" s="171"/>
    </row>
    <row r="880" spans="1:2">
      <c r="A880" s="170"/>
      <c r="B880" s="171"/>
    </row>
    <row r="881" spans="1:2">
      <c r="A881" s="170"/>
      <c r="B881" s="171"/>
    </row>
    <row r="882" spans="1:2">
      <c r="A882" s="170"/>
      <c r="B882" s="171"/>
    </row>
    <row r="883" spans="1:2">
      <c r="A883" s="170"/>
      <c r="B883" s="171"/>
    </row>
    <row r="884" spans="1:2">
      <c r="A884" s="170"/>
      <c r="B884" s="171"/>
    </row>
    <row r="885" spans="1:2">
      <c r="A885" s="170"/>
      <c r="B885" s="171"/>
    </row>
    <row r="886" spans="1:2">
      <c r="A886" s="170"/>
      <c r="B886" s="171"/>
    </row>
    <row r="887" spans="1:2">
      <c r="A887" s="170"/>
      <c r="B887" s="171"/>
    </row>
    <row r="888" spans="1:2">
      <c r="A888" s="170"/>
      <c r="B888" s="171"/>
    </row>
    <row r="889" spans="1:2">
      <c r="A889" s="170"/>
      <c r="B889" s="171"/>
    </row>
    <row r="890" spans="1:2">
      <c r="A890" s="170"/>
      <c r="B890" s="171"/>
    </row>
    <row r="891" spans="1:2">
      <c r="A891" s="170"/>
      <c r="B891" s="171"/>
    </row>
    <row r="892" spans="1:2">
      <c r="A892" s="170"/>
      <c r="B892" s="171"/>
    </row>
    <row r="893" spans="1:2">
      <c r="A893" s="170"/>
      <c r="B893" s="171"/>
    </row>
    <row r="894" spans="1:2">
      <c r="A894" s="170"/>
      <c r="B894" s="171"/>
    </row>
    <row r="895" spans="1:2">
      <c r="A895" s="170"/>
      <c r="B895" s="171"/>
    </row>
    <row r="896" spans="1:2">
      <c r="A896" s="170"/>
      <c r="B896" s="171"/>
    </row>
    <row r="897" spans="1:2">
      <c r="A897" s="170"/>
      <c r="B897" s="171"/>
    </row>
    <row r="898" spans="1:2">
      <c r="A898" s="170"/>
      <c r="B898" s="171"/>
    </row>
    <row r="899" spans="1:2">
      <c r="A899" s="170"/>
      <c r="B899" s="171"/>
    </row>
    <row r="900" spans="1:2">
      <c r="A900" s="170"/>
      <c r="B900" s="171"/>
    </row>
    <row r="901" spans="1:2">
      <c r="A901" s="170"/>
      <c r="B901" s="171"/>
    </row>
    <row r="902" spans="1:2">
      <c r="A902" s="170"/>
      <c r="B902" s="171"/>
    </row>
    <row r="903" spans="1:2">
      <c r="A903" s="170"/>
      <c r="B903" s="171"/>
    </row>
    <row r="904" spans="1:2">
      <c r="A904" s="170"/>
      <c r="B904" s="171"/>
    </row>
    <row r="905" spans="1:2">
      <c r="A905" s="170"/>
      <c r="B905" s="171"/>
    </row>
    <row r="906" spans="1:2">
      <c r="A906" s="170"/>
      <c r="B906" s="171"/>
    </row>
    <row r="907" spans="1:2">
      <c r="A907" s="170"/>
      <c r="B907" s="171"/>
    </row>
    <row r="908" spans="1:2">
      <c r="A908" s="170"/>
      <c r="B908" s="171"/>
    </row>
    <row r="909" spans="1:2">
      <c r="A909" s="170"/>
      <c r="B909" s="171"/>
    </row>
    <row r="910" spans="1:2">
      <c r="A910" s="170"/>
      <c r="B910" s="171"/>
    </row>
    <row r="911" spans="1:2">
      <c r="A911" s="170"/>
      <c r="B911" s="171"/>
    </row>
    <row r="912" spans="1:2">
      <c r="A912" s="170"/>
      <c r="B912" s="171"/>
    </row>
    <row r="913" spans="1:2">
      <c r="A913" s="170"/>
      <c r="B913" s="171"/>
    </row>
    <row r="914" spans="1:2">
      <c r="A914" s="170"/>
      <c r="B914" s="171"/>
    </row>
    <row r="915" spans="1:2">
      <c r="A915" s="170"/>
      <c r="B915" s="171"/>
    </row>
    <row r="916" spans="1:2">
      <c r="A916" s="170"/>
      <c r="B916" s="171"/>
    </row>
    <row r="917" spans="1:2">
      <c r="A917" s="170"/>
      <c r="B917" s="171"/>
    </row>
    <row r="918" spans="1:2">
      <c r="A918" s="170"/>
      <c r="B918" s="171"/>
    </row>
    <row r="919" spans="1:2">
      <c r="A919" s="170"/>
      <c r="B919" s="171"/>
    </row>
    <row r="920" spans="1:2">
      <c r="A920" s="170"/>
      <c r="B920" s="171"/>
    </row>
    <row r="921" spans="1:2">
      <c r="A921" s="170"/>
      <c r="B921" s="171"/>
    </row>
    <row r="922" spans="1:2">
      <c r="A922" s="170"/>
      <c r="B922" s="171"/>
    </row>
    <row r="923" spans="1:2">
      <c r="A923" s="170"/>
      <c r="B923" s="171"/>
    </row>
    <row r="924" spans="1:2">
      <c r="A924" s="170"/>
      <c r="B924" s="171"/>
    </row>
    <row r="925" spans="1:2">
      <c r="A925" s="170"/>
      <c r="B925" s="171"/>
    </row>
    <row r="926" spans="1:2">
      <c r="A926" s="170"/>
      <c r="B926" s="171"/>
    </row>
    <row r="927" spans="1:2">
      <c r="A927" s="170"/>
      <c r="B927" s="171"/>
    </row>
    <row r="928" spans="1:2">
      <c r="A928" s="170"/>
      <c r="B928" s="171"/>
    </row>
    <row r="929" spans="1:2">
      <c r="A929" s="170"/>
      <c r="B929" s="171"/>
    </row>
    <row r="930" spans="1:2">
      <c r="A930" s="170"/>
      <c r="B930" s="171"/>
    </row>
    <row r="931" spans="1:2">
      <c r="A931" s="170"/>
      <c r="B931" s="171"/>
    </row>
    <row r="932" spans="1:2">
      <c r="A932" s="170"/>
      <c r="B932" s="171"/>
    </row>
    <row r="933" spans="1:2">
      <c r="A933" s="170"/>
      <c r="B933" s="171"/>
    </row>
    <row r="934" spans="1:2">
      <c r="A934" s="170"/>
      <c r="B934" s="171"/>
    </row>
    <row r="935" spans="1:2">
      <c r="A935" s="170"/>
      <c r="B935" s="171"/>
    </row>
    <row r="936" spans="1:2">
      <c r="A936" s="170"/>
      <c r="B936" s="171"/>
    </row>
    <row r="937" spans="1:2">
      <c r="A937" s="170"/>
      <c r="B937" s="171"/>
    </row>
    <row r="938" spans="1:2">
      <c r="A938" s="170"/>
      <c r="B938" s="171"/>
    </row>
    <row r="939" spans="1:2">
      <c r="A939" s="170"/>
      <c r="B939" s="171"/>
    </row>
    <row r="940" spans="1:2">
      <c r="A940" s="170"/>
      <c r="B940" s="171"/>
    </row>
    <row r="941" spans="1:2">
      <c r="A941" s="170"/>
      <c r="B941" s="171"/>
    </row>
    <row r="942" spans="1:2">
      <c r="A942" s="170"/>
      <c r="B942" s="171"/>
    </row>
    <row r="943" spans="1:2">
      <c r="A943" s="170"/>
      <c r="B943" s="171"/>
    </row>
    <row r="944" spans="1:2">
      <c r="A944" s="170"/>
      <c r="B944" s="171"/>
    </row>
    <row r="945" spans="1:2">
      <c r="A945" s="170"/>
      <c r="B945" s="171"/>
    </row>
    <row r="946" spans="1:2">
      <c r="A946" s="170"/>
      <c r="B946" s="171"/>
    </row>
  </sheetData>
  <autoFilter ref="A8:AE496">
    <filterColumn colId="1">
      <customFilters>
        <customFilter operator="equal" val="Pamulang"/>
      </customFilters>
    </filterColumn>
    <extLst/>
  </autoFilter>
  <mergeCells count="4">
    <mergeCell ref="G5:K5"/>
    <mergeCell ref="M5:Q5"/>
    <mergeCell ref="T5:X5"/>
    <mergeCell ref="Z5:AD5"/>
  </mergeCells>
  <conditionalFormatting sqref="A454:A455">
    <cfRule type="duplicateValues" dxfId="0" priority="11"/>
    <cfRule type="duplicateValues" dxfId="1" priority="13"/>
    <cfRule type="duplicateValues" dxfId="2" priority="12"/>
  </conditionalFormatting>
  <conditionalFormatting sqref="A499:A946">
    <cfRule type="duplicateValues" dxfId="0" priority="8"/>
    <cfRule type="duplicateValues" dxfId="1" priority="10"/>
    <cfRule type="duplicateValues" dxfId="2" priority="9"/>
  </conditionalFormatting>
  <conditionalFormatting sqref="R9:R496">
    <cfRule type="containsText" dxfId="3" priority="2" operator="between" text="-">
      <formula>NOT(ISERROR(SEARCH("-",R9)))</formula>
    </cfRule>
  </conditionalFormatting>
  <conditionalFormatting sqref="AE9:AE496">
    <cfRule type="containsText" dxfId="4" priority="1" operator="between" text="-">
      <formula>NOT(ISERROR(SEARCH("-",AE9)))</formula>
    </cfRule>
    <cfRule type="containsText" dxfId="5" priority="14" operator="between" text="-">
      <formula>NOT(ISERROR(SEARCH("-",AE9)))</formula>
    </cfRule>
  </conditionalFormatting>
  <conditionalFormatting sqref="A1:A459 A461:A1048576">
    <cfRule type="duplicateValues" dxfId="0" priority="7"/>
  </conditionalFormatting>
  <conditionalFormatting sqref="A947:A1048576 AD1:AD2 A1:A453 A456:A459 C1:C2 E1:E2 G1 I1 K1 M1:M2 O1:O2 Q1:R2 T1:T2 V1:V2 X1:X2 Z1:Z2 AB1:AB2 A461:A498">
    <cfRule type="duplicateValues" dxfId="1" priority="59"/>
  </conditionalFormatting>
  <conditionalFormatting sqref="A9:A459 A461:A497">
    <cfRule type="duplicateValues" dxfId="1" priority="16"/>
  </conditionalFormatting>
  <conditionalFormatting sqref="A459 A461">
    <cfRule type="duplicateValues" dxfId="0" priority="4"/>
    <cfRule type="duplicateValues" dxfId="1" priority="6"/>
    <cfRule type="duplicateValues" dxfId="2" priority="5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AJ495"/>
  <sheetViews>
    <sheetView workbookViewId="0">
      <selection activeCell="AH285" sqref="AH285"/>
    </sheetView>
  </sheetViews>
  <sheetFormatPr defaultColWidth="9" defaultRowHeight="15"/>
  <cols>
    <col min="4" max="4" width="32" customWidth="1"/>
    <col min="5" max="5" width="3" customWidth="1"/>
    <col min="6" max="17" width="11.2857142857143" customWidth="1"/>
    <col min="18" max="19" width="12.4285714285714" customWidth="1"/>
  </cols>
  <sheetData>
    <row r="6" ht="15.75" spans="6:33">
      <c r="F6" s="93">
        <v>44333</v>
      </c>
      <c r="G6" s="93">
        <v>44334</v>
      </c>
      <c r="H6" s="93">
        <v>44335</v>
      </c>
      <c r="I6" s="93">
        <v>44336</v>
      </c>
      <c r="J6" s="93">
        <v>44337</v>
      </c>
      <c r="K6" s="93">
        <v>44338</v>
      </c>
      <c r="L6" s="93">
        <v>44339</v>
      </c>
      <c r="M6" s="93">
        <v>44340</v>
      </c>
      <c r="N6" s="93">
        <v>44341</v>
      </c>
      <c r="O6" s="93">
        <v>44342</v>
      </c>
      <c r="P6" s="93">
        <v>44343</v>
      </c>
      <c r="Q6" s="93">
        <v>44344</v>
      </c>
      <c r="R6" s="93">
        <v>44345</v>
      </c>
      <c r="S6" s="98"/>
      <c r="U6" s="93">
        <v>44333</v>
      </c>
      <c r="V6" s="93">
        <v>44334</v>
      </c>
      <c r="W6" s="93">
        <v>44335</v>
      </c>
      <c r="X6" s="93">
        <v>44336</v>
      </c>
      <c r="Y6" s="93">
        <v>44337</v>
      </c>
      <c r="Z6" s="93">
        <v>44338</v>
      </c>
      <c r="AA6" s="93">
        <v>44339</v>
      </c>
      <c r="AB6" s="93">
        <v>44340</v>
      </c>
      <c r="AC6" s="93">
        <v>44341</v>
      </c>
      <c r="AD6" s="93">
        <v>44342</v>
      </c>
      <c r="AE6" s="93">
        <v>44343</v>
      </c>
      <c r="AF6" s="93">
        <v>44344</v>
      </c>
      <c r="AG6" s="93">
        <v>44345</v>
      </c>
    </row>
    <row r="7" ht="15.75" spans="6:33">
      <c r="F7" s="94" t="s">
        <v>1096</v>
      </c>
      <c r="G7" s="94" t="s">
        <v>1097</v>
      </c>
      <c r="H7" s="94" t="s">
        <v>1098</v>
      </c>
      <c r="I7" s="94" t="s">
        <v>1099</v>
      </c>
      <c r="J7" s="94" t="s">
        <v>1100</v>
      </c>
      <c r="K7" s="94" t="s">
        <v>1101</v>
      </c>
      <c r="L7" s="94" t="s">
        <v>1102</v>
      </c>
      <c r="M7" s="94" t="s">
        <v>1096</v>
      </c>
      <c r="N7" s="94" t="s">
        <v>1097</v>
      </c>
      <c r="O7" s="94" t="s">
        <v>1098</v>
      </c>
      <c r="P7" s="94" t="s">
        <v>1099</v>
      </c>
      <c r="Q7" s="94" t="s">
        <v>1100</v>
      </c>
      <c r="R7" s="94" t="s">
        <v>1101</v>
      </c>
      <c r="S7" s="99"/>
      <c r="U7" s="94" t="s">
        <v>1096</v>
      </c>
      <c r="V7" s="94" t="s">
        <v>1097</v>
      </c>
      <c r="W7" s="94" t="s">
        <v>1098</v>
      </c>
      <c r="X7" s="94" t="s">
        <v>1099</v>
      </c>
      <c r="Y7" s="94" t="s">
        <v>1100</v>
      </c>
      <c r="Z7" s="94" t="s">
        <v>1101</v>
      </c>
      <c r="AA7" s="94" t="s">
        <v>1102</v>
      </c>
      <c r="AB7" s="94" t="s">
        <v>1096</v>
      </c>
      <c r="AC7" s="94" t="s">
        <v>1097</v>
      </c>
      <c r="AD7" s="94" t="s">
        <v>1098</v>
      </c>
      <c r="AE7" s="94" t="s">
        <v>1099</v>
      </c>
      <c r="AF7" s="94" t="s">
        <v>1100</v>
      </c>
      <c r="AG7" s="94" t="s">
        <v>1101</v>
      </c>
    </row>
    <row r="8" ht="15.75" spans="6:33">
      <c r="F8" s="95">
        <f t="shared" ref="F8:R8" si="0">IFERROR(SUM(F11:F495),0)</f>
        <v>5725369765</v>
      </c>
      <c r="G8" s="95">
        <f t="shared" si="0"/>
        <v>5853126017</v>
      </c>
      <c r="H8" s="95">
        <f t="shared" si="0"/>
        <v>6496265834</v>
      </c>
      <c r="I8" s="95">
        <f t="shared" si="0"/>
        <v>5748727381</v>
      </c>
      <c r="J8" s="95">
        <f t="shared" si="0"/>
        <v>6078189000</v>
      </c>
      <c r="K8" s="95">
        <f t="shared" si="0"/>
        <v>7024722919</v>
      </c>
      <c r="L8" s="95">
        <f t="shared" si="0"/>
        <v>5896631915</v>
      </c>
      <c r="M8" s="95">
        <f t="shared" si="0"/>
        <v>4936758643</v>
      </c>
      <c r="N8" s="95">
        <f t="shared" si="0"/>
        <v>5781420069</v>
      </c>
      <c r="O8" s="95">
        <f t="shared" si="0"/>
        <v>7242484101</v>
      </c>
      <c r="P8" s="95">
        <f t="shared" si="0"/>
        <v>5567336067</v>
      </c>
      <c r="Q8" s="95">
        <f t="shared" si="0"/>
        <v>6257888615</v>
      </c>
      <c r="R8" s="95">
        <f t="shared" si="0"/>
        <v>6853893703</v>
      </c>
      <c r="S8" s="100"/>
      <c r="U8" s="101">
        <f t="shared" ref="U8:AG8" si="1">SUM(U11:U495)</f>
        <v>68027</v>
      </c>
      <c r="V8" s="101">
        <f t="shared" si="1"/>
        <v>70260</v>
      </c>
      <c r="W8" s="101">
        <f t="shared" si="1"/>
        <v>77677</v>
      </c>
      <c r="X8" s="101">
        <f t="shared" si="1"/>
        <v>72283</v>
      </c>
      <c r="Y8" s="101">
        <f t="shared" si="1"/>
        <v>72538</v>
      </c>
      <c r="Z8" s="101">
        <f t="shared" si="1"/>
        <v>83106</v>
      </c>
      <c r="AA8" s="101">
        <f t="shared" si="1"/>
        <v>64939</v>
      </c>
      <c r="AB8" s="101">
        <f t="shared" si="1"/>
        <v>61153</v>
      </c>
      <c r="AC8" s="101">
        <f t="shared" si="1"/>
        <v>71640</v>
      </c>
      <c r="AD8" s="94">
        <f t="shared" si="1"/>
        <v>86098</v>
      </c>
      <c r="AE8" s="94">
        <f t="shared" si="1"/>
        <v>74055</v>
      </c>
      <c r="AF8" s="94">
        <f t="shared" si="1"/>
        <v>78837</v>
      </c>
      <c r="AG8" s="94">
        <f t="shared" si="1"/>
        <v>76956</v>
      </c>
    </row>
    <row r="9" ht="15.75" spans="6:33">
      <c r="F9" s="94">
        <f t="shared" ref="F9:R9" si="2">IFERROR(SUM(F11:F495)/COUNTIF(F11:F495,"&gt;0"),0)</f>
        <v>13253170.7523148</v>
      </c>
      <c r="G9" s="94">
        <f t="shared" si="2"/>
        <v>13393881.0457666</v>
      </c>
      <c r="H9" s="94">
        <f t="shared" si="2"/>
        <v>14865596.8741419</v>
      </c>
      <c r="I9" s="94">
        <f t="shared" si="2"/>
        <v>13154982.5652174</v>
      </c>
      <c r="J9" s="94">
        <f t="shared" si="2"/>
        <v>13908899.3135011</v>
      </c>
      <c r="K9" s="94">
        <f t="shared" si="2"/>
        <v>17739199.290404</v>
      </c>
      <c r="L9" s="94">
        <f t="shared" si="2"/>
        <v>15042428.3545918</v>
      </c>
      <c r="M9" s="94">
        <f t="shared" si="2"/>
        <v>11296930.5331808</v>
      </c>
      <c r="N9" s="94">
        <f t="shared" si="2"/>
        <v>13229794.208238</v>
      </c>
      <c r="O9" s="94">
        <f t="shared" si="2"/>
        <v>18475724.747449</v>
      </c>
      <c r="P9" s="94">
        <f t="shared" si="2"/>
        <v>12739899.4668192</v>
      </c>
      <c r="Q9" s="94">
        <f t="shared" si="2"/>
        <v>14320111.2471396</v>
      </c>
      <c r="R9" s="94">
        <f t="shared" si="2"/>
        <v>17307812.3813131</v>
      </c>
      <c r="S9" s="99"/>
      <c r="U9" s="94">
        <f t="shared" ref="U9:AG9" si="3">IFERROR(SUM(U11:U495)/COUNTIF(U11:U495,"&gt;0"),0)</f>
        <v>157.469907407407</v>
      </c>
      <c r="V9" s="94">
        <f t="shared" si="3"/>
        <v>160.778032036613</v>
      </c>
      <c r="W9" s="94">
        <f t="shared" si="3"/>
        <v>177.75057208238</v>
      </c>
      <c r="X9" s="94">
        <f t="shared" si="3"/>
        <v>165.407322654462</v>
      </c>
      <c r="Y9" s="94">
        <f t="shared" si="3"/>
        <v>165.990846681922</v>
      </c>
      <c r="Z9" s="94">
        <f t="shared" si="3"/>
        <v>209.863636363636</v>
      </c>
      <c r="AA9" s="94">
        <f t="shared" si="3"/>
        <v>165.660714285714</v>
      </c>
      <c r="AB9" s="94">
        <f t="shared" si="3"/>
        <v>139.938215102975</v>
      </c>
      <c r="AC9" s="94">
        <f t="shared" si="3"/>
        <v>163.935926773455</v>
      </c>
      <c r="AD9" s="94">
        <f t="shared" si="3"/>
        <v>219.637755102041</v>
      </c>
      <c r="AE9" s="94">
        <f t="shared" si="3"/>
        <v>169.462242562929</v>
      </c>
      <c r="AF9" s="94">
        <f t="shared" si="3"/>
        <v>180.405034324943</v>
      </c>
      <c r="AG9" s="94">
        <f t="shared" si="3"/>
        <v>194.333333333333</v>
      </c>
    </row>
    <row r="10" ht="15.75" spans="6:33"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</row>
    <row r="11" ht="15.75" spans="3:36">
      <c r="C11" t="s">
        <v>12</v>
      </c>
      <c r="D11" t="s">
        <v>13</v>
      </c>
      <c r="E11">
        <f>COUNTIF(F11:R11,"&gt;0")</f>
        <v>13</v>
      </c>
      <c r="F11" s="97">
        <v>20624595</v>
      </c>
      <c r="G11" s="97">
        <v>21110564</v>
      </c>
      <c r="H11" s="97">
        <v>22131520</v>
      </c>
      <c r="I11" s="97">
        <v>23889402</v>
      </c>
      <c r="J11" s="97">
        <v>21483037</v>
      </c>
      <c r="K11" s="97">
        <v>25102364</v>
      </c>
      <c r="L11" s="97">
        <v>24454369</v>
      </c>
      <c r="M11" s="97">
        <v>21483601</v>
      </c>
      <c r="N11" s="97">
        <v>23549066</v>
      </c>
      <c r="O11" s="97">
        <v>30477689</v>
      </c>
      <c r="P11" s="97">
        <v>23447684</v>
      </c>
      <c r="Q11" s="97">
        <v>24642637</v>
      </c>
      <c r="R11" s="97">
        <v>26268815</v>
      </c>
      <c r="S11" s="103">
        <f>SUM(F11:R11)</f>
        <v>308665343</v>
      </c>
      <c r="U11" s="97">
        <v>282</v>
      </c>
      <c r="V11" s="97">
        <v>284</v>
      </c>
      <c r="W11" s="97">
        <v>299</v>
      </c>
      <c r="X11" s="97">
        <v>314</v>
      </c>
      <c r="Y11" s="97">
        <v>284</v>
      </c>
      <c r="Z11" s="97">
        <v>336</v>
      </c>
      <c r="AA11" s="97">
        <v>282</v>
      </c>
      <c r="AB11" s="97">
        <v>272</v>
      </c>
      <c r="AC11" s="97">
        <v>341</v>
      </c>
      <c r="AD11" s="97">
        <v>361</v>
      </c>
      <c r="AE11" s="97">
        <v>304</v>
      </c>
      <c r="AF11" s="97">
        <v>335</v>
      </c>
      <c r="AG11" s="97">
        <v>336</v>
      </c>
      <c r="AH11" s="90">
        <f>SUM(U11:AG11)</f>
        <v>4030</v>
      </c>
      <c r="AI11">
        <f>IFERROR(S11/AH11,0)</f>
        <v>76591.8965260546</v>
      </c>
      <c r="AJ11">
        <f>IFERROR(AH11/E11,0)</f>
        <v>310</v>
      </c>
    </row>
    <row r="12" ht="15.75" spans="3:36">
      <c r="C12" t="s">
        <v>18</v>
      </c>
      <c r="D12" t="s">
        <v>19</v>
      </c>
      <c r="E12">
        <f t="shared" ref="E12:E75" si="4">COUNTIF(F12:R12,"&gt;0")</f>
        <v>13</v>
      </c>
      <c r="F12" s="97">
        <v>23646871</v>
      </c>
      <c r="G12" s="97">
        <v>20493309</v>
      </c>
      <c r="H12" s="97">
        <v>19949414</v>
      </c>
      <c r="I12" s="97">
        <v>16079464</v>
      </c>
      <c r="J12" s="97">
        <v>19223294</v>
      </c>
      <c r="K12" s="97">
        <v>29403192</v>
      </c>
      <c r="L12" s="97">
        <v>23918629</v>
      </c>
      <c r="M12" s="97">
        <v>14524480</v>
      </c>
      <c r="N12" s="97">
        <v>15293716</v>
      </c>
      <c r="O12" s="97">
        <v>28710234</v>
      </c>
      <c r="P12" s="97">
        <v>16745778</v>
      </c>
      <c r="Q12" s="97">
        <v>17161578</v>
      </c>
      <c r="R12" s="97">
        <v>24612525</v>
      </c>
      <c r="S12" s="103">
        <f t="shared" ref="S12:S75" si="5">SUM(F12:R12)</f>
        <v>269762484</v>
      </c>
      <c r="U12" s="97">
        <v>287</v>
      </c>
      <c r="V12" s="97">
        <v>232</v>
      </c>
      <c r="W12" s="97">
        <v>244</v>
      </c>
      <c r="X12" s="97">
        <v>221</v>
      </c>
      <c r="Y12" s="97">
        <v>238</v>
      </c>
      <c r="Z12" s="97">
        <v>341</v>
      </c>
      <c r="AA12" s="97">
        <v>268</v>
      </c>
      <c r="AB12" s="97">
        <v>202</v>
      </c>
      <c r="AC12" s="97">
        <v>197</v>
      </c>
      <c r="AD12" s="97">
        <v>321</v>
      </c>
      <c r="AE12" s="97">
        <v>233</v>
      </c>
      <c r="AF12" s="97">
        <v>222</v>
      </c>
      <c r="AG12" s="97">
        <v>290</v>
      </c>
      <c r="AH12" s="90">
        <f t="shared" ref="AH12:AH75" si="6">SUM(U12:AG12)</f>
        <v>3296</v>
      </c>
      <c r="AI12">
        <f t="shared" ref="AI12:AI75" si="7">IFERROR(S12/AH12,0)</f>
        <v>81845.4138349515</v>
      </c>
      <c r="AJ12">
        <f t="shared" ref="AJ12:AJ75" si="8">IFERROR(AH12/E12,0)</f>
        <v>253.538461538462</v>
      </c>
    </row>
    <row r="13" ht="15.75" spans="3:36">
      <c r="C13" t="s">
        <v>22</v>
      </c>
      <c r="D13" t="s">
        <v>23</v>
      </c>
      <c r="E13">
        <f t="shared" si="4"/>
        <v>9</v>
      </c>
      <c r="F13" s="97">
        <v>7255324</v>
      </c>
      <c r="G13" s="97">
        <v>6128879</v>
      </c>
      <c r="H13" s="97">
        <v>8020590</v>
      </c>
      <c r="I13" s="97">
        <v>5403661</v>
      </c>
      <c r="J13" s="97">
        <v>6010147</v>
      </c>
      <c r="K13" s="97">
        <v>0</v>
      </c>
      <c r="L13" s="97">
        <v>0</v>
      </c>
      <c r="M13" s="97">
        <v>5543109</v>
      </c>
      <c r="N13" s="97">
        <v>8415520</v>
      </c>
      <c r="O13" s="97">
        <v>0</v>
      </c>
      <c r="P13" s="97">
        <v>8443961</v>
      </c>
      <c r="Q13" s="97">
        <v>9355211</v>
      </c>
      <c r="R13" s="97">
        <v>0</v>
      </c>
      <c r="S13" s="103">
        <f t="shared" si="5"/>
        <v>64576402</v>
      </c>
      <c r="U13" s="97">
        <v>103</v>
      </c>
      <c r="V13" s="97">
        <v>105</v>
      </c>
      <c r="W13" s="97">
        <v>89</v>
      </c>
      <c r="X13" s="97">
        <v>90</v>
      </c>
      <c r="Y13" s="97">
        <v>108</v>
      </c>
      <c r="Z13" s="97">
        <v>0</v>
      </c>
      <c r="AA13" s="97">
        <v>0</v>
      </c>
      <c r="AB13" s="97">
        <v>105</v>
      </c>
      <c r="AC13" s="97">
        <v>140</v>
      </c>
      <c r="AD13" s="97">
        <v>0</v>
      </c>
      <c r="AE13" s="97">
        <v>158</v>
      </c>
      <c r="AF13" s="97">
        <v>147</v>
      </c>
      <c r="AG13" s="97">
        <v>0</v>
      </c>
      <c r="AH13" s="90">
        <f t="shared" si="6"/>
        <v>1045</v>
      </c>
      <c r="AI13">
        <f t="shared" si="7"/>
        <v>61795.6</v>
      </c>
      <c r="AJ13">
        <f t="shared" si="8"/>
        <v>116.111111111111</v>
      </c>
    </row>
    <row r="14" ht="15.75" spans="3:36">
      <c r="C14" t="s">
        <v>38</v>
      </c>
      <c r="D14" t="s">
        <v>39</v>
      </c>
      <c r="E14">
        <f t="shared" si="4"/>
        <v>13</v>
      </c>
      <c r="F14" s="97">
        <v>30865781</v>
      </c>
      <c r="G14" s="97">
        <v>32323076</v>
      </c>
      <c r="H14" s="97">
        <v>32214188</v>
      </c>
      <c r="I14" s="97">
        <v>32161042</v>
      </c>
      <c r="J14" s="97">
        <v>32891079</v>
      </c>
      <c r="K14" s="97">
        <v>43023466</v>
      </c>
      <c r="L14" s="97">
        <v>32860804</v>
      </c>
      <c r="M14" s="97">
        <v>27627206</v>
      </c>
      <c r="N14" s="97">
        <v>29283858</v>
      </c>
      <c r="O14" s="97">
        <v>40032175</v>
      </c>
      <c r="P14" s="97">
        <v>34357702</v>
      </c>
      <c r="Q14" s="97">
        <v>35006701</v>
      </c>
      <c r="R14" s="97">
        <v>39260426</v>
      </c>
      <c r="S14" s="103">
        <f t="shared" si="5"/>
        <v>441907504</v>
      </c>
      <c r="U14" s="97">
        <v>389</v>
      </c>
      <c r="V14" s="97">
        <v>408</v>
      </c>
      <c r="W14" s="97">
        <v>416</v>
      </c>
      <c r="X14" s="97">
        <v>393</v>
      </c>
      <c r="Y14" s="97">
        <v>402</v>
      </c>
      <c r="Z14" s="97">
        <v>501</v>
      </c>
      <c r="AA14" s="97">
        <v>372</v>
      </c>
      <c r="AB14" s="97">
        <v>344</v>
      </c>
      <c r="AC14" s="97">
        <v>387</v>
      </c>
      <c r="AD14" s="97">
        <v>501</v>
      </c>
      <c r="AE14" s="97">
        <v>448</v>
      </c>
      <c r="AF14" s="97">
        <v>441</v>
      </c>
      <c r="AG14" s="97">
        <v>440</v>
      </c>
      <c r="AH14" s="90">
        <f t="shared" si="6"/>
        <v>5442</v>
      </c>
      <c r="AI14">
        <f t="shared" si="7"/>
        <v>81203.1429621463</v>
      </c>
      <c r="AJ14">
        <f t="shared" si="8"/>
        <v>418.615384615385</v>
      </c>
    </row>
    <row r="15" ht="15.75" spans="3:36">
      <c r="C15" t="s">
        <v>40</v>
      </c>
      <c r="D15" t="s">
        <v>41</v>
      </c>
      <c r="E15">
        <f t="shared" si="4"/>
        <v>13</v>
      </c>
      <c r="F15" s="97">
        <v>31082250</v>
      </c>
      <c r="G15" s="97">
        <v>29539021</v>
      </c>
      <c r="H15" s="97">
        <v>31017122</v>
      </c>
      <c r="I15" s="97">
        <v>27017979</v>
      </c>
      <c r="J15" s="97">
        <v>27330097</v>
      </c>
      <c r="K15" s="97">
        <v>33185587</v>
      </c>
      <c r="L15" s="97">
        <v>33716687</v>
      </c>
      <c r="M15" s="97">
        <v>25502767</v>
      </c>
      <c r="N15" s="97">
        <v>24863791</v>
      </c>
      <c r="O15" s="97">
        <v>34344336</v>
      </c>
      <c r="P15" s="97">
        <v>22294513</v>
      </c>
      <c r="Q15" s="97">
        <v>30170136</v>
      </c>
      <c r="R15" s="97">
        <v>36088348</v>
      </c>
      <c r="S15" s="103">
        <f t="shared" si="5"/>
        <v>386152634</v>
      </c>
      <c r="U15" s="97">
        <v>372</v>
      </c>
      <c r="V15" s="97">
        <v>348</v>
      </c>
      <c r="W15" s="97">
        <v>359</v>
      </c>
      <c r="X15" s="97">
        <v>340</v>
      </c>
      <c r="Y15" s="97">
        <v>357</v>
      </c>
      <c r="Z15" s="97">
        <v>413</v>
      </c>
      <c r="AA15" s="97">
        <v>373</v>
      </c>
      <c r="AB15" s="97">
        <v>282</v>
      </c>
      <c r="AC15" s="97">
        <v>314</v>
      </c>
      <c r="AD15" s="97">
        <v>463</v>
      </c>
      <c r="AE15" s="97">
        <v>293</v>
      </c>
      <c r="AF15" s="97">
        <v>398</v>
      </c>
      <c r="AG15" s="97">
        <v>421</v>
      </c>
      <c r="AH15" s="90">
        <f t="shared" si="6"/>
        <v>4733</v>
      </c>
      <c r="AI15">
        <f t="shared" si="7"/>
        <v>81587.2879780266</v>
      </c>
      <c r="AJ15">
        <f t="shared" si="8"/>
        <v>364.076923076923</v>
      </c>
    </row>
    <row r="16" ht="15.75" spans="3:36">
      <c r="C16" t="s">
        <v>26</v>
      </c>
      <c r="D16" t="s">
        <v>27</v>
      </c>
      <c r="E16">
        <f t="shared" si="4"/>
        <v>13</v>
      </c>
      <c r="F16" s="97">
        <v>29209270</v>
      </c>
      <c r="G16" s="97">
        <v>26417348</v>
      </c>
      <c r="H16" s="97">
        <v>29809247</v>
      </c>
      <c r="I16" s="97">
        <v>32354742</v>
      </c>
      <c r="J16" s="97">
        <v>32089838</v>
      </c>
      <c r="K16" s="97">
        <v>38237528</v>
      </c>
      <c r="L16" s="97">
        <v>33881554</v>
      </c>
      <c r="M16" s="97">
        <v>25696488</v>
      </c>
      <c r="N16" s="97">
        <v>25954926</v>
      </c>
      <c r="O16" s="97">
        <v>40547734</v>
      </c>
      <c r="P16" s="97">
        <v>29575975</v>
      </c>
      <c r="Q16" s="97">
        <v>38815932</v>
      </c>
      <c r="R16" s="97">
        <v>37769310</v>
      </c>
      <c r="S16" s="103">
        <f t="shared" si="5"/>
        <v>420359892</v>
      </c>
      <c r="U16" s="97">
        <v>401</v>
      </c>
      <c r="V16" s="97">
        <v>386</v>
      </c>
      <c r="W16" s="97">
        <v>404</v>
      </c>
      <c r="X16" s="97">
        <v>455</v>
      </c>
      <c r="Y16" s="97">
        <v>460</v>
      </c>
      <c r="Z16" s="97">
        <v>512</v>
      </c>
      <c r="AA16" s="97">
        <v>414</v>
      </c>
      <c r="AB16" s="97">
        <v>376</v>
      </c>
      <c r="AC16" s="97">
        <v>412</v>
      </c>
      <c r="AD16" s="97">
        <v>512</v>
      </c>
      <c r="AE16" s="97">
        <v>422</v>
      </c>
      <c r="AF16" s="97">
        <v>493</v>
      </c>
      <c r="AG16" s="97">
        <v>465</v>
      </c>
      <c r="AH16" s="90">
        <f t="shared" si="6"/>
        <v>5712</v>
      </c>
      <c r="AI16">
        <f t="shared" si="7"/>
        <v>73592.4180672269</v>
      </c>
      <c r="AJ16">
        <f t="shared" si="8"/>
        <v>439.384615384615</v>
      </c>
    </row>
    <row r="17" ht="15.75" spans="3:36">
      <c r="C17" t="s">
        <v>29</v>
      </c>
      <c r="D17" t="s">
        <v>30</v>
      </c>
      <c r="E17">
        <f t="shared" si="4"/>
        <v>13</v>
      </c>
      <c r="F17" s="97">
        <v>13115637</v>
      </c>
      <c r="G17" s="97">
        <v>12557613</v>
      </c>
      <c r="H17" s="97">
        <v>13343023</v>
      </c>
      <c r="I17" s="97">
        <v>14084507</v>
      </c>
      <c r="J17" s="97">
        <v>12201055</v>
      </c>
      <c r="K17" s="97">
        <v>19513848</v>
      </c>
      <c r="L17" s="97">
        <v>13300064</v>
      </c>
      <c r="M17" s="97">
        <v>13825658</v>
      </c>
      <c r="N17" s="97">
        <v>11988341</v>
      </c>
      <c r="O17" s="97">
        <v>18294611</v>
      </c>
      <c r="P17" s="97">
        <v>14118082</v>
      </c>
      <c r="Q17" s="97">
        <v>14801443</v>
      </c>
      <c r="R17" s="97">
        <v>17729917</v>
      </c>
      <c r="S17" s="103">
        <f t="shared" si="5"/>
        <v>188873799</v>
      </c>
      <c r="U17" s="97">
        <v>192</v>
      </c>
      <c r="V17" s="97">
        <v>177</v>
      </c>
      <c r="W17" s="97">
        <v>199</v>
      </c>
      <c r="X17" s="97">
        <v>230</v>
      </c>
      <c r="Y17" s="97">
        <v>179</v>
      </c>
      <c r="Z17" s="97">
        <v>263</v>
      </c>
      <c r="AA17" s="97">
        <v>195</v>
      </c>
      <c r="AB17" s="97">
        <v>183</v>
      </c>
      <c r="AC17" s="97">
        <v>175</v>
      </c>
      <c r="AD17" s="97">
        <v>272</v>
      </c>
      <c r="AE17" s="97">
        <v>214</v>
      </c>
      <c r="AF17" s="97">
        <v>244</v>
      </c>
      <c r="AG17" s="97">
        <v>242</v>
      </c>
      <c r="AH17" s="90">
        <f t="shared" si="6"/>
        <v>2765</v>
      </c>
      <c r="AI17">
        <f t="shared" si="7"/>
        <v>68308.7880650995</v>
      </c>
      <c r="AJ17">
        <f t="shared" si="8"/>
        <v>212.692307692308</v>
      </c>
    </row>
    <row r="18" ht="15.75" spans="3:36">
      <c r="C18" t="s">
        <v>665</v>
      </c>
      <c r="D18" t="s">
        <v>666</v>
      </c>
      <c r="E18">
        <f t="shared" si="4"/>
        <v>13</v>
      </c>
      <c r="F18" s="97">
        <v>1230983</v>
      </c>
      <c r="G18" s="97">
        <v>7020237</v>
      </c>
      <c r="H18" s="97">
        <v>1427094</v>
      </c>
      <c r="I18" s="97">
        <v>2591902</v>
      </c>
      <c r="J18" s="97">
        <v>2492832</v>
      </c>
      <c r="K18" s="97">
        <v>3501787</v>
      </c>
      <c r="L18" s="97">
        <v>9195429</v>
      </c>
      <c r="M18" s="97">
        <v>4257801</v>
      </c>
      <c r="N18" s="97">
        <v>4249498</v>
      </c>
      <c r="O18" s="97">
        <v>5678769</v>
      </c>
      <c r="P18" s="97">
        <v>2808089</v>
      </c>
      <c r="Q18" s="97">
        <v>2342071</v>
      </c>
      <c r="R18" s="97">
        <v>6001732</v>
      </c>
      <c r="S18" s="103">
        <f t="shared" si="5"/>
        <v>52798224</v>
      </c>
      <c r="U18" s="97">
        <v>14</v>
      </c>
      <c r="V18" s="97">
        <v>82</v>
      </c>
      <c r="W18" s="97">
        <v>21</v>
      </c>
      <c r="X18" s="97">
        <v>41</v>
      </c>
      <c r="Y18" s="97">
        <v>31</v>
      </c>
      <c r="Z18" s="97">
        <v>43</v>
      </c>
      <c r="AA18" s="97">
        <v>110</v>
      </c>
      <c r="AB18" s="97">
        <v>40</v>
      </c>
      <c r="AC18" s="97">
        <v>44</v>
      </c>
      <c r="AD18" s="97">
        <v>61</v>
      </c>
      <c r="AE18" s="97">
        <v>43</v>
      </c>
      <c r="AF18" s="97">
        <v>30</v>
      </c>
      <c r="AG18" s="97">
        <v>72</v>
      </c>
      <c r="AH18" s="90">
        <f t="shared" si="6"/>
        <v>632</v>
      </c>
      <c r="AI18">
        <f t="shared" si="7"/>
        <v>83541.4936708861</v>
      </c>
      <c r="AJ18">
        <f t="shared" si="8"/>
        <v>48.6153846153846</v>
      </c>
    </row>
    <row r="19" ht="15.75" spans="3:36">
      <c r="C19" t="s">
        <v>661</v>
      </c>
      <c r="D19" t="s">
        <v>662</v>
      </c>
      <c r="E19">
        <f t="shared" si="4"/>
        <v>13</v>
      </c>
      <c r="F19" s="97">
        <v>9366385</v>
      </c>
      <c r="G19" s="97">
        <v>7948371</v>
      </c>
      <c r="H19" s="97">
        <v>9755296</v>
      </c>
      <c r="I19" s="97">
        <v>9789068</v>
      </c>
      <c r="J19" s="97">
        <v>8022431</v>
      </c>
      <c r="K19" s="97">
        <v>9601880</v>
      </c>
      <c r="L19" s="97">
        <v>10777323</v>
      </c>
      <c r="M19" s="97">
        <v>7976943</v>
      </c>
      <c r="N19" s="97">
        <v>8623653</v>
      </c>
      <c r="O19" s="97">
        <v>13262853</v>
      </c>
      <c r="P19" s="97">
        <v>7995759</v>
      </c>
      <c r="Q19" s="97">
        <v>9440196</v>
      </c>
      <c r="R19" s="97">
        <v>13508084</v>
      </c>
      <c r="S19" s="103">
        <f t="shared" si="5"/>
        <v>126068242</v>
      </c>
      <c r="U19" s="97">
        <v>98</v>
      </c>
      <c r="V19" s="97">
        <v>95</v>
      </c>
      <c r="W19" s="97">
        <v>110</v>
      </c>
      <c r="X19" s="97">
        <v>103</v>
      </c>
      <c r="Y19" s="97">
        <v>100</v>
      </c>
      <c r="Z19" s="97">
        <v>129</v>
      </c>
      <c r="AA19" s="97">
        <v>111</v>
      </c>
      <c r="AB19" s="97">
        <v>99</v>
      </c>
      <c r="AC19" s="97">
        <v>103</v>
      </c>
      <c r="AD19" s="97">
        <v>143</v>
      </c>
      <c r="AE19" s="97">
        <v>101</v>
      </c>
      <c r="AF19" s="97">
        <v>118</v>
      </c>
      <c r="AG19" s="97">
        <v>157</v>
      </c>
      <c r="AH19" s="90">
        <f t="shared" si="6"/>
        <v>1467</v>
      </c>
      <c r="AI19">
        <f t="shared" si="7"/>
        <v>85936.0886162236</v>
      </c>
      <c r="AJ19">
        <f t="shared" si="8"/>
        <v>112.846153846154</v>
      </c>
    </row>
    <row r="20" ht="15.75" spans="3:36">
      <c r="C20" t="s">
        <v>681</v>
      </c>
      <c r="D20" t="s">
        <v>682</v>
      </c>
      <c r="E20">
        <f t="shared" si="4"/>
        <v>13</v>
      </c>
      <c r="F20" s="97">
        <v>27555920</v>
      </c>
      <c r="G20" s="97">
        <v>25730273</v>
      </c>
      <c r="H20" s="97">
        <v>29398677</v>
      </c>
      <c r="I20" s="97">
        <v>28400089</v>
      </c>
      <c r="J20" s="97">
        <v>30837877</v>
      </c>
      <c r="K20" s="97">
        <v>30109897</v>
      </c>
      <c r="L20" s="97">
        <v>21216382</v>
      </c>
      <c r="M20" s="97">
        <v>24590725</v>
      </c>
      <c r="N20" s="97">
        <v>20718320</v>
      </c>
      <c r="O20" s="97">
        <v>31775174</v>
      </c>
      <c r="P20" s="97">
        <v>26266213</v>
      </c>
      <c r="Q20" s="97">
        <v>24805098</v>
      </c>
      <c r="R20" s="97">
        <v>28117561</v>
      </c>
      <c r="S20" s="103">
        <f t="shared" si="5"/>
        <v>349522206</v>
      </c>
      <c r="U20" s="97">
        <v>316</v>
      </c>
      <c r="V20" s="97">
        <v>324</v>
      </c>
      <c r="W20" s="97">
        <v>356</v>
      </c>
      <c r="X20" s="97">
        <v>387</v>
      </c>
      <c r="Y20" s="97">
        <v>333</v>
      </c>
      <c r="Z20" s="97">
        <v>368</v>
      </c>
      <c r="AA20" s="97">
        <v>260</v>
      </c>
      <c r="AB20" s="97">
        <v>294</v>
      </c>
      <c r="AC20" s="97">
        <v>262</v>
      </c>
      <c r="AD20" s="97">
        <v>359</v>
      </c>
      <c r="AE20" s="97">
        <v>337</v>
      </c>
      <c r="AF20" s="97">
        <v>325</v>
      </c>
      <c r="AG20" s="97">
        <v>321</v>
      </c>
      <c r="AH20" s="90">
        <f t="shared" si="6"/>
        <v>4242</v>
      </c>
      <c r="AI20">
        <f t="shared" si="7"/>
        <v>82395.6166902405</v>
      </c>
      <c r="AJ20">
        <f t="shared" si="8"/>
        <v>326.307692307692</v>
      </c>
    </row>
    <row r="21" ht="15.75" spans="3:36">
      <c r="C21" t="s">
        <v>663</v>
      </c>
      <c r="D21" t="s">
        <v>664</v>
      </c>
      <c r="E21">
        <f t="shared" si="4"/>
        <v>13</v>
      </c>
      <c r="F21" s="97">
        <v>8783574</v>
      </c>
      <c r="G21" s="97">
        <v>7247055</v>
      </c>
      <c r="H21" s="97">
        <v>9633464</v>
      </c>
      <c r="I21" s="97">
        <v>10273707</v>
      </c>
      <c r="J21" s="97">
        <v>10590994</v>
      </c>
      <c r="K21" s="97">
        <v>12093274</v>
      </c>
      <c r="L21" s="97">
        <v>10391332</v>
      </c>
      <c r="M21" s="97">
        <v>7283552</v>
      </c>
      <c r="N21" s="97">
        <v>6805205</v>
      </c>
      <c r="O21" s="97">
        <v>12455107</v>
      </c>
      <c r="P21" s="97">
        <v>7833406</v>
      </c>
      <c r="Q21" s="97">
        <v>9951707</v>
      </c>
      <c r="R21" s="97">
        <v>10536582</v>
      </c>
      <c r="S21" s="103">
        <f t="shared" si="5"/>
        <v>123878959</v>
      </c>
      <c r="U21" s="97">
        <v>94</v>
      </c>
      <c r="V21" s="97">
        <v>87</v>
      </c>
      <c r="W21" s="97">
        <v>106</v>
      </c>
      <c r="X21" s="97">
        <v>128</v>
      </c>
      <c r="Y21" s="97">
        <v>117</v>
      </c>
      <c r="Z21" s="97">
        <v>137</v>
      </c>
      <c r="AA21" s="97">
        <v>102</v>
      </c>
      <c r="AB21" s="97">
        <v>87</v>
      </c>
      <c r="AC21" s="97">
        <v>89</v>
      </c>
      <c r="AD21" s="97">
        <v>147</v>
      </c>
      <c r="AE21" s="97">
        <v>99</v>
      </c>
      <c r="AF21" s="97">
        <v>109</v>
      </c>
      <c r="AG21" s="97">
        <v>102</v>
      </c>
      <c r="AH21" s="90">
        <f t="shared" si="6"/>
        <v>1404</v>
      </c>
      <c r="AI21">
        <f t="shared" si="7"/>
        <v>88232.8767806268</v>
      </c>
      <c r="AJ21">
        <f t="shared" si="8"/>
        <v>108</v>
      </c>
    </row>
    <row r="22" ht="15.75" spans="3:36">
      <c r="C22" t="s">
        <v>648</v>
      </c>
      <c r="D22" t="s">
        <v>649</v>
      </c>
      <c r="E22">
        <f t="shared" si="4"/>
        <v>13</v>
      </c>
      <c r="F22" s="97">
        <v>19367768</v>
      </c>
      <c r="G22" s="97">
        <v>17071106</v>
      </c>
      <c r="H22" s="97">
        <v>21218690</v>
      </c>
      <c r="I22" s="97">
        <v>18747494</v>
      </c>
      <c r="J22" s="97">
        <v>14368834</v>
      </c>
      <c r="K22" s="97">
        <v>22740273</v>
      </c>
      <c r="L22" s="97">
        <v>19960517</v>
      </c>
      <c r="M22" s="97">
        <v>13783800</v>
      </c>
      <c r="N22" s="97">
        <v>16095361</v>
      </c>
      <c r="O22" s="97">
        <v>24316513</v>
      </c>
      <c r="P22" s="97">
        <v>18485662</v>
      </c>
      <c r="Q22" s="97">
        <v>14882279</v>
      </c>
      <c r="R22" s="97">
        <v>23387300</v>
      </c>
      <c r="S22" s="103">
        <f t="shared" si="5"/>
        <v>244425597</v>
      </c>
      <c r="U22" s="97">
        <v>200</v>
      </c>
      <c r="V22" s="97">
        <v>188</v>
      </c>
      <c r="W22" s="97">
        <v>224</v>
      </c>
      <c r="X22" s="97">
        <v>214</v>
      </c>
      <c r="Y22" s="97">
        <v>157</v>
      </c>
      <c r="Z22" s="97">
        <v>236</v>
      </c>
      <c r="AA22" s="97">
        <v>195</v>
      </c>
      <c r="AB22" s="97">
        <v>144</v>
      </c>
      <c r="AC22" s="97">
        <v>178</v>
      </c>
      <c r="AD22" s="97">
        <v>253</v>
      </c>
      <c r="AE22" s="97">
        <v>210</v>
      </c>
      <c r="AF22" s="97">
        <v>181</v>
      </c>
      <c r="AG22" s="97">
        <v>230</v>
      </c>
      <c r="AH22" s="90">
        <f t="shared" si="6"/>
        <v>2610</v>
      </c>
      <c r="AI22">
        <f t="shared" si="7"/>
        <v>93649.6540229885</v>
      </c>
      <c r="AJ22">
        <f t="shared" si="8"/>
        <v>200.769230769231</v>
      </c>
    </row>
    <row r="23" ht="15.75" spans="3:36">
      <c r="C23" t="s">
        <v>667</v>
      </c>
      <c r="D23" t="s">
        <v>668</v>
      </c>
      <c r="E23">
        <f t="shared" si="4"/>
        <v>13</v>
      </c>
      <c r="F23" s="97">
        <v>11700057</v>
      </c>
      <c r="G23" s="97">
        <v>11215293</v>
      </c>
      <c r="H23" s="97">
        <v>12558036</v>
      </c>
      <c r="I23" s="97">
        <v>12937753</v>
      </c>
      <c r="J23" s="97">
        <v>12513702</v>
      </c>
      <c r="K23" s="97">
        <v>14001001</v>
      </c>
      <c r="L23" s="97">
        <v>10631760</v>
      </c>
      <c r="M23" s="97">
        <v>9972017</v>
      </c>
      <c r="N23" s="97">
        <v>13667023</v>
      </c>
      <c r="O23" s="97">
        <v>12965687</v>
      </c>
      <c r="P23" s="97">
        <v>11019733</v>
      </c>
      <c r="Q23" s="97">
        <v>13927937</v>
      </c>
      <c r="R23" s="97">
        <v>14189787</v>
      </c>
      <c r="S23" s="103">
        <f t="shared" si="5"/>
        <v>161299786</v>
      </c>
      <c r="U23" s="97">
        <v>153</v>
      </c>
      <c r="V23" s="97">
        <v>154</v>
      </c>
      <c r="W23" s="97">
        <v>175</v>
      </c>
      <c r="X23" s="97">
        <v>213</v>
      </c>
      <c r="Y23" s="97">
        <v>168</v>
      </c>
      <c r="Z23" s="97">
        <v>205</v>
      </c>
      <c r="AA23" s="97">
        <v>139</v>
      </c>
      <c r="AB23" s="97">
        <v>140</v>
      </c>
      <c r="AC23" s="97">
        <v>191</v>
      </c>
      <c r="AD23" s="97">
        <v>184</v>
      </c>
      <c r="AE23" s="97">
        <v>180</v>
      </c>
      <c r="AF23" s="97">
        <v>211</v>
      </c>
      <c r="AG23" s="97">
        <v>171</v>
      </c>
      <c r="AH23" s="90">
        <f t="shared" si="6"/>
        <v>2284</v>
      </c>
      <c r="AI23">
        <f t="shared" si="7"/>
        <v>70621.622591944</v>
      </c>
      <c r="AJ23">
        <f t="shared" si="8"/>
        <v>175.692307692308</v>
      </c>
    </row>
    <row r="24" ht="15.75" spans="3:36">
      <c r="C24" t="s">
        <v>683</v>
      </c>
      <c r="D24" t="s">
        <v>684</v>
      </c>
      <c r="E24">
        <f t="shared" si="4"/>
        <v>13</v>
      </c>
      <c r="F24" s="97">
        <v>16958482</v>
      </c>
      <c r="G24" s="97">
        <v>12718924</v>
      </c>
      <c r="H24" s="97">
        <v>16008433</v>
      </c>
      <c r="I24" s="97">
        <v>12496532</v>
      </c>
      <c r="J24" s="97">
        <v>13046420</v>
      </c>
      <c r="K24" s="97">
        <v>13134053</v>
      </c>
      <c r="L24" s="97">
        <v>10251231</v>
      </c>
      <c r="M24" s="97">
        <v>10108838</v>
      </c>
      <c r="N24" s="97">
        <v>11410527</v>
      </c>
      <c r="O24" s="97">
        <v>16008129</v>
      </c>
      <c r="P24" s="97">
        <v>12416728</v>
      </c>
      <c r="Q24" s="97">
        <v>12526975</v>
      </c>
      <c r="R24" s="97">
        <v>16782383</v>
      </c>
      <c r="S24" s="103">
        <f t="shared" si="5"/>
        <v>173867655</v>
      </c>
      <c r="U24" s="97">
        <v>172</v>
      </c>
      <c r="V24" s="97">
        <v>148</v>
      </c>
      <c r="W24" s="97">
        <v>196</v>
      </c>
      <c r="X24" s="97">
        <v>177</v>
      </c>
      <c r="Y24" s="97">
        <v>163</v>
      </c>
      <c r="Z24" s="97">
        <v>177</v>
      </c>
      <c r="AA24" s="97">
        <v>123</v>
      </c>
      <c r="AB24" s="97">
        <v>129</v>
      </c>
      <c r="AC24" s="97">
        <v>167</v>
      </c>
      <c r="AD24" s="97">
        <v>214</v>
      </c>
      <c r="AE24" s="97">
        <v>180</v>
      </c>
      <c r="AF24" s="97">
        <v>185</v>
      </c>
      <c r="AG24" s="97">
        <v>188</v>
      </c>
      <c r="AH24" s="90">
        <f t="shared" si="6"/>
        <v>2219</v>
      </c>
      <c r="AI24">
        <f t="shared" si="7"/>
        <v>78354.0581342947</v>
      </c>
      <c r="AJ24">
        <f t="shared" si="8"/>
        <v>170.692307692308</v>
      </c>
    </row>
    <row r="25" ht="15.75" spans="3:36">
      <c r="C25" t="s">
        <v>675</v>
      </c>
      <c r="D25" t="s">
        <v>676</v>
      </c>
      <c r="E25">
        <f t="shared" si="4"/>
        <v>13</v>
      </c>
      <c r="F25" s="97">
        <v>18372156</v>
      </c>
      <c r="G25" s="97">
        <v>15634889</v>
      </c>
      <c r="H25" s="97">
        <v>18075538</v>
      </c>
      <c r="I25" s="97">
        <v>14909137</v>
      </c>
      <c r="J25" s="97">
        <v>17007162</v>
      </c>
      <c r="K25" s="97">
        <v>21478471</v>
      </c>
      <c r="L25" s="97">
        <v>18706937</v>
      </c>
      <c r="M25" s="97">
        <v>9952855</v>
      </c>
      <c r="N25" s="97">
        <v>13561142</v>
      </c>
      <c r="O25" s="97">
        <v>23260138</v>
      </c>
      <c r="P25" s="97">
        <v>10023171</v>
      </c>
      <c r="Q25" s="97">
        <v>13494696</v>
      </c>
      <c r="R25" s="97">
        <v>21065736</v>
      </c>
      <c r="S25" s="103">
        <f t="shared" si="5"/>
        <v>215542028</v>
      </c>
      <c r="U25" s="97">
        <v>192</v>
      </c>
      <c r="V25" s="97">
        <v>196</v>
      </c>
      <c r="W25" s="97">
        <v>220</v>
      </c>
      <c r="X25" s="97">
        <v>177</v>
      </c>
      <c r="Y25" s="97">
        <v>203</v>
      </c>
      <c r="Z25" s="97">
        <v>256</v>
      </c>
      <c r="AA25" s="97">
        <v>208</v>
      </c>
      <c r="AB25" s="97">
        <v>134</v>
      </c>
      <c r="AC25" s="97">
        <v>161</v>
      </c>
      <c r="AD25" s="97">
        <v>285</v>
      </c>
      <c r="AE25" s="97">
        <v>143</v>
      </c>
      <c r="AF25" s="97">
        <v>164</v>
      </c>
      <c r="AG25" s="97">
        <v>240</v>
      </c>
      <c r="AH25" s="90">
        <f t="shared" si="6"/>
        <v>2579</v>
      </c>
      <c r="AI25">
        <f t="shared" si="7"/>
        <v>83575.8154323381</v>
      </c>
      <c r="AJ25">
        <f t="shared" si="8"/>
        <v>198.384615384615</v>
      </c>
    </row>
    <row r="26" ht="15.75" spans="3:36">
      <c r="C26" t="s">
        <v>907</v>
      </c>
      <c r="D26" t="s">
        <v>1103</v>
      </c>
      <c r="E26">
        <f t="shared" si="4"/>
        <v>13</v>
      </c>
      <c r="F26" s="97">
        <v>3149835</v>
      </c>
      <c r="G26" s="97">
        <v>4926200</v>
      </c>
      <c r="H26" s="97">
        <v>4770936</v>
      </c>
      <c r="I26" s="97">
        <v>5709680</v>
      </c>
      <c r="J26" s="97">
        <v>3544285</v>
      </c>
      <c r="K26" s="97">
        <v>5047991</v>
      </c>
      <c r="L26" s="97">
        <v>4541873</v>
      </c>
      <c r="M26" s="97">
        <v>2526825</v>
      </c>
      <c r="N26" s="97">
        <v>4504368</v>
      </c>
      <c r="O26" s="97">
        <v>5975896</v>
      </c>
      <c r="P26" s="97">
        <v>3212654</v>
      </c>
      <c r="Q26" s="97">
        <v>3392283</v>
      </c>
      <c r="R26" s="97">
        <v>2965021</v>
      </c>
      <c r="S26" s="103">
        <f t="shared" si="5"/>
        <v>54267847</v>
      </c>
      <c r="U26" s="97">
        <v>53</v>
      </c>
      <c r="V26" s="97">
        <v>65</v>
      </c>
      <c r="W26" s="97">
        <v>54</v>
      </c>
      <c r="X26" s="97">
        <v>79</v>
      </c>
      <c r="Y26" s="97">
        <v>60</v>
      </c>
      <c r="Z26" s="97">
        <v>60</v>
      </c>
      <c r="AA26" s="97">
        <v>47</v>
      </c>
      <c r="AB26" s="97">
        <v>35</v>
      </c>
      <c r="AC26" s="97">
        <v>37</v>
      </c>
      <c r="AD26" s="97">
        <v>65</v>
      </c>
      <c r="AE26" s="97">
        <v>36</v>
      </c>
      <c r="AF26" s="97">
        <v>45</v>
      </c>
      <c r="AG26" s="97">
        <v>35</v>
      </c>
      <c r="AH26" s="90">
        <f t="shared" si="6"/>
        <v>671</v>
      </c>
      <c r="AI26">
        <f t="shared" si="7"/>
        <v>80876.0760059613</v>
      </c>
      <c r="AJ26">
        <f t="shared" si="8"/>
        <v>51.6153846153846</v>
      </c>
    </row>
    <row r="27" ht="15.75" spans="3:36">
      <c r="C27" t="s">
        <v>677</v>
      </c>
      <c r="D27" t="s">
        <v>678</v>
      </c>
      <c r="E27">
        <f t="shared" si="4"/>
        <v>13</v>
      </c>
      <c r="F27" s="97">
        <v>8456923</v>
      </c>
      <c r="G27" s="97">
        <v>8710505</v>
      </c>
      <c r="H27" s="97">
        <v>12878769</v>
      </c>
      <c r="I27" s="97">
        <v>7161894</v>
      </c>
      <c r="J27" s="97">
        <v>11421062</v>
      </c>
      <c r="K27" s="97">
        <v>15614694</v>
      </c>
      <c r="L27" s="97">
        <v>9291396</v>
      </c>
      <c r="M27" s="97">
        <v>7403420</v>
      </c>
      <c r="N27" s="97">
        <v>8477834</v>
      </c>
      <c r="O27" s="97">
        <v>12946986</v>
      </c>
      <c r="P27" s="97">
        <v>10387391</v>
      </c>
      <c r="Q27" s="97">
        <v>10128993</v>
      </c>
      <c r="R27" s="97">
        <v>13660495</v>
      </c>
      <c r="S27" s="103">
        <f t="shared" si="5"/>
        <v>136540362</v>
      </c>
      <c r="U27" s="97">
        <v>88</v>
      </c>
      <c r="V27" s="97">
        <v>115</v>
      </c>
      <c r="W27" s="97">
        <v>128</v>
      </c>
      <c r="X27" s="97">
        <v>85</v>
      </c>
      <c r="Y27" s="97">
        <v>101</v>
      </c>
      <c r="Z27" s="97">
        <v>173</v>
      </c>
      <c r="AA27" s="97">
        <v>109</v>
      </c>
      <c r="AB27" s="97">
        <v>89</v>
      </c>
      <c r="AC27" s="97">
        <v>101</v>
      </c>
      <c r="AD27" s="97">
        <v>157</v>
      </c>
      <c r="AE27" s="97">
        <v>135</v>
      </c>
      <c r="AF27" s="97">
        <v>103</v>
      </c>
      <c r="AG27" s="97">
        <v>143</v>
      </c>
      <c r="AH27" s="90">
        <f t="shared" si="6"/>
        <v>1527</v>
      </c>
      <c r="AI27">
        <f t="shared" si="7"/>
        <v>89417.394891945</v>
      </c>
      <c r="AJ27">
        <f t="shared" si="8"/>
        <v>117.461538461538</v>
      </c>
    </row>
    <row r="28" ht="15.75" spans="3:36">
      <c r="C28" t="s">
        <v>689</v>
      </c>
      <c r="D28" t="s">
        <v>690</v>
      </c>
      <c r="E28">
        <f t="shared" si="4"/>
        <v>13</v>
      </c>
      <c r="F28" s="97">
        <v>15970490</v>
      </c>
      <c r="G28" s="97">
        <v>15805142</v>
      </c>
      <c r="H28" s="97">
        <v>18139789</v>
      </c>
      <c r="I28" s="97">
        <v>15234116</v>
      </c>
      <c r="J28" s="97">
        <v>16354607</v>
      </c>
      <c r="K28" s="97">
        <v>17553539</v>
      </c>
      <c r="L28" s="97">
        <v>13744712</v>
      </c>
      <c r="M28" s="97">
        <v>14217339</v>
      </c>
      <c r="N28" s="97">
        <v>15824292</v>
      </c>
      <c r="O28" s="97">
        <v>17427191</v>
      </c>
      <c r="P28" s="97">
        <v>16947204</v>
      </c>
      <c r="Q28" s="97">
        <v>15488902</v>
      </c>
      <c r="R28" s="97">
        <v>20800375</v>
      </c>
      <c r="S28" s="103">
        <f t="shared" si="5"/>
        <v>213507698</v>
      </c>
      <c r="U28" s="97">
        <v>180</v>
      </c>
      <c r="V28" s="97">
        <v>164</v>
      </c>
      <c r="W28" s="97">
        <v>198</v>
      </c>
      <c r="X28" s="97">
        <v>197</v>
      </c>
      <c r="Y28" s="97">
        <v>178</v>
      </c>
      <c r="Z28" s="97">
        <v>216</v>
      </c>
      <c r="AA28" s="97">
        <v>143</v>
      </c>
      <c r="AB28" s="97">
        <v>161</v>
      </c>
      <c r="AC28" s="97">
        <v>190</v>
      </c>
      <c r="AD28" s="97">
        <v>197</v>
      </c>
      <c r="AE28" s="97">
        <v>209</v>
      </c>
      <c r="AF28" s="97">
        <v>182</v>
      </c>
      <c r="AG28" s="97">
        <v>211</v>
      </c>
      <c r="AH28" s="90">
        <f t="shared" si="6"/>
        <v>2426</v>
      </c>
      <c r="AI28">
        <f t="shared" si="7"/>
        <v>88008.1195383347</v>
      </c>
      <c r="AJ28">
        <f t="shared" si="8"/>
        <v>186.615384615385</v>
      </c>
    </row>
    <row r="29" ht="15.75" spans="3:36">
      <c r="C29" t="s">
        <v>685</v>
      </c>
      <c r="D29" t="s">
        <v>686</v>
      </c>
      <c r="E29">
        <f t="shared" si="4"/>
        <v>13</v>
      </c>
      <c r="F29" s="97">
        <v>18601832</v>
      </c>
      <c r="G29" s="97">
        <v>12369373</v>
      </c>
      <c r="H29" s="97">
        <v>14352131</v>
      </c>
      <c r="I29" s="97">
        <v>10667524</v>
      </c>
      <c r="J29" s="97">
        <v>10400766</v>
      </c>
      <c r="K29" s="97">
        <v>15513995</v>
      </c>
      <c r="L29" s="97">
        <v>12383309</v>
      </c>
      <c r="M29" s="97">
        <v>10422019</v>
      </c>
      <c r="N29" s="97">
        <v>10370340</v>
      </c>
      <c r="O29" s="97">
        <v>12498306</v>
      </c>
      <c r="P29" s="97">
        <v>9422999</v>
      </c>
      <c r="Q29" s="97">
        <v>10314045</v>
      </c>
      <c r="R29" s="97">
        <v>13050588</v>
      </c>
      <c r="S29" s="103">
        <f t="shared" si="5"/>
        <v>160367227</v>
      </c>
      <c r="U29" s="97">
        <v>149</v>
      </c>
      <c r="V29" s="97">
        <v>128</v>
      </c>
      <c r="W29" s="97">
        <v>158</v>
      </c>
      <c r="X29" s="97">
        <v>119</v>
      </c>
      <c r="Y29" s="97">
        <v>109</v>
      </c>
      <c r="Z29" s="97">
        <v>185</v>
      </c>
      <c r="AA29" s="97">
        <v>113</v>
      </c>
      <c r="AB29" s="97">
        <v>90</v>
      </c>
      <c r="AC29" s="97">
        <v>118</v>
      </c>
      <c r="AD29" s="97">
        <v>146</v>
      </c>
      <c r="AE29" s="97">
        <v>113</v>
      </c>
      <c r="AF29" s="97">
        <v>116</v>
      </c>
      <c r="AG29" s="97">
        <v>145</v>
      </c>
      <c r="AH29" s="90">
        <f t="shared" si="6"/>
        <v>1689</v>
      </c>
      <c r="AI29">
        <f t="shared" si="7"/>
        <v>94948.0325636471</v>
      </c>
      <c r="AJ29">
        <f t="shared" si="8"/>
        <v>129.923076923077</v>
      </c>
    </row>
    <row r="30" ht="15.75" spans="3:36">
      <c r="C30" t="s">
        <v>697</v>
      </c>
      <c r="D30" t="s">
        <v>698</v>
      </c>
      <c r="E30">
        <f t="shared" si="4"/>
        <v>13</v>
      </c>
      <c r="F30" s="97">
        <v>5273096</v>
      </c>
      <c r="G30" s="97">
        <v>6535391</v>
      </c>
      <c r="H30" s="97">
        <v>7514450</v>
      </c>
      <c r="I30" s="97">
        <v>6399516</v>
      </c>
      <c r="J30" s="97">
        <v>5692194</v>
      </c>
      <c r="K30" s="97">
        <v>6538589</v>
      </c>
      <c r="L30" s="97">
        <v>6479424</v>
      </c>
      <c r="M30" s="97">
        <v>4063192</v>
      </c>
      <c r="N30" s="97">
        <v>5465374</v>
      </c>
      <c r="O30" s="97">
        <v>8163412</v>
      </c>
      <c r="P30" s="97">
        <v>4511472</v>
      </c>
      <c r="Q30" s="97">
        <v>5447463</v>
      </c>
      <c r="R30" s="97">
        <v>4897302</v>
      </c>
      <c r="S30" s="103">
        <f t="shared" si="5"/>
        <v>76980875</v>
      </c>
      <c r="U30" s="97">
        <v>65</v>
      </c>
      <c r="V30" s="97">
        <v>79</v>
      </c>
      <c r="W30" s="97">
        <v>88</v>
      </c>
      <c r="X30" s="97">
        <v>76</v>
      </c>
      <c r="Y30" s="97">
        <v>80</v>
      </c>
      <c r="Z30" s="97">
        <v>75</v>
      </c>
      <c r="AA30" s="97">
        <v>63</v>
      </c>
      <c r="AB30" s="97">
        <v>45</v>
      </c>
      <c r="AC30" s="97">
        <v>69</v>
      </c>
      <c r="AD30" s="97">
        <v>84</v>
      </c>
      <c r="AE30" s="97">
        <v>54</v>
      </c>
      <c r="AF30" s="97">
        <v>68</v>
      </c>
      <c r="AG30" s="97">
        <v>62</v>
      </c>
      <c r="AH30" s="90">
        <f t="shared" si="6"/>
        <v>908</v>
      </c>
      <c r="AI30">
        <f t="shared" si="7"/>
        <v>84780.699339207</v>
      </c>
      <c r="AJ30">
        <f t="shared" si="8"/>
        <v>69.8461538461538</v>
      </c>
    </row>
    <row r="31" ht="15.75" spans="3:36">
      <c r="C31" t="s">
        <v>669</v>
      </c>
      <c r="D31" t="s">
        <v>670</v>
      </c>
      <c r="E31">
        <f t="shared" si="4"/>
        <v>13</v>
      </c>
      <c r="F31" s="97">
        <v>5214964</v>
      </c>
      <c r="G31" s="97">
        <v>43644212</v>
      </c>
      <c r="H31" s="97">
        <v>23360215</v>
      </c>
      <c r="I31" s="97">
        <v>18208353</v>
      </c>
      <c r="J31" s="97">
        <v>21084044</v>
      </c>
      <c r="K31" s="97">
        <v>24768940</v>
      </c>
      <c r="L31" s="97">
        <v>34407705</v>
      </c>
      <c r="M31" s="97">
        <v>25004697</v>
      </c>
      <c r="N31" s="97">
        <v>26033932</v>
      </c>
      <c r="O31" s="97">
        <v>32382403</v>
      </c>
      <c r="P31" s="97">
        <v>23760926</v>
      </c>
      <c r="Q31" s="97">
        <v>25332224</v>
      </c>
      <c r="R31" s="97">
        <v>29952583</v>
      </c>
      <c r="S31" s="103">
        <f t="shared" si="5"/>
        <v>333155198</v>
      </c>
      <c r="U31" s="97">
        <v>62</v>
      </c>
      <c r="V31" s="97">
        <v>421</v>
      </c>
      <c r="W31" s="97">
        <v>247</v>
      </c>
      <c r="X31" s="97">
        <v>201</v>
      </c>
      <c r="Y31" s="97">
        <v>241</v>
      </c>
      <c r="Z31" s="97">
        <v>277</v>
      </c>
      <c r="AA31" s="97">
        <v>359</v>
      </c>
      <c r="AB31" s="97">
        <v>289</v>
      </c>
      <c r="AC31" s="97">
        <v>289</v>
      </c>
      <c r="AD31" s="97">
        <v>367</v>
      </c>
      <c r="AE31" s="97">
        <v>273</v>
      </c>
      <c r="AF31" s="97">
        <v>285</v>
      </c>
      <c r="AG31" s="97">
        <v>310</v>
      </c>
      <c r="AH31" s="90">
        <f t="shared" si="6"/>
        <v>3621</v>
      </c>
      <c r="AI31">
        <f t="shared" si="7"/>
        <v>92006.4065175366</v>
      </c>
      <c r="AJ31">
        <f t="shared" si="8"/>
        <v>278.538461538462</v>
      </c>
    </row>
    <row r="32" ht="15.75" spans="3:36">
      <c r="C32" t="s">
        <v>673</v>
      </c>
      <c r="D32" t="s">
        <v>674</v>
      </c>
      <c r="E32">
        <f t="shared" si="4"/>
        <v>13</v>
      </c>
      <c r="F32" s="97">
        <v>16204541</v>
      </c>
      <c r="G32" s="97">
        <v>14778583</v>
      </c>
      <c r="H32" s="97">
        <v>15349284</v>
      </c>
      <c r="I32" s="97">
        <v>15097155</v>
      </c>
      <c r="J32" s="97">
        <v>14424390</v>
      </c>
      <c r="K32" s="97">
        <v>23552572</v>
      </c>
      <c r="L32" s="97">
        <v>19612481</v>
      </c>
      <c r="M32" s="97">
        <v>10707325</v>
      </c>
      <c r="N32" s="97">
        <v>13557034</v>
      </c>
      <c r="O32" s="97">
        <v>20172118</v>
      </c>
      <c r="P32" s="97">
        <v>14449291</v>
      </c>
      <c r="Q32" s="97">
        <v>14927525</v>
      </c>
      <c r="R32" s="97">
        <v>21033932</v>
      </c>
      <c r="S32" s="103">
        <f t="shared" si="5"/>
        <v>213866231</v>
      </c>
      <c r="U32" s="97">
        <v>196</v>
      </c>
      <c r="V32" s="97">
        <v>168</v>
      </c>
      <c r="W32" s="97">
        <v>199</v>
      </c>
      <c r="X32" s="97">
        <v>192</v>
      </c>
      <c r="Y32" s="97">
        <v>183</v>
      </c>
      <c r="Z32" s="97">
        <v>262</v>
      </c>
      <c r="AA32" s="97">
        <v>208</v>
      </c>
      <c r="AB32" s="97">
        <v>138</v>
      </c>
      <c r="AC32" s="97">
        <v>165</v>
      </c>
      <c r="AD32" s="97">
        <v>253</v>
      </c>
      <c r="AE32" s="97">
        <v>188</v>
      </c>
      <c r="AF32" s="97">
        <v>216</v>
      </c>
      <c r="AG32" s="97">
        <v>240</v>
      </c>
      <c r="AH32" s="90">
        <f t="shared" si="6"/>
        <v>2608</v>
      </c>
      <c r="AI32">
        <f t="shared" si="7"/>
        <v>82003.9229294479</v>
      </c>
      <c r="AJ32">
        <f t="shared" si="8"/>
        <v>200.615384615385</v>
      </c>
    </row>
    <row r="33" ht="15.75" spans="3:36">
      <c r="C33" t="s">
        <v>687</v>
      </c>
      <c r="D33" t="s">
        <v>688</v>
      </c>
      <c r="E33">
        <f t="shared" si="4"/>
        <v>13</v>
      </c>
      <c r="F33" s="97">
        <v>13465772</v>
      </c>
      <c r="G33" s="97">
        <v>12226385</v>
      </c>
      <c r="H33" s="97">
        <v>15554243</v>
      </c>
      <c r="I33" s="97">
        <v>12797449</v>
      </c>
      <c r="J33" s="97">
        <v>11503262</v>
      </c>
      <c r="K33" s="97">
        <v>19189281</v>
      </c>
      <c r="L33" s="97">
        <v>12526564</v>
      </c>
      <c r="M33" s="97">
        <v>8382722</v>
      </c>
      <c r="N33" s="97">
        <v>11400215</v>
      </c>
      <c r="O33" s="97">
        <v>16802443</v>
      </c>
      <c r="P33" s="97">
        <v>11547593</v>
      </c>
      <c r="Q33" s="97">
        <v>15647285</v>
      </c>
      <c r="R33" s="97">
        <v>14290749</v>
      </c>
      <c r="S33" s="103">
        <f t="shared" si="5"/>
        <v>175333963</v>
      </c>
      <c r="U33" s="97">
        <v>148</v>
      </c>
      <c r="V33" s="97">
        <v>135</v>
      </c>
      <c r="W33" s="97">
        <v>161</v>
      </c>
      <c r="X33" s="97">
        <v>135</v>
      </c>
      <c r="Y33" s="97">
        <v>119</v>
      </c>
      <c r="Z33" s="97">
        <v>202</v>
      </c>
      <c r="AA33" s="97">
        <v>121</v>
      </c>
      <c r="AB33" s="97">
        <v>99</v>
      </c>
      <c r="AC33" s="97">
        <v>111</v>
      </c>
      <c r="AD33" s="97">
        <v>172</v>
      </c>
      <c r="AE33" s="97">
        <v>129</v>
      </c>
      <c r="AF33" s="97">
        <v>151</v>
      </c>
      <c r="AG33" s="97">
        <v>151</v>
      </c>
      <c r="AH33" s="90">
        <f t="shared" si="6"/>
        <v>1834</v>
      </c>
      <c r="AI33">
        <f t="shared" si="7"/>
        <v>95601.9427480916</v>
      </c>
      <c r="AJ33">
        <f t="shared" si="8"/>
        <v>141.076923076923</v>
      </c>
    </row>
    <row r="34" ht="15.75" spans="3:36">
      <c r="C34" t="s">
        <v>679</v>
      </c>
      <c r="D34" t="s">
        <v>680</v>
      </c>
      <c r="E34">
        <f t="shared" si="4"/>
        <v>13</v>
      </c>
      <c r="F34" s="97">
        <v>18184835</v>
      </c>
      <c r="G34" s="97">
        <v>17266376</v>
      </c>
      <c r="H34" s="97">
        <v>18883605</v>
      </c>
      <c r="I34" s="97">
        <v>17813071</v>
      </c>
      <c r="J34" s="97">
        <v>18036501</v>
      </c>
      <c r="K34" s="97">
        <v>23217254</v>
      </c>
      <c r="L34" s="97">
        <v>20832868</v>
      </c>
      <c r="M34" s="97">
        <v>15951530</v>
      </c>
      <c r="N34" s="97">
        <v>17098445</v>
      </c>
      <c r="O34" s="97">
        <v>20585156</v>
      </c>
      <c r="P34" s="97">
        <v>13931241</v>
      </c>
      <c r="Q34" s="97">
        <v>17310375</v>
      </c>
      <c r="R34" s="97">
        <v>21626395</v>
      </c>
      <c r="S34" s="103">
        <f t="shared" si="5"/>
        <v>240737652</v>
      </c>
      <c r="U34" s="97">
        <v>241</v>
      </c>
      <c r="V34" s="97">
        <v>233</v>
      </c>
      <c r="W34" s="97">
        <v>271</v>
      </c>
      <c r="X34" s="97">
        <v>257</v>
      </c>
      <c r="Y34" s="97">
        <v>227</v>
      </c>
      <c r="Z34" s="97">
        <v>280</v>
      </c>
      <c r="AA34" s="97">
        <v>253</v>
      </c>
      <c r="AB34" s="97">
        <v>208</v>
      </c>
      <c r="AC34" s="97">
        <v>224</v>
      </c>
      <c r="AD34" s="97">
        <v>265</v>
      </c>
      <c r="AE34" s="97">
        <v>211</v>
      </c>
      <c r="AF34" s="97">
        <v>235</v>
      </c>
      <c r="AG34" s="97">
        <v>264</v>
      </c>
      <c r="AH34" s="90">
        <f t="shared" si="6"/>
        <v>3169</v>
      </c>
      <c r="AI34">
        <f t="shared" si="7"/>
        <v>75966.4411486273</v>
      </c>
      <c r="AJ34">
        <f t="shared" si="8"/>
        <v>243.769230769231</v>
      </c>
    </row>
    <row r="35" ht="15.75" spans="3:36">
      <c r="C35" t="s">
        <v>691</v>
      </c>
      <c r="D35" t="s">
        <v>692</v>
      </c>
      <c r="E35">
        <f t="shared" si="4"/>
        <v>13</v>
      </c>
      <c r="F35" s="97">
        <v>11462787</v>
      </c>
      <c r="G35" s="97">
        <v>8445113</v>
      </c>
      <c r="H35" s="97">
        <v>11745252</v>
      </c>
      <c r="I35" s="97">
        <v>9952929</v>
      </c>
      <c r="J35" s="97">
        <v>12434559</v>
      </c>
      <c r="K35" s="97">
        <v>18648143</v>
      </c>
      <c r="L35" s="97">
        <v>13481981</v>
      </c>
      <c r="M35" s="97">
        <v>7952586</v>
      </c>
      <c r="N35" s="97">
        <v>10006299</v>
      </c>
      <c r="O35" s="97">
        <v>16210476</v>
      </c>
      <c r="P35" s="97">
        <v>12341671</v>
      </c>
      <c r="Q35" s="97">
        <v>11571783</v>
      </c>
      <c r="R35" s="97">
        <v>17387438</v>
      </c>
      <c r="S35" s="103">
        <f t="shared" si="5"/>
        <v>161641017</v>
      </c>
      <c r="U35" s="97">
        <v>158</v>
      </c>
      <c r="V35" s="97">
        <v>147</v>
      </c>
      <c r="W35" s="97">
        <v>171</v>
      </c>
      <c r="X35" s="97">
        <v>156</v>
      </c>
      <c r="Y35" s="97">
        <v>187</v>
      </c>
      <c r="Z35" s="97">
        <v>275</v>
      </c>
      <c r="AA35" s="97">
        <v>195</v>
      </c>
      <c r="AB35" s="97">
        <v>132</v>
      </c>
      <c r="AC35" s="97">
        <v>156</v>
      </c>
      <c r="AD35" s="97">
        <v>241</v>
      </c>
      <c r="AE35" s="97">
        <v>171</v>
      </c>
      <c r="AF35" s="97">
        <v>200</v>
      </c>
      <c r="AG35" s="97">
        <v>231</v>
      </c>
      <c r="AH35" s="90">
        <f t="shared" si="6"/>
        <v>2420</v>
      </c>
      <c r="AI35">
        <f t="shared" si="7"/>
        <v>66793.808677686</v>
      </c>
      <c r="AJ35">
        <f t="shared" si="8"/>
        <v>186.153846153846</v>
      </c>
    </row>
    <row r="36" ht="15.75" spans="3:36">
      <c r="C36" t="s">
        <v>693</v>
      </c>
      <c r="D36" t="s">
        <v>694</v>
      </c>
      <c r="E36">
        <f t="shared" si="4"/>
        <v>13</v>
      </c>
      <c r="F36" s="97">
        <v>17410174</v>
      </c>
      <c r="G36" s="97">
        <v>17656083</v>
      </c>
      <c r="H36" s="97">
        <v>22860610</v>
      </c>
      <c r="I36" s="97">
        <v>18277698</v>
      </c>
      <c r="J36" s="97">
        <v>22456172</v>
      </c>
      <c r="K36" s="97">
        <v>19337034</v>
      </c>
      <c r="L36" s="97">
        <v>14534754</v>
      </c>
      <c r="M36" s="97">
        <v>15728478</v>
      </c>
      <c r="N36" s="97">
        <v>18886462</v>
      </c>
      <c r="O36" s="97">
        <v>22671539</v>
      </c>
      <c r="P36" s="97">
        <v>17443785</v>
      </c>
      <c r="Q36" s="97">
        <v>21152485</v>
      </c>
      <c r="R36" s="97">
        <v>19291235</v>
      </c>
      <c r="S36" s="103">
        <f t="shared" si="5"/>
        <v>247706509</v>
      </c>
      <c r="U36" s="97">
        <v>195</v>
      </c>
      <c r="V36" s="97">
        <v>207</v>
      </c>
      <c r="W36" s="97">
        <v>271</v>
      </c>
      <c r="X36" s="97">
        <v>224</v>
      </c>
      <c r="Y36" s="97">
        <v>242</v>
      </c>
      <c r="Z36" s="97">
        <v>239</v>
      </c>
      <c r="AA36" s="97">
        <v>150</v>
      </c>
      <c r="AB36" s="97">
        <v>194</v>
      </c>
      <c r="AC36" s="97">
        <v>227</v>
      </c>
      <c r="AD36" s="97">
        <v>276</v>
      </c>
      <c r="AE36" s="97">
        <v>249</v>
      </c>
      <c r="AF36" s="97">
        <v>261</v>
      </c>
      <c r="AG36" s="97">
        <v>211</v>
      </c>
      <c r="AH36" s="90">
        <f t="shared" si="6"/>
        <v>2946</v>
      </c>
      <c r="AI36">
        <f t="shared" si="7"/>
        <v>84082.3180583842</v>
      </c>
      <c r="AJ36">
        <f t="shared" si="8"/>
        <v>226.615384615385</v>
      </c>
    </row>
    <row r="37" ht="15.75" spans="3:36">
      <c r="C37" t="s">
        <v>1029</v>
      </c>
      <c r="D37" t="s">
        <v>1030</v>
      </c>
      <c r="E37">
        <f t="shared" si="4"/>
        <v>12</v>
      </c>
      <c r="F37" s="97">
        <v>0</v>
      </c>
      <c r="G37" s="97">
        <v>11952235</v>
      </c>
      <c r="H37" s="97">
        <v>5606173</v>
      </c>
      <c r="I37" s="97">
        <v>5387728</v>
      </c>
      <c r="J37" s="97">
        <v>10469414</v>
      </c>
      <c r="K37" s="97">
        <v>6084791</v>
      </c>
      <c r="L37" s="97">
        <v>9290264</v>
      </c>
      <c r="M37" s="97">
        <v>7549788</v>
      </c>
      <c r="N37" s="97">
        <v>6820218</v>
      </c>
      <c r="O37" s="97">
        <v>9463105</v>
      </c>
      <c r="P37" s="97">
        <v>10057223</v>
      </c>
      <c r="Q37" s="97">
        <v>8519706</v>
      </c>
      <c r="R37" s="97">
        <v>10926757</v>
      </c>
      <c r="S37" s="103">
        <f t="shared" si="5"/>
        <v>102127402</v>
      </c>
      <c r="U37" s="97">
        <v>0</v>
      </c>
      <c r="V37" s="97">
        <v>135</v>
      </c>
      <c r="W37" s="97">
        <v>68</v>
      </c>
      <c r="X37" s="97">
        <v>72</v>
      </c>
      <c r="Y37" s="97">
        <v>105</v>
      </c>
      <c r="Z37" s="97">
        <v>70</v>
      </c>
      <c r="AA37" s="97">
        <v>114</v>
      </c>
      <c r="AB37" s="97">
        <v>74</v>
      </c>
      <c r="AC37" s="97">
        <v>80</v>
      </c>
      <c r="AD37" s="97">
        <v>115</v>
      </c>
      <c r="AE37" s="97">
        <v>95</v>
      </c>
      <c r="AF37" s="97">
        <v>111</v>
      </c>
      <c r="AG37" s="97">
        <v>121</v>
      </c>
      <c r="AH37" s="90">
        <f t="shared" si="6"/>
        <v>1160</v>
      </c>
      <c r="AI37">
        <f t="shared" si="7"/>
        <v>88040.8637931034</v>
      </c>
      <c r="AJ37">
        <f t="shared" si="8"/>
        <v>96.6666666666667</v>
      </c>
    </row>
    <row r="38" ht="15.75" spans="3:36">
      <c r="C38" t="s">
        <v>701</v>
      </c>
      <c r="D38" t="s">
        <v>702</v>
      </c>
      <c r="E38">
        <f t="shared" si="4"/>
        <v>13</v>
      </c>
      <c r="F38" s="97">
        <v>14804383</v>
      </c>
      <c r="G38" s="97">
        <v>16248571</v>
      </c>
      <c r="H38" s="97">
        <v>17129537</v>
      </c>
      <c r="I38" s="97">
        <v>16871172</v>
      </c>
      <c r="J38" s="97">
        <v>14052714</v>
      </c>
      <c r="K38" s="97">
        <v>17630853</v>
      </c>
      <c r="L38" s="97">
        <v>13184231</v>
      </c>
      <c r="M38" s="97">
        <v>10505126</v>
      </c>
      <c r="N38" s="97">
        <v>12378036</v>
      </c>
      <c r="O38" s="97">
        <v>19132109</v>
      </c>
      <c r="P38" s="97">
        <v>17650673</v>
      </c>
      <c r="Q38" s="97">
        <v>14534672</v>
      </c>
      <c r="R38" s="97">
        <v>18310432</v>
      </c>
      <c r="S38" s="103">
        <f t="shared" si="5"/>
        <v>202432509</v>
      </c>
      <c r="U38" s="97">
        <v>166</v>
      </c>
      <c r="V38" s="97">
        <v>166</v>
      </c>
      <c r="W38" s="97">
        <v>191</v>
      </c>
      <c r="X38" s="97">
        <v>174</v>
      </c>
      <c r="Y38" s="97">
        <v>144</v>
      </c>
      <c r="Z38" s="97">
        <v>181</v>
      </c>
      <c r="AA38" s="97">
        <v>144</v>
      </c>
      <c r="AB38" s="97">
        <v>123</v>
      </c>
      <c r="AC38" s="97">
        <v>148</v>
      </c>
      <c r="AD38" s="97">
        <v>196</v>
      </c>
      <c r="AE38" s="97">
        <v>239</v>
      </c>
      <c r="AF38" s="97">
        <v>168</v>
      </c>
      <c r="AG38" s="97">
        <v>176</v>
      </c>
      <c r="AH38" s="90">
        <f t="shared" si="6"/>
        <v>2216</v>
      </c>
      <c r="AI38">
        <f t="shared" si="7"/>
        <v>91350.410198556</v>
      </c>
      <c r="AJ38">
        <f t="shared" si="8"/>
        <v>170.461538461538</v>
      </c>
    </row>
    <row r="39" ht="15.75" spans="3:36">
      <c r="C39" t="s">
        <v>705</v>
      </c>
      <c r="D39" t="s">
        <v>706</v>
      </c>
      <c r="E39">
        <f t="shared" si="4"/>
        <v>13</v>
      </c>
      <c r="F39" s="97">
        <v>11477236</v>
      </c>
      <c r="G39" s="97">
        <v>8963181</v>
      </c>
      <c r="H39" s="97">
        <v>9485623</v>
      </c>
      <c r="I39" s="97">
        <v>7814672</v>
      </c>
      <c r="J39" s="97">
        <v>8183990</v>
      </c>
      <c r="K39" s="97">
        <v>11119647</v>
      </c>
      <c r="L39" s="97">
        <v>11856364</v>
      </c>
      <c r="M39" s="97">
        <v>5131033</v>
      </c>
      <c r="N39" s="97">
        <v>7732807</v>
      </c>
      <c r="O39" s="97">
        <v>15704336</v>
      </c>
      <c r="P39" s="97">
        <v>6569897</v>
      </c>
      <c r="Q39" s="97">
        <v>8559164</v>
      </c>
      <c r="R39" s="97">
        <v>12486015</v>
      </c>
      <c r="S39" s="103">
        <f t="shared" si="5"/>
        <v>125083965</v>
      </c>
      <c r="U39" s="97">
        <v>167</v>
      </c>
      <c r="V39" s="97">
        <v>144</v>
      </c>
      <c r="W39" s="97">
        <v>151</v>
      </c>
      <c r="X39" s="97">
        <v>131</v>
      </c>
      <c r="Y39" s="97">
        <v>128</v>
      </c>
      <c r="Z39" s="97">
        <v>175</v>
      </c>
      <c r="AA39" s="97">
        <v>155</v>
      </c>
      <c r="AB39" s="97">
        <v>81</v>
      </c>
      <c r="AC39" s="97">
        <v>132</v>
      </c>
      <c r="AD39" s="97">
        <v>219</v>
      </c>
      <c r="AE39" s="97">
        <v>126</v>
      </c>
      <c r="AF39" s="97">
        <v>132</v>
      </c>
      <c r="AG39" s="97">
        <v>159</v>
      </c>
      <c r="AH39" s="90">
        <f t="shared" si="6"/>
        <v>1900</v>
      </c>
      <c r="AI39">
        <f t="shared" si="7"/>
        <v>65833.6657894737</v>
      </c>
      <c r="AJ39">
        <f t="shared" si="8"/>
        <v>146.153846153846</v>
      </c>
    </row>
    <row r="40" ht="15.75" spans="3:36">
      <c r="C40" t="s">
        <v>721</v>
      </c>
      <c r="D40" t="s">
        <v>722</v>
      </c>
      <c r="E40">
        <f t="shared" si="4"/>
        <v>13</v>
      </c>
      <c r="F40" s="97">
        <v>21427713</v>
      </c>
      <c r="G40" s="97">
        <v>18764640</v>
      </c>
      <c r="H40" s="97">
        <v>22044438</v>
      </c>
      <c r="I40" s="97">
        <v>22992155</v>
      </c>
      <c r="J40" s="97">
        <v>22544808</v>
      </c>
      <c r="K40" s="97">
        <v>27473281</v>
      </c>
      <c r="L40" s="97">
        <v>21329472</v>
      </c>
      <c r="M40" s="97">
        <v>19857882</v>
      </c>
      <c r="N40" s="97">
        <v>26190054</v>
      </c>
      <c r="O40" s="97">
        <v>24353881</v>
      </c>
      <c r="P40" s="97">
        <v>19790676</v>
      </c>
      <c r="Q40" s="97">
        <v>28155635</v>
      </c>
      <c r="R40" s="97">
        <v>23419948</v>
      </c>
      <c r="S40" s="103">
        <f t="shared" si="5"/>
        <v>298344583</v>
      </c>
      <c r="U40" s="97">
        <v>323</v>
      </c>
      <c r="V40" s="97">
        <v>287</v>
      </c>
      <c r="W40" s="97">
        <v>324</v>
      </c>
      <c r="X40" s="97">
        <v>380</v>
      </c>
      <c r="Y40" s="97">
        <v>352</v>
      </c>
      <c r="Z40" s="97">
        <v>388</v>
      </c>
      <c r="AA40" s="97">
        <v>280</v>
      </c>
      <c r="AB40" s="97">
        <v>307</v>
      </c>
      <c r="AC40" s="97">
        <v>317</v>
      </c>
      <c r="AD40" s="97">
        <v>365</v>
      </c>
      <c r="AE40" s="97">
        <v>361</v>
      </c>
      <c r="AF40" s="97">
        <v>376</v>
      </c>
      <c r="AG40" s="97">
        <v>310</v>
      </c>
      <c r="AH40" s="90">
        <f t="shared" si="6"/>
        <v>4370</v>
      </c>
      <c r="AI40">
        <f t="shared" si="7"/>
        <v>68271.071624714</v>
      </c>
      <c r="AJ40">
        <f t="shared" si="8"/>
        <v>336.153846153846</v>
      </c>
    </row>
    <row r="41" ht="15.75" spans="3:36">
      <c r="C41" t="s">
        <v>699</v>
      </c>
      <c r="D41" t="s">
        <v>700</v>
      </c>
      <c r="E41">
        <f t="shared" si="4"/>
        <v>13</v>
      </c>
      <c r="F41" s="97">
        <v>12312678</v>
      </c>
      <c r="G41" s="97">
        <v>14285446</v>
      </c>
      <c r="H41" s="97">
        <v>12579829</v>
      </c>
      <c r="I41" s="97">
        <v>13860965</v>
      </c>
      <c r="J41" s="97">
        <v>10575143</v>
      </c>
      <c r="K41" s="97">
        <v>12058420</v>
      </c>
      <c r="L41" s="97">
        <v>9581366</v>
      </c>
      <c r="M41" s="97">
        <v>7470832</v>
      </c>
      <c r="N41" s="97">
        <v>14242224</v>
      </c>
      <c r="O41" s="97">
        <v>11476595</v>
      </c>
      <c r="P41" s="97">
        <v>12383936</v>
      </c>
      <c r="Q41" s="97">
        <v>9557140</v>
      </c>
      <c r="R41" s="97">
        <v>9764480</v>
      </c>
      <c r="S41" s="103">
        <f t="shared" si="5"/>
        <v>150149054</v>
      </c>
      <c r="U41" s="97">
        <v>145</v>
      </c>
      <c r="V41" s="97">
        <v>156</v>
      </c>
      <c r="W41" s="97">
        <v>163</v>
      </c>
      <c r="X41" s="97">
        <v>187</v>
      </c>
      <c r="Y41" s="97">
        <v>153</v>
      </c>
      <c r="Z41" s="97">
        <v>176</v>
      </c>
      <c r="AA41" s="97">
        <v>123</v>
      </c>
      <c r="AB41" s="97">
        <v>103</v>
      </c>
      <c r="AC41" s="97">
        <v>182</v>
      </c>
      <c r="AD41" s="97">
        <v>160</v>
      </c>
      <c r="AE41" s="97">
        <v>190</v>
      </c>
      <c r="AF41" s="97">
        <v>155</v>
      </c>
      <c r="AG41" s="97">
        <v>131</v>
      </c>
      <c r="AH41" s="90">
        <f t="shared" si="6"/>
        <v>2024</v>
      </c>
      <c r="AI41">
        <f t="shared" si="7"/>
        <v>74184.3152173913</v>
      </c>
      <c r="AJ41">
        <f t="shared" si="8"/>
        <v>155.692307692308</v>
      </c>
    </row>
    <row r="42" ht="15.75" spans="3:36">
      <c r="C42" t="s">
        <v>703</v>
      </c>
      <c r="D42" t="s">
        <v>704</v>
      </c>
      <c r="E42">
        <f t="shared" si="4"/>
        <v>13</v>
      </c>
      <c r="F42" s="97">
        <v>9725242</v>
      </c>
      <c r="G42" s="97">
        <v>12799814</v>
      </c>
      <c r="H42" s="97">
        <v>16317111</v>
      </c>
      <c r="I42" s="97">
        <v>13362553</v>
      </c>
      <c r="J42" s="97">
        <v>10721929</v>
      </c>
      <c r="K42" s="97">
        <v>14772891</v>
      </c>
      <c r="L42" s="97">
        <v>9390321</v>
      </c>
      <c r="M42" s="97">
        <v>11151068</v>
      </c>
      <c r="N42" s="97">
        <v>13425621</v>
      </c>
      <c r="O42" s="97">
        <v>15867314</v>
      </c>
      <c r="P42" s="97">
        <v>9873305</v>
      </c>
      <c r="Q42" s="97">
        <v>13779193</v>
      </c>
      <c r="R42" s="97">
        <v>13457864</v>
      </c>
      <c r="S42" s="103">
        <f t="shared" si="5"/>
        <v>164644226</v>
      </c>
      <c r="U42" s="97">
        <v>126</v>
      </c>
      <c r="V42" s="97">
        <v>168</v>
      </c>
      <c r="W42" s="97">
        <v>200</v>
      </c>
      <c r="X42" s="97">
        <v>180</v>
      </c>
      <c r="Y42" s="97">
        <v>152</v>
      </c>
      <c r="Z42" s="97">
        <v>192</v>
      </c>
      <c r="AA42" s="97">
        <v>117</v>
      </c>
      <c r="AB42" s="97">
        <v>137</v>
      </c>
      <c r="AC42" s="97">
        <v>175</v>
      </c>
      <c r="AD42" s="97">
        <v>187</v>
      </c>
      <c r="AE42" s="97">
        <v>145</v>
      </c>
      <c r="AF42" s="97">
        <v>181</v>
      </c>
      <c r="AG42" s="97">
        <v>159</v>
      </c>
      <c r="AH42" s="90">
        <f t="shared" si="6"/>
        <v>2119</v>
      </c>
      <c r="AI42">
        <f t="shared" si="7"/>
        <v>77699.0212364323</v>
      </c>
      <c r="AJ42">
        <f t="shared" si="8"/>
        <v>163</v>
      </c>
    </row>
    <row r="43" ht="15.75" spans="3:36">
      <c r="C43" t="s">
        <v>707</v>
      </c>
      <c r="D43" t="s">
        <v>708</v>
      </c>
      <c r="E43">
        <f t="shared" si="4"/>
        <v>13</v>
      </c>
      <c r="F43" s="97">
        <v>8678260</v>
      </c>
      <c r="G43" s="97">
        <v>7292826</v>
      </c>
      <c r="H43" s="97">
        <v>6523148</v>
      </c>
      <c r="I43" s="97">
        <v>8339841</v>
      </c>
      <c r="J43" s="97">
        <v>8670058</v>
      </c>
      <c r="K43" s="97">
        <v>11299172</v>
      </c>
      <c r="L43" s="97">
        <v>8683424</v>
      </c>
      <c r="M43" s="97">
        <v>5811068</v>
      </c>
      <c r="N43" s="97">
        <v>7004472</v>
      </c>
      <c r="O43" s="97">
        <v>11005847</v>
      </c>
      <c r="P43" s="97">
        <v>5941655</v>
      </c>
      <c r="Q43" s="97">
        <v>8478193</v>
      </c>
      <c r="R43" s="97">
        <v>12430078</v>
      </c>
      <c r="S43" s="103">
        <f t="shared" si="5"/>
        <v>110158042</v>
      </c>
      <c r="U43" s="97">
        <v>122</v>
      </c>
      <c r="V43" s="97">
        <v>114</v>
      </c>
      <c r="W43" s="97">
        <v>94</v>
      </c>
      <c r="X43" s="97">
        <v>111</v>
      </c>
      <c r="Y43" s="97">
        <v>128</v>
      </c>
      <c r="Z43" s="97">
        <v>155</v>
      </c>
      <c r="AA43" s="97">
        <v>132</v>
      </c>
      <c r="AB43" s="97">
        <v>83</v>
      </c>
      <c r="AC43" s="97">
        <v>100</v>
      </c>
      <c r="AD43" s="97">
        <v>168</v>
      </c>
      <c r="AE43" s="97">
        <v>94</v>
      </c>
      <c r="AF43" s="97">
        <v>117</v>
      </c>
      <c r="AG43" s="97">
        <v>156</v>
      </c>
      <c r="AH43" s="90">
        <f t="shared" si="6"/>
        <v>1574</v>
      </c>
      <c r="AI43">
        <f t="shared" si="7"/>
        <v>69986.0495552732</v>
      </c>
      <c r="AJ43">
        <f t="shared" si="8"/>
        <v>121.076923076923</v>
      </c>
    </row>
    <row r="44" ht="15.75" spans="3:36">
      <c r="C44" t="s">
        <v>72</v>
      </c>
      <c r="D44" t="s">
        <v>73</v>
      </c>
      <c r="E44">
        <f t="shared" si="4"/>
        <v>13</v>
      </c>
      <c r="F44" s="97">
        <v>5786549</v>
      </c>
      <c r="G44" s="97">
        <v>8240653</v>
      </c>
      <c r="H44" s="97">
        <v>9265088</v>
      </c>
      <c r="I44" s="97">
        <v>8151519</v>
      </c>
      <c r="J44" s="97">
        <v>11241995</v>
      </c>
      <c r="K44" s="97">
        <v>2626145</v>
      </c>
      <c r="L44" s="97">
        <v>1868644</v>
      </c>
      <c r="M44" s="97">
        <v>7495506</v>
      </c>
      <c r="N44" s="97">
        <v>8661509</v>
      </c>
      <c r="O44" s="97">
        <v>2137824</v>
      </c>
      <c r="P44" s="97">
        <v>9059051</v>
      </c>
      <c r="Q44" s="97">
        <v>8097827</v>
      </c>
      <c r="R44" s="97">
        <v>1243047</v>
      </c>
      <c r="S44" s="103">
        <f t="shared" si="5"/>
        <v>83875357</v>
      </c>
      <c r="U44" s="97">
        <v>89</v>
      </c>
      <c r="V44" s="97">
        <v>99</v>
      </c>
      <c r="W44" s="97">
        <v>98</v>
      </c>
      <c r="X44" s="97">
        <v>100</v>
      </c>
      <c r="Y44" s="97">
        <v>135</v>
      </c>
      <c r="Z44" s="97">
        <v>34</v>
      </c>
      <c r="AA44" s="97">
        <v>28</v>
      </c>
      <c r="AB44" s="97">
        <v>97</v>
      </c>
      <c r="AC44" s="97">
        <v>122</v>
      </c>
      <c r="AD44" s="97">
        <v>29</v>
      </c>
      <c r="AE44" s="97">
        <v>116</v>
      </c>
      <c r="AF44" s="97">
        <v>112</v>
      </c>
      <c r="AG44" s="97">
        <v>14</v>
      </c>
      <c r="AH44" s="90">
        <f t="shared" si="6"/>
        <v>1073</v>
      </c>
      <c r="AI44">
        <f t="shared" si="7"/>
        <v>78169.018639329</v>
      </c>
      <c r="AJ44">
        <f t="shared" si="8"/>
        <v>82.5384615384615</v>
      </c>
    </row>
    <row r="45" ht="15.75" spans="3:36">
      <c r="C45" t="s">
        <v>33</v>
      </c>
      <c r="D45" t="s">
        <v>34</v>
      </c>
      <c r="E45">
        <f t="shared" si="4"/>
        <v>13</v>
      </c>
      <c r="F45" s="97">
        <v>9063090</v>
      </c>
      <c r="G45" s="97">
        <v>6284798</v>
      </c>
      <c r="H45" s="97">
        <v>6527056</v>
      </c>
      <c r="I45" s="97">
        <v>7230753</v>
      </c>
      <c r="J45" s="97">
        <v>8086971</v>
      </c>
      <c r="K45" s="97">
        <v>13222270</v>
      </c>
      <c r="L45" s="97">
        <v>7982600</v>
      </c>
      <c r="M45" s="97">
        <v>6005047</v>
      </c>
      <c r="N45" s="97">
        <v>6093997</v>
      </c>
      <c r="O45" s="97">
        <v>10346661</v>
      </c>
      <c r="P45" s="97">
        <v>7740525</v>
      </c>
      <c r="Q45" s="97">
        <v>6926468</v>
      </c>
      <c r="R45" s="97">
        <v>12465086</v>
      </c>
      <c r="S45" s="103">
        <f t="shared" si="5"/>
        <v>107975322</v>
      </c>
      <c r="U45" s="97">
        <v>103</v>
      </c>
      <c r="V45" s="97">
        <v>99</v>
      </c>
      <c r="W45" s="97">
        <v>79</v>
      </c>
      <c r="X45" s="97">
        <v>108</v>
      </c>
      <c r="Y45" s="97">
        <v>106</v>
      </c>
      <c r="Z45" s="97">
        <v>139</v>
      </c>
      <c r="AA45" s="97">
        <v>98</v>
      </c>
      <c r="AB45" s="97">
        <v>70</v>
      </c>
      <c r="AC45" s="97">
        <v>89</v>
      </c>
      <c r="AD45" s="97">
        <v>120</v>
      </c>
      <c r="AE45" s="97">
        <v>105</v>
      </c>
      <c r="AF45" s="97">
        <v>107</v>
      </c>
      <c r="AG45" s="97">
        <v>121</v>
      </c>
      <c r="AH45" s="90">
        <f t="shared" si="6"/>
        <v>1344</v>
      </c>
      <c r="AI45">
        <f t="shared" si="7"/>
        <v>80338.78125</v>
      </c>
      <c r="AJ45">
        <f t="shared" si="8"/>
        <v>103.384615384615</v>
      </c>
    </row>
    <row r="46" ht="15.75" spans="3:36">
      <c r="C46" t="s">
        <v>44</v>
      </c>
      <c r="D46" t="s">
        <v>45</v>
      </c>
      <c r="E46">
        <f t="shared" si="4"/>
        <v>13</v>
      </c>
      <c r="F46" s="97">
        <v>21261084</v>
      </c>
      <c r="G46" s="97">
        <v>22873346</v>
      </c>
      <c r="H46" s="97">
        <v>25708348</v>
      </c>
      <c r="I46" s="97">
        <v>23712099</v>
      </c>
      <c r="J46" s="97">
        <v>26378866</v>
      </c>
      <c r="K46" s="97">
        <v>15297956</v>
      </c>
      <c r="L46" s="97">
        <v>12957162</v>
      </c>
      <c r="M46" s="97">
        <v>18619467</v>
      </c>
      <c r="N46" s="97">
        <v>22368327</v>
      </c>
      <c r="O46" s="97">
        <v>15966099</v>
      </c>
      <c r="P46" s="97">
        <v>19702744</v>
      </c>
      <c r="Q46" s="97">
        <v>24430302</v>
      </c>
      <c r="R46" s="97">
        <v>14421659</v>
      </c>
      <c r="S46" s="103">
        <f t="shared" si="5"/>
        <v>263697459</v>
      </c>
      <c r="U46" s="97">
        <v>272</v>
      </c>
      <c r="V46" s="97">
        <v>300</v>
      </c>
      <c r="W46" s="97">
        <v>347</v>
      </c>
      <c r="X46" s="97">
        <v>301</v>
      </c>
      <c r="Y46" s="97">
        <v>330</v>
      </c>
      <c r="Z46" s="97">
        <v>217</v>
      </c>
      <c r="AA46" s="97">
        <v>168</v>
      </c>
      <c r="AB46" s="97">
        <v>286</v>
      </c>
      <c r="AC46" s="97">
        <v>314</v>
      </c>
      <c r="AD46" s="97">
        <v>224</v>
      </c>
      <c r="AE46" s="97">
        <v>300</v>
      </c>
      <c r="AF46" s="97">
        <v>330</v>
      </c>
      <c r="AG46" s="97">
        <v>189</v>
      </c>
      <c r="AH46" s="90">
        <f t="shared" si="6"/>
        <v>3578</v>
      </c>
      <c r="AI46">
        <f t="shared" si="7"/>
        <v>73699.6811067636</v>
      </c>
      <c r="AJ46">
        <f t="shared" si="8"/>
        <v>275.230769230769</v>
      </c>
    </row>
    <row r="47" ht="15.75" spans="3:36">
      <c r="C47" t="s">
        <v>56</v>
      </c>
      <c r="D47" t="s">
        <v>57</v>
      </c>
      <c r="E47">
        <f t="shared" si="4"/>
        <v>9</v>
      </c>
      <c r="F47" s="97">
        <v>14861086</v>
      </c>
      <c r="G47" s="97">
        <v>16232216</v>
      </c>
      <c r="H47" s="97">
        <v>17454550</v>
      </c>
      <c r="I47" s="97">
        <v>18705683</v>
      </c>
      <c r="J47" s="97">
        <v>16367569</v>
      </c>
      <c r="K47" s="97">
        <v>0</v>
      </c>
      <c r="L47" s="97">
        <v>0</v>
      </c>
      <c r="M47" s="97">
        <v>16282878</v>
      </c>
      <c r="N47" s="97">
        <v>15667333</v>
      </c>
      <c r="O47" s="97">
        <v>0</v>
      </c>
      <c r="P47" s="97">
        <v>15992598</v>
      </c>
      <c r="Q47" s="97">
        <v>17285935</v>
      </c>
      <c r="R47" s="97">
        <v>0</v>
      </c>
      <c r="S47" s="103">
        <f t="shared" si="5"/>
        <v>148849848</v>
      </c>
      <c r="U47" s="97">
        <v>171</v>
      </c>
      <c r="V47" s="97">
        <v>222</v>
      </c>
      <c r="W47" s="97">
        <v>245</v>
      </c>
      <c r="X47" s="97">
        <v>278</v>
      </c>
      <c r="Y47" s="97">
        <v>249</v>
      </c>
      <c r="Z47" s="97">
        <v>0</v>
      </c>
      <c r="AA47" s="97">
        <v>0</v>
      </c>
      <c r="AB47" s="97">
        <v>268</v>
      </c>
      <c r="AC47" s="97">
        <v>242</v>
      </c>
      <c r="AD47" s="97">
        <v>0</v>
      </c>
      <c r="AE47" s="97">
        <v>259</v>
      </c>
      <c r="AF47" s="97">
        <v>264</v>
      </c>
      <c r="AG47" s="97">
        <v>0</v>
      </c>
      <c r="AH47" s="90">
        <f t="shared" si="6"/>
        <v>2198</v>
      </c>
      <c r="AI47">
        <f t="shared" si="7"/>
        <v>67720.5859872611</v>
      </c>
      <c r="AJ47">
        <f t="shared" si="8"/>
        <v>244.222222222222</v>
      </c>
    </row>
    <row r="48" ht="15.75" spans="3:36">
      <c r="C48" t="s">
        <v>58</v>
      </c>
      <c r="D48" t="s">
        <v>59</v>
      </c>
      <c r="E48">
        <f t="shared" si="4"/>
        <v>13</v>
      </c>
      <c r="F48" s="97">
        <v>28270296</v>
      </c>
      <c r="G48" s="97">
        <v>27386853</v>
      </c>
      <c r="H48" s="97">
        <v>30911098</v>
      </c>
      <c r="I48" s="97">
        <v>27808279</v>
      </c>
      <c r="J48" s="97">
        <v>32661846</v>
      </c>
      <c r="K48" s="97">
        <v>21520502</v>
      </c>
      <c r="L48" s="97">
        <v>17843993</v>
      </c>
      <c r="M48" s="97">
        <v>24530040</v>
      </c>
      <c r="N48" s="97">
        <v>29604302</v>
      </c>
      <c r="O48" s="97">
        <v>23275180</v>
      </c>
      <c r="P48" s="97">
        <v>28384551</v>
      </c>
      <c r="Q48" s="97">
        <v>32183251</v>
      </c>
      <c r="R48" s="97">
        <v>23249517</v>
      </c>
      <c r="S48" s="103">
        <f t="shared" si="5"/>
        <v>347629708</v>
      </c>
      <c r="U48" s="97">
        <v>313</v>
      </c>
      <c r="V48" s="97">
        <v>302</v>
      </c>
      <c r="W48" s="97">
        <v>348</v>
      </c>
      <c r="X48" s="97">
        <v>321</v>
      </c>
      <c r="Y48" s="97">
        <v>345</v>
      </c>
      <c r="Z48" s="97">
        <v>264</v>
      </c>
      <c r="AA48" s="97">
        <v>200</v>
      </c>
      <c r="AB48" s="97">
        <v>257</v>
      </c>
      <c r="AC48" s="97">
        <v>336</v>
      </c>
      <c r="AD48" s="97">
        <v>285</v>
      </c>
      <c r="AE48" s="97">
        <v>344</v>
      </c>
      <c r="AF48" s="97">
        <v>351</v>
      </c>
      <c r="AG48" s="97">
        <v>264</v>
      </c>
      <c r="AH48" s="90">
        <f t="shared" si="6"/>
        <v>3930</v>
      </c>
      <c r="AI48">
        <f t="shared" si="7"/>
        <v>88455.396437659</v>
      </c>
      <c r="AJ48">
        <f t="shared" si="8"/>
        <v>302.307692307692</v>
      </c>
    </row>
    <row r="49" ht="15.75" spans="3:36">
      <c r="C49" t="s">
        <v>53</v>
      </c>
      <c r="D49" t="s">
        <v>54</v>
      </c>
      <c r="E49">
        <f t="shared" si="4"/>
        <v>13</v>
      </c>
      <c r="F49" s="97">
        <v>20189701</v>
      </c>
      <c r="G49" s="97">
        <v>22608093</v>
      </c>
      <c r="H49" s="97">
        <v>23207563</v>
      </c>
      <c r="I49" s="97">
        <v>17578988</v>
      </c>
      <c r="J49" s="97">
        <v>19516564</v>
      </c>
      <c r="K49" s="97">
        <v>24244576</v>
      </c>
      <c r="L49" s="97">
        <v>21860839</v>
      </c>
      <c r="M49" s="97">
        <v>13912587</v>
      </c>
      <c r="N49" s="97">
        <v>19399296</v>
      </c>
      <c r="O49" s="97">
        <v>24410300</v>
      </c>
      <c r="P49" s="97">
        <v>15560157</v>
      </c>
      <c r="Q49" s="97">
        <v>17666311</v>
      </c>
      <c r="R49" s="97">
        <v>22390752</v>
      </c>
      <c r="S49" s="103">
        <f t="shared" si="5"/>
        <v>262545727</v>
      </c>
      <c r="U49" s="97">
        <v>261</v>
      </c>
      <c r="V49" s="97">
        <v>269</v>
      </c>
      <c r="W49" s="97">
        <v>313</v>
      </c>
      <c r="X49" s="97">
        <v>263</v>
      </c>
      <c r="Y49" s="97">
        <v>250</v>
      </c>
      <c r="Z49" s="97">
        <v>327</v>
      </c>
      <c r="AA49" s="97">
        <v>287</v>
      </c>
      <c r="AB49" s="97">
        <v>221</v>
      </c>
      <c r="AC49" s="97">
        <v>271</v>
      </c>
      <c r="AD49" s="97">
        <v>390</v>
      </c>
      <c r="AE49" s="97">
        <v>240</v>
      </c>
      <c r="AF49" s="97">
        <v>322</v>
      </c>
      <c r="AG49" s="97">
        <v>306</v>
      </c>
      <c r="AH49" s="90">
        <f t="shared" si="6"/>
        <v>3720</v>
      </c>
      <c r="AI49">
        <f t="shared" si="7"/>
        <v>70576.8083333333</v>
      </c>
      <c r="AJ49">
        <f t="shared" si="8"/>
        <v>286.153846153846</v>
      </c>
    </row>
    <row r="50" ht="15.75" spans="3:36">
      <c r="C50" t="s">
        <v>48</v>
      </c>
      <c r="D50" t="s">
        <v>49</v>
      </c>
      <c r="E50">
        <f t="shared" si="4"/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7">
        <v>0</v>
      </c>
      <c r="P50" s="97">
        <v>0</v>
      </c>
      <c r="Q50" s="97">
        <v>0</v>
      </c>
      <c r="R50" s="97">
        <v>0</v>
      </c>
      <c r="S50" s="103">
        <f t="shared" si="5"/>
        <v>0</v>
      </c>
      <c r="U50" s="97">
        <v>0</v>
      </c>
      <c r="V50" s="97">
        <v>0</v>
      </c>
      <c r="W50" s="97">
        <v>0</v>
      </c>
      <c r="X50" s="97">
        <v>0</v>
      </c>
      <c r="Y50" s="97">
        <v>0</v>
      </c>
      <c r="Z50" s="97">
        <v>0</v>
      </c>
      <c r="AA50" s="97">
        <v>0</v>
      </c>
      <c r="AB50" s="97">
        <v>0</v>
      </c>
      <c r="AC50" s="97">
        <v>0</v>
      </c>
      <c r="AD50" s="97">
        <v>0</v>
      </c>
      <c r="AE50" s="97">
        <v>0</v>
      </c>
      <c r="AF50" s="97">
        <v>0</v>
      </c>
      <c r="AG50" s="97">
        <v>0</v>
      </c>
      <c r="AH50" s="90">
        <f t="shared" si="6"/>
        <v>0</v>
      </c>
      <c r="AI50">
        <f t="shared" si="7"/>
        <v>0</v>
      </c>
      <c r="AJ50">
        <f t="shared" si="8"/>
        <v>0</v>
      </c>
    </row>
    <row r="51" ht="15.75" spans="3:36">
      <c r="C51" t="s">
        <v>1051</v>
      </c>
      <c r="D51" t="s">
        <v>1052</v>
      </c>
      <c r="E51">
        <f t="shared" si="4"/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103">
        <f t="shared" si="5"/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0">
        <f t="shared" si="6"/>
        <v>0</v>
      </c>
      <c r="AI51">
        <f t="shared" si="7"/>
        <v>0</v>
      </c>
      <c r="AJ51">
        <f t="shared" si="8"/>
        <v>0</v>
      </c>
    </row>
    <row r="52" ht="15.75" spans="3:36">
      <c r="C52" t="s">
        <v>740</v>
      </c>
      <c r="D52" t="s">
        <v>741</v>
      </c>
      <c r="E52">
        <f t="shared" si="4"/>
        <v>13</v>
      </c>
      <c r="F52" s="97">
        <v>3513428</v>
      </c>
      <c r="G52" s="97">
        <v>20875150</v>
      </c>
      <c r="H52" s="97">
        <v>19245478</v>
      </c>
      <c r="I52" s="97">
        <v>16823882</v>
      </c>
      <c r="J52" s="97">
        <v>13684011</v>
      </c>
      <c r="K52" s="97">
        <v>14057079</v>
      </c>
      <c r="L52" s="97">
        <v>17773276</v>
      </c>
      <c r="M52" s="97">
        <v>15143265</v>
      </c>
      <c r="N52" s="97">
        <v>16356528</v>
      </c>
      <c r="O52" s="97">
        <v>25860682</v>
      </c>
      <c r="P52" s="97">
        <v>21711552</v>
      </c>
      <c r="Q52" s="97">
        <v>19734390</v>
      </c>
      <c r="R52" s="97">
        <v>23163843</v>
      </c>
      <c r="S52" s="103">
        <f t="shared" si="5"/>
        <v>227942564</v>
      </c>
      <c r="U52" s="97">
        <v>40</v>
      </c>
      <c r="V52" s="97">
        <v>269</v>
      </c>
      <c r="W52" s="97">
        <v>243</v>
      </c>
      <c r="X52" s="97">
        <v>208</v>
      </c>
      <c r="Y52" s="97">
        <v>162</v>
      </c>
      <c r="Z52" s="97">
        <v>172</v>
      </c>
      <c r="AA52" s="97">
        <v>215</v>
      </c>
      <c r="AB52" s="97">
        <v>182</v>
      </c>
      <c r="AC52" s="97">
        <v>178</v>
      </c>
      <c r="AD52" s="97">
        <v>309</v>
      </c>
      <c r="AE52" s="97">
        <v>254</v>
      </c>
      <c r="AF52" s="97">
        <v>222</v>
      </c>
      <c r="AG52" s="97">
        <v>267</v>
      </c>
      <c r="AH52" s="90">
        <f t="shared" si="6"/>
        <v>2721</v>
      </c>
      <c r="AI52">
        <f t="shared" si="7"/>
        <v>83771.6148474825</v>
      </c>
      <c r="AJ52">
        <f t="shared" si="8"/>
        <v>209.307692307692</v>
      </c>
    </row>
    <row r="53" ht="15.75" spans="3:36">
      <c r="C53" t="s">
        <v>735</v>
      </c>
      <c r="D53" t="s">
        <v>736</v>
      </c>
      <c r="E53">
        <f t="shared" si="4"/>
        <v>13</v>
      </c>
      <c r="F53" s="97">
        <v>5759080</v>
      </c>
      <c r="G53" s="97">
        <v>4853809</v>
      </c>
      <c r="H53" s="97">
        <v>4155376</v>
      </c>
      <c r="I53" s="97">
        <v>4509551</v>
      </c>
      <c r="J53" s="97">
        <v>5128656</v>
      </c>
      <c r="K53" s="97">
        <v>7765634</v>
      </c>
      <c r="L53" s="97">
        <v>5886588</v>
      </c>
      <c r="M53" s="97">
        <v>4467657</v>
      </c>
      <c r="N53" s="97">
        <v>3964838</v>
      </c>
      <c r="O53" s="97">
        <v>8846484</v>
      </c>
      <c r="P53" s="97">
        <v>4585333</v>
      </c>
      <c r="Q53" s="97">
        <v>3911194</v>
      </c>
      <c r="R53" s="97">
        <v>5076339</v>
      </c>
      <c r="S53" s="103">
        <f t="shared" si="5"/>
        <v>68910539</v>
      </c>
      <c r="U53" s="97">
        <v>74</v>
      </c>
      <c r="V53" s="97">
        <v>72</v>
      </c>
      <c r="W53" s="97">
        <v>62</v>
      </c>
      <c r="X53" s="97">
        <v>71</v>
      </c>
      <c r="Y53" s="97">
        <v>73</v>
      </c>
      <c r="Z53" s="97">
        <v>101</v>
      </c>
      <c r="AA53" s="97">
        <v>74</v>
      </c>
      <c r="AB53" s="97">
        <v>63</v>
      </c>
      <c r="AC53" s="97">
        <v>52</v>
      </c>
      <c r="AD53" s="97">
        <v>101</v>
      </c>
      <c r="AE53" s="97">
        <v>62</v>
      </c>
      <c r="AF53" s="97">
        <v>62</v>
      </c>
      <c r="AG53" s="97">
        <v>74</v>
      </c>
      <c r="AH53" s="90">
        <f t="shared" si="6"/>
        <v>941</v>
      </c>
      <c r="AI53">
        <f t="shared" si="7"/>
        <v>73231.178533475</v>
      </c>
      <c r="AJ53">
        <f t="shared" si="8"/>
        <v>72.3846153846154</v>
      </c>
    </row>
    <row r="54" ht="15.75" spans="3:36">
      <c r="C54" t="s">
        <v>711</v>
      </c>
      <c r="D54" t="s">
        <v>712</v>
      </c>
      <c r="E54">
        <f t="shared" si="4"/>
        <v>13</v>
      </c>
      <c r="F54" s="97">
        <v>27006567</v>
      </c>
      <c r="G54" s="97">
        <v>26545415</v>
      </c>
      <c r="H54" s="97">
        <v>36153204</v>
      </c>
      <c r="I54" s="97">
        <v>23177786</v>
      </c>
      <c r="J54" s="97">
        <v>28106082</v>
      </c>
      <c r="K54" s="97">
        <v>35900489</v>
      </c>
      <c r="L54" s="97">
        <v>24630946</v>
      </c>
      <c r="M54" s="97">
        <v>19818432</v>
      </c>
      <c r="N54" s="97">
        <v>25188292</v>
      </c>
      <c r="O54" s="97">
        <v>37856797</v>
      </c>
      <c r="P54" s="97">
        <v>24119123</v>
      </c>
      <c r="Q54" s="97">
        <v>28076707</v>
      </c>
      <c r="R54" s="97">
        <v>31016306</v>
      </c>
      <c r="S54" s="103">
        <f t="shared" si="5"/>
        <v>367596146</v>
      </c>
      <c r="U54" s="97">
        <v>281</v>
      </c>
      <c r="V54" s="97">
        <v>315</v>
      </c>
      <c r="W54" s="97">
        <v>389</v>
      </c>
      <c r="X54" s="97">
        <v>290</v>
      </c>
      <c r="Y54" s="97">
        <v>313</v>
      </c>
      <c r="Z54" s="97">
        <v>383</v>
      </c>
      <c r="AA54" s="97">
        <v>246</v>
      </c>
      <c r="AB54" s="97">
        <v>216</v>
      </c>
      <c r="AC54" s="97">
        <v>303</v>
      </c>
      <c r="AD54" s="97">
        <v>425</v>
      </c>
      <c r="AE54" s="97">
        <v>275</v>
      </c>
      <c r="AF54" s="97">
        <v>295</v>
      </c>
      <c r="AG54" s="97">
        <v>317</v>
      </c>
      <c r="AH54" s="90">
        <f t="shared" si="6"/>
        <v>4048</v>
      </c>
      <c r="AI54">
        <f t="shared" si="7"/>
        <v>90809.3246047431</v>
      </c>
      <c r="AJ54">
        <f t="shared" si="8"/>
        <v>311.384615384615</v>
      </c>
    </row>
    <row r="55" ht="15.75" spans="3:36">
      <c r="C55" t="s">
        <v>709</v>
      </c>
      <c r="D55" t="s">
        <v>710</v>
      </c>
      <c r="E55">
        <f t="shared" si="4"/>
        <v>9</v>
      </c>
      <c r="F55" s="97">
        <v>2612007</v>
      </c>
      <c r="G55" s="97">
        <v>3307057</v>
      </c>
      <c r="H55" s="97">
        <v>4718598</v>
      </c>
      <c r="I55" s="97">
        <v>4792686</v>
      </c>
      <c r="J55" s="97">
        <v>3918406</v>
      </c>
      <c r="K55" s="97">
        <v>0</v>
      </c>
      <c r="L55" s="97">
        <v>0</v>
      </c>
      <c r="M55" s="97">
        <v>3518553</v>
      </c>
      <c r="N55" s="97">
        <v>4492833</v>
      </c>
      <c r="O55" s="97">
        <v>0</v>
      </c>
      <c r="P55" s="97">
        <v>5040735</v>
      </c>
      <c r="Q55" s="97">
        <v>4879641</v>
      </c>
      <c r="R55" s="97">
        <v>0</v>
      </c>
      <c r="S55" s="103">
        <f t="shared" si="5"/>
        <v>37280516</v>
      </c>
      <c r="U55" s="97">
        <v>46</v>
      </c>
      <c r="V55" s="97">
        <v>51</v>
      </c>
      <c r="W55" s="97">
        <v>67</v>
      </c>
      <c r="X55" s="97">
        <v>67</v>
      </c>
      <c r="Y55" s="97">
        <v>64</v>
      </c>
      <c r="Z55" s="97">
        <v>0</v>
      </c>
      <c r="AA55" s="97">
        <v>0</v>
      </c>
      <c r="AB55" s="97">
        <v>56</v>
      </c>
      <c r="AC55" s="97">
        <v>71</v>
      </c>
      <c r="AD55" s="97">
        <v>0</v>
      </c>
      <c r="AE55" s="97">
        <v>94</v>
      </c>
      <c r="AF55" s="97">
        <v>90</v>
      </c>
      <c r="AG55" s="97">
        <v>0</v>
      </c>
      <c r="AH55" s="90">
        <f t="shared" si="6"/>
        <v>606</v>
      </c>
      <c r="AI55">
        <f t="shared" si="7"/>
        <v>61519.00330033</v>
      </c>
      <c r="AJ55">
        <f t="shared" si="8"/>
        <v>67.3333333333333</v>
      </c>
    </row>
    <row r="56" ht="15.75" spans="3:36">
      <c r="C56" t="s">
        <v>737</v>
      </c>
      <c r="D56" t="s">
        <v>738</v>
      </c>
      <c r="E56">
        <f t="shared" si="4"/>
        <v>13</v>
      </c>
      <c r="F56" s="97">
        <v>22012925</v>
      </c>
      <c r="G56" s="97">
        <v>19281717</v>
      </c>
      <c r="H56" s="97">
        <v>23278558</v>
      </c>
      <c r="I56" s="97">
        <v>18105854</v>
      </c>
      <c r="J56" s="97">
        <v>13873466</v>
      </c>
      <c r="K56" s="97">
        <v>20598527</v>
      </c>
      <c r="L56" s="97">
        <v>18552225</v>
      </c>
      <c r="M56" s="97">
        <v>15871830</v>
      </c>
      <c r="N56" s="97">
        <v>14143314</v>
      </c>
      <c r="O56" s="97">
        <v>24928222</v>
      </c>
      <c r="P56" s="97">
        <v>15485474</v>
      </c>
      <c r="Q56" s="97">
        <v>18366519</v>
      </c>
      <c r="R56" s="97">
        <v>22008219</v>
      </c>
      <c r="S56" s="103">
        <f t="shared" si="5"/>
        <v>246506850</v>
      </c>
      <c r="U56" s="97">
        <v>219</v>
      </c>
      <c r="V56" s="97">
        <v>205</v>
      </c>
      <c r="W56" s="97">
        <v>263</v>
      </c>
      <c r="X56" s="97">
        <v>210</v>
      </c>
      <c r="Y56" s="97">
        <v>163</v>
      </c>
      <c r="Z56" s="97">
        <v>243</v>
      </c>
      <c r="AA56" s="97">
        <v>177</v>
      </c>
      <c r="AB56" s="97">
        <v>162</v>
      </c>
      <c r="AC56" s="97">
        <v>172</v>
      </c>
      <c r="AD56" s="97">
        <v>256</v>
      </c>
      <c r="AE56" s="97">
        <v>211</v>
      </c>
      <c r="AF56" s="97">
        <v>209</v>
      </c>
      <c r="AG56" s="97">
        <v>227</v>
      </c>
      <c r="AH56" s="90">
        <f t="shared" si="6"/>
        <v>2717</v>
      </c>
      <c r="AI56">
        <f t="shared" si="7"/>
        <v>90727.5855723224</v>
      </c>
      <c r="AJ56">
        <f t="shared" si="8"/>
        <v>209</v>
      </c>
    </row>
    <row r="57" ht="15.75" spans="3:36">
      <c r="C57" t="s">
        <v>713</v>
      </c>
      <c r="D57" t="s">
        <v>714</v>
      </c>
      <c r="E57">
        <f t="shared" si="4"/>
        <v>13</v>
      </c>
      <c r="F57" s="97">
        <v>19032262</v>
      </c>
      <c r="G57" s="97">
        <v>16537445</v>
      </c>
      <c r="H57" s="97">
        <v>16208681</v>
      </c>
      <c r="I57" s="97">
        <v>19175314</v>
      </c>
      <c r="J57" s="97">
        <v>16617180</v>
      </c>
      <c r="K57" s="97">
        <v>15123738</v>
      </c>
      <c r="L57" s="97">
        <v>9840054</v>
      </c>
      <c r="M57" s="97">
        <v>12333039</v>
      </c>
      <c r="N57" s="97">
        <v>13834480</v>
      </c>
      <c r="O57" s="97">
        <v>16287537</v>
      </c>
      <c r="P57" s="97">
        <v>14315774</v>
      </c>
      <c r="Q57" s="97">
        <v>17921450</v>
      </c>
      <c r="R57" s="97">
        <v>13434322</v>
      </c>
      <c r="S57" s="103">
        <f t="shared" si="5"/>
        <v>200661276</v>
      </c>
      <c r="U57" s="97">
        <v>192</v>
      </c>
      <c r="V57" s="97">
        <v>201</v>
      </c>
      <c r="W57" s="97">
        <v>220</v>
      </c>
      <c r="X57" s="97">
        <v>209</v>
      </c>
      <c r="Y57" s="97">
        <v>209</v>
      </c>
      <c r="Z57" s="97">
        <v>175</v>
      </c>
      <c r="AA57" s="97">
        <v>122</v>
      </c>
      <c r="AB57" s="97">
        <v>176</v>
      </c>
      <c r="AC57" s="97">
        <v>182</v>
      </c>
      <c r="AD57" s="97">
        <v>202</v>
      </c>
      <c r="AE57" s="97">
        <v>204</v>
      </c>
      <c r="AF57" s="97">
        <v>209</v>
      </c>
      <c r="AG57" s="97">
        <v>163</v>
      </c>
      <c r="AH57" s="90">
        <f t="shared" si="6"/>
        <v>2464</v>
      </c>
      <c r="AI57">
        <f t="shared" si="7"/>
        <v>81437.2061688312</v>
      </c>
      <c r="AJ57">
        <f t="shared" si="8"/>
        <v>189.538461538462</v>
      </c>
    </row>
    <row r="58" ht="15.75" spans="3:36">
      <c r="C58" t="s">
        <v>715</v>
      </c>
      <c r="D58" t="s">
        <v>716</v>
      </c>
      <c r="E58">
        <f t="shared" si="4"/>
        <v>13</v>
      </c>
      <c r="F58" s="97">
        <v>10839746</v>
      </c>
      <c r="G58" s="97">
        <v>12118083</v>
      </c>
      <c r="H58" s="97">
        <v>13263320</v>
      </c>
      <c r="I58" s="97">
        <v>10592189</v>
      </c>
      <c r="J58" s="97">
        <v>11608924</v>
      </c>
      <c r="K58" s="97">
        <v>13285607</v>
      </c>
      <c r="L58" s="97">
        <v>11294776</v>
      </c>
      <c r="M58" s="97">
        <v>9149743</v>
      </c>
      <c r="N58" s="97">
        <v>7719239</v>
      </c>
      <c r="O58" s="97">
        <v>12786984</v>
      </c>
      <c r="P58" s="97">
        <v>9066359</v>
      </c>
      <c r="Q58" s="97">
        <v>10175826</v>
      </c>
      <c r="R58" s="97">
        <v>11321846</v>
      </c>
      <c r="S58" s="103">
        <f t="shared" si="5"/>
        <v>143222642</v>
      </c>
      <c r="U58" s="97">
        <v>106</v>
      </c>
      <c r="V58" s="97">
        <v>121</v>
      </c>
      <c r="W58" s="97">
        <v>138</v>
      </c>
      <c r="X58" s="97">
        <v>117</v>
      </c>
      <c r="Y58" s="97">
        <v>119</v>
      </c>
      <c r="Z58" s="97">
        <v>136</v>
      </c>
      <c r="AA58" s="97">
        <v>111</v>
      </c>
      <c r="AB58" s="97">
        <v>93</v>
      </c>
      <c r="AC58" s="97">
        <v>89</v>
      </c>
      <c r="AD58" s="97">
        <v>134</v>
      </c>
      <c r="AE58" s="97">
        <v>94</v>
      </c>
      <c r="AF58" s="97">
        <v>100</v>
      </c>
      <c r="AG58" s="97">
        <v>119</v>
      </c>
      <c r="AH58" s="90">
        <f t="shared" si="6"/>
        <v>1477</v>
      </c>
      <c r="AI58">
        <f t="shared" si="7"/>
        <v>96968.6134055518</v>
      </c>
      <c r="AJ58">
        <f t="shared" si="8"/>
        <v>113.615384615385</v>
      </c>
    </row>
    <row r="59" ht="15.75" spans="3:36">
      <c r="C59" t="s">
        <v>717</v>
      </c>
      <c r="D59" t="s">
        <v>718</v>
      </c>
      <c r="E59">
        <f t="shared" si="4"/>
        <v>13</v>
      </c>
      <c r="F59" s="97">
        <v>13659968</v>
      </c>
      <c r="G59" s="97">
        <v>14670930</v>
      </c>
      <c r="H59" s="97">
        <v>20218304</v>
      </c>
      <c r="I59" s="97">
        <v>15517940</v>
      </c>
      <c r="J59" s="97">
        <v>15659737</v>
      </c>
      <c r="K59" s="97">
        <v>18994638</v>
      </c>
      <c r="L59" s="97">
        <v>14701151</v>
      </c>
      <c r="M59" s="97">
        <v>12386197</v>
      </c>
      <c r="N59" s="97">
        <v>16152922</v>
      </c>
      <c r="O59" s="97">
        <v>21913382</v>
      </c>
      <c r="P59" s="97">
        <v>13578606</v>
      </c>
      <c r="Q59" s="97">
        <v>16397873</v>
      </c>
      <c r="R59" s="97">
        <v>14984419</v>
      </c>
      <c r="S59" s="103">
        <f t="shared" si="5"/>
        <v>208836067</v>
      </c>
      <c r="U59" s="97">
        <v>185</v>
      </c>
      <c r="V59" s="97">
        <v>168</v>
      </c>
      <c r="W59" s="97">
        <v>244</v>
      </c>
      <c r="X59" s="97">
        <v>203</v>
      </c>
      <c r="Y59" s="97">
        <v>198</v>
      </c>
      <c r="Z59" s="97">
        <v>226</v>
      </c>
      <c r="AA59" s="97">
        <v>173</v>
      </c>
      <c r="AB59" s="97">
        <v>161</v>
      </c>
      <c r="AC59" s="97">
        <v>209</v>
      </c>
      <c r="AD59" s="97">
        <v>271</v>
      </c>
      <c r="AE59" s="97">
        <v>173</v>
      </c>
      <c r="AF59" s="97">
        <v>216</v>
      </c>
      <c r="AG59" s="97">
        <v>182</v>
      </c>
      <c r="AH59" s="90">
        <f t="shared" si="6"/>
        <v>2609</v>
      </c>
      <c r="AI59">
        <f t="shared" si="7"/>
        <v>80044.4871598313</v>
      </c>
      <c r="AJ59">
        <f t="shared" si="8"/>
        <v>200.692307692308</v>
      </c>
    </row>
    <row r="60" ht="15.75" spans="3:36">
      <c r="C60" t="s">
        <v>742</v>
      </c>
      <c r="D60" t="s">
        <v>743</v>
      </c>
      <c r="E60">
        <f t="shared" si="4"/>
        <v>13</v>
      </c>
      <c r="F60" s="97">
        <v>11745458</v>
      </c>
      <c r="G60" s="97">
        <v>10023618</v>
      </c>
      <c r="H60" s="97">
        <v>11468601</v>
      </c>
      <c r="I60" s="97">
        <v>9493625</v>
      </c>
      <c r="J60" s="97">
        <v>21515129</v>
      </c>
      <c r="K60" s="97">
        <v>11651411</v>
      </c>
      <c r="L60" s="97">
        <v>8393926</v>
      </c>
      <c r="M60" s="97">
        <v>8529989</v>
      </c>
      <c r="N60" s="97">
        <v>8706137</v>
      </c>
      <c r="O60" s="97">
        <v>9205169</v>
      </c>
      <c r="P60" s="97">
        <v>7747647</v>
      </c>
      <c r="Q60" s="97">
        <v>10453571</v>
      </c>
      <c r="R60" s="97">
        <v>10932645</v>
      </c>
      <c r="S60" s="103">
        <f t="shared" si="5"/>
        <v>139866926</v>
      </c>
      <c r="U60" s="97">
        <v>168</v>
      </c>
      <c r="V60" s="97">
        <v>136</v>
      </c>
      <c r="W60" s="97">
        <v>162</v>
      </c>
      <c r="X60" s="97">
        <v>169</v>
      </c>
      <c r="Y60" s="97">
        <v>161</v>
      </c>
      <c r="Z60" s="97">
        <v>145</v>
      </c>
      <c r="AA60" s="97">
        <v>124</v>
      </c>
      <c r="AB60" s="97">
        <v>133</v>
      </c>
      <c r="AC60" s="97">
        <v>131</v>
      </c>
      <c r="AD60" s="97">
        <v>143</v>
      </c>
      <c r="AE60" s="97">
        <v>139</v>
      </c>
      <c r="AF60" s="97">
        <v>166</v>
      </c>
      <c r="AG60" s="97">
        <v>145</v>
      </c>
      <c r="AH60" s="90">
        <f t="shared" si="6"/>
        <v>1922</v>
      </c>
      <c r="AI60">
        <f t="shared" si="7"/>
        <v>72771.5535900104</v>
      </c>
      <c r="AJ60">
        <f t="shared" si="8"/>
        <v>147.846153846154</v>
      </c>
    </row>
    <row r="61" ht="15.75" spans="3:36">
      <c r="C61" t="s">
        <v>727</v>
      </c>
      <c r="D61" t="s">
        <v>728</v>
      </c>
      <c r="E61">
        <f t="shared" si="4"/>
        <v>13</v>
      </c>
      <c r="F61" s="97">
        <v>11702478</v>
      </c>
      <c r="G61" s="97">
        <v>9277234</v>
      </c>
      <c r="H61" s="97">
        <v>12786016</v>
      </c>
      <c r="I61" s="97">
        <v>9449816</v>
      </c>
      <c r="J61" s="97">
        <v>8999235</v>
      </c>
      <c r="K61" s="97">
        <v>12596599</v>
      </c>
      <c r="L61" s="97">
        <v>9320094</v>
      </c>
      <c r="M61" s="97">
        <v>9125118</v>
      </c>
      <c r="N61" s="97">
        <v>10686556</v>
      </c>
      <c r="O61" s="97">
        <v>17290878</v>
      </c>
      <c r="P61" s="97">
        <v>8694479</v>
      </c>
      <c r="Q61" s="97">
        <v>7582449</v>
      </c>
      <c r="R61" s="97">
        <v>15183506</v>
      </c>
      <c r="S61" s="103">
        <f t="shared" si="5"/>
        <v>142694458</v>
      </c>
      <c r="U61" s="97">
        <v>130</v>
      </c>
      <c r="V61" s="97">
        <v>101</v>
      </c>
      <c r="W61" s="97">
        <v>142</v>
      </c>
      <c r="X61" s="97">
        <v>110</v>
      </c>
      <c r="Y61" s="97">
        <v>111</v>
      </c>
      <c r="Z61" s="97">
        <v>180</v>
      </c>
      <c r="AA61" s="97">
        <v>110</v>
      </c>
      <c r="AB61" s="97">
        <v>118</v>
      </c>
      <c r="AC61" s="97">
        <v>120</v>
      </c>
      <c r="AD61" s="97">
        <v>220</v>
      </c>
      <c r="AE61" s="97">
        <v>128</v>
      </c>
      <c r="AF61" s="97">
        <v>102</v>
      </c>
      <c r="AG61" s="97">
        <v>181</v>
      </c>
      <c r="AH61" s="90">
        <f t="shared" si="6"/>
        <v>1753</v>
      </c>
      <c r="AI61">
        <f t="shared" si="7"/>
        <v>81400.1471762693</v>
      </c>
      <c r="AJ61">
        <f t="shared" si="8"/>
        <v>134.846153846154</v>
      </c>
    </row>
    <row r="62" ht="15.75" spans="3:36">
      <c r="C62" t="s">
        <v>723</v>
      </c>
      <c r="D62" t="s">
        <v>724</v>
      </c>
      <c r="E62">
        <f t="shared" si="4"/>
        <v>13</v>
      </c>
      <c r="F62" s="97">
        <v>5312105</v>
      </c>
      <c r="G62" s="97">
        <v>5796741</v>
      </c>
      <c r="H62" s="97">
        <v>5940575</v>
      </c>
      <c r="I62" s="97">
        <v>6285100</v>
      </c>
      <c r="J62" s="97">
        <v>5239646</v>
      </c>
      <c r="K62" s="97">
        <v>8872591</v>
      </c>
      <c r="L62" s="97">
        <v>8014470</v>
      </c>
      <c r="M62" s="97">
        <v>6365980</v>
      </c>
      <c r="N62" s="97">
        <v>7501686</v>
      </c>
      <c r="O62" s="97">
        <v>9313225</v>
      </c>
      <c r="P62" s="97">
        <v>5266285</v>
      </c>
      <c r="Q62" s="97">
        <v>6127643</v>
      </c>
      <c r="R62" s="97">
        <v>8788776</v>
      </c>
      <c r="S62" s="103">
        <f t="shared" si="5"/>
        <v>88824823</v>
      </c>
      <c r="U62" s="97">
        <v>63</v>
      </c>
      <c r="V62" s="97">
        <v>70</v>
      </c>
      <c r="W62" s="97">
        <v>65</v>
      </c>
      <c r="X62" s="97">
        <v>70</v>
      </c>
      <c r="Y62" s="97">
        <v>63</v>
      </c>
      <c r="Z62" s="97">
        <v>109</v>
      </c>
      <c r="AA62" s="97">
        <v>84</v>
      </c>
      <c r="AB62" s="97">
        <v>76</v>
      </c>
      <c r="AC62" s="97">
        <v>83</v>
      </c>
      <c r="AD62" s="97">
        <v>109</v>
      </c>
      <c r="AE62" s="97">
        <v>75</v>
      </c>
      <c r="AF62" s="97">
        <v>74</v>
      </c>
      <c r="AG62" s="97">
        <v>105</v>
      </c>
      <c r="AH62" s="90">
        <f t="shared" si="6"/>
        <v>1046</v>
      </c>
      <c r="AI62">
        <f t="shared" si="7"/>
        <v>84918.568833652</v>
      </c>
      <c r="AJ62">
        <f t="shared" si="8"/>
        <v>80.4615384615385</v>
      </c>
    </row>
    <row r="63" ht="15.75" spans="3:36">
      <c r="C63" t="s">
        <v>725</v>
      </c>
      <c r="D63" t="s">
        <v>726</v>
      </c>
      <c r="E63">
        <f t="shared" si="4"/>
        <v>13</v>
      </c>
      <c r="F63" s="97">
        <v>13703829</v>
      </c>
      <c r="G63" s="97">
        <v>12541321</v>
      </c>
      <c r="H63" s="97">
        <v>17452933</v>
      </c>
      <c r="I63" s="97">
        <v>12340029</v>
      </c>
      <c r="J63" s="97">
        <v>12773244</v>
      </c>
      <c r="K63" s="97">
        <v>12073245</v>
      </c>
      <c r="L63" s="97">
        <v>9727752</v>
      </c>
      <c r="M63" s="97">
        <v>9980994</v>
      </c>
      <c r="N63" s="97">
        <v>12679904</v>
      </c>
      <c r="O63" s="97">
        <v>12183286</v>
      </c>
      <c r="P63" s="97">
        <v>12335079</v>
      </c>
      <c r="Q63" s="97">
        <v>14124701</v>
      </c>
      <c r="R63" s="97">
        <v>11859013</v>
      </c>
      <c r="S63" s="103">
        <f t="shared" si="5"/>
        <v>163775330</v>
      </c>
      <c r="U63" s="97">
        <v>175</v>
      </c>
      <c r="V63" s="97">
        <v>154</v>
      </c>
      <c r="W63" s="97">
        <v>213</v>
      </c>
      <c r="X63" s="97">
        <v>166</v>
      </c>
      <c r="Y63" s="97">
        <v>158</v>
      </c>
      <c r="Z63" s="97">
        <v>136</v>
      </c>
      <c r="AA63" s="97">
        <v>114</v>
      </c>
      <c r="AB63" s="97">
        <v>144</v>
      </c>
      <c r="AC63" s="97">
        <v>171</v>
      </c>
      <c r="AD63" s="97">
        <v>141</v>
      </c>
      <c r="AE63" s="97">
        <v>178</v>
      </c>
      <c r="AF63" s="97">
        <v>193</v>
      </c>
      <c r="AG63" s="97">
        <v>135</v>
      </c>
      <c r="AH63" s="90">
        <f t="shared" si="6"/>
        <v>2078</v>
      </c>
      <c r="AI63">
        <f t="shared" si="7"/>
        <v>78813.9220404235</v>
      </c>
      <c r="AJ63">
        <f t="shared" si="8"/>
        <v>159.846153846154</v>
      </c>
    </row>
    <row r="64" ht="15.75" spans="3:36">
      <c r="C64" t="s">
        <v>719</v>
      </c>
      <c r="D64" t="s">
        <v>720</v>
      </c>
      <c r="E64">
        <f t="shared" si="4"/>
        <v>13</v>
      </c>
      <c r="F64" s="97">
        <v>13866059</v>
      </c>
      <c r="G64" s="97">
        <v>17128448</v>
      </c>
      <c r="H64" s="97">
        <v>16762186</v>
      </c>
      <c r="I64" s="97">
        <v>15125396</v>
      </c>
      <c r="J64" s="97">
        <v>15177068</v>
      </c>
      <c r="K64" s="97">
        <v>19022960</v>
      </c>
      <c r="L64" s="97">
        <v>12044016</v>
      </c>
      <c r="M64" s="97">
        <v>12833220</v>
      </c>
      <c r="N64" s="97">
        <v>13787694</v>
      </c>
      <c r="O64" s="97">
        <v>20198666</v>
      </c>
      <c r="P64" s="97">
        <v>11398427</v>
      </c>
      <c r="Q64" s="97">
        <v>13697144</v>
      </c>
      <c r="R64" s="97">
        <v>19467342</v>
      </c>
      <c r="S64" s="103">
        <f t="shared" si="5"/>
        <v>200508626</v>
      </c>
      <c r="U64" s="97">
        <v>150</v>
      </c>
      <c r="V64" s="97">
        <v>195</v>
      </c>
      <c r="W64" s="97">
        <v>211</v>
      </c>
      <c r="X64" s="97">
        <v>206</v>
      </c>
      <c r="Y64" s="97">
        <v>184</v>
      </c>
      <c r="Z64" s="97">
        <v>247</v>
      </c>
      <c r="AA64" s="97">
        <v>148</v>
      </c>
      <c r="AB64" s="97">
        <v>165</v>
      </c>
      <c r="AC64" s="97">
        <v>206</v>
      </c>
      <c r="AD64" s="97">
        <v>250</v>
      </c>
      <c r="AE64" s="97">
        <v>168</v>
      </c>
      <c r="AF64" s="97">
        <v>188</v>
      </c>
      <c r="AG64" s="97">
        <v>199</v>
      </c>
      <c r="AH64" s="90">
        <f t="shared" si="6"/>
        <v>2517</v>
      </c>
      <c r="AI64">
        <f t="shared" si="7"/>
        <v>79661.750496623</v>
      </c>
      <c r="AJ64">
        <f t="shared" si="8"/>
        <v>193.615384615385</v>
      </c>
    </row>
    <row r="65" ht="15.75" spans="3:36">
      <c r="C65" t="s">
        <v>729</v>
      </c>
      <c r="D65" t="s">
        <v>730</v>
      </c>
      <c r="E65">
        <f t="shared" si="4"/>
        <v>13</v>
      </c>
      <c r="F65" s="97">
        <v>9665734</v>
      </c>
      <c r="G65" s="97">
        <v>11491712</v>
      </c>
      <c r="H65" s="97">
        <v>12330981</v>
      </c>
      <c r="I65" s="97">
        <v>7673252</v>
      </c>
      <c r="J65" s="97">
        <v>11303485</v>
      </c>
      <c r="K65" s="97">
        <v>14484289</v>
      </c>
      <c r="L65" s="97">
        <v>11058321</v>
      </c>
      <c r="M65" s="97">
        <v>5727662</v>
      </c>
      <c r="N65" s="97">
        <v>9490225</v>
      </c>
      <c r="O65" s="97">
        <v>13773125</v>
      </c>
      <c r="P65" s="97">
        <v>11882569</v>
      </c>
      <c r="Q65" s="97">
        <v>8607391</v>
      </c>
      <c r="R65" s="97">
        <v>12057902</v>
      </c>
      <c r="S65" s="103">
        <f t="shared" si="5"/>
        <v>139546648</v>
      </c>
      <c r="U65" s="97">
        <v>108</v>
      </c>
      <c r="V65" s="97">
        <v>130</v>
      </c>
      <c r="W65" s="97">
        <v>133</v>
      </c>
      <c r="X65" s="97">
        <v>94</v>
      </c>
      <c r="Y65" s="97">
        <v>117</v>
      </c>
      <c r="Z65" s="97">
        <v>137</v>
      </c>
      <c r="AA65" s="97">
        <v>105</v>
      </c>
      <c r="AB65" s="97">
        <v>68</v>
      </c>
      <c r="AC65" s="97">
        <v>109</v>
      </c>
      <c r="AD65" s="97">
        <v>158</v>
      </c>
      <c r="AE65" s="97">
        <v>135</v>
      </c>
      <c r="AF65" s="97">
        <v>98</v>
      </c>
      <c r="AG65" s="97">
        <v>124</v>
      </c>
      <c r="AH65" s="90">
        <f t="shared" si="6"/>
        <v>1516</v>
      </c>
      <c r="AI65">
        <f t="shared" si="7"/>
        <v>92049.2401055409</v>
      </c>
      <c r="AJ65">
        <f t="shared" si="8"/>
        <v>116.615384615385</v>
      </c>
    </row>
    <row r="66" ht="15.75" spans="3:36">
      <c r="C66" t="s">
        <v>822</v>
      </c>
      <c r="D66" t="s">
        <v>1104</v>
      </c>
      <c r="E66">
        <f t="shared" si="4"/>
        <v>13</v>
      </c>
      <c r="F66" s="97">
        <v>28176424</v>
      </c>
      <c r="G66" s="97">
        <v>32895928</v>
      </c>
      <c r="H66" s="97">
        <v>32334422</v>
      </c>
      <c r="I66" s="97">
        <v>31163845</v>
      </c>
      <c r="J66" s="97">
        <v>44796440</v>
      </c>
      <c r="K66" s="97">
        <v>46854232</v>
      </c>
      <c r="L66" s="97">
        <v>46563621</v>
      </c>
      <c r="M66" s="97">
        <v>38881062</v>
      </c>
      <c r="N66" s="97">
        <v>43356937</v>
      </c>
      <c r="O66" s="97">
        <v>48473896</v>
      </c>
      <c r="P66" s="97">
        <v>41609518</v>
      </c>
      <c r="Q66" s="97">
        <v>50107213</v>
      </c>
      <c r="R66" s="97">
        <v>63204827</v>
      </c>
      <c r="S66" s="103">
        <f t="shared" si="5"/>
        <v>548418365</v>
      </c>
      <c r="U66" s="97">
        <v>234</v>
      </c>
      <c r="V66" s="97">
        <v>276</v>
      </c>
      <c r="W66" s="97">
        <v>276</v>
      </c>
      <c r="X66" s="97">
        <v>244</v>
      </c>
      <c r="Y66" s="97">
        <v>384</v>
      </c>
      <c r="Z66" s="97">
        <v>394</v>
      </c>
      <c r="AA66" s="97">
        <v>321</v>
      </c>
      <c r="AB66" s="97">
        <v>305</v>
      </c>
      <c r="AC66" s="97">
        <v>353</v>
      </c>
      <c r="AD66" s="97">
        <v>429</v>
      </c>
      <c r="AE66" s="97">
        <v>384</v>
      </c>
      <c r="AF66" s="97">
        <v>469</v>
      </c>
      <c r="AG66" s="97">
        <v>483</v>
      </c>
      <c r="AH66" s="90">
        <f t="shared" si="6"/>
        <v>4552</v>
      </c>
      <c r="AI66">
        <f t="shared" si="7"/>
        <v>120478.551186292</v>
      </c>
      <c r="AJ66">
        <f t="shared" si="8"/>
        <v>350.153846153846</v>
      </c>
    </row>
    <row r="67" ht="15.75" spans="3:36">
      <c r="C67" t="s">
        <v>733</v>
      </c>
      <c r="D67" t="s">
        <v>734</v>
      </c>
      <c r="E67">
        <f t="shared" si="4"/>
        <v>13</v>
      </c>
      <c r="F67" s="97">
        <v>13966257</v>
      </c>
      <c r="G67" s="97">
        <v>17862632</v>
      </c>
      <c r="H67" s="97">
        <v>15979772</v>
      </c>
      <c r="I67" s="97">
        <v>18407381</v>
      </c>
      <c r="J67" s="97">
        <v>17490239</v>
      </c>
      <c r="K67" s="97">
        <v>13410547</v>
      </c>
      <c r="L67" s="97">
        <v>6939567</v>
      </c>
      <c r="M67" s="97">
        <v>12949777</v>
      </c>
      <c r="N67" s="97">
        <v>18914933</v>
      </c>
      <c r="O67" s="97">
        <v>12427570</v>
      </c>
      <c r="P67" s="97">
        <v>19797048</v>
      </c>
      <c r="Q67" s="97">
        <v>19706993</v>
      </c>
      <c r="R67" s="97">
        <v>8236001</v>
      </c>
      <c r="S67" s="103">
        <f t="shared" si="5"/>
        <v>196088717</v>
      </c>
      <c r="U67" s="97">
        <v>143</v>
      </c>
      <c r="V67" s="97">
        <v>183</v>
      </c>
      <c r="W67" s="97">
        <v>191</v>
      </c>
      <c r="X67" s="97">
        <v>208</v>
      </c>
      <c r="Y67" s="97">
        <v>190</v>
      </c>
      <c r="Z67" s="97">
        <v>140</v>
      </c>
      <c r="AA67" s="97">
        <v>84</v>
      </c>
      <c r="AB67" s="97">
        <v>147</v>
      </c>
      <c r="AC67" s="97">
        <v>215</v>
      </c>
      <c r="AD67" s="97">
        <v>130</v>
      </c>
      <c r="AE67" s="97">
        <v>208</v>
      </c>
      <c r="AF67" s="97">
        <v>208</v>
      </c>
      <c r="AG67" s="97">
        <v>83</v>
      </c>
      <c r="AH67" s="90">
        <f t="shared" si="6"/>
        <v>2130</v>
      </c>
      <c r="AI67">
        <f t="shared" si="7"/>
        <v>92060.4305164319</v>
      </c>
      <c r="AJ67">
        <f t="shared" si="8"/>
        <v>163.846153846154</v>
      </c>
    </row>
    <row r="68" ht="15.75" spans="3:36">
      <c r="C68" t="s">
        <v>731</v>
      </c>
      <c r="D68" t="s">
        <v>732</v>
      </c>
      <c r="E68">
        <f t="shared" si="4"/>
        <v>13</v>
      </c>
      <c r="F68" s="97">
        <v>8864896</v>
      </c>
      <c r="G68" s="97">
        <v>8527192</v>
      </c>
      <c r="H68" s="97">
        <v>11482421</v>
      </c>
      <c r="I68" s="97">
        <v>9063851</v>
      </c>
      <c r="J68" s="97">
        <v>9258904</v>
      </c>
      <c r="K68" s="97">
        <v>9167582</v>
      </c>
      <c r="L68" s="97">
        <v>8917058</v>
      </c>
      <c r="M68" s="97">
        <v>9370560</v>
      </c>
      <c r="N68" s="97">
        <v>7753932</v>
      </c>
      <c r="O68" s="97">
        <v>10576208</v>
      </c>
      <c r="P68" s="97">
        <v>9485209</v>
      </c>
      <c r="Q68" s="97">
        <v>12006248</v>
      </c>
      <c r="R68" s="97">
        <v>8979125</v>
      </c>
      <c r="S68" s="103">
        <f t="shared" si="5"/>
        <v>123453186</v>
      </c>
      <c r="U68" s="97">
        <v>122</v>
      </c>
      <c r="V68" s="97">
        <v>109</v>
      </c>
      <c r="W68" s="97">
        <v>139</v>
      </c>
      <c r="X68" s="97">
        <v>136</v>
      </c>
      <c r="Y68" s="97">
        <v>139</v>
      </c>
      <c r="Z68" s="97">
        <v>139</v>
      </c>
      <c r="AA68" s="97">
        <v>108</v>
      </c>
      <c r="AB68" s="97">
        <v>127</v>
      </c>
      <c r="AC68" s="97">
        <v>127</v>
      </c>
      <c r="AD68" s="97">
        <v>136</v>
      </c>
      <c r="AE68" s="97">
        <v>163</v>
      </c>
      <c r="AF68" s="97">
        <v>179</v>
      </c>
      <c r="AG68" s="97">
        <v>116</v>
      </c>
      <c r="AH68" s="90">
        <f t="shared" si="6"/>
        <v>1740</v>
      </c>
      <c r="AI68">
        <f t="shared" si="7"/>
        <v>70950.1068965517</v>
      </c>
      <c r="AJ68">
        <f t="shared" si="8"/>
        <v>133.846153846154</v>
      </c>
    </row>
    <row r="69" ht="15.75" spans="3:36">
      <c r="C69" t="s">
        <v>746</v>
      </c>
      <c r="D69" t="s">
        <v>1105</v>
      </c>
      <c r="E69">
        <f t="shared" si="4"/>
        <v>13</v>
      </c>
      <c r="F69" s="97">
        <v>4123893</v>
      </c>
      <c r="G69" s="97">
        <v>4534565</v>
      </c>
      <c r="H69" s="97">
        <v>3817696</v>
      </c>
      <c r="I69" s="97">
        <v>5190728</v>
      </c>
      <c r="J69" s="97">
        <v>5564235</v>
      </c>
      <c r="K69" s="97">
        <v>8294293</v>
      </c>
      <c r="L69" s="97">
        <v>6626655</v>
      </c>
      <c r="M69" s="97">
        <v>3505241</v>
      </c>
      <c r="N69" s="97">
        <v>3983146</v>
      </c>
      <c r="O69" s="97">
        <v>8313162</v>
      </c>
      <c r="P69" s="97">
        <v>4820359</v>
      </c>
      <c r="Q69" s="97">
        <v>3381202</v>
      </c>
      <c r="R69" s="97">
        <v>8312310</v>
      </c>
      <c r="S69" s="103">
        <f t="shared" si="5"/>
        <v>70467485</v>
      </c>
      <c r="U69" s="97">
        <v>61</v>
      </c>
      <c r="V69" s="97">
        <v>70</v>
      </c>
      <c r="W69" s="97">
        <v>59</v>
      </c>
      <c r="X69" s="97">
        <v>86</v>
      </c>
      <c r="Y69" s="97">
        <v>94</v>
      </c>
      <c r="Z69" s="97">
        <v>122</v>
      </c>
      <c r="AA69" s="97">
        <v>89</v>
      </c>
      <c r="AB69" s="97">
        <v>53</v>
      </c>
      <c r="AC69" s="97">
        <v>70</v>
      </c>
      <c r="AD69" s="97">
        <v>120</v>
      </c>
      <c r="AE69" s="97">
        <v>75</v>
      </c>
      <c r="AF69" s="97">
        <v>69</v>
      </c>
      <c r="AG69" s="97">
        <v>107</v>
      </c>
      <c r="AH69" s="90">
        <f t="shared" si="6"/>
        <v>1075</v>
      </c>
      <c r="AI69">
        <f t="shared" si="7"/>
        <v>65551.1488372093</v>
      </c>
      <c r="AJ69">
        <f t="shared" si="8"/>
        <v>82.6923076923077</v>
      </c>
    </row>
    <row r="70" ht="15.75" spans="3:36">
      <c r="C70" t="s">
        <v>748</v>
      </c>
      <c r="D70" t="s">
        <v>749</v>
      </c>
      <c r="E70">
        <f t="shared" si="4"/>
        <v>13</v>
      </c>
      <c r="F70" s="97">
        <v>15705778</v>
      </c>
      <c r="G70" s="97">
        <v>11473173</v>
      </c>
      <c r="H70" s="97">
        <v>17867878</v>
      </c>
      <c r="I70" s="97">
        <v>12825924</v>
      </c>
      <c r="J70" s="97">
        <v>14038563</v>
      </c>
      <c r="K70" s="97">
        <v>20972883</v>
      </c>
      <c r="L70" s="97">
        <v>12856736</v>
      </c>
      <c r="M70" s="97">
        <v>8540550</v>
      </c>
      <c r="N70" s="97">
        <v>12937507</v>
      </c>
      <c r="O70" s="97">
        <v>20779912</v>
      </c>
      <c r="P70" s="97">
        <v>9932920</v>
      </c>
      <c r="Q70" s="97">
        <v>12613411</v>
      </c>
      <c r="R70" s="97">
        <v>14651043</v>
      </c>
      <c r="S70" s="103">
        <f t="shared" si="5"/>
        <v>185196278</v>
      </c>
      <c r="U70" s="97">
        <v>177</v>
      </c>
      <c r="V70" s="97">
        <v>135</v>
      </c>
      <c r="W70" s="97">
        <v>204</v>
      </c>
      <c r="X70" s="97">
        <v>159</v>
      </c>
      <c r="Y70" s="97">
        <v>149</v>
      </c>
      <c r="Z70" s="97">
        <v>230</v>
      </c>
      <c r="AA70" s="97">
        <v>149</v>
      </c>
      <c r="AB70" s="97">
        <v>106</v>
      </c>
      <c r="AC70" s="97">
        <v>154</v>
      </c>
      <c r="AD70" s="97">
        <v>229</v>
      </c>
      <c r="AE70" s="97">
        <v>129</v>
      </c>
      <c r="AF70" s="97">
        <v>162</v>
      </c>
      <c r="AG70" s="97">
        <v>157</v>
      </c>
      <c r="AH70" s="90">
        <f t="shared" si="6"/>
        <v>2140</v>
      </c>
      <c r="AI70">
        <f t="shared" si="7"/>
        <v>86540.3168224299</v>
      </c>
      <c r="AJ70">
        <f t="shared" si="8"/>
        <v>164.615384615385</v>
      </c>
    </row>
    <row r="71" ht="15.75" spans="3:36">
      <c r="C71" t="s">
        <v>744</v>
      </c>
      <c r="D71" t="s">
        <v>745</v>
      </c>
      <c r="E71">
        <f t="shared" si="4"/>
        <v>13</v>
      </c>
      <c r="F71" s="97">
        <v>13733949</v>
      </c>
      <c r="G71" s="97">
        <v>13100109</v>
      </c>
      <c r="H71" s="97">
        <v>16598527</v>
      </c>
      <c r="I71" s="97">
        <v>13552645</v>
      </c>
      <c r="J71" s="97">
        <v>14802109</v>
      </c>
      <c r="K71" s="97">
        <v>17206731</v>
      </c>
      <c r="L71" s="97">
        <v>15849560</v>
      </c>
      <c r="M71" s="97">
        <v>13060221</v>
      </c>
      <c r="N71" s="97">
        <v>12170880</v>
      </c>
      <c r="O71" s="97">
        <v>17525168</v>
      </c>
      <c r="P71" s="97">
        <v>12785447</v>
      </c>
      <c r="Q71" s="97">
        <v>14537154</v>
      </c>
      <c r="R71" s="97">
        <v>18599625</v>
      </c>
      <c r="S71" s="103">
        <f t="shared" si="5"/>
        <v>193522125</v>
      </c>
      <c r="U71" s="97">
        <v>185</v>
      </c>
      <c r="V71" s="97">
        <v>186</v>
      </c>
      <c r="W71" s="97">
        <v>222</v>
      </c>
      <c r="X71" s="97">
        <v>201</v>
      </c>
      <c r="Y71" s="97">
        <v>202</v>
      </c>
      <c r="Z71" s="97">
        <v>223</v>
      </c>
      <c r="AA71" s="97">
        <v>180</v>
      </c>
      <c r="AB71" s="97">
        <v>182</v>
      </c>
      <c r="AC71" s="97">
        <v>191</v>
      </c>
      <c r="AD71" s="97">
        <v>246</v>
      </c>
      <c r="AE71" s="97">
        <v>218</v>
      </c>
      <c r="AF71" s="97">
        <v>204</v>
      </c>
      <c r="AG71" s="97">
        <v>214</v>
      </c>
      <c r="AH71" s="90">
        <f t="shared" si="6"/>
        <v>2654</v>
      </c>
      <c r="AI71">
        <f t="shared" si="7"/>
        <v>72917.1533534288</v>
      </c>
      <c r="AJ71">
        <f t="shared" si="8"/>
        <v>204.153846153846</v>
      </c>
    </row>
    <row r="72" ht="15.75" spans="3:36">
      <c r="C72" t="s">
        <v>754</v>
      </c>
      <c r="D72" t="s">
        <v>755</v>
      </c>
      <c r="E72">
        <f t="shared" si="4"/>
        <v>13</v>
      </c>
      <c r="F72" s="97">
        <v>14592112</v>
      </c>
      <c r="G72" s="97">
        <v>10295488</v>
      </c>
      <c r="H72" s="97">
        <v>13007476</v>
      </c>
      <c r="I72" s="97">
        <v>13616287</v>
      </c>
      <c r="J72" s="97">
        <v>12492636</v>
      </c>
      <c r="K72" s="97">
        <v>21453277</v>
      </c>
      <c r="L72" s="97">
        <v>17949437</v>
      </c>
      <c r="M72" s="97">
        <v>12103460</v>
      </c>
      <c r="N72" s="97">
        <v>10719725</v>
      </c>
      <c r="O72" s="97">
        <v>19203360</v>
      </c>
      <c r="P72" s="97">
        <v>11224535</v>
      </c>
      <c r="Q72" s="97">
        <v>13000673</v>
      </c>
      <c r="R72" s="97">
        <v>20322990</v>
      </c>
      <c r="S72" s="103">
        <f t="shared" si="5"/>
        <v>189981456</v>
      </c>
      <c r="U72" s="97">
        <v>174</v>
      </c>
      <c r="V72" s="97">
        <v>121</v>
      </c>
      <c r="W72" s="97">
        <v>162</v>
      </c>
      <c r="X72" s="97">
        <v>164</v>
      </c>
      <c r="Y72" s="97">
        <v>157</v>
      </c>
      <c r="Z72" s="97">
        <v>235</v>
      </c>
      <c r="AA72" s="97">
        <v>205</v>
      </c>
      <c r="AB72" s="97">
        <v>149</v>
      </c>
      <c r="AC72" s="97">
        <v>136</v>
      </c>
      <c r="AD72" s="97">
        <v>229</v>
      </c>
      <c r="AE72" s="97">
        <v>153</v>
      </c>
      <c r="AF72" s="97">
        <v>181</v>
      </c>
      <c r="AG72" s="97">
        <v>227</v>
      </c>
      <c r="AH72" s="90">
        <f t="shared" si="6"/>
        <v>2293</v>
      </c>
      <c r="AI72">
        <f t="shared" si="7"/>
        <v>82852.7937200174</v>
      </c>
      <c r="AJ72">
        <f t="shared" si="8"/>
        <v>176.384615384615</v>
      </c>
    </row>
    <row r="73" ht="15.75" spans="3:36">
      <c r="C73" t="s">
        <v>768</v>
      </c>
      <c r="D73" t="s">
        <v>769</v>
      </c>
      <c r="E73">
        <f t="shared" si="4"/>
        <v>13</v>
      </c>
      <c r="F73" s="97">
        <v>18529534</v>
      </c>
      <c r="G73" s="97">
        <v>17097911</v>
      </c>
      <c r="H73" s="97">
        <v>21948696</v>
      </c>
      <c r="I73" s="97">
        <v>14311993</v>
      </c>
      <c r="J73" s="97">
        <v>20087255</v>
      </c>
      <c r="K73" s="97">
        <v>17766159</v>
      </c>
      <c r="L73" s="97">
        <v>17600243</v>
      </c>
      <c r="M73" s="97">
        <v>16144759</v>
      </c>
      <c r="N73" s="97">
        <v>17298008</v>
      </c>
      <c r="O73" s="97">
        <v>22618886</v>
      </c>
      <c r="P73" s="97">
        <v>18174890</v>
      </c>
      <c r="Q73" s="97">
        <v>17230367</v>
      </c>
      <c r="R73" s="97">
        <v>19910830</v>
      </c>
      <c r="S73" s="103">
        <f t="shared" si="5"/>
        <v>238719531</v>
      </c>
      <c r="U73" s="97">
        <v>190</v>
      </c>
      <c r="V73" s="97">
        <v>200</v>
      </c>
      <c r="W73" s="97">
        <v>241</v>
      </c>
      <c r="X73" s="97">
        <v>164</v>
      </c>
      <c r="Y73" s="97">
        <v>214</v>
      </c>
      <c r="Z73" s="97">
        <v>213</v>
      </c>
      <c r="AA73" s="97">
        <v>180</v>
      </c>
      <c r="AB73" s="97">
        <v>180</v>
      </c>
      <c r="AC73" s="97">
        <v>194</v>
      </c>
      <c r="AD73" s="97">
        <v>257</v>
      </c>
      <c r="AE73" s="97">
        <v>204</v>
      </c>
      <c r="AF73" s="97">
        <v>180</v>
      </c>
      <c r="AG73" s="97">
        <v>207</v>
      </c>
      <c r="AH73" s="90">
        <f t="shared" si="6"/>
        <v>2624</v>
      </c>
      <c r="AI73">
        <f t="shared" si="7"/>
        <v>90975.4310213415</v>
      </c>
      <c r="AJ73">
        <f t="shared" si="8"/>
        <v>201.846153846154</v>
      </c>
    </row>
    <row r="74" ht="15.75" spans="3:36">
      <c r="C74" t="s">
        <v>760</v>
      </c>
      <c r="D74" t="s">
        <v>761</v>
      </c>
      <c r="E74">
        <f t="shared" si="4"/>
        <v>13</v>
      </c>
      <c r="F74" s="97">
        <v>18514861</v>
      </c>
      <c r="G74" s="97">
        <v>21177746</v>
      </c>
      <c r="H74" s="97">
        <v>18354183</v>
      </c>
      <c r="I74" s="97">
        <v>16217831</v>
      </c>
      <c r="J74" s="97">
        <v>16478424</v>
      </c>
      <c r="K74" s="97">
        <v>19119428</v>
      </c>
      <c r="L74" s="97">
        <v>12134887</v>
      </c>
      <c r="M74" s="97">
        <v>15855042</v>
      </c>
      <c r="N74" s="97">
        <v>14407478</v>
      </c>
      <c r="O74" s="97">
        <v>20985672</v>
      </c>
      <c r="P74" s="97">
        <v>14131323</v>
      </c>
      <c r="Q74" s="97">
        <v>17060525</v>
      </c>
      <c r="R74" s="97">
        <v>17050472</v>
      </c>
      <c r="S74" s="103">
        <f t="shared" si="5"/>
        <v>221487872</v>
      </c>
      <c r="U74" s="97">
        <v>203</v>
      </c>
      <c r="V74" s="97">
        <v>237</v>
      </c>
      <c r="W74" s="97">
        <v>235</v>
      </c>
      <c r="X74" s="97">
        <v>238</v>
      </c>
      <c r="Y74" s="97">
        <v>191</v>
      </c>
      <c r="Z74" s="97">
        <v>230</v>
      </c>
      <c r="AA74" s="97">
        <v>147</v>
      </c>
      <c r="AB74" s="97">
        <v>180</v>
      </c>
      <c r="AC74" s="97">
        <v>194</v>
      </c>
      <c r="AD74" s="97">
        <v>249</v>
      </c>
      <c r="AE74" s="97">
        <v>188</v>
      </c>
      <c r="AF74" s="97">
        <v>231</v>
      </c>
      <c r="AG74" s="97">
        <v>194</v>
      </c>
      <c r="AH74" s="90">
        <f t="shared" si="6"/>
        <v>2717</v>
      </c>
      <c r="AI74">
        <f t="shared" si="7"/>
        <v>81519.2756716967</v>
      </c>
      <c r="AJ74">
        <f t="shared" si="8"/>
        <v>209</v>
      </c>
    </row>
    <row r="75" ht="15.75" spans="3:36">
      <c r="C75" t="s">
        <v>1033</v>
      </c>
      <c r="D75" t="s">
        <v>1034</v>
      </c>
      <c r="E75">
        <f t="shared" si="4"/>
        <v>0</v>
      </c>
      <c r="F75" s="97">
        <v>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0</v>
      </c>
      <c r="S75" s="103">
        <f t="shared" si="5"/>
        <v>0</v>
      </c>
      <c r="U75" s="97">
        <v>0</v>
      </c>
      <c r="V75" s="97">
        <v>0</v>
      </c>
      <c r="W75" s="97">
        <v>0</v>
      </c>
      <c r="X75" s="97">
        <v>0</v>
      </c>
      <c r="Y75" s="97">
        <v>0</v>
      </c>
      <c r="Z75" s="97">
        <v>0</v>
      </c>
      <c r="AA75" s="97">
        <v>0</v>
      </c>
      <c r="AB75" s="97">
        <v>0</v>
      </c>
      <c r="AC75" s="97">
        <v>0</v>
      </c>
      <c r="AD75" s="97">
        <v>0</v>
      </c>
      <c r="AE75" s="97">
        <v>0</v>
      </c>
      <c r="AF75" s="97">
        <v>0</v>
      </c>
      <c r="AG75" s="97">
        <v>0</v>
      </c>
      <c r="AH75" s="90">
        <f t="shared" si="6"/>
        <v>0</v>
      </c>
      <c r="AI75">
        <f t="shared" si="7"/>
        <v>0</v>
      </c>
      <c r="AJ75">
        <f t="shared" si="8"/>
        <v>0</v>
      </c>
    </row>
    <row r="76" ht="15.75" spans="3:36">
      <c r="C76" t="s">
        <v>61</v>
      </c>
      <c r="D76" t="s">
        <v>62</v>
      </c>
      <c r="E76">
        <f t="shared" ref="E76:E139" si="9">COUNTIF(F76:R76,"&gt;0")</f>
        <v>13</v>
      </c>
      <c r="F76" s="97">
        <v>13985006</v>
      </c>
      <c r="G76" s="97">
        <v>14969519</v>
      </c>
      <c r="H76" s="97">
        <v>16931861</v>
      </c>
      <c r="I76" s="97">
        <v>15430543</v>
      </c>
      <c r="J76" s="97">
        <v>15437506</v>
      </c>
      <c r="K76" s="97">
        <v>21257113</v>
      </c>
      <c r="L76" s="97">
        <v>18012956</v>
      </c>
      <c r="M76" s="97">
        <v>12257915</v>
      </c>
      <c r="N76" s="97">
        <v>12293064</v>
      </c>
      <c r="O76" s="97">
        <v>18971272</v>
      </c>
      <c r="P76" s="97">
        <v>15786096</v>
      </c>
      <c r="Q76" s="97">
        <v>14891696</v>
      </c>
      <c r="R76" s="97">
        <v>19414078</v>
      </c>
      <c r="S76" s="103">
        <f t="shared" ref="S76:S139" si="10">SUM(F76:R76)</f>
        <v>209638625</v>
      </c>
      <c r="U76" s="97">
        <v>234</v>
      </c>
      <c r="V76" s="97">
        <v>195</v>
      </c>
      <c r="W76" s="97">
        <v>206</v>
      </c>
      <c r="X76" s="97">
        <v>225</v>
      </c>
      <c r="Y76" s="97">
        <v>210</v>
      </c>
      <c r="Z76" s="97">
        <v>266</v>
      </c>
      <c r="AA76" s="97">
        <v>237</v>
      </c>
      <c r="AB76" s="97">
        <v>190</v>
      </c>
      <c r="AC76" s="97">
        <v>184</v>
      </c>
      <c r="AD76" s="97">
        <v>273</v>
      </c>
      <c r="AE76" s="97">
        <v>238</v>
      </c>
      <c r="AF76" s="97">
        <v>238</v>
      </c>
      <c r="AG76" s="97">
        <v>225</v>
      </c>
      <c r="AH76" s="90">
        <f t="shared" ref="AH76:AH139" si="11">SUM(U76:AG76)</f>
        <v>2921</v>
      </c>
      <c r="AI76">
        <f t="shared" ref="AI76:AI139" si="12">IFERROR(S76/AH76,0)</f>
        <v>71769.4710715508</v>
      </c>
      <c r="AJ76">
        <f t="shared" ref="AJ76:AJ139" si="13">IFERROR(AH76/E76,0)</f>
        <v>224.692307692308</v>
      </c>
    </row>
    <row r="77" ht="15.75" spans="3:36">
      <c r="C77" t="s">
        <v>88</v>
      </c>
      <c r="D77" t="s">
        <v>89</v>
      </c>
      <c r="E77">
        <f t="shared" si="9"/>
        <v>13</v>
      </c>
      <c r="F77" s="97">
        <v>16895885</v>
      </c>
      <c r="G77" s="97">
        <v>12785852</v>
      </c>
      <c r="H77" s="97">
        <v>12102662</v>
      </c>
      <c r="I77" s="97">
        <v>12054489</v>
      </c>
      <c r="J77" s="97">
        <v>15080162</v>
      </c>
      <c r="K77" s="97">
        <v>21327606</v>
      </c>
      <c r="L77" s="97">
        <v>15480960</v>
      </c>
      <c r="M77" s="97">
        <v>10499451</v>
      </c>
      <c r="N77" s="97">
        <v>10767217</v>
      </c>
      <c r="O77" s="97">
        <v>18640380</v>
      </c>
      <c r="P77" s="97">
        <v>10986139</v>
      </c>
      <c r="Q77" s="97">
        <v>13813311</v>
      </c>
      <c r="R77" s="97">
        <v>18581372</v>
      </c>
      <c r="S77" s="103">
        <f t="shared" si="10"/>
        <v>189015486</v>
      </c>
      <c r="U77" s="97">
        <v>229</v>
      </c>
      <c r="V77" s="97">
        <v>194</v>
      </c>
      <c r="W77" s="97">
        <v>189</v>
      </c>
      <c r="X77" s="97">
        <v>203</v>
      </c>
      <c r="Y77" s="97">
        <v>217</v>
      </c>
      <c r="Z77" s="97">
        <v>258</v>
      </c>
      <c r="AA77" s="97">
        <v>233</v>
      </c>
      <c r="AB77" s="97">
        <v>160</v>
      </c>
      <c r="AC77" s="97">
        <v>169</v>
      </c>
      <c r="AD77" s="97">
        <v>268</v>
      </c>
      <c r="AE77" s="97">
        <v>205</v>
      </c>
      <c r="AF77" s="97">
        <v>229</v>
      </c>
      <c r="AG77" s="97">
        <v>242</v>
      </c>
      <c r="AH77" s="90">
        <f t="shared" si="11"/>
        <v>2796</v>
      </c>
      <c r="AI77">
        <f t="shared" si="12"/>
        <v>67602.1051502146</v>
      </c>
      <c r="AJ77">
        <f t="shared" si="13"/>
        <v>215.076923076923</v>
      </c>
    </row>
    <row r="78" ht="15.75" spans="3:36">
      <c r="C78" t="s">
        <v>103</v>
      </c>
      <c r="D78" t="s">
        <v>104</v>
      </c>
      <c r="E78">
        <f t="shared" si="9"/>
        <v>13</v>
      </c>
      <c r="F78" s="97">
        <v>21778499</v>
      </c>
      <c r="G78" s="97">
        <v>19607021</v>
      </c>
      <c r="H78" s="97">
        <v>20651905</v>
      </c>
      <c r="I78" s="97">
        <v>17980965</v>
      </c>
      <c r="J78" s="97">
        <v>24042259</v>
      </c>
      <c r="K78" s="97">
        <v>27640887</v>
      </c>
      <c r="L78" s="97">
        <v>24559495</v>
      </c>
      <c r="M78" s="97">
        <v>16657593</v>
      </c>
      <c r="N78" s="97">
        <v>19892767</v>
      </c>
      <c r="O78" s="97">
        <v>23603253</v>
      </c>
      <c r="P78" s="97">
        <v>17889826</v>
      </c>
      <c r="Q78" s="97">
        <v>19388617</v>
      </c>
      <c r="R78" s="97">
        <v>25572419</v>
      </c>
      <c r="S78" s="103">
        <f t="shared" si="10"/>
        <v>279265506</v>
      </c>
      <c r="U78" s="97">
        <v>287</v>
      </c>
      <c r="V78" s="97">
        <v>248</v>
      </c>
      <c r="W78" s="97">
        <v>275</v>
      </c>
      <c r="X78" s="97">
        <v>263</v>
      </c>
      <c r="Y78" s="97">
        <v>320</v>
      </c>
      <c r="Z78" s="97">
        <v>350</v>
      </c>
      <c r="AA78" s="97">
        <v>308</v>
      </c>
      <c r="AB78" s="97">
        <v>226</v>
      </c>
      <c r="AC78" s="97">
        <v>275</v>
      </c>
      <c r="AD78" s="97">
        <v>331</v>
      </c>
      <c r="AE78" s="97">
        <v>280</v>
      </c>
      <c r="AF78" s="97">
        <v>299</v>
      </c>
      <c r="AG78" s="97">
        <v>332</v>
      </c>
      <c r="AH78" s="90">
        <f t="shared" si="11"/>
        <v>3794</v>
      </c>
      <c r="AI78">
        <f t="shared" si="12"/>
        <v>73607.1444385872</v>
      </c>
      <c r="AJ78">
        <f t="shared" si="13"/>
        <v>291.846153846154</v>
      </c>
    </row>
    <row r="79" ht="15.75" spans="3:36">
      <c r="C79" t="s">
        <v>756</v>
      </c>
      <c r="D79" t="s">
        <v>757</v>
      </c>
      <c r="E79">
        <f t="shared" si="9"/>
        <v>13</v>
      </c>
      <c r="F79" s="97">
        <v>18348701</v>
      </c>
      <c r="G79" s="97">
        <v>19505931</v>
      </c>
      <c r="H79" s="97">
        <v>31659410</v>
      </c>
      <c r="I79" s="97">
        <v>16366435</v>
      </c>
      <c r="J79" s="97">
        <v>19309336</v>
      </c>
      <c r="K79" s="97">
        <v>26422897</v>
      </c>
      <c r="L79" s="97">
        <v>24243860</v>
      </c>
      <c r="M79" s="97">
        <v>11118738</v>
      </c>
      <c r="N79" s="97">
        <v>15384075</v>
      </c>
      <c r="O79" s="97">
        <v>25936670</v>
      </c>
      <c r="P79" s="97">
        <v>14791068</v>
      </c>
      <c r="Q79" s="97">
        <v>16302953</v>
      </c>
      <c r="R79" s="97">
        <v>23703882</v>
      </c>
      <c r="S79" s="103">
        <f t="shared" si="10"/>
        <v>263093956</v>
      </c>
      <c r="U79" s="97">
        <v>213</v>
      </c>
      <c r="V79" s="97">
        <v>243</v>
      </c>
      <c r="W79" s="97">
        <v>312</v>
      </c>
      <c r="X79" s="97">
        <v>185</v>
      </c>
      <c r="Y79" s="97">
        <v>193</v>
      </c>
      <c r="Z79" s="97">
        <v>289</v>
      </c>
      <c r="AA79" s="97">
        <v>245</v>
      </c>
      <c r="AB79" s="97">
        <v>130</v>
      </c>
      <c r="AC79" s="97">
        <v>167</v>
      </c>
      <c r="AD79" s="97">
        <v>287</v>
      </c>
      <c r="AE79" s="97">
        <v>149</v>
      </c>
      <c r="AF79" s="97">
        <v>185</v>
      </c>
      <c r="AG79" s="97">
        <v>236</v>
      </c>
      <c r="AH79" s="90">
        <f t="shared" si="11"/>
        <v>2834</v>
      </c>
      <c r="AI79">
        <f t="shared" si="12"/>
        <v>92834.8468595625</v>
      </c>
      <c r="AJ79">
        <f t="shared" si="13"/>
        <v>218</v>
      </c>
    </row>
    <row r="80" ht="15.75" spans="3:36">
      <c r="C80" t="s">
        <v>750</v>
      </c>
      <c r="D80" t="s">
        <v>751</v>
      </c>
      <c r="E80">
        <f t="shared" si="9"/>
        <v>11</v>
      </c>
      <c r="F80" s="97">
        <v>6743983</v>
      </c>
      <c r="G80" s="97">
        <v>7249215</v>
      </c>
      <c r="H80" s="97">
        <v>6738983</v>
      </c>
      <c r="I80" s="97">
        <v>5373247</v>
      </c>
      <c r="J80" s="97">
        <v>7411568</v>
      </c>
      <c r="K80" s="97">
        <v>6926669</v>
      </c>
      <c r="L80" s="97">
        <v>0</v>
      </c>
      <c r="M80" s="97">
        <v>5698671</v>
      </c>
      <c r="N80" s="97">
        <v>8085300</v>
      </c>
      <c r="O80" s="97">
        <v>0</v>
      </c>
      <c r="P80" s="97">
        <v>6524346</v>
      </c>
      <c r="Q80" s="97">
        <v>6741838</v>
      </c>
      <c r="R80" s="97">
        <v>8040799</v>
      </c>
      <c r="S80" s="103">
        <f t="shared" si="10"/>
        <v>75534619</v>
      </c>
      <c r="U80" s="97">
        <v>89</v>
      </c>
      <c r="V80" s="97">
        <v>93</v>
      </c>
      <c r="W80" s="97">
        <v>84</v>
      </c>
      <c r="X80" s="97">
        <v>73</v>
      </c>
      <c r="Y80" s="97">
        <v>87</v>
      </c>
      <c r="Z80" s="97">
        <v>100</v>
      </c>
      <c r="AA80" s="97">
        <v>0</v>
      </c>
      <c r="AB80" s="97">
        <v>85</v>
      </c>
      <c r="AC80" s="97">
        <v>114</v>
      </c>
      <c r="AD80" s="97">
        <v>0</v>
      </c>
      <c r="AE80" s="97">
        <v>103</v>
      </c>
      <c r="AF80" s="97">
        <v>99</v>
      </c>
      <c r="AG80" s="97">
        <v>109</v>
      </c>
      <c r="AH80" s="90">
        <f t="shared" si="11"/>
        <v>1036</v>
      </c>
      <c r="AI80">
        <f t="shared" si="12"/>
        <v>72909.8638996139</v>
      </c>
      <c r="AJ80">
        <f t="shared" si="13"/>
        <v>94.1818181818182</v>
      </c>
    </row>
    <row r="81" ht="15.75" spans="3:36">
      <c r="C81" t="s">
        <v>752</v>
      </c>
      <c r="D81" t="s">
        <v>753</v>
      </c>
      <c r="E81">
        <f t="shared" si="9"/>
        <v>13</v>
      </c>
      <c r="F81" s="97">
        <v>10427769</v>
      </c>
      <c r="G81" s="97">
        <v>9367283</v>
      </c>
      <c r="H81" s="97">
        <v>13621317</v>
      </c>
      <c r="I81" s="97">
        <v>11215855</v>
      </c>
      <c r="J81" s="97">
        <v>10639599</v>
      </c>
      <c r="K81" s="97">
        <v>11542456</v>
      </c>
      <c r="L81" s="97">
        <v>9049566</v>
      </c>
      <c r="M81" s="97">
        <v>9699375</v>
      </c>
      <c r="N81" s="97">
        <v>10330446</v>
      </c>
      <c r="O81" s="97">
        <v>12362319</v>
      </c>
      <c r="P81" s="97">
        <v>9973588</v>
      </c>
      <c r="Q81" s="97">
        <v>8584080</v>
      </c>
      <c r="R81" s="97">
        <v>12916679</v>
      </c>
      <c r="S81" s="103">
        <f t="shared" si="10"/>
        <v>139730332</v>
      </c>
      <c r="U81" s="97">
        <v>137</v>
      </c>
      <c r="V81" s="97">
        <v>105</v>
      </c>
      <c r="W81" s="97">
        <v>152</v>
      </c>
      <c r="X81" s="97">
        <v>124</v>
      </c>
      <c r="Y81" s="97">
        <v>120</v>
      </c>
      <c r="Z81" s="97">
        <v>156</v>
      </c>
      <c r="AA81" s="97">
        <v>101</v>
      </c>
      <c r="AB81" s="97">
        <v>122</v>
      </c>
      <c r="AC81" s="97">
        <v>105</v>
      </c>
      <c r="AD81" s="97">
        <v>145</v>
      </c>
      <c r="AE81" s="97">
        <v>118</v>
      </c>
      <c r="AF81" s="97">
        <v>112</v>
      </c>
      <c r="AG81" s="97">
        <v>131</v>
      </c>
      <c r="AH81" s="90">
        <f t="shared" si="11"/>
        <v>1628</v>
      </c>
      <c r="AI81">
        <f t="shared" si="12"/>
        <v>85829.4422604423</v>
      </c>
      <c r="AJ81">
        <f t="shared" si="13"/>
        <v>125.230769230769</v>
      </c>
    </row>
    <row r="82" ht="15.75" spans="3:36">
      <c r="C82" t="s">
        <v>762</v>
      </c>
      <c r="D82" t="s">
        <v>763</v>
      </c>
      <c r="E82">
        <f t="shared" si="9"/>
        <v>13</v>
      </c>
      <c r="F82" s="97">
        <v>14569650</v>
      </c>
      <c r="G82" s="97">
        <v>14668376</v>
      </c>
      <c r="H82" s="97">
        <v>17286847</v>
      </c>
      <c r="I82" s="97">
        <v>15918967</v>
      </c>
      <c r="J82" s="97">
        <v>13621370</v>
      </c>
      <c r="K82" s="97">
        <v>14503078</v>
      </c>
      <c r="L82" s="97">
        <v>16904122</v>
      </c>
      <c r="M82" s="97">
        <v>15432717</v>
      </c>
      <c r="N82" s="97">
        <v>11241052</v>
      </c>
      <c r="O82" s="97">
        <v>14981935</v>
      </c>
      <c r="P82" s="97">
        <v>14218952</v>
      </c>
      <c r="Q82" s="97">
        <v>13781443</v>
      </c>
      <c r="R82" s="97">
        <v>15535527</v>
      </c>
      <c r="S82" s="103">
        <f t="shared" si="10"/>
        <v>192664036</v>
      </c>
      <c r="U82" s="97">
        <v>174</v>
      </c>
      <c r="V82" s="97">
        <v>170</v>
      </c>
      <c r="W82" s="97">
        <v>211</v>
      </c>
      <c r="X82" s="97">
        <v>177</v>
      </c>
      <c r="Y82" s="97">
        <v>159</v>
      </c>
      <c r="Z82" s="97">
        <v>193</v>
      </c>
      <c r="AA82" s="97">
        <v>150</v>
      </c>
      <c r="AB82" s="97">
        <v>181</v>
      </c>
      <c r="AC82" s="97">
        <v>157</v>
      </c>
      <c r="AD82" s="97">
        <v>219</v>
      </c>
      <c r="AE82" s="97">
        <v>190</v>
      </c>
      <c r="AF82" s="97">
        <v>178</v>
      </c>
      <c r="AG82" s="97">
        <v>175</v>
      </c>
      <c r="AH82" s="90">
        <f t="shared" si="11"/>
        <v>2334</v>
      </c>
      <c r="AI82">
        <f t="shared" si="12"/>
        <v>82546.7163667524</v>
      </c>
      <c r="AJ82">
        <f t="shared" si="13"/>
        <v>179.538461538462</v>
      </c>
    </row>
    <row r="83" ht="15.75" spans="3:36">
      <c r="C83" t="s">
        <v>758</v>
      </c>
      <c r="D83" t="s">
        <v>759</v>
      </c>
      <c r="E83">
        <f t="shared" si="9"/>
        <v>13</v>
      </c>
      <c r="F83" s="97">
        <v>5672329</v>
      </c>
      <c r="G83" s="97">
        <v>5008110</v>
      </c>
      <c r="H83" s="97">
        <v>4677761</v>
      </c>
      <c r="I83" s="97">
        <v>5244242</v>
      </c>
      <c r="J83" s="97">
        <v>5512415</v>
      </c>
      <c r="K83" s="97">
        <v>7015804</v>
      </c>
      <c r="L83" s="97">
        <v>7106384</v>
      </c>
      <c r="M83" s="97">
        <v>3563461</v>
      </c>
      <c r="N83" s="97">
        <v>4151098</v>
      </c>
      <c r="O83" s="97">
        <v>6801182</v>
      </c>
      <c r="P83" s="97">
        <v>4335884</v>
      </c>
      <c r="Q83" s="97">
        <v>4823022</v>
      </c>
      <c r="R83" s="97">
        <v>5848263</v>
      </c>
      <c r="S83" s="103">
        <f t="shared" si="10"/>
        <v>69759955</v>
      </c>
      <c r="U83" s="97">
        <v>64</v>
      </c>
      <c r="V83" s="97">
        <v>55</v>
      </c>
      <c r="W83" s="97">
        <v>60</v>
      </c>
      <c r="X83" s="97">
        <v>54</v>
      </c>
      <c r="Y83" s="97">
        <v>62</v>
      </c>
      <c r="Z83" s="97">
        <v>77</v>
      </c>
      <c r="AA83" s="97">
        <v>64</v>
      </c>
      <c r="AB83" s="97">
        <v>39</v>
      </c>
      <c r="AC83" s="97">
        <v>51</v>
      </c>
      <c r="AD83" s="97">
        <v>78</v>
      </c>
      <c r="AE83" s="97">
        <v>55</v>
      </c>
      <c r="AF83" s="97">
        <v>60</v>
      </c>
      <c r="AG83" s="97">
        <v>59</v>
      </c>
      <c r="AH83" s="90">
        <f t="shared" si="11"/>
        <v>778</v>
      </c>
      <c r="AI83">
        <f t="shared" si="12"/>
        <v>89665.7519280206</v>
      </c>
      <c r="AJ83">
        <f t="shared" si="13"/>
        <v>59.8461538461538</v>
      </c>
    </row>
    <row r="84" ht="15.75" spans="3:36">
      <c r="C84" t="s">
        <v>766</v>
      </c>
      <c r="D84" t="s">
        <v>767</v>
      </c>
      <c r="E84">
        <f t="shared" si="9"/>
        <v>13</v>
      </c>
      <c r="F84" s="97">
        <v>24980276</v>
      </c>
      <c r="G84" s="97">
        <v>21312461</v>
      </c>
      <c r="H84" s="97">
        <v>21433778</v>
      </c>
      <c r="I84" s="97">
        <v>21927108</v>
      </c>
      <c r="J84" s="97">
        <v>21144391</v>
      </c>
      <c r="K84" s="97">
        <v>23438062</v>
      </c>
      <c r="L84" s="97">
        <v>16116368</v>
      </c>
      <c r="M84" s="97">
        <v>19362183</v>
      </c>
      <c r="N84" s="97">
        <v>19744387</v>
      </c>
      <c r="O84" s="97">
        <v>20757378</v>
      </c>
      <c r="P84" s="97">
        <v>21686174</v>
      </c>
      <c r="Q84" s="97">
        <v>23419702</v>
      </c>
      <c r="R84" s="97">
        <v>21270501</v>
      </c>
      <c r="S84" s="103">
        <f t="shared" si="10"/>
        <v>276592769</v>
      </c>
      <c r="U84" s="97">
        <v>266</v>
      </c>
      <c r="V84" s="97">
        <v>246</v>
      </c>
      <c r="W84" s="97">
        <v>244</v>
      </c>
      <c r="X84" s="97">
        <v>281</v>
      </c>
      <c r="Y84" s="97">
        <v>261</v>
      </c>
      <c r="Z84" s="97">
        <v>283</v>
      </c>
      <c r="AA84" s="97">
        <v>182</v>
      </c>
      <c r="AB84" s="97">
        <v>222</v>
      </c>
      <c r="AC84" s="97">
        <v>236</v>
      </c>
      <c r="AD84" s="97">
        <v>255</v>
      </c>
      <c r="AE84" s="97">
        <v>291</v>
      </c>
      <c r="AF84" s="97">
        <v>258</v>
      </c>
      <c r="AG84" s="97">
        <v>253</v>
      </c>
      <c r="AH84" s="90">
        <f t="shared" si="11"/>
        <v>3278</v>
      </c>
      <c r="AI84">
        <f t="shared" si="12"/>
        <v>84378.5140329469</v>
      </c>
      <c r="AJ84">
        <f t="shared" si="13"/>
        <v>252.153846153846</v>
      </c>
    </row>
    <row r="85" ht="15.75" spans="3:36">
      <c r="C85" t="s">
        <v>804</v>
      </c>
      <c r="D85" t="s">
        <v>805</v>
      </c>
      <c r="E85">
        <f t="shared" si="9"/>
        <v>13</v>
      </c>
      <c r="F85" s="97">
        <v>15531310</v>
      </c>
      <c r="G85" s="97">
        <v>16152252</v>
      </c>
      <c r="H85" s="97">
        <v>21149645</v>
      </c>
      <c r="I85" s="97">
        <v>15731434</v>
      </c>
      <c r="J85" s="97">
        <v>16528370</v>
      </c>
      <c r="K85" s="97">
        <v>20473255</v>
      </c>
      <c r="L85" s="97">
        <v>14431643</v>
      </c>
      <c r="M85" s="97">
        <v>14874019</v>
      </c>
      <c r="N85" s="97">
        <v>14818659</v>
      </c>
      <c r="O85" s="97">
        <v>21727560</v>
      </c>
      <c r="P85" s="97">
        <v>15704942</v>
      </c>
      <c r="Q85" s="97">
        <v>16696536</v>
      </c>
      <c r="R85" s="97">
        <v>20744205</v>
      </c>
      <c r="S85" s="103">
        <f t="shared" si="10"/>
        <v>224563830</v>
      </c>
      <c r="U85" s="97">
        <v>184</v>
      </c>
      <c r="V85" s="97">
        <v>196</v>
      </c>
      <c r="W85" s="97">
        <v>236</v>
      </c>
      <c r="X85" s="97">
        <v>188</v>
      </c>
      <c r="Y85" s="97">
        <v>175</v>
      </c>
      <c r="Z85" s="97">
        <v>220</v>
      </c>
      <c r="AA85" s="97">
        <v>161</v>
      </c>
      <c r="AB85" s="97">
        <v>158</v>
      </c>
      <c r="AC85" s="97">
        <v>180</v>
      </c>
      <c r="AD85" s="97">
        <v>257</v>
      </c>
      <c r="AE85" s="97">
        <v>182</v>
      </c>
      <c r="AF85" s="97">
        <v>209</v>
      </c>
      <c r="AG85" s="97">
        <v>213</v>
      </c>
      <c r="AH85" s="90">
        <f t="shared" si="11"/>
        <v>2559</v>
      </c>
      <c r="AI85">
        <f t="shared" si="12"/>
        <v>87754.5252051583</v>
      </c>
      <c r="AJ85">
        <f t="shared" si="13"/>
        <v>196.846153846154</v>
      </c>
    </row>
    <row r="86" ht="15.75" spans="3:36">
      <c r="C86" t="s">
        <v>899</v>
      </c>
      <c r="D86" t="s">
        <v>900</v>
      </c>
      <c r="E86">
        <f t="shared" si="9"/>
        <v>13</v>
      </c>
      <c r="F86" s="97">
        <v>26573349</v>
      </c>
      <c r="G86" s="97">
        <v>23220038</v>
      </c>
      <c r="H86" s="97">
        <v>26172611</v>
      </c>
      <c r="I86" s="97">
        <v>24751104</v>
      </c>
      <c r="J86" s="97">
        <v>22005363</v>
      </c>
      <c r="K86" s="97">
        <v>34423659</v>
      </c>
      <c r="L86" s="97">
        <v>26038100</v>
      </c>
      <c r="M86" s="97">
        <v>20074315</v>
      </c>
      <c r="N86" s="97">
        <v>23119213</v>
      </c>
      <c r="O86" s="97">
        <v>35878609</v>
      </c>
      <c r="P86" s="97">
        <v>19803602</v>
      </c>
      <c r="Q86" s="97">
        <v>20991717</v>
      </c>
      <c r="R86" s="97">
        <v>26380360</v>
      </c>
      <c r="S86" s="103">
        <f t="shared" si="10"/>
        <v>329432040</v>
      </c>
      <c r="U86" s="97">
        <v>301</v>
      </c>
      <c r="V86" s="97">
        <v>263</v>
      </c>
      <c r="W86" s="97">
        <v>299</v>
      </c>
      <c r="X86" s="97">
        <v>283</v>
      </c>
      <c r="Y86" s="97">
        <v>259</v>
      </c>
      <c r="Z86" s="97">
        <v>378</v>
      </c>
      <c r="AA86" s="97">
        <v>265</v>
      </c>
      <c r="AB86" s="97">
        <v>240</v>
      </c>
      <c r="AC86" s="97">
        <v>250</v>
      </c>
      <c r="AD86" s="97">
        <v>389</v>
      </c>
      <c r="AE86" s="97">
        <v>241</v>
      </c>
      <c r="AF86" s="97">
        <v>252</v>
      </c>
      <c r="AG86" s="97">
        <v>283</v>
      </c>
      <c r="AH86" s="90">
        <f t="shared" si="11"/>
        <v>3703</v>
      </c>
      <c r="AI86">
        <f t="shared" si="12"/>
        <v>88963.5538752363</v>
      </c>
      <c r="AJ86">
        <f t="shared" si="13"/>
        <v>284.846153846154</v>
      </c>
    </row>
    <row r="87" ht="15.75" spans="3:36">
      <c r="C87" t="s">
        <v>778</v>
      </c>
      <c r="D87" t="s">
        <v>779</v>
      </c>
      <c r="E87">
        <f t="shared" si="9"/>
        <v>13</v>
      </c>
      <c r="F87" s="97">
        <v>29293425</v>
      </c>
      <c r="G87" s="97">
        <v>27129530</v>
      </c>
      <c r="H87" s="97">
        <v>33223897</v>
      </c>
      <c r="I87" s="97">
        <v>29183320</v>
      </c>
      <c r="J87" s="97">
        <v>27871481</v>
      </c>
      <c r="K87" s="97">
        <v>40648168</v>
      </c>
      <c r="L87" s="97">
        <v>28000274</v>
      </c>
      <c r="M87" s="97">
        <v>21049118</v>
      </c>
      <c r="N87" s="97">
        <v>22582520</v>
      </c>
      <c r="O87" s="97">
        <v>38624013</v>
      </c>
      <c r="P87" s="97">
        <v>23926035</v>
      </c>
      <c r="Q87" s="97">
        <v>28867631</v>
      </c>
      <c r="R87" s="97">
        <v>36387097</v>
      </c>
      <c r="S87" s="103">
        <f t="shared" si="10"/>
        <v>386786509</v>
      </c>
      <c r="U87" s="97">
        <v>334</v>
      </c>
      <c r="V87" s="97">
        <v>324</v>
      </c>
      <c r="W87" s="97">
        <v>399</v>
      </c>
      <c r="X87" s="97">
        <v>349</v>
      </c>
      <c r="Y87" s="97">
        <v>321</v>
      </c>
      <c r="Z87" s="97">
        <v>479</v>
      </c>
      <c r="AA87" s="97">
        <v>315</v>
      </c>
      <c r="AB87" s="97">
        <v>246</v>
      </c>
      <c r="AC87" s="97">
        <v>280</v>
      </c>
      <c r="AD87" s="97">
        <v>465</v>
      </c>
      <c r="AE87" s="97">
        <v>304</v>
      </c>
      <c r="AF87" s="97">
        <v>336</v>
      </c>
      <c r="AG87" s="97">
        <v>391</v>
      </c>
      <c r="AH87" s="90">
        <f t="shared" si="11"/>
        <v>4543</v>
      </c>
      <c r="AI87">
        <f t="shared" si="12"/>
        <v>85139.0070438036</v>
      </c>
      <c r="AJ87">
        <f t="shared" si="13"/>
        <v>349.461538461538</v>
      </c>
    </row>
    <row r="88" ht="15.75" spans="3:36">
      <c r="C88" t="s">
        <v>764</v>
      </c>
      <c r="D88" t="s">
        <v>765</v>
      </c>
      <c r="E88">
        <f t="shared" si="9"/>
        <v>12</v>
      </c>
      <c r="F88" s="97">
        <v>0</v>
      </c>
      <c r="G88" s="97">
        <v>9027758</v>
      </c>
      <c r="H88" s="97">
        <v>5646807</v>
      </c>
      <c r="I88" s="97">
        <v>7024219</v>
      </c>
      <c r="J88" s="97">
        <v>5320717</v>
      </c>
      <c r="K88" s="97">
        <v>6191861</v>
      </c>
      <c r="L88" s="97">
        <v>3845090</v>
      </c>
      <c r="M88" s="97">
        <v>4171975</v>
      </c>
      <c r="N88" s="97">
        <v>5687115</v>
      </c>
      <c r="O88" s="97">
        <v>10018536</v>
      </c>
      <c r="P88" s="97">
        <v>3425939</v>
      </c>
      <c r="Q88" s="97">
        <v>8030368</v>
      </c>
      <c r="R88" s="97">
        <v>9035731</v>
      </c>
      <c r="S88" s="103">
        <f t="shared" si="10"/>
        <v>77426116</v>
      </c>
      <c r="U88" s="97">
        <v>0</v>
      </c>
      <c r="V88" s="97">
        <v>81</v>
      </c>
      <c r="W88" s="97">
        <v>58</v>
      </c>
      <c r="X88" s="97">
        <v>52</v>
      </c>
      <c r="Y88" s="97">
        <v>62</v>
      </c>
      <c r="Z88" s="97">
        <v>55</v>
      </c>
      <c r="AA88" s="97">
        <v>44</v>
      </c>
      <c r="AB88" s="97">
        <v>38</v>
      </c>
      <c r="AC88" s="97">
        <v>61</v>
      </c>
      <c r="AD88" s="97">
        <v>96</v>
      </c>
      <c r="AE88" s="97">
        <v>46</v>
      </c>
      <c r="AF88" s="97">
        <v>87</v>
      </c>
      <c r="AG88" s="97">
        <v>92</v>
      </c>
      <c r="AH88" s="90">
        <f t="shared" si="11"/>
        <v>772</v>
      </c>
      <c r="AI88">
        <f t="shared" si="12"/>
        <v>100292.896373057</v>
      </c>
      <c r="AJ88">
        <f t="shared" si="13"/>
        <v>64.3333333333333</v>
      </c>
    </row>
    <row r="89" ht="15.75" spans="3:36">
      <c r="C89" t="s">
        <v>780</v>
      </c>
      <c r="D89" t="s">
        <v>781</v>
      </c>
      <c r="E89">
        <f t="shared" si="9"/>
        <v>13</v>
      </c>
      <c r="F89" s="97">
        <v>5101888</v>
      </c>
      <c r="G89" s="97">
        <v>4458618</v>
      </c>
      <c r="H89" s="97">
        <v>6449659</v>
      </c>
      <c r="I89" s="97">
        <v>4419291</v>
      </c>
      <c r="J89" s="97">
        <v>5372786</v>
      </c>
      <c r="K89" s="97">
        <v>6547736</v>
      </c>
      <c r="L89" s="97">
        <v>7229204</v>
      </c>
      <c r="M89" s="97">
        <v>4826210</v>
      </c>
      <c r="N89" s="97">
        <v>5189066</v>
      </c>
      <c r="O89" s="97">
        <v>6635761</v>
      </c>
      <c r="P89" s="97">
        <v>4335153</v>
      </c>
      <c r="Q89" s="97">
        <v>5461193</v>
      </c>
      <c r="R89" s="97">
        <v>4360656</v>
      </c>
      <c r="S89" s="103">
        <f t="shared" si="10"/>
        <v>70387221</v>
      </c>
      <c r="U89" s="97">
        <v>54</v>
      </c>
      <c r="V89" s="97">
        <v>59</v>
      </c>
      <c r="W89" s="97">
        <v>85</v>
      </c>
      <c r="X89" s="97">
        <v>71</v>
      </c>
      <c r="Y89" s="97">
        <v>66</v>
      </c>
      <c r="Z89" s="97">
        <v>73</v>
      </c>
      <c r="AA89" s="97">
        <v>70</v>
      </c>
      <c r="AB89" s="97">
        <v>53</v>
      </c>
      <c r="AC89" s="97">
        <v>64</v>
      </c>
      <c r="AD89" s="97">
        <v>69</v>
      </c>
      <c r="AE89" s="97">
        <v>74</v>
      </c>
      <c r="AF89" s="97">
        <v>71</v>
      </c>
      <c r="AG89" s="97">
        <v>52</v>
      </c>
      <c r="AH89" s="90">
        <f t="shared" si="11"/>
        <v>861</v>
      </c>
      <c r="AI89">
        <f t="shared" si="12"/>
        <v>81750.5470383275</v>
      </c>
      <c r="AJ89">
        <f t="shared" si="13"/>
        <v>66.2307692307692</v>
      </c>
    </row>
    <row r="90" ht="15.75" spans="3:36">
      <c r="C90" t="s">
        <v>772</v>
      </c>
      <c r="D90" t="s">
        <v>773</v>
      </c>
      <c r="E90">
        <f t="shared" si="9"/>
        <v>13</v>
      </c>
      <c r="F90" s="97">
        <v>13081793</v>
      </c>
      <c r="G90" s="97">
        <v>14701009</v>
      </c>
      <c r="H90" s="97">
        <v>15040309</v>
      </c>
      <c r="I90" s="97">
        <v>14925800</v>
      </c>
      <c r="J90" s="97">
        <v>15093629</v>
      </c>
      <c r="K90" s="97">
        <v>14928714</v>
      </c>
      <c r="L90" s="97">
        <v>15375965</v>
      </c>
      <c r="M90" s="97">
        <v>12797756</v>
      </c>
      <c r="N90" s="97">
        <v>14390210</v>
      </c>
      <c r="O90" s="97">
        <v>16186694</v>
      </c>
      <c r="P90" s="97">
        <v>15536210</v>
      </c>
      <c r="Q90" s="97">
        <v>15662751</v>
      </c>
      <c r="R90" s="97">
        <v>14769881</v>
      </c>
      <c r="S90" s="103">
        <f t="shared" si="10"/>
        <v>192490721</v>
      </c>
      <c r="U90" s="97">
        <v>182</v>
      </c>
      <c r="V90" s="97">
        <v>191</v>
      </c>
      <c r="W90" s="97">
        <v>225</v>
      </c>
      <c r="X90" s="97">
        <v>202</v>
      </c>
      <c r="Y90" s="97">
        <v>198</v>
      </c>
      <c r="Z90" s="97">
        <v>212</v>
      </c>
      <c r="AA90" s="97">
        <v>159</v>
      </c>
      <c r="AB90" s="97">
        <v>183</v>
      </c>
      <c r="AC90" s="97">
        <v>195</v>
      </c>
      <c r="AD90" s="97">
        <v>234</v>
      </c>
      <c r="AE90" s="97">
        <v>228</v>
      </c>
      <c r="AF90" s="97">
        <v>226</v>
      </c>
      <c r="AG90" s="97">
        <v>193</v>
      </c>
      <c r="AH90" s="90">
        <f t="shared" si="11"/>
        <v>2628</v>
      </c>
      <c r="AI90">
        <f t="shared" si="12"/>
        <v>73246.0886605784</v>
      </c>
      <c r="AJ90">
        <f t="shared" si="13"/>
        <v>202.153846153846</v>
      </c>
    </row>
    <row r="91" ht="15.75" spans="3:36">
      <c r="C91" t="s">
        <v>863</v>
      </c>
      <c r="D91" t="s">
        <v>1106</v>
      </c>
      <c r="E91">
        <f t="shared" si="9"/>
        <v>13</v>
      </c>
      <c r="F91" s="97">
        <v>18819413</v>
      </c>
      <c r="G91" s="97">
        <v>19610384</v>
      </c>
      <c r="H91" s="97">
        <v>25737479</v>
      </c>
      <c r="I91" s="97">
        <v>22748997</v>
      </c>
      <c r="J91" s="97">
        <v>20469615</v>
      </c>
      <c r="K91" s="97">
        <v>22722939</v>
      </c>
      <c r="L91" s="97">
        <v>22266489</v>
      </c>
      <c r="M91" s="97">
        <v>17701909</v>
      </c>
      <c r="N91" s="97">
        <v>22090927</v>
      </c>
      <c r="O91" s="97">
        <v>27712696</v>
      </c>
      <c r="P91" s="97">
        <v>20613959</v>
      </c>
      <c r="Q91" s="97">
        <v>25748390</v>
      </c>
      <c r="R91" s="97">
        <v>24608715</v>
      </c>
      <c r="S91" s="103">
        <f t="shared" si="10"/>
        <v>290851912</v>
      </c>
      <c r="U91" s="97">
        <v>237</v>
      </c>
      <c r="V91" s="97">
        <v>219</v>
      </c>
      <c r="W91" s="97">
        <v>303</v>
      </c>
      <c r="X91" s="97">
        <v>280</v>
      </c>
      <c r="Y91" s="97">
        <v>249</v>
      </c>
      <c r="Z91" s="97">
        <v>285</v>
      </c>
      <c r="AA91" s="97">
        <v>252</v>
      </c>
      <c r="AB91" s="97">
        <v>221</v>
      </c>
      <c r="AC91" s="97">
        <v>283</v>
      </c>
      <c r="AD91" s="97">
        <v>353</v>
      </c>
      <c r="AE91" s="97">
        <v>272</v>
      </c>
      <c r="AF91" s="97">
        <v>315</v>
      </c>
      <c r="AG91" s="97">
        <v>276</v>
      </c>
      <c r="AH91" s="90">
        <f t="shared" si="11"/>
        <v>3545</v>
      </c>
      <c r="AI91">
        <f t="shared" si="12"/>
        <v>82045.6733427362</v>
      </c>
      <c r="AJ91">
        <f t="shared" si="13"/>
        <v>272.692307692308</v>
      </c>
    </row>
    <row r="92" ht="15.75" spans="3:36">
      <c r="C92" t="s">
        <v>774</v>
      </c>
      <c r="D92" t="s">
        <v>775</v>
      </c>
      <c r="E92">
        <f t="shared" si="9"/>
        <v>13</v>
      </c>
      <c r="F92" s="97">
        <v>12441610</v>
      </c>
      <c r="G92" s="97">
        <v>13466034</v>
      </c>
      <c r="H92" s="97">
        <v>13253983</v>
      </c>
      <c r="I92" s="97">
        <v>11257766</v>
      </c>
      <c r="J92" s="97">
        <v>14830844</v>
      </c>
      <c r="K92" s="97">
        <v>18202345</v>
      </c>
      <c r="L92" s="97">
        <v>16794499</v>
      </c>
      <c r="M92" s="97">
        <v>12042010</v>
      </c>
      <c r="N92" s="97">
        <v>11685389</v>
      </c>
      <c r="O92" s="97">
        <v>15618250</v>
      </c>
      <c r="P92" s="97">
        <v>16221129</v>
      </c>
      <c r="Q92" s="97">
        <v>14306562</v>
      </c>
      <c r="R92" s="97">
        <v>15990852</v>
      </c>
      <c r="S92" s="103">
        <f t="shared" si="10"/>
        <v>186111273</v>
      </c>
      <c r="U92" s="97">
        <v>140</v>
      </c>
      <c r="V92" s="97">
        <v>152</v>
      </c>
      <c r="W92" s="97">
        <v>170</v>
      </c>
      <c r="X92" s="97">
        <v>138</v>
      </c>
      <c r="Y92" s="97">
        <v>139</v>
      </c>
      <c r="Z92" s="97">
        <v>216</v>
      </c>
      <c r="AA92" s="97">
        <v>161</v>
      </c>
      <c r="AB92" s="97">
        <v>132</v>
      </c>
      <c r="AC92" s="97">
        <v>147</v>
      </c>
      <c r="AD92" s="97">
        <v>200</v>
      </c>
      <c r="AE92" s="97">
        <v>188</v>
      </c>
      <c r="AF92" s="97">
        <v>169</v>
      </c>
      <c r="AG92" s="97">
        <v>172</v>
      </c>
      <c r="AH92" s="90">
        <f t="shared" si="11"/>
        <v>2124</v>
      </c>
      <c r="AI92">
        <f t="shared" si="12"/>
        <v>87623.0098870057</v>
      </c>
      <c r="AJ92">
        <f t="shared" si="13"/>
        <v>163.384615384615</v>
      </c>
    </row>
    <row r="93" ht="15.75" spans="3:36">
      <c r="C93" t="s">
        <v>776</v>
      </c>
      <c r="D93" t="s">
        <v>777</v>
      </c>
      <c r="E93">
        <f t="shared" si="9"/>
        <v>0</v>
      </c>
      <c r="F93" s="97">
        <v>0</v>
      </c>
      <c r="G93" s="97">
        <v>0</v>
      </c>
      <c r="H93" s="97">
        <v>0</v>
      </c>
      <c r="I93" s="97">
        <v>0</v>
      </c>
      <c r="J93" s="97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0</v>
      </c>
      <c r="S93" s="103">
        <f t="shared" si="10"/>
        <v>0</v>
      </c>
      <c r="U93" s="97">
        <v>0</v>
      </c>
      <c r="V93" s="97">
        <v>0</v>
      </c>
      <c r="W93" s="97">
        <v>0</v>
      </c>
      <c r="X93" s="97">
        <v>0</v>
      </c>
      <c r="Y93" s="97">
        <v>0</v>
      </c>
      <c r="Z93" s="97">
        <v>0</v>
      </c>
      <c r="AA93" s="97">
        <v>0</v>
      </c>
      <c r="AB93" s="97">
        <v>0</v>
      </c>
      <c r="AC93" s="97">
        <v>0</v>
      </c>
      <c r="AD93" s="97">
        <v>0</v>
      </c>
      <c r="AE93" s="97">
        <v>0</v>
      </c>
      <c r="AF93" s="97">
        <v>0</v>
      </c>
      <c r="AG93" s="97">
        <v>0</v>
      </c>
      <c r="AH93" s="90">
        <f t="shared" si="11"/>
        <v>0</v>
      </c>
      <c r="AI93">
        <f t="shared" si="12"/>
        <v>0</v>
      </c>
      <c r="AJ93">
        <f t="shared" si="13"/>
        <v>0</v>
      </c>
    </row>
    <row r="94" ht="15.75" spans="3:36">
      <c r="C94" t="s">
        <v>782</v>
      </c>
      <c r="D94" t="s">
        <v>783</v>
      </c>
      <c r="E94">
        <f t="shared" si="9"/>
        <v>13</v>
      </c>
      <c r="F94" s="97">
        <v>20449580</v>
      </c>
      <c r="G94" s="97">
        <v>21286456</v>
      </c>
      <c r="H94" s="97">
        <v>24929230</v>
      </c>
      <c r="I94" s="97">
        <v>17698709</v>
      </c>
      <c r="J94" s="97">
        <v>21806328</v>
      </c>
      <c r="K94" s="97">
        <v>24848491</v>
      </c>
      <c r="L94" s="97">
        <v>15492983</v>
      </c>
      <c r="M94" s="97">
        <v>19329065</v>
      </c>
      <c r="N94" s="97">
        <v>18453754</v>
      </c>
      <c r="O94" s="97">
        <v>23389324</v>
      </c>
      <c r="P94" s="97">
        <v>20291450</v>
      </c>
      <c r="Q94" s="97">
        <v>19488803</v>
      </c>
      <c r="R94" s="97">
        <v>24496776</v>
      </c>
      <c r="S94" s="103">
        <f t="shared" si="10"/>
        <v>271960949</v>
      </c>
      <c r="U94" s="97">
        <v>231</v>
      </c>
      <c r="V94" s="97">
        <v>249</v>
      </c>
      <c r="W94" s="97">
        <v>264</v>
      </c>
      <c r="X94" s="97">
        <v>241</v>
      </c>
      <c r="Y94" s="97">
        <v>273</v>
      </c>
      <c r="Z94" s="97">
        <v>313</v>
      </c>
      <c r="AA94" s="97">
        <v>177</v>
      </c>
      <c r="AB94" s="97">
        <v>205</v>
      </c>
      <c r="AC94" s="97">
        <v>239</v>
      </c>
      <c r="AD94" s="97">
        <v>245</v>
      </c>
      <c r="AE94" s="97">
        <v>279</v>
      </c>
      <c r="AF94" s="97">
        <v>240</v>
      </c>
      <c r="AG94" s="97">
        <v>275</v>
      </c>
      <c r="AH94" s="90">
        <f t="shared" si="11"/>
        <v>3231</v>
      </c>
      <c r="AI94">
        <f t="shared" si="12"/>
        <v>84172.3766635716</v>
      </c>
      <c r="AJ94">
        <f t="shared" si="13"/>
        <v>248.538461538462</v>
      </c>
    </row>
    <row r="95" ht="15.75" spans="3:36">
      <c r="C95" t="s">
        <v>792</v>
      </c>
      <c r="D95" t="s">
        <v>793</v>
      </c>
      <c r="E95">
        <f t="shared" si="9"/>
        <v>9</v>
      </c>
      <c r="F95" s="97">
        <v>10917220</v>
      </c>
      <c r="G95" s="97">
        <v>13125058</v>
      </c>
      <c r="H95" s="97">
        <v>14867745</v>
      </c>
      <c r="I95" s="97">
        <v>12378459</v>
      </c>
      <c r="J95" s="97">
        <v>15486654</v>
      </c>
      <c r="K95" s="97">
        <v>0</v>
      </c>
      <c r="L95" s="97">
        <v>0</v>
      </c>
      <c r="M95" s="97">
        <v>13706280</v>
      </c>
      <c r="N95" s="97">
        <v>15084868</v>
      </c>
      <c r="O95" s="97">
        <v>0</v>
      </c>
      <c r="P95" s="97">
        <v>15772509</v>
      </c>
      <c r="Q95" s="97">
        <v>18366565</v>
      </c>
      <c r="R95" s="97">
        <v>0</v>
      </c>
      <c r="S95" s="103">
        <f t="shared" si="10"/>
        <v>129705358</v>
      </c>
      <c r="U95" s="97">
        <v>191</v>
      </c>
      <c r="V95" s="97">
        <v>198</v>
      </c>
      <c r="W95" s="97">
        <v>218</v>
      </c>
      <c r="X95" s="97">
        <v>226</v>
      </c>
      <c r="Y95" s="97">
        <v>261</v>
      </c>
      <c r="Z95" s="97">
        <v>0</v>
      </c>
      <c r="AA95" s="97">
        <v>0</v>
      </c>
      <c r="AB95" s="97">
        <v>201</v>
      </c>
      <c r="AC95" s="97">
        <v>228</v>
      </c>
      <c r="AD95" s="97">
        <v>0</v>
      </c>
      <c r="AE95" s="97">
        <v>267</v>
      </c>
      <c r="AF95" s="97">
        <v>264</v>
      </c>
      <c r="AG95" s="97">
        <v>0</v>
      </c>
      <c r="AH95" s="90">
        <f t="shared" si="11"/>
        <v>2054</v>
      </c>
      <c r="AI95">
        <f t="shared" si="12"/>
        <v>63147.6913339825</v>
      </c>
      <c r="AJ95">
        <f t="shared" si="13"/>
        <v>228.222222222222</v>
      </c>
    </row>
    <row r="96" ht="15.75" spans="3:36">
      <c r="C96" t="s">
        <v>770</v>
      </c>
      <c r="D96" t="s">
        <v>771</v>
      </c>
      <c r="E96">
        <f t="shared" si="9"/>
        <v>13</v>
      </c>
      <c r="F96" s="97">
        <v>16558424</v>
      </c>
      <c r="G96" s="97">
        <v>15797435</v>
      </c>
      <c r="H96" s="97">
        <v>18050364</v>
      </c>
      <c r="I96" s="97">
        <v>14708479</v>
      </c>
      <c r="J96" s="97">
        <v>18863077</v>
      </c>
      <c r="K96" s="97">
        <v>16511875</v>
      </c>
      <c r="L96" s="97">
        <v>11922539</v>
      </c>
      <c r="M96" s="97">
        <v>12037258</v>
      </c>
      <c r="N96" s="97">
        <v>16066022</v>
      </c>
      <c r="O96" s="97">
        <v>16896819</v>
      </c>
      <c r="P96" s="97">
        <v>15918477</v>
      </c>
      <c r="Q96" s="97">
        <v>16491774</v>
      </c>
      <c r="R96" s="97">
        <v>16273565</v>
      </c>
      <c r="S96" s="103">
        <f t="shared" si="10"/>
        <v>206096108</v>
      </c>
      <c r="U96" s="97">
        <v>207</v>
      </c>
      <c r="V96" s="97">
        <v>197</v>
      </c>
      <c r="W96" s="97">
        <v>214</v>
      </c>
      <c r="X96" s="97">
        <v>195</v>
      </c>
      <c r="Y96" s="97">
        <v>235</v>
      </c>
      <c r="Z96" s="97">
        <v>205</v>
      </c>
      <c r="AA96" s="97">
        <v>146</v>
      </c>
      <c r="AB96" s="97">
        <v>158</v>
      </c>
      <c r="AC96" s="97">
        <v>214</v>
      </c>
      <c r="AD96" s="97">
        <v>224</v>
      </c>
      <c r="AE96" s="97">
        <v>224</v>
      </c>
      <c r="AF96" s="97">
        <v>219</v>
      </c>
      <c r="AG96" s="97">
        <v>223</v>
      </c>
      <c r="AH96" s="90">
        <f t="shared" si="11"/>
        <v>2661</v>
      </c>
      <c r="AI96">
        <f t="shared" si="12"/>
        <v>77450.6230740323</v>
      </c>
      <c r="AJ96">
        <f t="shared" si="13"/>
        <v>204.692307692308</v>
      </c>
    </row>
    <row r="97" ht="15.75" spans="3:36">
      <c r="C97" t="s">
        <v>784</v>
      </c>
      <c r="D97" t="s">
        <v>785</v>
      </c>
      <c r="E97">
        <f t="shared" si="9"/>
        <v>13</v>
      </c>
      <c r="F97" s="97">
        <v>12340725</v>
      </c>
      <c r="G97" s="97">
        <v>10412274</v>
      </c>
      <c r="H97" s="97">
        <v>12097404</v>
      </c>
      <c r="I97" s="97">
        <v>9077981</v>
      </c>
      <c r="J97" s="97">
        <v>9261964</v>
      </c>
      <c r="K97" s="97">
        <v>11910139</v>
      </c>
      <c r="L97" s="97">
        <v>10392733</v>
      </c>
      <c r="M97" s="97">
        <v>8079824</v>
      </c>
      <c r="N97" s="97">
        <v>8292013</v>
      </c>
      <c r="O97" s="97">
        <v>14781481</v>
      </c>
      <c r="P97" s="97">
        <v>8553344</v>
      </c>
      <c r="Q97" s="97">
        <v>9049594</v>
      </c>
      <c r="R97" s="97">
        <v>14127347</v>
      </c>
      <c r="S97" s="103">
        <f t="shared" si="10"/>
        <v>138376823</v>
      </c>
      <c r="U97" s="97">
        <v>134</v>
      </c>
      <c r="V97" s="97">
        <v>121</v>
      </c>
      <c r="W97" s="97">
        <v>152</v>
      </c>
      <c r="X97" s="97">
        <v>133</v>
      </c>
      <c r="Y97" s="97">
        <v>86</v>
      </c>
      <c r="Z97" s="97">
        <v>143</v>
      </c>
      <c r="AA97" s="97">
        <v>121</v>
      </c>
      <c r="AB97" s="97">
        <v>88</v>
      </c>
      <c r="AC97" s="97">
        <v>95</v>
      </c>
      <c r="AD97" s="97">
        <v>183</v>
      </c>
      <c r="AE97" s="97">
        <v>107</v>
      </c>
      <c r="AF97" s="97">
        <v>119</v>
      </c>
      <c r="AG97" s="97">
        <v>151</v>
      </c>
      <c r="AH97" s="90">
        <f t="shared" si="11"/>
        <v>1633</v>
      </c>
      <c r="AI97">
        <f t="shared" si="12"/>
        <v>84737.7973055726</v>
      </c>
      <c r="AJ97">
        <f t="shared" si="13"/>
        <v>125.615384615385</v>
      </c>
    </row>
    <row r="98" ht="15.75" spans="3:36">
      <c r="C98" t="s">
        <v>790</v>
      </c>
      <c r="D98" t="s">
        <v>791</v>
      </c>
      <c r="E98">
        <f t="shared" si="9"/>
        <v>9</v>
      </c>
      <c r="F98" s="97">
        <v>2116548</v>
      </c>
      <c r="G98" s="97">
        <v>2092455</v>
      </c>
      <c r="H98" s="97">
        <v>2521872</v>
      </c>
      <c r="I98" s="97">
        <v>1973414</v>
      </c>
      <c r="J98" s="97">
        <v>2087501</v>
      </c>
      <c r="K98" s="97">
        <v>0</v>
      </c>
      <c r="L98" s="97">
        <v>0</v>
      </c>
      <c r="M98" s="97">
        <v>4734460</v>
      </c>
      <c r="N98" s="97">
        <v>2903820</v>
      </c>
      <c r="O98" s="97">
        <v>0</v>
      </c>
      <c r="P98" s="97">
        <v>1032275</v>
      </c>
      <c r="Q98" s="97">
        <v>1890144</v>
      </c>
      <c r="R98" s="97">
        <v>0</v>
      </c>
      <c r="S98" s="103">
        <f t="shared" si="10"/>
        <v>21352489</v>
      </c>
      <c r="U98" s="97">
        <v>40</v>
      </c>
      <c r="V98" s="97">
        <v>33</v>
      </c>
      <c r="W98" s="97">
        <v>36</v>
      </c>
      <c r="X98" s="97">
        <v>30</v>
      </c>
      <c r="Y98" s="97">
        <v>38</v>
      </c>
      <c r="Z98" s="97">
        <v>0</v>
      </c>
      <c r="AA98" s="97">
        <v>0</v>
      </c>
      <c r="AB98" s="97">
        <v>54</v>
      </c>
      <c r="AC98" s="97">
        <v>35</v>
      </c>
      <c r="AD98" s="97">
        <v>0</v>
      </c>
      <c r="AE98" s="97">
        <v>29</v>
      </c>
      <c r="AF98" s="97">
        <v>30</v>
      </c>
      <c r="AG98" s="97">
        <v>0</v>
      </c>
      <c r="AH98" s="90">
        <f t="shared" si="11"/>
        <v>325</v>
      </c>
      <c r="AI98">
        <f t="shared" si="12"/>
        <v>65699.9661538462</v>
      </c>
      <c r="AJ98">
        <f t="shared" si="13"/>
        <v>36.1111111111111</v>
      </c>
    </row>
    <row r="99" ht="15.75" spans="3:36">
      <c r="C99" t="s">
        <v>786</v>
      </c>
      <c r="D99" t="s">
        <v>787</v>
      </c>
      <c r="E99">
        <f t="shared" si="9"/>
        <v>13</v>
      </c>
      <c r="F99" s="97">
        <v>7464276</v>
      </c>
      <c r="G99" s="97">
        <v>5477999</v>
      </c>
      <c r="H99" s="97">
        <v>6786712</v>
      </c>
      <c r="I99" s="97">
        <v>6671135</v>
      </c>
      <c r="J99" s="97">
        <v>5609088</v>
      </c>
      <c r="K99" s="97">
        <v>5193248</v>
      </c>
      <c r="L99" s="97">
        <v>2347183</v>
      </c>
      <c r="M99" s="97">
        <v>4965366</v>
      </c>
      <c r="N99" s="97">
        <v>6748730</v>
      </c>
      <c r="O99" s="97">
        <v>2125466</v>
      </c>
      <c r="P99" s="97">
        <v>6441142</v>
      </c>
      <c r="Q99" s="97">
        <v>6073918</v>
      </c>
      <c r="R99" s="97">
        <v>5266751</v>
      </c>
      <c r="S99" s="103">
        <f t="shared" si="10"/>
        <v>71171014</v>
      </c>
      <c r="U99" s="97">
        <v>99</v>
      </c>
      <c r="V99" s="97">
        <v>60</v>
      </c>
      <c r="W99" s="97">
        <v>88</v>
      </c>
      <c r="X99" s="97">
        <v>69</v>
      </c>
      <c r="Y99" s="97">
        <v>56</v>
      </c>
      <c r="Z99" s="97">
        <v>50</v>
      </c>
      <c r="AA99" s="97">
        <v>24</v>
      </c>
      <c r="AB99" s="97">
        <v>63</v>
      </c>
      <c r="AC99" s="97">
        <v>75</v>
      </c>
      <c r="AD99" s="97">
        <v>26</v>
      </c>
      <c r="AE99" s="97">
        <v>85</v>
      </c>
      <c r="AF99" s="97">
        <v>74</v>
      </c>
      <c r="AG99" s="97">
        <v>65</v>
      </c>
      <c r="AH99" s="90">
        <f t="shared" si="11"/>
        <v>834</v>
      </c>
      <c r="AI99">
        <f t="shared" si="12"/>
        <v>85336.9472422062</v>
      </c>
      <c r="AJ99">
        <f t="shared" si="13"/>
        <v>64.1538461538462</v>
      </c>
    </row>
    <row r="100" ht="15.75" spans="3:36">
      <c r="C100" t="s">
        <v>796</v>
      </c>
      <c r="D100" t="s">
        <v>797</v>
      </c>
      <c r="E100">
        <f t="shared" si="9"/>
        <v>13</v>
      </c>
      <c r="F100" s="97">
        <v>3580288</v>
      </c>
      <c r="G100" s="97">
        <v>3175634</v>
      </c>
      <c r="H100" s="97">
        <v>3666018</v>
      </c>
      <c r="I100" s="97">
        <v>3770831</v>
      </c>
      <c r="J100" s="97">
        <v>2999376</v>
      </c>
      <c r="K100" s="97">
        <v>3438464</v>
      </c>
      <c r="L100" s="97">
        <v>4014924</v>
      </c>
      <c r="M100" s="97">
        <v>5114962</v>
      </c>
      <c r="N100" s="97">
        <v>3244729</v>
      </c>
      <c r="O100" s="97">
        <v>5916112</v>
      </c>
      <c r="P100" s="97">
        <v>2949791</v>
      </c>
      <c r="Q100" s="97">
        <v>4496460</v>
      </c>
      <c r="R100" s="97">
        <v>4145979</v>
      </c>
      <c r="S100" s="103">
        <f t="shared" si="10"/>
        <v>50513568</v>
      </c>
      <c r="U100" s="97">
        <v>35</v>
      </c>
      <c r="V100" s="97">
        <v>38</v>
      </c>
      <c r="W100" s="97">
        <v>37</v>
      </c>
      <c r="X100" s="97">
        <v>42</v>
      </c>
      <c r="Y100" s="97">
        <v>34</v>
      </c>
      <c r="Z100" s="97">
        <v>45</v>
      </c>
      <c r="AA100" s="97">
        <v>46</v>
      </c>
      <c r="AB100" s="97">
        <v>38</v>
      </c>
      <c r="AC100" s="97">
        <v>36</v>
      </c>
      <c r="AD100" s="97">
        <v>52</v>
      </c>
      <c r="AE100" s="97">
        <v>42</v>
      </c>
      <c r="AF100" s="97">
        <v>37</v>
      </c>
      <c r="AG100" s="97">
        <v>47</v>
      </c>
      <c r="AH100" s="90">
        <f t="shared" si="11"/>
        <v>529</v>
      </c>
      <c r="AI100">
        <f t="shared" si="12"/>
        <v>95488.786389414</v>
      </c>
      <c r="AJ100">
        <f t="shared" si="13"/>
        <v>40.6923076923077</v>
      </c>
    </row>
    <row r="101" ht="15.75" spans="3:36">
      <c r="C101" t="s">
        <v>794</v>
      </c>
      <c r="D101" t="s">
        <v>795</v>
      </c>
      <c r="E101">
        <f t="shared" si="9"/>
        <v>13</v>
      </c>
      <c r="F101" s="97">
        <v>15489583</v>
      </c>
      <c r="G101" s="97">
        <v>13175061</v>
      </c>
      <c r="H101" s="97">
        <v>15199090</v>
      </c>
      <c r="I101" s="97">
        <v>10310191</v>
      </c>
      <c r="J101" s="97">
        <v>13807918</v>
      </c>
      <c r="K101" s="97">
        <v>14346058</v>
      </c>
      <c r="L101" s="97">
        <v>13402898</v>
      </c>
      <c r="M101" s="97">
        <v>12162655</v>
      </c>
      <c r="N101" s="97">
        <v>10489234</v>
      </c>
      <c r="O101" s="97">
        <v>18346804</v>
      </c>
      <c r="P101" s="97">
        <v>12588337</v>
      </c>
      <c r="Q101" s="97">
        <v>16751959</v>
      </c>
      <c r="R101" s="97">
        <v>14061810</v>
      </c>
      <c r="S101" s="103">
        <f t="shared" si="10"/>
        <v>180131598</v>
      </c>
      <c r="U101" s="97">
        <v>175</v>
      </c>
      <c r="V101" s="97">
        <v>178</v>
      </c>
      <c r="W101" s="97">
        <v>188</v>
      </c>
      <c r="X101" s="97">
        <v>128</v>
      </c>
      <c r="Y101" s="97">
        <v>144</v>
      </c>
      <c r="Z101" s="97">
        <v>165</v>
      </c>
      <c r="AA101" s="97">
        <v>143</v>
      </c>
      <c r="AB101" s="97">
        <v>132</v>
      </c>
      <c r="AC101" s="97">
        <v>145</v>
      </c>
      <c r="AD101" s="97">
        <v>214</v>
      </c>
      <c r="AE101" s="97">
        <v>155</v>
      </c>
      <c r="AF101" s="97">
        <v>172</v>
      </c>
      <c r="AG101" s="97">
        <v>155</v>
      </c>
      <c r="AH101" s="90">
        <f t="shared" si="11"/>
        <v>2094</v>
      </c>
      <c r="AI101">
        <f t="shared" si="12"/>
        <v>86022.7306590258</v>
      </c>
      <c r="AJ101">
        <f t="shared" si="13"/>
        <v>161.076923076923</v>
      </c>
    </row>
    <row r="102" ht="15.75" spans="3:36">
      <c r="C102" t="s">
        <v>808</v>
      </c>
      <c r="D102" t="s">
        <v>809</v>
      </c>
      <c r="E102">
        <f t="shared" si="9"/>
        <v>13</v>
      </c>
      <c r="F102" s="97">
        <v>6928920</v>
      </c>
      <c r="G102" s="97">
        <v>6096957</v>
      </c>
      <c r="H102" s="97">
        <v>6775042</v>
      </c>
      <c r="I102" s="97">
        <v>7446725</v>
      </c>
      <c r="J102" s="97">
        <v>9508460</v>
      </c>
      <c r="K102" s="97">
        <v>9304338</v>
      </c>
      <c r="L102" s="97">
        <v>7630552</v>
      </c>
      <c r="M102" s="97">
        <v>6302244</v>
      </c>
      <c r="N102" s="97">
        <v>3574325</v>
      </c>
      <c r="O102" s="97">
        <v>5028987</v>
      </c>
      <c r="P102" s="97">
        <v>4316801</v>
      </c>
      <c r="Q102" s="97">
        <v>3683907</v>
      </c>
      <c r="R102" s="97">
        <v>4578384</v>
      </c>
      <c r="S102" s="103">
        <f t="shared" si="10"/>
        <v>81175642</v>
      </c>
      <c r="U102" s="97">
        <v>72</v>
      </c>
      <c r="V102" s="97">
        <v>62</v>
      </c>
      <c r="W102" s="97">
        <v>69</v>
      </c>
      <c r="X102" s="97">
        <v>74</v>
      </c>
      <c r="Y102" s="97">
        <v>76</v>
      </c>
      <c r="Z102" s="97">
        <v>85</v>
      </c>
      <c r="AA102" s="97">
        <v>78</v>
      </c>
      <c r="AB102" s="97">
        <v>67</v>
      </c>
      <c r="AC102" s="97">
        <v>43</v>
      </c>
      <c r="AD102" s="97">
        <v>62</v>
      </c>
      <c r="AE102" s="97">
        <v>62</v>
      </c>
      <c r="AF102" s="97">
        <v>34</v>
      </c>
      <c r="AG102" s="97">
        <v>49</v>
      </c>
      <c r="AH102" s="90">
        <f t="shared" si="11"/>
        <v>833</v>
      </c>
      <c r="AI102">
        <f t="shared" si="12"/>
        <v>97449.7503001201</v>
      </c>
      <c r="AJ102">
        <f t="shared" si="13"/>
        <v>64.0769230769231</v>
      </c>
    </row>
    <row r="103" ht="15.75" spans="3:36">
      <c r="C103" t="s">
        <v>98</v>
      </c>
      <c r="D103" t="s">
        <v>99</v>
      </c>
      <c r="E103">
        <f t="shared" si="9"/>
        <v>9</v>
      </c>
      <c r="F103" s="97">
        <v>16209863</v>
      </c>
      <c r="G103" s="97">
        <v>20710987</v>
      </c>
      <c r="H103" s="97">
        <v>17077991</v>
      </c>
      <c r="I103" s="97">
        <v>19848173</v>
      </c>
      <c r="J103" s="97">
        <v>22031633</v>
      </c>
      <c r="K103" s="97">
        <v>0</v>
      </c>
      <c r="L103" s="97">
        <v>0</v>
      </c>
      <c r="M103" s="97">
        <v>19657768</v>
      </c>
      <c r="N103" s="97">
        <v>24807450</v>
      </c>
      <c r="O103" s="97">
        <v>0</v>
      </c>
      <c r="P103" s="97">
        <v>25670073</v>
      </c>
      <c r="Q103" s="97">
        <v>21472530</v>
      </c>
      <c r="R103" s="97">
        <v>0</v>
      </c>
      <c r="S103" s="103">
        <f t="shared" si="10"/>
        <v>187486468</v>
      </c>
      <c r="U103" s="97">
        <v>171</v>
      </c>
      <c r="V103" s="97">
        <v>176</v>
      </c>
      <c r="W103" s="97">
        <v>183</v>
      </c>
      <c r="X103" s="97">
        <v>206</v>
      </c>
      <c r="Y103" s="97">
        <v>209</v>
      </c>
      <c r="Z103" s="97">
        <v>0</v>
      </c>
      <c r="AA103" s="97">
        <v>0</v>
      </c>
      <c r="AB103" s="97">
        <v>214</v>
      </c>
      <c r="AC103" s="97">
        <v>223</v>
      </c>
      <c r="AD103" s="97">
        <v>0</v>
      </c>
      <c r="AE103" s="97">
        <v>258</v>
      </c>
      <c r="AF103" s="97">
        <v>245</v>
      </c>
      <c r="AG103" s="97">
        <v>0</v>
      </c>
      <c r="AH103" s="90">
        <f t="shared" si="11"/>
        <v>1885</v>
      </c>
      <c r="AI103">
        <f t="shared" si="12"/>
        <v>99462.3172413793</v>
      </c>
      <c r="AJ103">
        <f t="shared" si="13"/>
        <v>209.444444444444</v>
      </c>
    </row>
    <row r="104" ht="15.75" spans="3:36">
      <c r="C104" t="s">
        <v>94</v>
      </c>
      <c r="D104" t="s">
        <v>95</v>
      </c>
      <c r="E104">
        <f t="shared" si="9"/>
        <v>13</v>
      </c>
      <c r="F104" s="97">
        <v>2417280</v>
      </c>
      <c r="G104" s="97">
        <v>4537921</v>
      </c>
      <c r="H104" s="97">
        <v>1294370</v>
      </c>
      <c r="I104" s="97">
        <v>747141</v>
      </c>
      <c r="J104" s="97">
        <v>2340870</v>
      </c>
      <c r="K104" s="97">
        <v>3889747</v>
      </c>
      <c r="L104" s="97">
        <v>4381291</v>
      </c>
      <c r="M104" s="97">
        <v>2007287</v>
      </c>
      <c r="N104" s="97">
        <v>1241827</v>
      </c>
      <c r="O104" s="97">
        <v>1853239</v>
      </c>
      <c r="P104" s="97">
        <v>1936191</v>
      </c>
      <c r="Q104" s="97">
        <v>1830459</v>
      </c>
      <c r="R104" s="97">
        <v>2511824</v>
      </c>
      <c r="S104" s="103">
        <f t="shared" si="10"/>
        <v>30989447</v>
      </c>
      <c r="U104" s="97">
        <v>19</v>
      </c>
      <c r="V104" s="97">
        <v>35</v>
      </c>
      <c r="W104" s="97">
        <v>14</v>
      </c>
      <c r="X104" s="97">
        <v>13</v>
      </c>
      <c r="Y104" s="97">
        <v>19</v>
      </c>
      <c r="Z104" s="97">
        <v>32</v>
      </c>
      <c r="AA104" s="97">
        <v>41</v>
      </c>
      <c r="AB104" s="97">
        <v>18</v>
      </c>
      <c r="AC104" s="97">
        <v>19</v>
      </c>
      <c r="AD104" s="97">
        <v>24</v>
      </c>
      <c r="AE104" s="97">
        <v>27</v>
      </c>
      <c r="AF104" s="97">
        <v>29</v>
      </c>
      <c r="AG104" s="97">
        <v>24</v>
      </c>
      <c r="AH104" s="90">
        <f t="shared" si="11"/>
        <v>314</v>
      </c>
      <c r="AI104">
        <f t="shared" si="12"/>
        <v>98692.5063694267</v>
      </c>
      <c r="AJ104">
        <f t="shared" si="13"/>
        <v>24.1538461538462</v>
      </c>
    </row>
    <row r="105" ht="15.75" spans="3:36">
      <c r="C105" t="s">
        <v>66</v>
      </c>
      <c r="D105" t="s">
        <v>67</v>
      </c>
      <c r="E105">
        <f t="shared" si="9"/>
        <v>0</v>
      </c>
      <c r="F105" s="97">
        <v>0</v>
      </c>
      <c r="G105" s="97">
        <v>0</v>
      </c>
      <c r="H105" s="97">
        <v>0</v>
      </c>
      <c r="I105" s="97">
        <v>0</v>
      </c>
      <c r="J105" s="97">
        <v>0</v>
      </c>
      <c r="K105" s="97">
        <v>0</v>
      </c>
      <c r="L105" s="97">
        <v>0</v>
      </c>
      <c r="M105" s="97">
        <v>0</v>
      </c>
      <c r="N105" s="97">
        <v>0</v>
      </c>
      <c r="O105" s="97">
        <v>0</v>
      </c>
      <c r="P105" s="97">
        <v>0</v>
      </c>
      <c r="Q105" s="97">
        <v>0</v>
      </c>
      <c r="R105" s="97">
        <v>0</v>
      </c>
      <c r="S105" s="103">
        <f t="shared" si="10"/>
        <v>0</v>
      </c>
      <c r="U105" s="97">
        <v>0</v>
      </c>
      <c r="V105" s="97">
        <v>0</v>
      </c>
      <c r="W105" s="97">
        <v>0</v>
      </c>
      <c r="X105" s="97">
        <v>0</v>
      </c>
      <c r="Y105" s="97">
        <v>0</v>
      </c>
      <c r="Z105" s="97">
        <v>0</v>
      </c>
      <c r="AA105" s="97">
        <v>0</v>
      </c>
      <c r="AB105" s="97">
        <v>0</v>
      </c>
      <c r="AC105" s="97">
        <v>0</v>
      </c>
      <c r="AD105" s="97">
        <v>0</v>
      </c>
      <c r="AE105" s="97">
        <v>0</v>
      </c>
      <c r="AF105" s="97">
        <v>0</v>
      </c>
      <c r="AG105" s="97">
        <v>0</v>
      </c>
      <c r="AH105" s="90">
        <f t="shared" si="11"/>
        <v>0</v>
      </c>
      <c r="AI105">
        <f t="shared" si="12"/>
        <v>0</v>
      </c>
      <c r="AJ105">
        <f t="shared" si="13"/>
        <v>0</v>
      </c>
    </row>
    <row r="106" ht="15.75" spans="3:36">
      <c r="C106" t="s">
        <v>86</v>
      </c>
      <c r="D106" t="s">
        <v>87</v>
      </c>
      <c r="E106">
        <f t="shared" si="9"/>
        <v>13</v>
      </c>
      <c r="F106" s="97">
        <v>9154744</v>
      </c>
      <c r="G106" s="97">
        <v>10775983</v>
      </c>
      <c r="H106" s="97">
        <v>12059588</v>
      </c>
      <c r="I106" s="97">
        <v>9673908</v>
      </c>
      <c r="J106" s="97">
        <v>10415244</v>
      </c>
      <c r="K106" s="97">
        <v>15243313</v>
      </c>
      <c r="L106" s="97">
        <v>10859210</v>
      </c>
      <c r="M106" s="97">
        <v>8850811</v>
      </c>
      <c r="N106" s="97">
        <v>11861502</v>
      </c>
      <c r="O106" s="97">
        <v>14161587</v>
      </c>
      <c r="P106" s="97">
        <v>10249192</v>
      </c>
      <c r="Q106" s="97">
        <v>16269581</v>
      </c>
      <c r="R106" s="97">
        <v>14209322</v>
      </c>
      <c r="S106" s="103">
        <f t="shared" si="10"/>
        <v>153783985</v>
      </c>
      <c r="U106" s="97">
        <v>155</v>
      </c>
      <c r="V106" s="97">
        <v>136</v>
      </c>
      <c r="W106" s="97">
        <v>166</v>
      </c>
      <c r="X106" s="97">
        <v>160</v>
      </c>
      <c r="Y106" s="97">
        <v>141</v>
      </c>
      <c r="Z106" s="97">
        <v>200</v>
      </c>
      <c r="AA106" s="97">
        <v>135</v>
      </c>
      <c r="AB106" s="97">
        <v>111</v>
      </c>
      <c r="AC106" s="97">
        <v>150</v>
      </c>
      <c r="AD106" s="97">
        <v>194</v>
      </c>
      <c r="AE106" s="97">
        <v>162</v>
      </c>
      <c r="AF106" s="97">
        <v>190</v>
      </c>
      <c r="AG106" s="97">
        <v>173</v>
      </c>
      <c r="AH106" s="90">
        <f t="shared" si="11"/>
        <v>2073</v>
      </c>
      <c r="AI106">
        <f t="shared" si="12"/>
        <v>74184.2667631452</v>
      </c>
      <c r="AJ106">
        <f t="shared" si="13"/>
        <v>159.461538461538</v>
      </c>
    </row>
    <row r="107" ht="15.75" spans="3:36">
      <c r="C107" t="s">
        <v>78</v>
      </c>
      <c r="D107" t="s">
        <v>79</v>
      </c>
      <c r="E107">
        <f t="shared" si="9"/>
        <v>13</v>
      </c>
      <c r="F107" s="97">
        <v>1308095</v>
      </c>
      <c r="G107" s="97">
        <v>2495601</v>
      </c>
      <c r="H107" s="97">
        <v>4424653</v>
      </c>
      <c r="I107" s="97">
        <v>2433109</v>
      </c>
      <c r="J107" s="97">
        <v>2218195</v>
      </c>
      <c r="K107" s="97">
        <v>3531192</v>
      </c>
      <c r="L107" s="97">
        <v>4754014</v>
      </c>
      <c r="M107" s="97">
        <v>2883795</v>
      </c>
      <c r="N107" s="97">
        <v>2910375</v>
      </c>
      <c r="O107" s="97">
        <v>1881791</v>
      </c>
      <c r="P107" s="97">
        <v>2465186</v>
      </c>
      <c r="Q107" s="97">
        <v>1836917</v>
      </c>
      <c r="R107" s="97">
        <v>4538748</v>
      </c>
      <c r="S107" s="103">
        <f t="shared" si="10"/>
        <v>37681671</v>
      </c>
      <c r="U107" s="97">
        <v>14</v>
      </c>
      <c r="V107" s="97">
        <v>26</v>
      </c>
      <c r="W107" s="97">
        <v>31</v>
      </c>
      <c r="X107" s="97">
        <v>30</v>
      </c>
      <c r="Y107" s="97">
        <v>28</v>
      </c>
      <c r="Z107" s="97">
        <v>22</v>
      </c>
      <c r="AA107" s="97">
        <v>41</v>
      </c>
      <c r="AB107" s="97">
        <v>29</v>
      </c>
      <c r="AC107" s="97">
        <v>22</v>
      </c>
      <c r="AD107" s="97">
        <v>21</v>
      </c>
      <c r="AE107" s="97">
        <v>24</v>
      </c>
      <c r="AF107" s="97">
        <v>21</v>
      </c>
      <c r="AG107" s="97">
        <v>34</v>
      </c>
      <c r="AH107" s="90">
        <f t="shared" si="11"/>
        <v>343</v>
      </c>
      <c r="AI107">
        <f t="shared" si="12"/>
        <v>109859.099125364</v>
      </c>
      <c r="AJ107">
        <f t="shared" si="13"/>
        <v>26.3846153846154</v>
      </c>
    </row>
    <row r="108" ht="15.75" spans="3:36">
      <c r="C108" t="s">
        <v>917</v>
      </c>
      <c r="D108" t="s">
        <v>1107</v>
      </c>
      <c r="E108">
        <f t="shared" si="9"/>
        <v>13</v>
      </c>
      <c r="F108" s="97">
        <v>13993611</v>
      </c>
      <c r="G108" s="97">
        <v>34093968</v>
      </c>
      <c r="H108" s="97">
        <v>38795772</v>
      </c>
      <c r="I108" s="97">
        <v>43358997</v>
      </c>
      <c r="J108" s="97">
        <v>57659521</v>
      </c>
      <c r="K108" s="97">
        <v>68034008</v>
      </c>
      <c r="L108" s="97">
        <v>48495668</v>
      </c>
      <c r="M108" s="97">
        <v>41845587</v>
      </c>
      <c r="N108" s="97">
        <v>58066636</v>
      </c>
      <c r="O108" s="97">
        <v>88061448</v>
      </c>
      <c r="P108" s="97">
        <v>54747386</v>
      </c>
      <c r="Q108" s="97">
        <v>89408105</v>
      </c>
      <c r="R108" s="97">
        <v>102476492</v>
      </c>
      <c r="S108" s="103">
        <f t="shared" si="10"/>
        <v>739037199</v>
      </c>
      <c r="U108" s="97">
        <v>125</v>
      </c>
      <c r="V108" s="97">
        <v>296</v>
      </c>
      <c r="W108" s="97">
        <v>311</v>
      </c>
      <c r="X108" s="97">
        <v>387</v>
      </c>
      <c r="Y108" s="97">
        <v>521</v>
      </c>
      <c r="Z108" s="97">
        <v>581</v>
      </c>
      <c r="AA108" s="97">
        <v>403</v>
      </c>
      <c r="AB108" s="97">
        <v>359</v>
      </c>
      <c r="AC108" s="97">
        <v>553</v>
      </c>
      <c r="AD108" s="97">
        <v>755</v>
      </c>
      <c r="AE108" s="97">
        <v>502</v>
      </c>
      <c r="AF108" s="97">
        <v>793</v>
      </c>
      <c r="AG108" s="97">
        <v>859</v>
      </c>
      <c r="AH108" s="90">
        <f t="shared" si="11"/>
        <v>6445</v>
      </c>
      <c r="AI108">
        <f t="shared" si="12"/>
        <v>114668.300853375</v>
      </c>
      <c r="AJ108">
        <f t="shared" si="13"/>
        <v>495.769230769231</v>
      </c>
    </row>
    <row r="109" ht="15.75" spans="3:36">
      <c r="C109" t="s">
        <v>798</v>
      </c>
      <c r="D109" t="s">
        <v>799</v>
      </c>
      <c r="E109">
        <f t="shared" si="9"/>
        <v>13</v>
      </c>
      <c r="F109" s="97">
        <v>13636512</v>
      </c>
      <c r="G109" s="97">
        <v>12372464</v>
      </c>
      <c r="H109" s="97">
        <v>17193231</v>
      </c>
      <c r="I109" s="97">
        <v>11740333</v>
      </c>
      <c r="J109" s="97">
        <v>12772250</v>
      </c>
      <c r="K109" s="97">
        <v>12890519</v>
      </c>
      <c r="L109" s="97">
        <v>5100283</v>
      </c>
      <c r="M109" s="97">
        <v>12645390</v>
      </c>
      <c r="N109" s="97">
        <v>15596523</v>
      </c>
      <c r="O109" s="97">
        <v>9637804</v>
      </c>
      <c r="P109" s="97">
        <v>13587117</v>
      </c>
      <c r="Q109" s="97">
        <v>13170973</v>
      </c>
      <c r="R109" s="97">
        <v>9879992</v>
      </c>
      <c r="S109" s="103">
        <f t="shared" si="10"/>
        <v>160223391</v>
      </c>
      <c r="U109" s="97">
        <v>160</v>
      </c>
      <c r="V109" s="97">
        <v>157</v>
      </c>
      <c r="W109" s="97">
        <v>199</v>
      </c>
      <c r="X109" s="97">
        <v>162</v>
      </c>
      <c r="Y109" s="97">
        <v>170</v>
      </c>
      <c r="Z109" s="97">
        <v>136</v>
      </c>
      <c r="AA109" s="97">
        <v>59</v>
      </c>
      <c r="AB109" s="97">
        <v>172</v>
      </c>
      <c r="AC109" s="97">
        <v>185</v>
      </c>
      <c r="AD109" s="97">
        <v>93</v>
      </c>
      <c r="AE109" s="97">
        <v>183</v>
      </c>
      <c r="AF109" s="97">
        <v>177</v>
      </c>
      <c r="AG109" s="97">
        <v>110</v>
      </c>
      <c r="AH109" s="90">
        <f t="shared" si="11"/>
        <v>1963</v>
      </c>
      <c r="AI109">
        <f t="shared" si="12"/>
        <v>81621.6968925115</v>
      </c>
      <c r="AJ109">
        <f t="shared" si="13"/>
        <v>151</v>
      </c>
    </row>
    <row r="110" ht="15.75" spans="3:36">
      <c r="C110" t="s">
        <v>802</v>
      </c>
      <c r="D110" t="s">
        <v>1108</v>
      </c>
      <c r="E110">
        <f t="shared" si="9"/>
        <v>9</v>
      </c>
      <c r="F110" s="97">
        <v>4704193</v>
      </c>
      <c r="G110" s="97">
        <v>6979283</v>
      </c>
      <c r="H110" s="97">
        <v>7554200</v>
      </c>
      <c r="I110" s="97">
        <v>8400829</v>
      </c>
      <c r="J110" s="97">
        <v>5118177</v>
      </c>
      <c r="K110" s="97">
        <v>0</v>
      </c>
      <c r="L110" s="97">
        <v>0</v>
      </c>
      <c r="M110" s="97">
        <v>14310714</v>
      </c>
      <c r="N110" s="97">
        <v>7450156</v>
      </c>
      <c r="O110" s="97">
        <v>0</v>
      </c>
      <c r="P110" s="97">
        <v>8690829</v>
      </c>
      <c r="Q110" s="97">
        <v>10880536</v>
      </c>
      <c r="R110" s="97">
        <v>0</v>
      </c>
      <c r="S110" s="103">
        <f t="shared" si="10"/>
        <v>74088917</v>
      </c>
      <c r="U110" s="97">
        <v>61</v>
      </c>
      <c r="V110" s="97">
        <v>55</v>
      </c>
      <c r="W110" s="97">
        <v>83</v>
      </c>
      <c r="X110" s="97">
        <v>86</v>
      </c>
      <c r="Y110" s="97">
        <v>70</v>
      </c>
      <c r="Z110" s="97">
        <v>0</v>
      </c>
      <c r="AA110" s="97">
        <v>0</v>
      </c>
      <c r="AB110" s="97">
        <v>155</v>
      </c>
      <c r="AC110" s="97">
        <v>98</v>
      </c>
      <c r="AD110" s="97">
        <v>0</v>
      </c>
      <c r="AE110" s="97">
        <v>90</v>
      </c>
      <c r="AF110" s="97">
        <v>122</v>
      </c>
      <c r="AG110" s="97">
        <v>0</v>
      </c>
      <c r="AH110" s="90">
        <f t="shared" si="11"/>
        <v>820</v>
      </c>
      <c r="AI110">
        <f t="shared" si="12"/>
        <v>90352.337804878</v>
      </c>
      <c r="AJ110">
        <f t="shared" si="13"/>
        <v>91.1111111111111</v>
      </c>
    </row>
    <row r="111" ht="15.75" spans="3:36">
      <c r="C111" t="s">
        <v>800</v>
      </c>
      <c r="D111" t="s">
        <v>801</v>
      </c>
      <c r="E111">
        <f t="shared" si="9"/>
        <v>13</v>
      </c>
      <c r="F111" s="97">
        <v>11242481</v>
      </c>
      <c r="G111" s="97">
        <v>6503509</v>
      </c>
      <c r="H111" s="97">
        <v>9045038</v>
      </c>
      <c r="I111" s="97">
        <v>7423211</v>
      </c>
      <c r="J111" s="97">
        <v>8757161</v>
      </c>
      <c r="K111" s="97">
        <v>11132339</v>
      </c>
      <c r="L111" s="97">
        <v>7210285</v>
      </c>
      <c r="M111" s="97">
        <v>6199646</v>
      </c>
      <c r="N111" s="97">
        <v>7279709</v>
      </c>
      <c r="O111" s="97">
        <v>7714807</v>
      </c>
      <c r="P111" s="97">
        <v>6666209</v>
      </c>
      <c r="Q111" s="97">
        <v>5636371</v>
      </c>
      <c r="R111" s="97">
        <v>6340350</v>
      </c>
      <c r="S111" s="103">
        <f t="shared" si="10"/>
        <v>101151116</v>
      </c>
      <c r="U111" s="97">
        <v>88</v>
      </c>
      <c r="V111" s="97">
        <v>68</v>
      </c>
      <c r="W111" s="97">
        <v>85</v>
      </c>
      <c r="X111" s="97">
        <v>88</v>
      </c>
      <c r="Y111" s="97">
        <v>108</v>
      </c>
      <c r="Z111" s="97">
        <v>127</v>
      </c>
      <c r="AA111" s="97">
        <v>72</v>
      </c>
      <c r="AB111" s="97">
        <v>61</v>
      </c>
      <c r="AC111" s="97">
        <v>77</v>
      </c>
      <c r="AD111" s="97">
        <v>74</v>
      </c>
      <c r="AE111" s="97">
        <v>94</v>
      </c>
      <c r="AF111" s="97">
        <v>82</v>
      </c>
      <c r="AG111" s="97">
        <v>71</v>
      </c>
      <c r="AH111" s="90">
        <f t="shared" si="11"/>
        <v>1095</v>
      </c>
      <c r="AI111">
        <f t="shared" si="12"/>
        <v>92375.4484018265</v>
      </c>
      <c r="AJ111">
        <f t="shared" si="13"/>
        <v>84.2307692307692</v>
      </c>
    </row>
    <row r="112" ht="15.75" spans="3:36">
      <c r="C112" t="s">
        <v>810</v>
      </c>
      <c r="D112" t="s">
        <v>811</v>
      </c>
      <c r="E112">
        <f t="shared" si="9"/>
        <v>13</v>
      </c>
      <c r="F112" s="97">
        <v>15886631</v>
      </c>
      <c r="G112" s="97">
        <v>18308538</v>
      </c>
      <c r="H112" s="97">
        <v>19896009</v>
      </c>
      <c r="I112" s="97">
        <v>18782547</v>
      </c>
      <c r="J112" s="97">
        <v>18790236</v>
      </c>
      <c r="K112" s="97">
        <v>25084837</v>
      </c>
      <c r="L112" s="97">
        <v>23686722</v>
      </c>
      <c r="M112" s="97">
        <v>16441607</v>
      </c>
      <c r="N112" s="97">
        <v>17841134</v>
      </c>
      <c r="O112" s="97">
        <v>26567083</v>
      </c>
      <c r="P112" s="97">
        <v>15747475</v>
      </c>
      <c r="Q112" s="97">
        <v>18025521</v>
      </c>
      <c r="R112" s="97">
        <v>22943006</v>
      </c>
      <c r="S112" s="103">
        <f t="shared" si="10"/>
        <v>258001346</v>
      </c>
      <c r="U112" s="97">
        <v>204</v>
      </c>
      <c r="V112" s="97">
        <v>216</v>
      </c>
      <c r="W112" s="97">
        <v>251</v>
      </c>
      <c r="X112" s="97">
        <v>264</v>
      </c>
      <c r="Y112" s="97">
        <v>236</v>
      </c>
      <c r="Z112" s="97">
        <v>353</v>
      </c>
      <c r="AA112" s="97">
        <v>288</v>
      </c>
      <c r="AB112" s="97">
        <v>215</v>
      </c>
      <c r="AC112" s="97">
        <v>238</v>
      </c>
      <c r="AD112" s="97">
        <v>360</v>
      </c>
      <c r="AE112" s="97">
        <v>271</v>
      </c>
      <c r="AF112" s="97">
        <v>255</v>
      </c>
      <c r="AG112" s="97">
        <v>300</v>
      </c>
      <c r="AH112" s="90">
        <f t="shared" si="11"/>
        <v>3451</v>
      </c>
      <c r="AI112">
        <f t="shared" si="12"/>
        <v>74761.3288901768</v>
      </c>
      <c r="AJ112">
        <f t="shared" si="13"/>
        <v>265.461538461538</v>
      </c>
    </row>
    <row r="113" ht="15.75" spans="3:36">
      <c r="C113" t="s">
        <v>806</v>
      </c>
      <c r="D113" t="s">
        <v>807</v>
      </c>
      <c r="E113">
        <f t="shared" si="9"/>
        <v>13</v>
      </c>
      <c r="F113" s="97">
        <v>8201216</v>
      </c>
      <c r="G113" s="97">
        <v>9322562</v>
      </c>
      <c r="H113" s="97">
        <v>9394083</v>
      </c>
      <c r="I113" s="97">
        <v>8438379</v>
      </c>
      <c r="J113" s="97">
        <v>10180279</v>
      </c>
      <c r="K113" s="97">
        <v>14699350</v>
      </c>
      <c r="L113" s="97">
        <v>10144843</v>
      </c>
      <c r="M113" s="97">
        <v>7382581</v>
      </c>
      <c r="N113" s="97">
        <v>5969016</v>
      </c>
      <c r="O113" s="97">
        <v>9985048</v>
      </c>
      <c r="P113" s="97">
        <v>7944669</v>
      </c>
      <c r="Q113" s="97">
        <v>6444195</v>
      </c>
      <c r="R113" s="97">
        <v>10736690</v>
      </c>
      <c r="S113" s="103">
        <f t="shared" si="10"/>
        <v>118842911</v>
      </c>
      <c r="U113" s="97">
        <v>82</v>
      </c>
      <c r="V113" s="97">
        <v>111</v>
      </c>
      <c r="W113" s="97">
        <v>124</v>
      </c>
      <c r="X113" s="97">
        <v>109</v>
      </c>
      <c r="Y113" s="97">
        <v>128</v>
      </c>
      <c r="Z113" s="97">
        <v>160</v>
      </c>
      <c r="AA113" s="97">
        <v>114</v>
      </c>
      <c r="AB113" s="97">
        <v>103</v>
      </c>
      <c r="AC113" s="97">
        <v>84</v>
      </c>
      <c r="AD113" s="97">
        <v>108</v>
      </c>
      <c r="AE113" s="97">
        <v>98</v>
      </c>
      <c r="AF113" s="97">
        <v>98</v>
      </c>
      <c r="AG113" s="97">
        <v>126</v>
      </c>
      <c r="AH113" s="90">
        <f t="shared" si="11"/>
        <v>1445</v>
      </c>
      <c r="AI113">
        <f t="shared" si="12"/>
        <v>82244.2290657439</v>
      </c>
      <c r="AJ113">
        <f t="shared" si="13"/>
        <v>111.153846153846</v>
      </c>
    </row>
    <row r="114" ht="15.75" spans="3:36">
      <c r="C114" t="s">
        <v>812</v>
      </c>
      <c r="D114" t="s">
        <v>813</v>
      </c>
      <c r="E114">
        <f t="shared" si="9"/>
        <v>13</v>
      </c>
      <c r="F114" s="97">
        <v>16585467</v>
      </c>
      <c r="G114" s="97">
        <v>13190491</v>
      </c>
      <c r="H114" s="97">
        <v>18589358</v>
      </c>
      <c r="I114" s="97">
        <v>16577970</v>
      </c>
      <c r="J114" s="97">
        <v>21368494</v>
      </c>
      <c r="K114" s="97">
        <v>22122334</v>
      </c>
      <c r="L114" s="97">
        <v>14052088</v>
      </c>
      <c r="M114" s="97">
        <v>12605831</v>
      </c>
      <c r="N114" s="97">
        <v>13626796</v>
      </c>
      <c r="O114" s="97">
        <v>20543641</v>
      </c>
      <c r="P114" s="97">
        <v>13450840</v>
      </c>
      <c r="Q114" s="97">
        <v>12691324</v>
      </c>
      <c r="R114" s="97">
        <v>15379487</v>
      </c>
      <c r="S114" s="103">
        <f t="shared" si="10"/>
        <v>210784121</v>
      </c>
      <c r="U114" s="97">
        <v>198</v>
      </c>
      <c r="V114" s="97">
        <v>200</v>
      </c>
      <c r="W114" s="97">
        <v>239</v>
      </c>
      <c r="X114" s="97">
        <v>215</v>
      </c>
      <c r="Y114" s="97">
        <v>204</v>
      </c>
      <c r="Z114" s="97">
        <v>257</v>
      </c>
      <c r="AA114" s="97">
        <v>159</v>
      </c>
      <c r="AB114" s="97">
        <v>177</v>
      </c>
      <c r="AC114" s="97">
        <v>205</v>
      </c>
      <c r="AD114" s="97">
        <v>283</v>
      </c>
      <c r="AE114" s="97">
        <v>205</v>
      </c>
      <c r="AF114" s="97">
        <v>202</v>
      </c>
      <c r="AG114" s="97">
        <v>182</v>
      </c>
      <c r="AH114" s="90">
        <f t="shared" si="11"/>
        <v>2726</v>
      </c>
      <c r="AI114">
        <f t="shared" si="12"/>
        <v>77323.595377843</v>
      </c>
      <c r="AJ114">
        <f t="shared" si="13"/>
        <v>209.692307692308</v>
      </c>
    </row>
    <row r="115" ht="15.75" spans="3:36">
      <c r="C115" t="s">
        <v>816</v>
      </c>
      <c r="D115" t="s">
        <v>817</v>
      </c>
      <c r="E115">
        <f t="shared" si="9"/>
        <v>13</v>
      </c>
      <c r="F115" s="97">
        <v>18109002</v>
      </c>
      <c r="G115" s="97">
        <v>15081480</v>
      </c>
      <c r="H115" s="97">
        <v>19032386</v>
      </c>
      <c r="I115" s="97">
        <v>15274025</v>
      </c>
      <c r="J115" s="97">
        <v>14854418</v>
      </c>
      <c r="K115" s="97">
        <v>20428519</v>
      </c>
      <c r="L115" s="97">
        <v>18645730</v>
      </c>
      <c r="M115" s="97">
        <v>13643637</v>
      </c>
      <c r="N115" s="97">
        <v>16331913</v>
      </c>
      <c r="O115" s="97">
        <v>20071356</v>
      </c>
      <c r="P115" s="97">
        <v>20730096</v>
      </c>
      <c r="Q115" s="97">
        <v>19036811</v>
      </c>
      <c r="R115" s="97">
        <v>22668862</v>
      </c>
      <c r="S115" s="103">
        <f t="shared" si="10"/>
        <v>233908235</v>
      </c>
      <c r="U115" s="97">
        <v>191</v>
      </c>
      <c r="V115" s="97">
        <v>186</v>
      </c>
      <c r="W115" s="97">
        <v>224</v>
      </c>
      <c r="X115" s="97">
        <v>187</v>
      </c>
      <c r="Y115" s="97">
        <v>168</v>
      </c>
      <c r="Z115" s="97">
        <v>235</v>
      </c>
      <c r="AA115" s="97">
        <v>173</v>
      </c>
      <c r="AB115" s="97">
        <v>146</v>
      </c>
      <c r="AC115" s="97">
        <v>202</v>
      </c>
      <c r="AD115" s="97">
        <v>251</v>
      </c>
      <c r="AE115" s="97">
        <v>233</v>
      </c>
      <c r="AF115" s="97">
        <v>225</v>
      </c>
      <c r="AG115" s="97">
        <v>248</v>
      </c>
      <c r="AH115" s="90">
        <f t="shared" si="11"/>
        <v>2669</v>
      </c>
      <c r="AI115">
        <f t="shared" si="12"/>
        <v>87638.9040839266</v>
      </c>
      <c r="AJ115">
        <f t="shared" si="13"/>
        <v>205.307692307692</v>
      </c>
    </row>
    <row r="116" ht="15.75" spans="3:36">
      <c r="C116" t="s">
        <v>814</v>
      </c>
      <c r="D116" t="s">
        <v>815</v>
      </c>
      <c r="E116">
        <f t="shared" si="9"/>
        <v>9</v>
      </c>
      <c r="F116" s="97">
        <v>5150817</v>
      </c>
      <c r="G116" s="97">
        <v>4707727</v>
      </c>
      <c r="H116" s="97">
        <v>8275790</v>
      </c>
      <c r="I116" s="97">
        <v>5020428</v>
      </c>
      <c r="J116" s="97">
        <v>5450122</v>
      </c>
      <c r="K116" s="97">
        <v>0</v>
      </c>
      <c r="L116" s="97">
        <v>0</v>
      </c>
      <c r="M116" s="97">
        <v>5624410</v>
      </c>
      <c r="N116" s="97">
        <v>7132317</v>
      </c>
      <c r="O116" s="97">
        <v>0</v>
      </c>
      <c r="P116" s="97">
        <v>5668824</v>
      </c>
      <c r="Q116" s="97">
        <v>6531585</v>
      </c>
      <c r="R116" s="97">
        <v>0</v>
      </c>
      <c r="S116" s="103">
        <f t="shared" si="10"/>
        <v>53562020</v>
      </c>
      <c r="U116" s="97">
        <v>57</v>
      </c>
      <c r="V116" s="97">
        <v>62</v>
      </c>
      <c r="W116" s="97">
        <v>65</v>
      </c>
      <c r="X116" s="97">
        <v>60</v>
      </c>
      <c r="Y116" s="97">
        <v>72</v>
      </c>
      <c r="Z116" s="97">
        <v>0</v>
      </c>
      <c r="AA116" s="97">
        <v>0</v>
      </c>
      <c r="AB116" s="97">
        <v>68</v>
      </c>
      <c r="AC116" s="97">
        <v>96</v>
      </c>
      <c r="AD116" s="97">
        <v>0</v>
      </c>
      <c r="AE116" s="97">
        <v>71</v>
      </c>
      <c r="AF116" s="97">
        <v>82</v>
      </c>
      <c r="AG116" s="97">
        <v>0</v>
      </c>
      <c r="AH116" s="90">
        <f t="shared" si="11"/>
        <v>633</v>
      </c>
      <c r="AI116">
        <f t="shared" si="12"/>
        <v>84616.1453396524</v>
      </c>
      <c r="AJ116">
        <f t="shared" si="13"/>
        <v>70.3333333333333</v>
      </c>
    </row>
    <row r="117" ht="15.75" spans="3:36">
      <c r="C117" t="s">
        <v>818</v>
      </c>
      <c r="D117" t="s">
        <v>819</v>
      </c>
      <c r="E117">
        <f t="shared" si="9"/>
        <v>13</v>
      </c>
      <c r="F117" s="97">
        <v>4548274</v>
      </c>
      <c r="G117" s="97">
        <v>5874379</v>
      </c>
      <c r="H117" s="97">
        <v>3585691</v>
      </c>
      <c r="I117" s="97">
        <v>5793375</v>
      </c>
      <c r="J117" s="97">
        <v>5851919</v>
      </c>
      <c r="K117" s="97">
        <v>3675552</v>
      </c>
      <c r="L117" s="97">
        <v>4295285</v>
      </c>
      <c r="M117" s="97">
        <v>4074192</v>
      </c>
      <c r="N117" s="97">
        <v>4031831</v>
      </c>
      <c r="O117" s="97">
        <v>4029826</v>
      </c>
      <c r="P117" s="97">
        <v>7061971</v>
      </c>
      <c r="Q117" s="97">
        <v>3260090</v>
      </c>
      <c r="R117" s="97">
        <v>4074961</v>
      </c>
      <c r="S117" s="103">
        <f t="shared" si="10"/>
        <v>60157346</v>
      </c>
      <c r="U117" s="97">
        <v>75</v>
      </c>
      <c r="V117" s="97">
        <v>72</v>
      </c>
      <c r="W117" s="97">
        <v>64</v>
      </c>
      <c r="X117" s="97">
        <v>73</v>
      </c>
      <c r="Y117" s="97">
        <v>76</v>
      </c>
      <c r="Z117" s="97">
        <v>51</v>
      </c>
      <c r="AA117" s="97">
        <v>54</v>
      </c>
      <c r="AB117" s="97">
        <v>58</v>
      </c>
      <c r="AC117" s="97">
        <v>71</v>
      </c>
      <c r="AD117" s="97">
        <v>56</v>
      </c>
      <c r="AE117" s="97">
        <v>78</v>
      </c>
      <c r="AF117" s="97">
        <v>59</v>
      </c>
      <c r="AG117" s="97">
        <v>59</v>
      </c>
      <c r="AH117" s="90">
        <f t="shared" si="11"/>
        <v>846</v>
      </c>
      <c r="AI117">
        <f t="shared" si="12"/>
        <v>71107.9739952719</v>
      </c>
      <c r="AJ117">
        <f t="shared" si="13"/>
        <v>65.0769230769231</v>
      </c>
    </row>
    <row r="118" ht="15.75" spans="3:36">
      <c r="C118" t="s">
        <v>913</v>
      </c>
      <c r="D118" t="s">
        <v>914</v>
      </c>
      <c r="E118">
        <f t="shared" si="9"/>
        <v>13</v>
      </c>
      <c r="F118" s="97">
        <v>25657388</v>
      </c>
      <c r="G118" s="97">
        <v>27637528</v>
      </c>
      <c r="H118" s="97">
        <v>31963373</v>
      </c>
      <c r="I118" s="97">
        <v>27011321</v>
      </c>
      <c r="J118" s="97">
        <v>26929218</v>
      </c>
      <c r="K118" s="97">
        <v>34821574</v>
      </c>
      <c r="L118" s="97">
        <v>24374871</v>
      </c>
      <c r="M118" s="97">
        <v>24701563</v>
      </c>
      <c r="N118" s="97">
        <v>26534681</v>
      </c>
      <c r="O118" s="97">
        <v>37837319</v>
      </c>
      <c r="P118" s="97">
        <v>24121358</v>
      </c>
      <c r="Q118" s="97">
        <v>27849157</v>
      </c>
      <c r="R118" s="97">
        <v>36733693</v>
      </c>
      <c r="S118" s="103">
        <f t="shared" si="10"/>
        <v>376173044</v>
      </c>
      <c r="U118" s="97">
        <v>355</v>
      </c>
      <c r="V118" s="97">
        <v>322</v>
      </c>
      <c r="W118" s="97">
        <v>404</v>
      </c>
      <c r="X118" s="97">
        <v>387</v>
      </c>
      <c r="Y118" s="97">
        <v>369</v>
      </c>
      <c r="Z118" s="97">
        <v>472</v>
      </c>
      <c r="AA118" s="97">
        <v>307</v>
      </c>
      <c r="AB118" s="97">
        <v>319</v>
      </c>
      <c r="AC118" s="97">
        <v>361</v>
      </c>
      <c r="AD118" s="97">
        <v>472</v>
      </c>
      <c r="AE118" s="97">
        <v>383</v>
      </c>
      <c r="AF118" s="97">
        <v>361</v>
      </c>
      <c r="AG118" s="97">
        <v>422</v>
      </c>
      <c r="AH118" s="90">
        <f t="shared" si="11"/>
        <v>4934</v>
      </c>
      <c r="AI118">
        <f t="shared" si="12"/>
        <v>76240.9898662343</v>
      </c>
      <c r="AJ118">
        <f t="shared" si="13"/>
        <v>379.538461538462</v>
      </c>
    </row>
    <row r="119" ht="15.75" spans="3:36">
      <c r="C119" t="s">
        <v>826</v>
      </c>
      <c r="D119" t="s">
        <v>827</v>
      </c>
      <c r="E119">
        <f t="shared" si="9"/>
        <v>13</v>
      </c>
      <c r="F119" s="97">
        <v>24299147</v>
      </c>
      <c r="G119" s="97">
        <v>22550591</v>
      </c>
      <c r="H119" s="97">
        <v>20864743</v>
      </c>
      <c r="I119" s="97">
        <v>20439974</v>
      </c>
      <c r="J119" s="97">
        <v>19446686</v>
      </c>
      <c r="K119" s="97">
        <v>25449913</v>
      </c>
      <c r="L119" s="97">
        <v>22569861</v>
      </c>
      <c r="M119" s="97">
        <v>17238738</v>
      </c>
      <c r="N119" s="97">
        <v>21705714</v>
      </c>
      <c r="O119" s="97">
        <v>32248139</v>
      </c>
      <c r="P119" s="97">
        <v>17481207</v>
      </c>
      <c r="Q119" s="97">
        <v>20245793</v>
      </c>
      <c r="R119" s="97">
        <v>21432343</v>
      </c>
      <c r="S119" s="103">
        <f t="shared" si="10"/>
        <v>285972849</v>
      </c>
      <c r="U119" s="97">
        <v>226</v>
      </c>
      <c r="V119" s="97">
        <v>234</v>
      </c>
      <c r="W119" s="97">
        <v>241</v>
      </c>
      <c r="X119" s="97">
        <v>238</v>
      </c>
      <c r="Y119" s="97">
        <v>193</v>
      </c>
      <c r="Z119" s="97">
        <v>294</v>
      </c>
      <c r="AA119" s="97">
        <v>206</v>
      </c>
      <c r="AB119" s="97">
        <v>178</v>
      </c>
      <c r="AC119" s="97">
        <v>238</v>
      </c>
      <c r="AD119" s="97">
        <v>350</v>
      </c>
      <c r="AE119" s="97">
        <v>218</v>
      </c>
      <c r="AF119" s="97">
        <v>230</v>
      </c>
      <c r="AG119" s="97">
        <v>240</v>
      </c>
      <c r="AH119" s="90">
        <f t="shared" si="11"/>
        <v>3086</v>
      </c>
      <c r="AI119">
        <f t="shared" si="12"/>
        <v>92667.8058976021</v>
      </c>
      <c r="AJ119">
        <f t="shared" si="13"/>
        <v>237.384615384615</v>
      </c>
    </row>
    <row r="120" ht="15.75" spans="3:36">
      <c r="C120" t="s">
        <v>820</v>
      </c>
      <c r="D120" t="s">
        <v>821</v>
      </c>
      <c r="E120">
        <f t="shared" si="9"/>
        <v>13</v>
      </c>
      <c r="F120" s="97">
        <v>11519524</v>
      </c>
      <c r="G120" s="97">
        <v>12366672</v>
      </c>
      <c r="H120" s="97">
        <v>11352041</v>
      </c>
      <c r="I120" s="97">
        <v>10771051</v>
      </c>
      <c r="J120" s="97">
        <v>11719829</v>
      </c>
      <c r="K120" s="97">
        <v>11230129</v>
      </c>
      <c r="L120" s="97">
        <v>9347775</v>
      </c>
      <c r="M120" s="97">
        <v>8272603</v>
      </c>
      <c r="N120" s="97">
        <v>12063447</v>
      </c>
      <c r="O120" s="97">
        <v>12040953</v>
      </c>
      <c r="P120" s="97">
        <v>9508655</v>
      </c>
      <c r="Q120" s="97">
        <v>11889138</v>
      </c>
      <c r="R120" s="97">
        <v>11464391</v>
      </c>
      <c r="S120" s="103">
        <f t="shared" si="10"/>
        <v>143546208</v>
      </c>
      <c r="U120" s="97">
        <v>154</v>
      </c>
      <c r="V120" s="97">
        <v>145</v>
      </c>
      <c r="W120" s="97">
        <v>156</v>
      </c>
      <c r="X120" s="97">
        <v>143</v>
      </c>
      <c r="Y120" s="97">
        <v>164</v>
      </c>
      <c r="Z120" s="97">
        <v>162</v>
      </c>
      <c r="AA120" s="97">
        <v>131</v>
      </c>
      <c r="AB120" s="97">
        <v>105</v>
      </c>
      <c r="AC120" s="97">
        <v>163</v>
      </c>
      <c r="AD120" s="97">
        <v>165</v>
      </c>
      <c r="AE120" s="97">
        <v>154</v>
      </c>
      <c r="AF120" s="97">
        <v>161</v>
      </c>
      <c r="AG120" s="97">
        <v>146</v>
      </c>
      <c r="AH120" s="90">
        <f t="shared" si="11"/>
        <v>1949</v>
      </c>
      <c r="AI120">
        <f t="shared" si="12"/>
        <v>73651.2098512057</v>
      </c>
      <c r="AJ120">
        <f t="shared" si="13"/>
        <v>149.923076923077</v>
      </c>
    </row>
    <row r="121" ht="15.75" spans="3:36">
      <c r="C121" t="s">
        <v>840</v>
      </c>
      <c r="D121" t="s">
        <v>1109</v>
      </c>
      <c r="E121">
        <f t="shared" si="9"/>
        <v>13</v>
      </c>
      <c r="F121" s="97">
        <v>8052257</v>
      </c>
      <c r="G121" s="97">
        <v>9450100</v>
      </c>
      <c r="H121" s="97">
        <v>14140208</v>
      </c>
      <c r="I121" s="97">
        <v>8871157</v>
      </c>
      <c r="J121" s="97">
        <v>10780382</v>
      </c>
      <c r="K121" s="97">
        <v>14732146</v>
      </c>
      <c r="L121" s="97">
        <v>10178587</v>
      </c>
      <c r="M121" s="97">
        <v>7974314</v>
      </c>
      <c r="N121" s="97">
        <v>10649207</v>
      </c>
      <c r="O121" s="97">
        <v>18972203</v>
      </c>
      <c r="P121" s="97">
        <v>8284125</v>
      </c>
      <c r="Q121" s="97">
        <v>12501751</v>
      </c>
      <c r="R121" s="97">
        <v>10029918</v>
      </c>
      <c r="S121" s="103">
        <f t="shared" si="10"/>
        <v>144616355</v>
      </c>
      <c r="U121" s="97">
        <v>103</v>
      </c>
      <c r="V121" s="97">
        <v>123</v>
      </c>
      <c r="W121" s="97">
        <v>170</v>
      </c>
      <c r="X121" s="97">
        <v>132</v>
      </c>
      <c r="Y121" s="97">
        <v>142</v>
      </c>
      <c r="Z121" s="97">
        <v>199</v>
      </c>
      <c r="AA121" s="97">
        <v>129</v>
      </c>
      <c r="AB121" s="97">
        <v>105</v>
      </c>
      <c r="AC121" s="97">
        <v>155</v>
      </c>
      <c r="AD121" s="97">
        <v>221</v>
      </c>
      <c r="AE121" s="97">
        <v>120</v>
      </c>
      <c r="AF121" s="97">
        <v>143</v>
      </c>
      <c r="AG121" s="97">
        <v>106</v>
      </c>
      <c r="AH121" s="90">
        <f t="shared" si="11"/>
        <v>1848</v>
      </c>
      <c r="AI121">
        <f t="shared" si="12"/>
        <v>78255.6033549784</v>
      </c>
      <c r="AJ121">
        <f t="shared" si="13"/>
        <v>142.153846153846</v>
      </c>
    </row>
    <row r="122" ht="15.75" spans="3:36">
      <c r="C122" t="s">
        <v>842</v>
      </c>
      <c r="D122" t="s">
        <v>1110</v>
      </c>
      <c r="E122">
        <f t="shared" si="9"/>
        <v>13</v>
      </c>
      <c r="F122" s="97">
        <v>13055200</v>
      </c>
      <c r="G122" s="97">
        <v>11643293</v>
      </c>
      <c r="H122" s="97">
        <v>20444344</v>
      </c>
      <c r="I122" s="97">
        <v>16836022</v>
      </c>
      <c r="J122" s="97">
        <v>18666152</v>
      </c>
      <c r="K122" s="97">
        <v>15340676</v>
      </c>
      <c r="L122" s="97">
        <v>12585975</v>
      </c>
      <c r="M122" s="97">
        <v>12173853</v>
      </c>
      <c r="N122" s="97">
        <v>13680292</v>
      </c>
      <c r="O122" s="97">
        <v>16360780</v>
      </c>
      <c r="P122" s="97">
        <v>14085275</v>
      </c>
      <c r="Q122" s="97">
        <v>14833545</v>
      </c>
      <c r="R122" s="97">
        <v>13248047</v>
      </c>
      <c r="S122" s="103">
        <f t="shared" si="10"/>
        <v>192953454</v>
      </c>
      <c r="U122" s="97">
        <v>184</v>
      </c>
      <c r="V122" s="97">
        <v>166</v>
      </c>
      <c r="W122" s="97">
        <v>224</v>
      </c>
      <c r="X122" s="97">
        <v>233</v>
      </c>
      <c r="Y122" s="97">
        <v>240</v>
      </c>
      <c r="Z122" s="97">
        <v>220</v>
      </c>
      <c r="AA122" s="97">
        <v>163</v>
      </c>
      <c r="AB122" s="97">
        <v>181</v>
      </c>
      <c r="AC122" s="97">
        <v>219</v>
      </c>
      <c r="AD122" s="97">
        <v>207</v>
      </c>
      <c r="AE122" s="97">
        <v>234</v>
      </c>
      <c r="AF122" s="97">
        <v>233</v>
      </c>
      <c r="AG122" s="97">
        <v>195</v>
      </c>
      <c r="AH122" s="90">
        <f t="shared" si="11"/>
        <v>2699</v>
      </c>
      <c r="AI122">
        <f t="shared" si="12"/>
        <v>71490.7202667655</v>
      </c>
      <c r="AJ122">
        <f t="shared" si="13"/>
        <v>207.615384615385</v>
      </c>
    </row>
    <row r="123" ht="15.75" spans="3:36">
      <c r="C123" t="s">
        <v>832</v>
      </c>
      <c r="D123" t="s">
        <v>1111</v>
      </c>
      <c r="E123">
        <f t="shared" si="9"/>
        <v>13</v>
      </c>
      <c r="F123" s="97">
        <v>8568596</v>
      </c>
      <c r="G123" s="97">
        <v>9321238</v>
      </c>
      <c r="H123" s="97">
        <v>9785824</v>
      </c>
      <c r="I123" s="97">
        <v>8454223</v>
      </c>
      <c r="J123" s="97">
        <v>9680132</v>
      </c>
      <c r="K123" s="97">
        <v>12452553</v>
      </c>
      <c r="L123" s="97">
        <v>8803413</v>
      </c>
      <c r="M123" s="97">
        <v>7026694</v>
      </c>
      <c r="N123" s="97">
        <v>9149368</v>
      </c>
      <c r="O123" s="97">
        <v>11464759</v>
      </c>
      <c r="P123" s="97">
        <v>8206921</v>
      </c>
      <c r="Q123" s="97">
        <v>10047814</v>
      </c>
      <c r="R123" s="97">
        <v>9914894</v>
      </c>
      <c r="S123" s="103">
        <f t="shared" si="10"/>
        <v>122876429</v>
      </c>
      <c r="U123" s="97">
        <v>118</v>
      </c>
      <c r="V123" s="97">
        <v>131</v>
      </c>
      <c r="W123" s="97">
        <v>133</v>
      </c>
      <c r="X123" s="97">
        <v>126</v>
      </c>
      <c r="Y123" s="97">
        <v>130</v>
      </c>
      <c r="Z123" s="97">
        <v>145</v>
      </c>
      <c r="AA123" s="97">
        <v>124</v>
      </c>
      <c r="AB123" s="97">
        <v>94</v>
      </c>
      <c r="AC123" s="97">
        <v>144</v>
      </c>
      <c r="AD123" s="97">
        <v>169</v>
      </c>
      <c r="AE123" s="97">
        <v>132</v>
      </c>
      <c r="AF123" s="97">
        <v>155</v>
      </c>
      <c r="AG123" s="97">
        <v>137</v>
      </c>
      <c r="AH123" s="90">
        <f t="shared" si="11"/>
        <v>1738</v>
      </c>
      <c r="AI123">
        <f t="shared" si="12"/>
        <v>70699.9016110472</v>
      </c>
      <c r="AJ123">
        <f t="shared" si="13"/>
        <v>133.692307692308</v>
      </c>
    </row>
    <row r="124" ht="15.75" spans="3:36">
      <c r="C124" t="s">
        <v>851</v>
      </c>
      <c r="D124" t="s">
        <v>1112</v>
      </c>
      <c r="E124">
        <f t="shared" si="9"/>
        <v>13</v>
      </c>
      <c r="F124" s="97">
        <v>15501667</v>
      </c>
      <c r="G124" s="97">
        <v>14954571</v>
      </c>
      <c r="H124" s="97">
        <v>13296171</v>
      </c>
      <c r="I124" s="97">
        <v>13764556</v>
      </c>
      <c r="J124" s="97">
        <v>13949270</v>
      </c>
      <c r="K124" s="97">
        <v>19792216</v>
      </c>
      <c r="L124" s="97">
        <v>16340986</v>
      </c>
      <c r="M124" s="97">
        <v>11084976</v>
      </c>
      <c r="N124" s="97">
        <v>10125329</v>
      </c>
      <c r="O124" s="97">
        <v>19508770</v>
      </c>
      <c r="P124" s="97">
        <v>14493427</v>
      </c>
      <c r="Q124" s="97">
        <v>12191742</v>
      </c>
      <c r="R124" s="97">
        <v>19059413</v>
      </c>
      <c r="S124" s="103">
        <f t="shared" si="10"/>
        <v>194063094</v>
      </c>
      <c r="U124" s="97">
        <v>168</v>
      </c>
      <c r="V124" s="97">
        <v>165</v>
      </c>
      <c r="W124" s="97">
        <v>153</v>
      </c>
      <c r="X124" s="97">
        <v>174</v>
      </c>
      <c r="Y124" s="97">
        <v>163</v>
      </c>
      <c r="Z124" s="97">
        <v>230</v>
      </c>
      <c r="AA124" s="97">
        <v>177</v>
      </c>
      <c r="AB124" s="97">
        <v>133</v>
      </c>
      <c r="AC124" s="97">
        <v>137</v>
      </c>
      <c r="AD124" s="97">
        <v>234</v>
      </c>
      <c r="AE124" s="97">
        <v>171</v>
      </c>
      <c r="AF124" s="97">
        <v>158</v>
      </c>
      <c r="AG124" s="97">
        <v>221</v>
      </c>
      <c r="AH124" s="90">
        <f t="shared" si="11"/>
        <v>2284</v>
      </c>
      <c r="AI124">
        <f t="shared" si="12"/>
        <v>84966.3283712785</v>
      </c>
      <c r="AJ124">
        <f t="shared" si="13"/>
        <v>175.692307692308</v>
      </c>
    </row>
    <row r="125" ht="15.75" spans="3:36">
      <c r="C125" t="s">
        <v>830</v>
      </c>
      <c r="D125" t="s">
        <v>831</v>
      </c>
      <c r="E125">
        <f t="shared" si="9"/>
        <v>13</v>
      </c>
      <c r="F125" s="97">
        <v>19125665</v>
      </c>
      <c r="G125" s="97">
        <v>20277560</v>
      </c>
      <c r="H125" s="97">
        <v>27764975</v>
      </c>
      <c r="I125" s="97">
        <v>19760834</v>
      </c>
      <c r="J125" s="97">
        <v>17416863</v>
      </c>
      <c r="K125" s="97">
        <v>22592694</v>
      </c>
      <c r="L125" s="97">
        <v>14094910</v>
      </c>
      <c r="M125" s="97">
        <v>14090044</v>
      </c>
      <c r="N125" s="97">
        <v>15323782</v>
      </c>
      <c r="O125" s="97">
        <v>27345704</v>
      </c>
      <c r="P125" s="97">
        <v>18053171</v>
      </c>
      <c r="Q125" s="97">
        <v>20353439</v>
      </c>
      <c r="R125" s="97">
        <v>25426295</v>
      </c>
      <c r="S125" s="103">
        <f t="shared" si="10"/>
        <v>261625936</v>
      </c>
      <c r="U125" s="97">
        <v>222</v>
      </c>
      <c r="V125" s="97">
        <v>202</v>
      </c>
      <c r="W125" s="97">
        <v>264</v>
      </c>
      <c r="X125" s="97">
        <v>217</v>
      </c>
      <c r="Y125" s="97">
        <v>196</v>
      </c>
      <c r="Z125" s="97">
        <v>262</v>
      </c>
      <c r="AA125" s="97">
        <v>130</v>
      </c>
      <c r="AB125" s="97">
        <v>179</v>
      </c>
      <c r="AC125" s="97">
        <v>172</v>
      </c>
      <c r="AD125" s="97">
        <v>289</v>
      </c>
      <c r="AE125" s="97">
        <v>239</v>
      </c>
      <c r="AF125" s="97">
        <v>230</v>
      </c>
      <c r="AG125" s="97">
        <v>263</v>
      </c>
      <c r="AH125" s="90">
        <f t="shared" si="11"/>
        <v>2865</v>
      </c>
      <c r="AI125">
        <f t="shared" si="12"/>
        <v>91317.9532286213</v>
      </c>
      <c r="AJ125">
        <f t="shared" si="13"/>
        <v>220.384615384615</v>
      </c>
    </row>
    <row r="126" ht="15.75" spans="3:36">
      <c r="C126" t="s">
        <v>1031</v>
      </c>
      <c r="D126" t="s">
        <v>1113</v>
      </c>
      <c r="E126">
        <f t="shared" si="9"/>
        <v>0</v>
      </c>
      <c r="F126" s="97">
        <v>0</v>
      </c>
      <c r="G126" s="97">
        <v>0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0</v>
      </c>
      <c r="R126" s="97">
        <v>0</v>
      </c>
      <c r="S126" s="103">
        <f t="shared" si="10"/>
        <v>0</v>
      </c>
      <c r="U126" s="97">
        <v>0</v>
      </c>
      <c r="V126" s="97">
        <v>0</v>
      </c>
      <c r="W126" s="97">
        <v>0</v>
      </c>
      <c r="X126" s="97">
        <v>0</v>
      </c>
      <c r="Y126" s="97">
        <v>0</v>
      </c>
      <c r="Z126" s="97">
        <v>0</v>
      </c>
      <c r="AA126" s="97">
        <v>0</v>
      </c>
      <c r="AB126" s="97">
        <v>0</v>
      </c>
      <c r="AC126" s="97">
        <v>0</v>
      </c>
      <c r="AD126" s="97">
        <v>0</v>
      </c>
      <c r="AE126" s="97">
        <v>0</v>
      </c>
      <c r="AF126" s="97">
        <v>0</v>
      </c>
      <c r="AG126" s="97">
        <v>0</v>
      </c>
      <c r="AH126" s="90">
        <f t="shared" si="11"/>
        <v>0</v>
      </c>
      <c r="AI126">
        <f t="shared" si="12"/>
        <v>0</v>
      </c>
      <c r="AJ126">
        <f t="shared" si="13"/>
        <v>0</v>
      </c>
    </row>
    <row r="127" ht="15.75" spans="3:36">
      <c r="C127" t="s">
        <v>855</v>
      </c>
      <c r="D127" t="s">
        <v>1114</v>
      </c>
      <c r="E127">
        <f t="shared" si="9"/>
        <v>13</v>
      </c>
      <c r="F127" s="97">
        <v>18477323</v>
      </c>
      <c r="G127" s="97">
        <v>18266644</v>
      </c>
      <c r="H127" s="97">
        <v>24022490</v>
      </c>
      <c r="I127" s="97">
        <v>22247655</v>
      </c>
      <c r="J127" s="97">
        <v>18105784</v>
      </c>
      <c r="K127" s="97">
        <v>24300024</v>
      </c>
      <c r="L127" s="97">
        <v>18910237</v>
      </c>
      <c r="M127" s="97">
        <v>13522976</v>
      </c>
      <c r="N127" s="97">
        <v>17025142</v>
      </c>
      <c r="O127" s="97">
        <v>20592032</v>
      </c>
      <c r="P127" s="97">
        <v>16005369</v>
      </c>
      <c r="Q127" s="97">
        <v>16802054</v>
      </c>
      <c r="R127" s="97">
        <v>19033700</v>
      </c>
      <c r="S127" s="103">
        <f t="shared" si="10"/>
        <v>247311430</v>
      </c>
      <c r="U127" s="97">
        <v>231</v>
      </c>
      <c r="V127" s="97">
        <v>193</v>
      </c>
      <c r="W127" s="97">
        <v>284</v>
      </c>
      <c r="X127" s="97">
        <v>237</v>
      </c>
      <c r="Y127" s="97">
        <v>180</v>
      </c>
      <c r="Z127" s="97">
        <v>269</v>
      </c>
      <c r="AA127" s="97">
        <v>169</v>
      </c>
      <c r="AB127" s="97">
        <v>156</v>
      </c>
      <c r="AC127" s="97">
        <v>196</v>
      </c>
      <c r="AD127" s="97">
        <v>261</v>
      </c>
      <c r="AE127" s="97">
        <v>222</v>
      </c>
      <c r="AF127" s="97">
        <v>237</v>
      </c>
      <c r="AG127" s="97">
        <v>226</v>
      </c>
      <c r="AH127" s="90">
        <f t="shared" si="11"/>
        <v>2861</v>
      </c>
      <c r="AI127">
        <f t="shared" si="12"/>
        <v>86442.3033904229</v>
      </c>
      <c r="AJ127">
        <f t="shared" si="13"/>
        <v>220.076923076923</v>
      </c>
    </row>
    <row r="128" ht="15.75" spans="3:36">
      <c r="C128" t="s">
        <v>838</v>
      </c>
      <c r="D128" t="s">
        <v>1115</v>
      </c>
      <c r="E128">
        <f t="shared" si="9"/>
        <v>13</v>
      </c>
      <c r="F128" s="97">
        <v>16750252</v>
      </c>
      <c r="G128" s="97">
        <v>14349731</v>
      </c>
      <c r="H128" s="97">
        <v>14710487</v>
      </c>
      <c r="I128" s="97">
        <v>16163241</v>
      </c>
      <c r="J128" s="97">
        <v>13397180</v>
      </c>
      <c r="K128" s="97">
        <v>22475743</v>
      </c>
      <c r="L128" s="97">
        <v>15366828</v>
      </c>
      <c r="M128" s="97">
        <v>12571433</v>
      </c>
      <c r="N128" s="97">
        <v>13551800</v>
      </c>
      <c r="O128" s="97">
        <v>21179737</v>
      </c>
      <c r="P128" s="97">
        <v>12833730</v>
      </c>
      <c r="Q128" s="97">
        <v>13826600</v>
      </c>
      <c r="R128" s="97">
        <v>20042820</v>
      </c>
      <c r="S128" s="103">
        <f t="shared" si="10"/>
        <v>207219582</v>
      </c>
      <c r="U128" s="97">
        <v>196</v>
      </c>
      <c r="V128" s="97">
        <v>181</v>
      </c>
      <c r="W128" s="97">
        <v>178</v>
      </c>
      <c r="X128" s="97">
        <v>189</v>
      </c>
      <c r="Y128" s="97">
        <v>174</v>
      </c>
      <c r="Z128" s="97">
        <v>250</v>
      </c>
      <c r="AA128" s="97">
        <v>173</v>
      </c>
      <c r="AB128" s="97">
        <v>150</v>
      </c>
      <c r="AC128" s="97">
        <v>160</v>
      </c>
      <c r="AD128" s="97">
        <v>232</v>
      </c>
      <c r="AE128" s="97">
        <v>136</v>
      </c>
      <c r="AF128" s="97">
        <v>174</v>
      </c>
      <c r="AG128" s="97">
        <v>220</v>
      </c>
      <c r="AH128" s="90">
        <f t="shared" si="11"/>
        <v>2413</v>
      </c>
      <c r="AI128">
        <f t="shared" si="12"/>
        <v>85876.3290509739</v>
      </c>
      <c r="AJ128">
        <f t="shared" si="13"/>
        <v>185.615384615385</v>
      </c>
    </row>
    <row r="129" ht="15.75" spans="3:36">
      <c r="C129" t="s">
        <v>885</v>
      </c>
      <c r="D129" t="s">
        <v>1116</v>
      </c>
      <c r="E129">
        <f t="shared" si="9"/>
        <v>13</v>
      </c>
      <c r="F129" s="97">
        <v>25934407</v>
      </c>
      <c r="G129" s="97">
        <v>23054121</v>
      </c>
      <c r="H129" s="97">
        <v>25670921</v>
      </c>
      <c r="I129" s="97">
        <v>22004094</v>
      </c>
      <c r="J129" s="97">
        <v>20626422</v>
      </c>
      <c r="K129" s="97">
        <v>31326199</v>
      </c>
      <c r="L129" s="97">
        <v>28214600</v>
      </c>
      <c r="M129" s="97">
        <v>17422848</v>
      </c>
      <c r="N129" s="97">
        <v>23312879</v>
      </c>
      <c r="O129" s="97">
        <v>40225290</v>
      </c>
      <c r="P129" s="97">
        <v>17822819</v>
      </c>
      <c r="Q129" s="97">
        <v>22718116</v>
      </c>
      <c r="R129" s="97">
        <v>30452851</v>
      </c>
      <c r="S129" s="103">
        <f t="shared" si="10"/>
        <v>328785567</v>
      </c>
      <c r="U129" s="97">
        <v>279</v>
      </c>
      <c r="V129" s="97">
        <v>273</v>
      </c>
      <c r="W129" s="97">
        <v>320</v>
      </c>
      <c r="X129" s="97">
        <v>298</v>
      </c>
      <c r="Y129" s="97">
        <v>267</v>
      </c>
      <c r="Z129" s="97">
        <v>361</v>
      </c>
      <c r="AA129" s="97">
        <v>297</v>
      </c>
      <c r="AB129" s="97">
        <v>214</v>
      </c>
      <c r="AC129" s="97">
        <v>256</v>
      </c>
      <c r="AD129" s="97">
        <v>442</v>
      </c>
      <c r="AE129" s="97">
        <v>240</v>
      </c>
      <c r="AF129" s="97">
        <v>280</v>
      </c>
      <c r="AG129" s="97">
        <v>330</v>
      </c>
      <c r="AH129" s="90">
        <f t="shared" si="11"/>
        <v>3857</v>
      </c>
      <c r="AI129">
        <f t="shared" si="12"/>
        <v>85243.8597355458</v>
      </c>
      <c r="AJ129">
        <f t="shared" si="13"/>
        <v>296.692307692308</v>
      </c>
    </row>
    <row r="130" ht="15.75" spans="3:36">
      <c r="C130" t="s">
        <v>871</v>
      </c>
      <c r="D130" t="s">
        <v>872</v>
      </c>
      <c r="E130">
        <f t="shared" si="9"/>
        <v>13</v>
      </c>
      <c r="F130" s="97">
        <v>5564805</v>
      </c>
      <c r="G130" s="97">
        <v>6927745</v>
      </c>
      <c r="H130" s="97">
        <v>6526203</v>
      </c>
      <c r="I130" s="97">
        <v>6673023</v>
      </c>
      <c r="J130" s="97">
        <v>8794565</v>
      </c>
      <c r="K130" s="97">
        <v>7184930</v>
      </c>
      <c r="L130" s="97">
        <v>7549971</v>
      </c>
      <c r="M130" s="97">
        <v>4766291</v>
      </c>
      <c r="N130" s="97">
        <v>4514014</v>
      </c>
      <c r="O130" s="97">
        <v>5773396</v>
      </c>
      <c r="P130" s="97">
        <v>3509565</v>
      </c>
      <c r="Q130" s="97">
        <v>6277557</v>
      </c>
      <c r="R130" s="97">
        <v>8040718</v>
      </c>
      <c r="S130" s="103">
        <f t="shared" si="10"/>
        <v>82102783</v>
      </c>
      <c r="U130" s="97">
        <v>64</v>
      </c>
      <c r="V130" s="97">
        <v>78</v>
      </c>
      <c r="W130" s="97">
        <v>68</v>
      </c>
      <c r="X130" s="97">
        <v>78</v>
      </c>
      <c r="Y130" s="97">
        <v>86</v>
      </c>
      <c r="Z130" s="97">
        <v>95</v>
      </c>
      <c r="AA130" s="97">
        <v>72</v>
      </c>
      <c r="AB130" s="97">
        <v>55</v>
      </c>
      <c r="AC130" s="97">
        <v>57</v>
      </c>
      <c r="AD130" s="97">
        <v>75</v>
      </c>
      <c r="AE130" s="97">
        <v>48</v>
      </c>
      <c r="AF130" s="97">
        <v>89</v>
      </c>
      <c r="AG130" s="97">
        <v>93</v>
      </c>
      <c r="AH130" s="90">
        <f t="shared" si="11"/>
        <v>958</v>
      </c>
      <c r="AI130">
        <f t="shared" si="12"/>
        <v>85702.2787056367</v>
      </c>
      <c r="AJ130">
        <f t="shared" si="13"/>
        <v>73.6923076923077</v>
      </c>
    </row>
    <row r="131" ht="15.75" spans="3:36">
      <c r="C131" t="s">
        <v>911</v>
      </c>
      <c r="D131" t="s">
        <v>1117</v>
      </c>
      <c r="E131">
        <f t="shared" si="9"/>
        <v>13</v>
      </c>
      <c r="F131" s="97">
        <v>13167034</v>
      </c>
      <c r="G131" s="97">
        <v>11779286</v>
      </c>
      <c r="H131" s="97">
        <v>15705171</v>
      </c>
      <c r="I131" s="97">
        <v>11368615</v>
      </c>
      <c r="J131" s="97">
        <v>15736907</v>
      </c>
      <c r="K131" s="97">
        <v>16607503</v>
      </c>
      <c r="L131" s="97">
        <v>13680114</v>
      </c>
      <c r="M131" s="97">
        <v>9478397</v>
      </c>
      <c r="N131" s="97">
        <v>10237073</v>
      </c>
      <c r="O131" s="97">
        <v>18306086</v>
      </c>
      <c r="P131" s="97">
        <v>10811483</v>
      </c>
      <c r="Q131" s="97">
        <v>14415064</v>
      </c>
      <c r="R131" s="97">
        <v>18719487</v>
      </c>
      <c r="S131" s="103">
        <f t="shared" si="10"/>
        <v>180012220</v>
      </c>
      <c r="U131" s="97">
        <v>168</v>
      </c>
      <c r="V131" s="97">
        <v>165</v>
      </c>
      <c r="W131" s="97">
        <v>189</v>
      </c>
      <c r="X131" s="97">
        <v>190</v>
      </c>
      <c r="Y131" s="97">
        <v>198</v>
      </c>
      <c r="Z131" s="97">
        <v>201</v>
      </c>
      <c r="AA131" s="97">
        <v>152</v>
      </c>
      <c r="AB131" s="97">
        <v>155</v>
      </c>
      <c r="AC131" s="97">
        <v>147</v>
      </c>
      <c r="AD131" s="97">
        <v>224</v>
      </c>
      <c r="AE131" s="97">
        <v>147</v>
      </c>
      <c r="AF131" s="97">
        <v>227</v>
      </c>
      <c r="AG131" s="97">
        <v>213</v>
      </c>
      <c r="AH131" s="90">
        <f t="shared" si="11"/>
        <v>2376</v>
      </c>
      <c r="AI131">
        <f t="shared" si="12"/>
        <v>75762.7188552189</v>
      </c>
      <c r="AJ131">
        <f t="shared" si="13"/>
        <v>182.769230769231</v>
      </c>
    </row>
    <row r="132" ht="15.75" spans="3:36">
      <c r="C132" t="s">
        <v>1053</v>
      </c>
      <c r="D132" t="s">
        <v>1054</v>
      </c>
      <c r="E132">
        <f t="shared" si="9"/>
        <v>0</v>
      </c>
      <c r="F132" s="97">
        <v>0</v>
      </c>
      <c r="G132" s="97">
        <v>0</v>
      </c>
      <c r="H132" s="97">
        <v>0</v>
      </c>
      <c r="I132" s="97">
        <v>0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97">
        <v>0</v>
      </c>
      <c r="S132" s="103">
        <f t="shared" si="10"/>
        <v>0</v>
      </c>
      <c r="U132" s="97">
        <v>0</v>
      </c>
      <c r="V132" s="97">
        <v>0</v>
      </c>
      <c r="W132" s="97">
        <v>0</v>
      </c>
      <c r="X132" s="97">
        <v>0</v>
      </c>
      <c r="Y132" s="97">
        <v>0</v>
      </c>
      <c r="Z132" s="97">
        <v>0</v>
      </c>
      <c r="AA132" s="97">
        <v>0</v>
      </c>
      <c r="AB132" s="97">
        <v>0</v>
      </c>
      <c r="AC132" s="97">
        <v>0</v>
      </c>
      <c r="AD132" s="97">
        <v>0</v>
      </c>
      <c r="AE132" s="97">
        <v>0</v>
      </c>
      <c r="AF132" s="97">
        <v>0</v>
      </c>
      <c r="AG132" s="97">
        <v>0</v>
      </c>
      <c r="AH132" s="90">
        <f t="shared" si="11"/>
        <v>0</v>
      </c>
      <c r="AI132">
        <f t="shared" si="12"/>
        <v>0</v>
      </c>
      <c r="AJ132">
        <f t="shared" si="13"/>
        <v>0</v>
      </c>
    </row>
    <row r="133" ht="15.75" spans="3:36">
      <c r="C133" t="s">
        <v>84</v>
      </c>
      <c r="D133" t="s">
        <v>85</v>
      </c>
      <c r="E133">
        <f t="shared" si="9"/>
        <v>9</v>
      </c>
      <c r="F133" s="97">
        <v>8158809</v>
      </c>
      <c r="G133" s="97">
        <v>7348151</v>
      </c>
      <c r="H133" s="97">
        <v>9555462</v>
      </c>
      <c r="I133" s="97">
        <v>10429203</v>
      </c>
      <c r="J133" s="97">
        <v>11309237</v>
      </c>
      <c r="K133" s="97">
        <v>0</v>
      </c>
      <c r="L133" s="97">
        <v>0</v>
      </c>
      <c r="M133" s="97">
        <v>10103835</v>
      </c>
      <c r="N133" s="97">
        <v>12527257</v>
      </c>
      <c r="O133" s="97">
        <v>0</v>
      </c>
      <c r="P133" s="97">
        <v>10155849</v>
      </c>
      <c r="Q133" s="97">
        <v>11032418</v>
      </c>
      <c r="R133" s="97">
        <v>0</v>
      </c>
      <c r="S133" s="103">
        <f t="shared" si="10"/>
        <v>90620221</v>
      </c>
      <c r="U133" s="97">
        <v>128</v>
      </c>
      <c r="V133" s="97">
        <v>131</v>
      </c>
      <c r="W133" s="97">
        <v>129</v>
      </c>
      <c r="X133" s="97">
        <v>135</v>
      </c>
      <c r="Y133" s="97">
        <v>142</v>
      </c>
      <c r="Z133" s="97">
        <v>0</v>
      </c>
      <c r="AA133" s="97">
        <v>0</v>
      </c>
      <c r="AB133" s="97">
        <v>160</v>
      </c>
      <c r="AC133" s="97">
        <v>202</v>
      </c>
      <c r="AD133" s="97">
        <v>0</v>
      </c>
      <c r="AE133" s="97">
        <v>185</v>
      </c>
      <c r="AF133" s="97">
        <v>186</v>
      </c>
      <c r="AG133" s="97">
        <v>0</v>
      </c>
      <c r="AH133" s="90">
        <f t="shared" si="11"/>
        <v>1398</v>
      </c>
      <c r="AI133">
        <f t="shared" si="12"/>
        <v>64821.3311874106</v>
      </c>
      <c r="AJ133">
        <f t="shared" si="13"/>
        <v>155.333333333333</v>
      </c>
    </row>
    <row r="134" ht="15.75" spans="3:36">
      <c r="C134" t="s">
        <v>68</v>
      </c>
      <c r="D134" t="s">
        <v>69</v>
      </c>
      <c r="E134">
        <f t="shared" si="9"/>
        <v>13</v>
      </c>
      <c r="F134" s="97">
        <v>12665490</v>
      </c>
      <c r="G134" s="97">
        <v>8158736</v>
      </c>
      <c r="H134" s="97">
        <v>9401629</v>
      </c>
      <c r="I134" s="97">
        <v>10913400</v>
      </c>
      <c r="J134" s="97">
        <v>10923847</v>
      </c>
      <c r="K134" s="97">
        <v>16150689</v>
      </c>
      <c r="L134" s="97">
        <v>13521031</v>
      </c>
      <c r="M134" s="97">
        <v>9173288</v>
      </c>
      <c r="N134" s="97">
        <v>8377297</v>
      </c>
      <c r="O134" s="97">
        <v>13187511</v>
      </c>
      <c r="P134" s="97">
        <v>9406010</v>
      </c>
      <c r="Q134" s="97">
        <v>11640583</v>
      </c>
      <c r="R134" s="97">
        <v>13445431</v>
      </c>
      <c r="S134" s="103">
        <f t="shared" si="10"/>
        <v>146964942</v>
      </c>
      <c r="U134" s="97">
        <v>157</v>
      </c>
      <c r="V134" s="97">
        <v>100</v>
      </c>
      <c r="W134" s="97">
        <v>122</v>
      </c>
      <c r="X134" s="97">
        <v>144</v>
      </c>
      <c r="Y134" s="97">
        <v>121</v>
      </c>
      <c r="Z134" s="97">
        <v>196</v>
      </c>
      <c r="AA134" s="97">
        <v>168</v>
      </c>
      <c r="AB134" s="97">
        <v>121</v>
      </c>
      <c r="AC134" s="97">
        <v>115</v>
      </c>
      <c r="AD134" s="97">
        <v>176</v>
      </c>
      <c r="AE134" s="97">
        <v>142</v>
      </c>
      <c r="AF134" s="97">
        <v>151</v>
      </c>
      <c r="AG134" s="97">
        <v>147</v>
      </c>
      <c r="AH134" s="90">
        <f t="shared" si="11"/>
        <v>1860</v>
      </c>
      <c r="AI134">
        <f t="shared" si="12"/>
        <v>79013.4096774194</v>
      </c>
      <c r="AJ134">
        <f t="shared" si="13"/>
        <v>143.076923076923</v>
      </c>
    </row>
    <row r="135" ht="15.75" spans="3:36">
      <c r="C135" t="s">
        <v>75</v>
      </c>
      <c r="D135" t="s">
        <v>76</v>
      </c>
      <c r="E135">
        <f t="shared" si="9"/>
        <v>13</v>
      </c>
      <c r="F135" s="97">
        <v>21894535</v>
      </c>
      <c r="G135" s="97">
        <v>19889468</v>
      </c>
      <c r="H135" s="97">
        <v>22378943</v>
      </c>
      <c r="I135" s="97">
        <v>18960433</v>
      </c>
      <c r="J135" s="97">
        <v>20194834</v>
      </c>
      <c r="K135" s="97">
        <v>18980816</v>
      </c>
      <c r="L135" s="97">
        <v>13737703</v>
      </c>
      <c r="M135" s="97">
        <v>16710954</v>
      </c>
      <c r="N135" s="97">
        <v>23494251</v>
      </c>
      <c r="O135" s="97">
        <v>14772237</v>
      </c>
      <c r="P135" s="97">
        <v>17884896</v>
      </c>
      <c r="Q135" s="97">
        <v>22049572</v>
      </c>
      <c r="R135" s="97">
        <v>18793522</v>
      </c>
      <c r="S135" s="103">
        <f t="shared" si="10"/>
        <v>249742164</v>
      </c>
      <c r="U135" s="97">
        <v>203</v>
      </c>
      <c r="V135" s="97">
        <v>251</v>
      </c>
      <c r="W135" s="97">
        <v>266</v>
      </c>
      <c r="X135" s="97">
        <v>230</v>
      </c>
      <c r="Y135" s="97">
        <v>215</v>
      </c>
      <c r="Z135" s="97">
        <v>218</v>
      </c>
      <c r="AA135" s="97">
        <v>154</v>
      </c>
      <c r="AB135" s="97">
        <v>202</v>
      </c>
      <c r="AC135" s="97">
        <v>261</v>
      </c>
      <c r="AD135" s="97">
        <v>193</v>
      </c>
      <c r="AE135" s="97">
        <v>252</v>
      </c>
      <c r="AF135" s="97">
        <v>255</v>
      </c>
      <c r="AG135" s="97">
        <v>215</v>
      </c>
      <c r="AH135" s="90">
        <f t="shared" si="11"/>
        <v>2915</v>
      </c>
      <c r="AI135">
        <f t="shared" si="12"/>
        <v>85674.8418524871</v>
      </c>
      <c r="AJ135">
        <f t="shared" si="13"/>
        <v>224.230769230769</v>
      </c>
    </row>
    <row r="136" ht="15.75" spans="3:36">
      <c r="C136" t="s">
        <v>155</v>
      </c>
      <c r="D136" t="s">
        <v>156</v>
      </c>
      <c r="E136">
        <f t="shared" si="9"/>
        <v>13</v>
      </c>
      <c r="F136" s="97">
        <v>13710029</v>
      </c>
      <c r="G136" s="97">
        <v>12685840</v>
      </c>
      <c r="H136" s="97">
        <v>14147545</v>
      </c>
      <c r="I136" s="97">
        <v>10722476</v>
      </c>
      <c r="J136" s="97">
        <v>16628347</v>
      </c>
      <c r="K136" s="97">
        <v>14735275</v>
      </c>
      <c r="L136" s="97">
        <v>12236917</v>
      </c>
      <c r="M136" s="97">
        <v>11686135</v>
      </c>
      <c r="N136" s="97">
        <v>15115862</v>
      </c>
      <c r="O136" s="97">
        <v>13190134</v>
      </c>
      <c r="P136" s="97">
        <v>12956282</v>
      </c>
      <c r="Q136" s="97">
        <v>13676874</v>
      </c>
      <c r="R136" s="97">
        <v>14164596</v>
      </c>
      <c r="S136" s="103">
        <f t="shared" si="10"/>
        <v>175656312</v>
      </c>
      <c r="U136" s="97">
        <v>172</v>
      </c>
      <c r="V136" s="97">
        <v>181</v>
      </c>
      <c r="W136" s="97">
        <v>186</v>
      </c>
      <c r="X136" s="97">
        <v>171</v>
      </c>
      <c r="Y136" s="97">
        <v>218</v>
      </c>
      <c r="Z136" s="97">
        <v>228</v>
      </c>
      <c r="AA136" s="97">
        <v>164</v>
      </c>
      <c r="AB136" s="97">
        <v>151</v>
      </c>
      <c r="AC136" s="97">
        <v>191</v>
      </c>
      <c r="AD136" s="97">
        <v>205</v>
      </c>
      <c r="AE136" s="97">
        <v>182</v>
      </c>
      <c r="AF136" s="97">
        <v>190</v>
      </c>
      <c r="AG136" s="97">
        <v>193</v>
      </c>
      <c r="AH136" s="90">
        <f t="shared" si="11"/>
        <v>2432</v>
      </c>
      <c r="AI136">
        <f t="shared" si="12"/>
        <v>72227.1019736842</v>
      </c>
      <c r="AJ136">
        <f t="shared" si="13"/>
        <v>187.076923076923</v>
      </c>
    </row>
    <row r="137" ht="15.75" spans="3:36">
      <c r="C137" t="s">
        <v>82</v>
      </c>
      <c r="D137" t="s">
        <v>83</v>
      </c>
      <c r="E137">
        <f t="shared" si="9"/>
        <v>13</v>
      </c>
      <c r="F137" s="97">
        <v>4146687</v>
      </c>
      <c r="G137" s="97">
        <v>4455790</v>
      </c>
      <c r="H137" s="97">
        <v>4131104</v>
      </c>
      <c r="I137" s="97">
        <v>3347472</v>
      </c>
      <c r="J137" s="97">
        <v>5437464</v>
      </c>
      <c r="K137" s="97">
        <v>7690627</v>
      </c>
      <c r="L137" s="97">
        <v>7116241</v>
      </c>
      <c r="M137" s="97">
        <v>3076475</v>
      </c>
      <c r="N137" s="97">
        <v>3303508</v>
      </c>
      <c r="O137" s="97">
        <v>9113840</v>
      </c>
      <c r="P137" s="97">
        <v>4703019</v>
      </c>
      <c r="Q137" s="97">
        <v>3987688</v>
      </c>
      <c r="R137" s="97">
        <v>11073211</v>
      </c>
      <c r="S137" s="103">
        <f t="shared" si="10"/>
        <v>71583126</v>
      </c>
      <c r="U137" s="97">
        <v>76</v>
      </c>
      <c r="V137" s="97">
        <v>74</v>
      </c>
      <c r="W137" s="97">
        <v>79</v>
      </c>
      <c r="X137" s="97">
        <v>53</v>
      </c>
      <c r="Y137" s="97">
        <v>87</v>
      </c>
      <c r="Z137" s="97">
        <v>121</v>
      </c>
      <c r="AA137" s="97">
        <v>103</v>
      </c>
      <c r="AB137" s="97">
        <v>49</v>
      </c>
      <c r="AC137" s="97">
        <v>49</v>
      </c>
      <c r="AD137" s="97">
        <v>136</v>
      </c>
      <c r="AE137" s="97">
        <v>76</v>
      </c>
      <c r="AF137" s="97">
        <v>63</v>
      </c>
      <c r="AG137" s="97">
        <v>119</v>
      </c>
      <c r="AH137" s="90">
        <f t="shared" si="11"/>
        <v>1085</v>
      </c>
      <c r="AI137">
        <f t="shared" si="12"/>
        <v>65975.2313364055</v>
      </c>
      <c r="AJ137">
        <f t="shared" si="13"/>
        <v>83.4615384615385</v>
      </c>
    </row>
    <row r="138" ht="15.75" spans="3:36">
      <c r="C138" t="s">
        <v>90</v>
      </c>
      <c r="D138" t="s">
        <v>91</v>
      </c>
      <c r="E138">
        <f t="shared" si="9"/>
        <v>13</v>
      </c>
      <c r="F138" s="97">
        <v>11163860</v>
      </c>
      <c r="G138" s="97">
        <v>14692040</v>
      </c>
      <c r="H138" s="97">
        <v>14689880</v>
      </c>
      <c r="I138" s="97">
        <v>15770308</v>
      </c>
      <c r="J138" s="97">
        <v>13673726</v>
      </c>
      <c r="K138" s="97">
        <v>15575724</v>
      </c>
      <c r="L138" s="97">
        <v>12199636</v>
      </c>
      <c r="M138" s="97">
        <v>10668227</v>
      </c>
      <c r="N138" s="97">
        <v>14065542</v>
      </c>
      <c r="O138" s="97">
        <v>14196514</v>
      </c>
      <c r="P138" s="97">
        <v>13790707</v>
      </c>
      <c r="Q138" s="97">
        <v>16914261</v>
      </c>
      <c r="R138" s="97">
        <v>17411647</v>
      </c>
      <c r="S138" s="103">
        <f t="shared" si="10"/>
        <v>184812072</v>
      </c>
      <c r="U138" s="97">
        <v>143</v>
      </c>
      <c r="V138" s="97">
        <v>179</v>
      </c>
      <c r="W138" s="97">
        <v>200</v>
      </c>
      <c r="X138" s="97">
        <v>185</v>
      </c>
      <c r="Y138" s="97">
        <v>179</v>
      </c>
      <c r="Z138" s="97">
        <v>175</v>
      </c>
      <c r="AA138" s="97">
        <v>114</v>
      </c>
      <c r="AB138" s="97">
        <v>161</v>
      </c>
      <c r="AC138" s="97">
        <v>179</v>
      </c>
      <c r="AD138" s="97">
        <v>156</v>
      </c>
      <c r="AE138" s="97">
        <v>199</v>
      </c>
      <c r="AF138" s="97">
        <v>221</v>
      </c>
      <c r="AG138" s="97">
        <v>175</v>
      </c>
      <c r="AH138" s="90">
        <f t="shared" si="11"/>
        <v>2266</v>
      </c>
      <c r="AI138">
        <f t="shared" si="12"/>
        <v>81558.7255075022</v>
      </c>
      <c r="AJ138">
        <f t="shared" si="13"/>
        <v>174.307692307692</v>
      </c>
    </row>
    <row r="139" ht="15.75" spans="3:36">
      <c r="C139" t="s">
        <v>113</v>
      </c>
      <c r="D139" t="s">
        <v>114</v>
      </c>
      <c r="E139">
        <f t="shared" si="9"/>
        <v>13</v>
      </c>
      <c r="F139" s="97">
        <v>23012365</v>
      </c>
      <c r="G139" s="97">
        <v>17610939</v>
      </c>
      <c r="H139" s="97">
        <v>22423863</v>
      </c>
      <c r="I139" s="97">
        <v>19648843</v>
      </c>
      <c r="J139" s="97">
        <v>19834635</v>
      </c>
      <c r="K139" s="97">
        <v>25521322</v>
      </c>
      <c r="L139" s="97">
        <v>19096808</v>
      </c>
      <c r="M139" s="97">
        <v>16928743</v>
      </c>
      <c r="N139" s="97">
        <v>18633430</v>
      </c>
      <c r="O139" s="97">
        <v>25960481</v>
      </c>
      <c r="P139" s="97">
        <v>18499376</v>
      </c>
      <c r="Q139" s="97">
        <v>18897859</v>
      </c>
      <c r="R139" s="97">
        <v>24661876</v>
      </c>
      <c r="S139" s="103">
        <f t="shared" si="10"/>
        <v>270730540</v>
      </c>
      <c r="U139" s="97">
        <v>244</v>
      </c>
      <c r="V139" s="97">
        <v>217</v>
      </c>
      <c r="W139" s="97">
        <v>267</v>
      </c>
      <c r="X139" s="97">
        <v>245</v>
      </c>
      <c r="Y139" s="97">
        <v>258</v>
      </c>
      <c r="Z139" s="97">
        <v>317</v>
      </c>
      <c r="AA139" s="97">
        <v>220</v>
      </c>
      <c r="AB139" s="97">
        <v>188</v>
      </c>
      <c r="AC139" s="97">
        <v>219</v>
      </c>
      <c r="AD139" s="97">
        <v>300</v>
      </c>
      <c r="AE139" s="97">
        <v>240</v>
      </c>
      <c r="AF139" s="97">
        <v>251</v>
      </c>
      <c r="AG139" s="97">
        <v>264</v>
      </c>
      <c r="AH139" s="90">
        <f t="shared" si="11"/>
        <v>3230</v>
      </c>
      <c r="AI139">
        <f t="shared" si="12"/>
        <v>83817.5046439628</v>
      </c>
      <c r="AJ139">
        <f t="shared" si="13"/>
        <v>248.461538461538</v>
      </c>
    </row>
    <row r="140" ht="15.75" spans="3:36">
      <c r="C140" t="s">
        <v>887</v>
      </c>
      <c r="D140" t="s">
        <v>1118</v>
      </c>
      <c r="E140">
        <f t="shared" ref="E140:E203" si="14">COUNTIF(F140:R140,"&gt;0")</f>
        <v>13</v>
      </c>
      <c r="F140" s="97">
        <v>20640564</v>
      </c>
      <c r="G140" s="97">
        <v>19277311</v>
      </c>
      <c r="H140" s="97">
        <v>22668893</v>
      </c>
      <c r="I140" s="97">
        <v>21029614</v>
      </c>
      <c r="J140" s="97">
        <v>21562574</v>
      </c>
      <c r="K140" s="97">
        <v>25263132</v>
      </c>
      <c r="L140" s="97">
        <v>21797387</v>
      </c>
      <c r="M140" s="97">
        <v>15707935</v>
      </c>
      <c r="N140" s="97">
        <v>18561323</v>
      </c>
      <c r="O140" s="97">
        <v>24577710</v>
      </c>
      <c r="P140" s="97">
        <v>17524794</v>
      </c>
      <c r="Q140" s="97">
        <v>21167757</v>
      </c>
      <c r="R140" s="97">
        <v>24076316</v>
      </c>
      <c r="S140" s="103">
        <f t="shared" ref="S140:S203" si="15">SUM(F140:R140)</f>
        <v>273855310</v>
      </c>
      <c r="U140" s="97">
        <v>264</v>
      </c>
      <c r="V140" s="97">
        <v>242</v>
      </c>
      <c r="W140" s="97">
        <v>277</v>
      </c>
      <c r="X140" s="97">
        <v>298</v>
      </c>
      <c r="Y140" s="97">
        <v>219</v>
      </c>
      <c r="Z140" s="97">
        <v>301</v>
      </c>
      <c r="AA140" s="97">
        <v>279</v>
      </c>
      <c r="AB140" s="97">
        <v>196</v>
      </c>
      <c r="AC140" s="97">
        <v>242</v>
      </c>
      <c r="AD140" s="97">
        <v>306</v>
      </c>
      <c r="AE140" s="97">
        <v>243</v>
      </c>
      <c r="AF140" s="97">
        <v>281</v>
      </c>
      <c r="AG140" s="97">
        <v>277</v>
      </c>
      <c r="AH140" s="90">
        <f t="shared" ref="AH140:AH203" si="16">SUM(U140:AG140)</f>
        <v>3425</v>
      </c>
      <c r="AI140">
        <f t="shared" ref="AI140:AI203" si="17">IFERROR(S140/AH140,0)</f>
        <v>79957.7547445255</v>
      </c>
      <c r="AJ140">
        <f t="shared" ref="AJ140:AJ203" si="18">IFERROR(AH140/E140,0)</f>
        <v>263.461538461538</v>
      </c>
    </row>
    <row r="141" ht="15.75" spans="3:36">
      <c r="C141" t="s">
        <v>935</v>
      </c>
      <c r="D141" t="s">
        <v>1119</v>
      </c>
      <c r="E141">
        <f t="shared" si="14"/>
        <v>13</v>
      </c>
      <c r="F141" s="97">
        <v>32156315</v>
      </c>
      <c r="G141" s="97">
        <v>28911893</v>
      </c>
      <c r="H141" s="97">
        <v>36555908</v>
      </c>
      <c r="I141" s="97">
        <v>30837159</v>
      </c>
      <c r="J141" s="97">
        <v>28596388</v>
      </c>
      <c r="K141" s="97">
        <v>42835855</v>
      </c>
      <c r="L141" s="97">
        <v>40153197</v>
      </c>
      <c r="M141" s="97">
        <v>24506647</v>
      </c>
      <c r="N141" s="97">
        <v>30511502</v>
      </c>
      <c r="O141" s="97">
        <v>52198574</v>
      </c>
      <c r="P141" s="97">
        <v>25434526</v>
      </c>
      <c r="Q141" s="97">
        <v>32769594</v>
      </c>
      <c r="R141" s="97">
        <v>41080163</v>
      </c>
      <c r="S141" s="103">
        <f t="shared" si="15"/>
        <v>446547721</v>
      </c>
      <c r="U141" s="97">
        <v>389</v>
      </c>
      <c r="V141" s="97">
        <v>353</v>
      </c>
      <c r="W141" s="97">
        <v>434</v>
      </c>
      <c r="X141" s="97">
        <v>368</v>
      </c>
      <c r="Y141" s="97">
        <v>357</v>
      </c>
      <c r="Z141" s="97">
        <v>484</v>
      </c>
      <c r="AA141" s="97">
        <v>430</v>
      </c>
      <c r="AB141" s="97">
        <v>285</v>
      </c>
      <c r="AC141" s="97">
        <v>396</v>
      </c>
      <c r="AD141" s="97">
        <v>550</v>
      </c>
      <c r="AE141" s="97">
        <v>357</v>
      </c>
      <c r="AF141" s="97">
        <v>409</v>
      </c>
      <c r="AG141" s="97">
        <v>459</v>
      </c>
      <c r="AH141" s="90">
        <f t="shared" si="16"/>
        <v>5271</v>
      </c>
      <c r="AI141">
        <f t="shared" si="17"/>
        <v>84717.8374122557</v>
      </c>
      <c r="AJ141">
        <f t="shared" si="18"/>
        <v>405.461538461538</v>
      </c>
    </row>
    <row r="142" ht="15.75" spans="3:36">
      <c r="C142" t="s">
        <v>891</v>
      </c>
      <c r="D142" t="s">
        <v>892</v>
      </c>
      <c r="E142">
        <f t="shared" si="14"/>
        <v>13</v>
      </c>
      <c r="F142" s="97">
        <v>31873953</v>
      </c>
      <c r="G142" s="97">
        <v>30250909</v>
      </c>
      <c r="H142" s="97">
        <v>33198538</v>
      </c>
      <c r="I142" s="97">
        <v>25249990</v>
      </c>
      <c r="J142" s="97">
        <v>26884800</v>
      </c>
      <c r="K142" s="97">
        <v>33987291</v>
      </c>
      <c r="L142" s="97">
        <v>25294185</v>
      </c>
      <c r="M142" s="97">
        <v>22907804</v>
      </c>
      <c r="N142" s="97">
        <v>21484284</v>
      </c>
      <c r="O142" s="97">
        <v>39238387</v>
      </c>
      <c r="P142" s="97">
        <v>24280385</v>
      </c>
      <c r="Q142" s="97">
        <v>27637158</v>
      </c>
      <c r="R142" s="97">
        <v>29877678</v>
      </c>
      <c r="S142" s="103">
        <f t="shared" si="15"/>
        <v>372165362</v>
      </c>
      <c r="U142" s="97">
        <v>330</v>
      </c>
      <c r="V142" s="97">
        <v>323</v>
      </c>
      <c r="W142" s="97">
        <v>387</v>
      </c>
      <c r="X142" s="97">
        <v>291</v>
      </c>
      <c r="Y142" s="97">
        <v>311</v>
      </c>
      <c r="Z142" s="97">
        <v>380</v>
      </c>
      <c r="AA142" s="97">
        <v>243</v>
      </c>
      <c r="AB142" s="97">
        <v>236</v>
      </c>
      <c r="AC142" s="97">
        <v>261</v>
      </c>
      <c r="AD142" s="97">
        <v>432</v>
      </c>
      <c r="AE142" s="97">
        <v>316</v>
      </c>
      <c r="AF142" s="97">
        <v>314</v>
      </c>
      <c r="AG142" s="97">
        <v>341</v>
      </c>
      <c r="AH142" s="90">
        <f t="shared" si="16"/>
        <v>4165</v>
      </c>
      <c r="AI142">
        <f t="shared" si="17"/>
        <v>89355.4290516207</v>
      </c>
      <c r="AJ142">
        <f t="shared" si="18"/>
        <v>320.384615384615</v>
      </c>
    </row>
    <row r="143" ht="15.75" spans="3:36">
      <c r="C143" t="s">
        <v>857</v>
      </c>
      <c r="D143" t="s">
        <v>1120</v>
      </c>
      <c r="E143">
        <f t="shared" si="14"/>
        <v>13</v>
      </c>
      <c r="F143" s="97">
        <v>19770533</v>
      </c>
      <c r="G143" s="97">
        <v>19374386</v>
      </c>
      <c r="H143" s="97">
        <v>18833129</v>
      </c>
      <c r="I143" s="97">
        <v>17658795</v>
      </c>
      <c r="J143" s="97">
        <v>20245299</v>
      </c>
      <c r="K143" s="97">
        <v>16932869</v>
      </c>
      <c r="L143" s="97">
        <v>19076420</v>
      </c>
      <c r="M143" s="97">
        <v>16751388</v>
      </c>
      <c r="N143" s="97">
        <v>17510799</v>
      </c>
      <c r="O143" s="97">
        <v>22143288</v>
      </c>
      <c r="P143" s="97">
        <v>19676397</v>
      </c>
      <c r="Q143" s="97">
        <v>19693057</v>
      </c>
      <c r="R143" s="97">
        <v>19546782</v>
      </c>
      <c r="S143" s="103">
        <f t="shared" si="15"/>
        <v>247213142</v>
      </c>
      <c r="U143" s="97">
        <v>215</v>
      </c>
      <c r="V143" s="97">
        <v>219</v>
      </c>
      <c r="W143" s="97">
        <v>234</v>
      </c>
      <c r="X143" s="97">
        <v>207</v>
      </c>
      <c r="Y143" s="97">
        <v>227</v>
      </c>
      <c r="Z143" s="97">
        <v>234</v>
      </c>
      <c r="AA143" s="97">
        <v>195</v>
      </c>
      <c r="AB143" s="97">
        <v>185</v>
      </c>
      <c r="AC143" s="97">
        <v>234</v>
      </c>
      <c r="AD143" s="97">
        <v>273</v>
      </c>
      <c r="AE143" s="97">
        <v>238</v>
      </c>
      <c r="AF143" s="97">
        <v>255</v>
      </c>
      <c r="AG143" s="97">
        <v>227</v>
      </c>
      <c r="AH143" s="90">
        <f t="shared" si="16"/>
        <v>2943</v>
      </c>
      <c r="AI143">
        <f t="shared" si="17"/>
        <v>84000.3880394156</v>
      </c>
      <c r="AJ143">
        <f t="shared" si="18"/>
        <v>226.384615384615</v>
      </c>
    </row>
    <row r="144" ht="15.75" spans="3:36">
      <c r="C144" t="s">
        <v>875</v>
      </c>
      <c r="D144" t="s">
        <v>876</v>
      </c>
      <c r="E144">
        <f t="shared" si="14"/>
        <v>9</v>
      </c>
      <c r="F144" s="97">
        <v>5138834</v>
      </c>
      <c r="G144" s="97">
        <v>7404554</v>
      </c>
      <c r="H144" s="97">
        <v>7144073</v>
      </c>
      <c r="I144" s="97">
        <v>6843286</v>
      </c>
      <c r="J144" s="97">
        <v>9580516</v>
      </c>
      <c r="K144" s="97">
        <v>0</v>
      </c>
      <c r="L144" s="97">
        <v>0</v>
      </c>
      <c r="M144" s="97">
        <v>6989019</v>
      </c>
      <c r="N144" s="97">
        <v>9517202</v>
      </c>
      <c r="O144" s="97">
        <v>0</v>
      </c>
      <c r="P144" s="97">
        <v>7471105</v>
      </c>
      <c r="Q144" s="97">
        <v>7435371</v>
      </c>
      <c r="R144" s="97">
        <v>0</v>
      </c>
      <c r="S144" s="103">
        <f t="shared" si="15"/>
        <v>67523960</v>
      </c>
      <c r="U144" s="97">
        <v>75</v>
      </c>
      <c r="V144" s="97">
        <v>109</v>
      </c>
      <c r="W144" s="97">
        <v>94</v>
      </c>
      <c r="X144" s="97">
        <v>99</v>
      </c>
      <c r="Y144" s="97">
        <v>128</v>
      </c>
      <c r="Z144" s="97">
        <v>0</v>
      </c>
      <c r="AA144" s="97">
        <v>0</v>
      </c>
      <c r="AB144" s="97">
        <v>118</v>
      </c>
      <c r="AC144" s="97">
        <v>130</v>
      </c>
      <c r="AD144" s="97">
        <v>0</v>
      </c>
      <c r="AE144" s="97">
        <v>123</v>
      </c>
      <c r="AF144" s="97">
        <v>125</v>
      </c>
      <c r="AG144" s="97">
        <v>0</v>
      </c>
      <c r="AH144" s="90">
        <f t="shared" si="16"/>
        <v>1001</v>
      </c>
      <c r="AI144">
        <f t="shared" si="17"/>
        <v>67456.5034965035</v>
      </c>
      <c r="AJ144">
        <f t="shared" si="18"/>
        <v>111.222222222222</v>
      </c>
    </row>
    <row r="145" ht="15.75" spans="3:36">
      <c r="C145" t="s">
        <v>877</v>
      </c>
      <c r="D145" t="s">
        <v>1121</v>
      </c>
      <c r="E145">
        <f t="shared" si="14"/>
        <v>13</v>
      </c>
      <c r="F145" s="97">
        <v>7169437</v>
      </c>
      <c r="G145" s="97">
        <v>4510058</v>
      </c>
      <c r="H145" s="97">
        <v>4203206</v>
      </c>
      <c r="I145" s="97">
        <v>4516523</v>
      </c>
      <c r="J145" s="97">
        <v>4053655</v>
      </c>
      <c r="K145" s="97">
        <v>6821763</v>
      </c>
      <c r="L145" s="97">
        <v>7594756</v>
      </c>
      <c r="M145" s="97">
        <v>4787058</v>
      </c>
      <c r="N145" s="97">
        <v>3826292</v>
      </c>
      <c r="O145" s="97">
        <v>5971807</v>
      </c>
      <c r="P145" s="97">
        <v>5834131</v>
      </c>
      <c r="Q145" s="97">
        <v>5071974</v>
      </c>
      <c r="R145" s="97">
        <v>7753817</v>
      </c>
      <c r="S145" s="103">
        <f t="shared" si="15"/>
        <v>72114477</v>
      </c>
      <c r="U145" s="97">
        <v>48</v>
      </c>
      <c r="V145" s="97">
        <v>66</v>
      </c>
      <c r="W145" s="97">
        <v>57</v>
      </c>
      <c r="X145" s="97">
        <v>61</v>
      </c>
      <c r="Y145" s="97">
        <v>57</v>
      </c>
      <c r="Z145" s="97">
        <v>95</v>
      </c>
      <c r="AA145" s="97">
        <v>99</v>
      </c>
      <c r="AB145" s="97">
        <v>47</v>
      </c>
      <c r="AC145" s="97">
        <v>51</v>
      </c>
      <c r="AD145" s="97">
        <v>97</v>
      </c>
      <c r="AE145" s="97">
        <v>77</v>
      </c>
      <c r="AF145" s="97">
        <v>80</v>
      </c>
      <c r="AG145" s="97">
        <v>105</v>
      </c>
      <c r="AH145" s="90">
        <f t="shared" si="16"/>
        <v>940</v>
      </c>
      <c r="AI145">
        <f t="shared" si="17"/>
        <v>76717.5287234043</v>
      </c>
      <c r="AJ145">
        <f t="shared" si="18"/>
        <v>72.3076923076923</v>
      </c>
    </row>
    <row r="146" ht="15.75" spans="3:36">
      <c r="C146" t="s">
        <v>915</v>
      </c>
      <c r="D146" t="s">
        <v>1122</v>
      </c>
      <c r="E146">
        <f t="shared" si="14"/>
        <v>13</v>
      </c>
      <c r="F146" s="97">
        <v>15420990</v>
      </c>
      <c r="G146" s="97">
        <v>11180333</v>
      </c>
      <c r="H146" s="97">
        <v>16885240</v>
      </c>
      <c r="I146" s="97">
        <v>13142792</v>
      </c>
      <c r="J146" s="97">
        <v>15266114</v>
      </c>
      <c r="K146" s="97">
        <v>16803968</v>
      </c>
      <c r="L146" s="97">
        <v>16541118</v>
      </c>
      <c r="M146" s="97">
        <v>11648881</v>
      </c>
      <c r="N146" s="97">
        <v>12825234</v>
      </c>
      <c r="O146" s="97">
        <v>21350673</v>
      </c>
      <c r="P146" s="97">
        <v>9927870</v>
      </c>
      <c r="Q146" s="97">
        <v>17749062</v>
      </c>
      <c r="R146" s="97">
        <v>19304357</v>
      </c>
      <c r="S146" s="103">
        <f t="shared" si="15"/>
        <v>198046632</v>
      </c>
      <c r="U146" s="97">
        <v>194</v>
      </c>
      <c r="V146" s="97">
        <v>155</v>
      </c>
      <c r="W146" s="97">
        <v>194</v>
      </c>
      <c r="X146" s="97">
        <v>165</v>
      </c>
      <c r="Y146" s="97">
        <v>185</v>
      </c>
      <c r="Z146" s="97">
        <v>217</v>
      </c>
      <c r="AA146" s="97">
        <v>185</v>
      </c>
      <c r="AB146" s="97">
        <v>155</v>
      </c>
      <c r="AC146" s="97">
        <v>152</v>
      </c>
      <c r="AD146" s="97">
        <v>254</v>
      </c>
      <c r="AE146" s="97">
        <v>152</v>
      </c>
      <c r="AF146" s="97">
        <v>219</v>
      </c>
      <c r="AG146" s="97">
        <v>218</v>
      </c>
      <c r="AH146" s="90">
        <f t="shared" si="16"/>
        <v>2445</v>
      </c>
      <c r="AI146">
        <f t="shared" si="17"/>
        <v>81000.6674846626</v>
      </c>
      <c r="AJ146">
        <f t="shared" si="18"/>
        <v>188.076923076923</v>
      </c>
    </row>
    <row r="147" ht="15.75" spans="3:36">
      <c r="C147" t="s">
        <v>836</v>
      </c>
      <c r="D147" t="s">
        <v>837</v>
      </c>
      <c r="E147">
        <f t="shared" si="14"/>
        <v>13</v>
      </c>
      <c r="F147" s="97">
        <v>3728330</v>
      </c>
      <c r="G147" s="97">
        <v>4344331</v>
      </c>
      <c r="H147" s="97">
        <v>6798666</v>
      </c>
      <c r="I147" s="97">
        <v>14093272</v>
      </c>
      <c r="J147" s="97">
        <v>9279456</v>
      </c>
      <c r="K147" s="97">
        <v>6204301</v>
      </c>
      <c r="L147" s="97">
        <v>8615374</v>
      </c>
      <c r="M147" s="97">
        <v>6782287</v>
      </c>
      <c r="N147" s="97">
        <v>6615741</v>
      </c>
      <c r="O147" s="97">
        <v>9096402</v>
      </c>
      <c r="P147" s="97">
        <v>7213156</v>
      </c>
      <c r="Q147" s="97">
        <v>9545795</v>
      </c>
      <c r="R147" s="97">
        <v>10312449</v>
      </c>
      <c r="S147" s="103">
        <f t="shared" si="15"/>
        <v>102629560</v>
      </c>
      <c r="U147" s="97">
        <v>41</v>
      </c>
      <c r="V147" s="97">
        <v>56</v>
      </c>
      <c r="W147" s="97">
        <v>74</v>
      </c>
      <c r="X147" s="97">
        <v>151</v>
      </c>
      <c r="Y147" s="97">
        <v>96</v>
      </c>
      <c r="Z147" s="97">
        <v>79</v>
      </c>
      <c r="AA147" s="97">
        <v>83</v>
      </c>
      <c r="AB147" s="97">
        <v>75</v>
      </c>
      <c r="AC147" s="97">
        <v>71</v>
      </c>
      <c r="AD147" s="97">
        <v>102</v>
      </c>
      <c r="AE147" s="97">
        <v>86</v>
      </c>
      <c r="AF147" s="97">
        <v>111</v>
      </c>
      <c r="AG147" s="97">
        <v>99</v>
      </c>
      <c r="AH147" s="90">
        <f t="shared" si="16"/>
        <v>1124</v>
      </c>
      <c r="AI147">
        <f t="shared" si="17"/>
        <v>91307.4377224199</v>
      </c>
      <c r="AJ147">
        <f t="shared" si="18"/>
        <v>86.4615384615385</v>
      </c>
    </row>
    <row r="148" ht="15.75" spans="3:36">
      <c r="C148" t="s">
        <v>861</v>
      </c>
      <c r="D148" t="s">
        <v>1123</v>
      </c>
      <c r="E148">
        <f t="shared" si="14"/>
        <v>13</v>
      </c>
      <c r="F148" s="97">
        <v>26686593</v>
      </c>
      <c r="G148" s="97">
        <v>24471563</v>
      </c>
      <c r="H148" s="97">
        <v>30274879</v>
      </c>
      <c r="I148" s="97">
        <v>24276384</v>
      </c>
      <c r="J148" s="97">
        <v>28619858</v>
      </c>
      <c r="K148" s="97">
        <v>34739822</v>
      </c>
      <c r="L148" s="97">
        <v>29702323</v>
      </c>
      <c r="M148" s="97">
        <v>20898879</v>
      </c>
      <c r="N148" s="97">
        <v>22867008</v>
      </c>
      <c r="O148" s="97">
        <v>39508498</v>
      </c>
      <c r="P148" s="97">
        <v>23483773</v>
      </c>
      <c r="Q148" s="97">
        <v>22546021</v>
      </c>
      <c r="R148" s="97">
        <v>32230471</v>
      </c>
      <c r="S148" s="103">
        <f t="shared" si="15"/>
        <v>360306072</v>
      </c>
      <c r="U148" s="97">
        <v>334</v>
      </c>
      <c r="V148" s="97">
        <v>310</v>
      </c>
      <c r="W148" s="97">
        <v>389</v>
      </c>
      <c r="X148" s="97">
        <v>335</v>
      </c>
      <c r="Y148" s="97">
        <v>376</v>
      </c>
      <c r="Z148" s="97">
        <v>463</v>
      </c>
      <c r="AA148" s="97">
        <v>348</v>
      </c>
      <c r="AB148" s="97">
        <v>268</v>
      </c>
      <c r="AC148" s="97">
        <v>315</v>
      </c>
      <c r="AD148" s="97">
        <v>501</v>
      </c>
      <c r="AE148" s="97">
        <v>359</v>
      </c>
      <c r="AF148" s="97">
        <v>304</v>
      </c>
      <c r="AG148" s="97">
        <v>397</v>
      </c>
      <c r="AH148" s="90">
        <f t="shared" si="16"/>
        <v>4699</v>
      </c>
      <c r="AI148">
        <f t="shared" si="17"/>
        <v>76677.1806767397</v>
      </c>
      <c r="AJ148">
        <f t="shared" si="18"/>
        <v>361.461538461538</v>
      </c>
    </row>
    <row r="149" ht="15.75" spans="3:36">
      <c r="C149" t="s">
        <v>849</v>
      </c>
      <c r="D149" t="s">
        <v>1124</v>
      </c>
      <c r="E149">
        <f t="shared" si="14"/>
        <v>13</v>
      </c>
      <c r="F149" s="97">
        <v>17170067</v>
      </c>
      <c r="G149" s="97">
        <v>21521595</v>
      </c>
      <c r="H149" s="97">
        <v>24931448</v>
      </c>
      <c r="I149" s="97">
        <v>18402369</v>
      </c>
      <c r="J149" s="97">
        <v>17465045</v>
      </c>
      <c r="K149" s="97">
        <v>22277866</v>
      </c>
      <c r="L149" s="97">
        <v>19477993</v>
      </c>
      <c r="M149" s="97">
        <v>14720874</v>
      </c>
      <c r="N149" s="97">
        <v>18890521</v>
      </c>
      <c r="O149" s="97">
        <v>26426934</v>
      </c>
      <c r="P149" s="97">
        <v>19753533</v>
      </c>
      <c r="Q149" s="97">
        <v>20065115</v>
      </c>
      <c r="R149" s="97">
        <v>19640836</v>
      </c>
      <c r="S149" s="103">
        <f t="shared" si="15"/>
        <v>260744196</v>
      </c>
      <c r="U149" s="97">
        <v>211</v>
      </c>
      <c r="V149" s="97">
        <v>258</v>
      </c>
      <c r="W149" s="97">
        <v>291</v>
      </c>
      <c r="X149" s="97">
        <v>217</v>
      </c>
      <c r="Y149" s="97">
        <v>227</v>
      </c>
      <c r="Z149" s="97">
        <v>256</v>
      </c>
      <c r="AA149" s="97">
        <v>200</v>
      </c>
      <c r="AB149" s="97">
        <v>195</v>
      </c>
      <c r="AC149" s="97">
        <v>223</v>
      </c>
      <c r="AD149" s="97">
        <v>319</v>
      </c>
      <c r="AE149" s="97">
        <v>261</v>
      </c>
      <c r="AF149" s="97">
        <v>249</v>
      </c>
      <c r="AG149" s="97">
        <v>215</v>
      </c>
      <c r="AH149" s="90">
        <f t="shared" si="16"/>
        <v>3122</v>
      </c>
      <c r="AI149">
        <f t="shared" si="17"/>
        <v>83518.3203074952</v>
      </c>
      <c r="AJ149">
        <f t="shared" si="18"/>
        <v>240.153846153846</v>
      </c>
    </row>
    <row r="150" ht="15.75" spans="3:36">
      <c r="C150" t="s">
        <v>893</v>
      </c>
      <c r="D150" t="s">
        <v>894</v>
      </c>
      <c r="E150">
        <f t="shared" si="14"/>
        <v>13</v>
      </c>
      <c r="F150" s="97">
        <v>26493044</v>
      </c>
      <c r="G150" s="97">
        <v>24528784</v>
      </c>
      <c r="H150" s="97">
        <v>31987471</v>
      </c>
      <c r="I150" s="97">
        <v>19572493</v>
      </c>
      <c r="J150" s="97">
        <v>21316454</v>
      </c>
      <c r="K150" s="97">
        <v>29596074</v>
      </c>
      <c r="L150" s="97">
        <v>25331271</v>
      </c>
      <c r="M150" s="97">
        <v>16567173</v>
      </c>
      <c r="N150" s="97">
        <v>18089352</v>
      </c>
      <c r="O150" s="97">
        <v>34392952</v>
      </c>
      <c r="P150" s="97">
        <v>19972547</v>
      </c>
      <c r="Q150" s="97">
        <v>17392077</v>
      </c>
      <c r="R150" s="97">
        <v>22435812</v>
      </c>
      <c r="S150" s="103">
        <f t="shared" si="15"/>
        <v>307675504</v>
      </c>
      <c r="U150" s="97">
        <v>276</v>
      </c>
      <c r="V150" s="97">
        <v>285</v>
      </c>
      <c r="W150" s="97">
        <v>355</v>
      </c>
      <c r="X150" s="97">
        <v>202</v>
      </c>
      <c r="Y150" s="97">
        <v>225</v>
      </c>
      <c r="Z150" s="97">
        <v>349</v>
      </c>
      <c r="AA150" s="97">
        <v>241</v>
      </c>
      <c r="AB150" s="97">
        <v>197</v>
      </c>
      <c r="AC150" s="97">
        <v>220</v>
      </c>
      <c r="AD150" s="97">
        <v>383</v>
      </c>
      <c r="AE150" s="97">
        <v>232</v>
      </c>
      <c r="AF150" s="97">
        <v>194</v>
      </c>
      <c r="AG150" s="97">
        <v>253</v>
      </c>
      <c r="AH150" s="90">
        <f t="shared" si="16"/>
        <v>3412</v>
      </c>
      <c r="AI150">
        <f t="shared" si="17"/>
        <v>90174.5322391559</v>
      </c>
      <c r="AJ150">
        <f t="shared" si="18"/>
        <v>262.461538461538</v>
      </c>
    </row>
    <row r="151" ht="15.75" spans="3:36">
      <c r="C151" t="s">
        <v>901</v>
      </c>
      <c r="D151" t="s">
        <v>902</v>
      </c>
      <c r="E151">
        <f t="shared" si="14"/>
        <v>13</v>
      </c>
      <c r="F151" s="97">
        <v>22350865</v>
      </c>
      <c r="G151" s="97">
        <v>19781021</v>
      </c>
      <c r="H151" s="97">
        <v>21633830</v>
      </c>
      <c r="I151" s="97">
        <v>17278312</v>
      </c>
      <c r="J151" s="97">
        <v>17647654</v>
      </c>
      <c r="K151" s="97">
        <v>24962482</v>
      </c>
      <c r="L151" s="97">
        <v>16330555</v>
      </c>
      <c r="M151" s="97">
        <v>13695609</v>
      </c>
      <c r="N151" s="97">
        <v>15017756</v>
      </c>
      <c r="O151" s="97">
        <v>27264698</v>
      </c>
      <c r="P151" s="97">
        <v>16972948</v>
      </c>
      <c r="Q151" s="97">
        <v>14637032</v>
      </c>
      <c r="R151" s="97">
        <v>22289479</v>
      </c>
      <c r="S151" s="103">
        <f t="shared" si="15"/>
        <v>249862241</v>
      </c>
      <c r="U151" s="97">
        <v>238</v>
      </c>
      <c r="V151" s="97">
        <v>227</v>
      </c>
      <c r="W151" s="97">
        <v>258</v>
      </c>
      <c r="X151" s="97">
        <v>223</v>
      </c>
      <c r="Y151" s="97">
        <v>193</v>
      </c>
      <c r="Z151" s="97">
        <v>288</v>
      </c>
      <c r="AA151" s="97">
        <v>174</v>
      </c>
      <c r="AB151" s="97">
        <v>153</v>
      </c>
      <c r="AC151" s="97">
        <v>195</v>
      </c>
      <c r="AD151" s="97">
        <v>308</v>
      </c>
      <c r="AE151" s="97">
        <v>246</v>
      </c>
      <c r="AF151" s="97">
        <v>193</v>
      </c>
      <c r="AG151" s="97">
        <v>224</v>
      </c>
      <c r="AH151" s="90">
        <f t="shared" si="16"/>
        <v>2920</v>
      </c>
      <c r="AI151">
        <f t="shared" si="17"/>
        <v>85569.2606164384</v>
      </c>
      <c r="AJ151">
        <f t="shared" si="18"/>
        <v>224.615384615385</v>
      </c>
    </row>
    <row r="152" ht="15.75" spans="3:36">
      <c r="C152" t="s">
        <v>828</v>
      </c>
      <c r="D152" t="s">
        <v>829</v>
      </c>
      <c r="E152">
        <f t="shared" si="14"/>
        <v>13</v>
      </c>
      <c r="F152" s="97">
        <v>19790899</v>
      </c>
      <c r="G152" s="97">
        <v>17821791</v>
      </c>
      <c r="H152" s="97">
        <v>19896489</v>
      </c>
      <c r="I152" s="97">
        <v>15735851</v>
      </c>
      <c r="J152" s="97">
        <v>20405262</v>
      </c>
      <c r="K152" s="97">
        <v>26502968</v>
      </c>
      <c r="L152" s="97">
        <v>18532777</v>
      </c>
      <c r="M152" s="97">
        <v>15102493</v>
      </c>
      <c r="N152" s="97">
        <v>13383057</v>
      </c>
      <c r="O152" s="97">
        <v>24983537</v>
      </c>
      <c r="P152" s="97">
        <v>14664269</v>
      </c>
      <c r="Q152" s="97">
        <v>18520483</v>
      </c>
      <c r="R152" s="97">
        <v>22334801</v>
      </c>
      <c r="S152" s="103">
        <f t="shared" si="15"/>
        <v>247674677</v>
      </c>
      <c r="U152" s="97">
        <v>190</v>
      </c>
      <c r="V152" s="97">
        <v>202</v>
      </c>
      <c r="W152" s="97">
        <v>212</v>
      </c>
      <c r="X152" s="97">
        <v>193</v>
      </c>
      <c r="Y152" s="97">
        <v>190</v>
      </c>
      <c r="Z152" s="97">
        <v>255</v>
      </c>
      <c r="AA152" s="97">
        <v>175</v>
      </c>
      <c r="AB152" s="97">
        <v>164</v>
      </c>
      <c r="AC152" s="97">
        <v>147</v>
      </c>
      <c r="AD152" s="97">
        <v>264</v>
      </c>
      <c r="AE152" s="97">
        <v>174</v>
      </c>
      <c r="AF152" s="97">
        <v>196</v>
      </c>
      <c r="AG152" s="97">
        <v>218</v>
      </c>
      <c r="AH152" s="90">
        <f t="shared" si="16"/>
        <v>2580</v>
      </c>
      <c r="AI152">
        <f t="shared" si="17"/>
        <v>95997.9368217054</v>
      </c>
      <c r="AJ152">
        <f t="shared" si="18"/>
        <v>198.461538461538</v>
      </c>
    </row>
    <row r="153" ht="15.75" spans="3:36">
      <c r="C153" t="s">
        <v>905</v>
      </c>
      <c r="D153" t="s">
        <v>1125</v>
      </c>
      <c r="E153">
        <f t="shared" si="14"/>
        <v>13</v>
      </c>
      <c r="F153" s="97">
        <v>12964365</v>
      </c>
      <c r="G153" s="97">
        <v>12189915</v>
      </c>
      <c r="H153" s="97">
        <v>14504372</v>
      </c>
      <c r="I153" s="97">
        <v>11176567</v>
      </c>
      <c r="J153" s="97">
        <v>12228582</v>
      </c>
      <c r="K153" s="97">
        <v>11629338</v>
      </c>
      <c r="L153" s="97">
        <v>7038665</v>
      </c>
      <c r="M153" s="97">
        <v>10612422</v>
      </c>
      <c r="N153" s="97">
        <v>11382973</v>
      </c>
      <c r="O153" s="97">
        <v>9566968</v>
      </c>
      <c r="P153" s="97">
        <v>10591338</v>
      </c>
      <c r="Q153" s="97">
        <v>12584141</v>
      </c>
      <c r="R153" s="97">
        <v>12340493</v>
      </c>
      <c r="S153" s="103">
        <f t="shared" si="15"/>
        <v>148810139</v>
      </c>
      <c r="U153" s="97">
        <v>165</v>
      </c>
      <c r="V153" s="97">
        <v>160</v>
      </c>
      <c r="W153" s="97">
        <v>175</v>
      </c>
      <c r="X153" s="97">
        <v>171</v>
      </c>
      <c r="Y153" s="97">
        <v>161</v>
      </c>
      <c r="Z153" s="97">
        <v>161</v>
      </c>
      <c r="AA153" s="97">
        <v>88</v>
      </c>
      <c r="AB153" s="97">
        <v>150</v>
      </c>
      <c r="AC153" s="97">
        <v>146</v>
      </c>
      <c r="AD153" s="97">
        <v>148</v>
      </c>
      <c r="AE153" s="97">
        <v>162</v>
      </c>
      <c r="AF153" s="97">
        <v>167</v>
      </c>
      <c r="AG153" s="97">
        <v>152</v>
      </c>
      <c r="AH153" s="90">
        <f t="shared" si="16"/>
        <v>2006</v>
      </c>
      <c r="AI153">
        <f t="shared" si="17"/>
        <v>74182.5219341974</v>
      </c>
      <c r="AJ153">
        <f t="shared" si="18"/>
        <v>154.307692307692</v>
      </c>
    </row>
    <row r="154" ht="15.75" spans="3:36">
      <c r="C154" t="s">
        <v>846</v>
      </c>
      <c r="D154" t="s">
        <v>848</v>
      </c>
      <c r="E154">
        <f t="shared" si="14"/>
        <v>13</v>
      </c>
      <c r="F154" s="97">
        <v>19216276</v>
      </c>
      <c r="G154" s="97">
        <v>14523363</v>
      </c>
      <c r="H154" s="97">
        <v>14635548</v>
      </c>
      <c r="I154" s="97">
        <v>16638756</v>
      </c>
      <c r="J154" s="97">
        <v>15503205</v>
      </c>
      <c r="K154" s="97">
        <v>19567101</v>
      </c>
      <c r="L154" s="97">
        <v>12064602</v>
      </c>
      <c r="M154" s="97">
        <v>13093057</v>
      </c>
      <c r="N154" s="97">
        <v>14259393</v>
      </c>
      <c r="O154" s="97">
        <v>18154512</v>
      </c>
      <c r="P154" s="97">
        <v>12941077</v>
      </c>
      <c r="Q154" s="97">
        <v>16312862</v>
      </c>
      <c r="R154" s="97">
        <v>13744835</v>
      </c>
      <c r="S154" s="103">
        <f t="shared" si="15"/>
        <v>200654587</v>
      </c>
      <c r="U154" s="97">
        <v>195</v>
      </c>
      <c r="V154" s="97">
        <v>152</v>
      </c>
      <c r="W154" s="97">
        <v>161</v>
      </c>
      <c r="X154" s="97">
        <v>167</v>
      </c>
      <c r="Y154" s="97">
        <v>168</v>
      </c>
      <c r="Z154" s="97">
        <v>212</v>
      </c>
      <c r="AA154" s="97">
        <v>108</v>
      </c>
      <c r="AB154" s="97">
        <v>140</v>
      </c>
      <c r="AC154" s="97">
        <v>153</v>
      </c>
      <c r="AD154" s="97">
        <v>204</v>
      </c>
      <c r="AE154" s="97">
        <v>132</v>
      </c>
      <c r="AF154" s="97">
        <v>158</v>
      </c>
      <c r="AG154" s="97">
        <v>141</v>
      </c>
      <c r="AH154" s="90">
        <f t="shared" si="16"/>
        <v>2091</v>
      </c>
      <c r="AI154">
        <f t="shared" si="17"/>
        <v>95961.0650406504</v>
      </c>
      <c r="AJ154">
        <f t="shared" si="18"/>
        <v>160.846153846154</v>
      </c>
    </row>
    <row r="155" ht="15.75" spans="3:36">
      <c r="C155" t="s">
        <v>909</v>
      </c>
      <c r="D155" t="s">
        <v>1126</v>
      </c>
      <c r="E155">
        <f t="shared" si="14"/>
        <v>13</v>
      </c>
      <c r="F155" s="97">
        <v>17007604</v>
      </c>
      <c r="G155" s="97">
        <v>20520540</v>
      </c>
      <c r="H155" s="97">
        <v>19236047</v>
      </c>
      <c r="I155" s="97">
        <v>12788065</v>
      </c>
      <c r="J155" s="97">
        <v>15842470</v>
      </c>
      <c r="K155" s="97">
        <v>21448015</v>
      </c>
      <c r="L155" s="97">
        <v>17286390</v>
      </c>
      <c r="M155" s="97">
        <v>11877897</v>
      </c>
      <c r="N155" s="97">
        <v>14929927</v>
      </c>
      <c r="O155" s="97">
        <v>24075306</v>
      </c>
      <c r="P155" s="97">
        <v>13845842</v>
      </c>
      <c r="Q155" s="97">
        <v>14343031</v>
      </c>
      <c r="R155" s="97">
        <v>16226347</v>
      </c>
      <c r="S155" s="103">
        <f t="shared" si="15"/>
        <v>219427481</v>
      </c>
      <c r="U155" s="97">
        <v>198</v>
      </c>
      <c r="V155" s="97">
        <v>223</v>
      </c>
      <c r="W155" s="97">
        <v>250</v>
      </c>
      <c r="X155" s="97">
        <v>165</v>
      </c>
      <c r="Y155" s="97">
        <v>196</v>
      </c>
      <c r="Z155" s="97">
        <v>236</v>
      </c>
      <c r="AA155" s="97">
        <v>191</v>
      </c>
      <c r="AB155" s="97">
        <v>160</v>
      </c>
      <c r="AC155" s="97">
        <v>196</v>
      </c>
      <c r="AD155" s="97">
        <v>283</v>
      </c>
      <c r="AE155" s="97">
        <v>174</v>
      </c>
      <c r="AF155" s="97">
        <v>182</v>
      </c>
      <c r="AG155" s="97">
        <v>190</v>
      </c>
      <c r="AH155" s="90">
        <f t="shared" si="16"/>
        <v>2644</v>
      </c>
      <c r="AI155">
        <f t="shared" si="17"/>
        <v>82990.7265506808</v>
      </c>
      <c r="AJ155">
        <f t="shared" si="18"/>
        <v>203.384615384615</v>
      </c>
    </row>
    <row r="156" ht="15.75" spans="3:36">
      <c r="C156" t="s">
        <v>865</v>
      </c>
      <c r="D156" t="s">
        <v>866</v>
      </c>
      <c r="E156">
        <f t="shared" si="14"/>
        <v>13</v>
      </c>
      <c r="F156" s="97">
        <v>18567093</v>
      </c>
      <c r="G156" s="97">
        <v>17667039</v>
      </c>
      <c r="H156" s="97">
        <v>19962146</v>
      </c>
      <c r="I156" s="97">
        <v>20679987</v>
      </c>
      <c r="J156" s="97">
        <v>18361133</v>
      </c>
      <c r="K156" s="97">
        <v>22684957</v>
      </c>
      <c r="L156" s="97">
        <v>21157148</v>
      </c>
      <c r="M156" s="97">
        <v>15367121</v>
      </c>
      <c r="N156" s="97">
        <v>17589336</v>
      </c>
      <c r="O156" s="97">
        <v>22861269</v>
      </c>
      <c r="P156" s="97">
        <v>16909772</v>
      </c>
      <c r="Q156" s="97">
        <v>19444845</v>
      </c>
      <c r="R156" s="97">
        <v>20488315</v>
      </c>
      <c r="S156" s="103">
        <f t="shared" si="15"/>
        <v>251740161</v>
      </c>
      <c r="U156" s="97">
        <v>222</v>
      </c>
      <c r="V156" s="97">
        <v>208</v>
      </c>
      <c r="W156" s="97">
        <v>256</v>
      </c>
      <c r="X156" s="97">
        <v>291</v>
      </c>
      <c r="Y156" s="97">
        <v>230</v>
      </c>
      <c r="Z156" s="97">
        <v>309</v>
      </c>
      <c r="AA156" s="97">
        <v>213</v>
      </c>
      <c r="AB156" s="97">
        <v>199</v>
      </c>
      <c r="AC156" s="97">
        <v>249</v>
      </c>
      <c r="AD156" s="97">
        <v>328</v>
      </c>
      <c r="AE156" s="97">
        <v>282</v>
      </c>
      <c r="AF156" s="97">
        <v>270</v>
      </c>
      <c r="AG156" s="97">
        <v>250</v>
      </c>
      <c r="AH156" s="90">
        <f t="shared" si="16"/>
        <v>3307</v>
      </c>
      <c r="AI156">
        <f t="shared" si="17"/>
        <v>76123.4233444209</v>
      </c>
      <c r="AJ156">
        <f t="shared" si="18"/>
        <v>254.384615384615</v>
      </c>
    </row>
    <row r="157" ht="15.75" spans="3:36">
      <c r="C157" t="s">
        <v>883</v>
      </c>
      <c r="D157" t="s">
        <v>1127</v>
      </c>
      <c r="E157">
        <f t="shared" si="14"/>
        <v>13</v>
      </c>
      <c r="F157" s="97">
        <v>26005839</v>
      </c>
      <c r="G157" s="97">
        <v>25780825</v>
      </c>
      <c r="H157" s="97">
        <v>29315721</v>
      </c>
      <c r="I157" s="97">
        <v>20359230</v>
      </c>
      <c r="J157" s="97">
        <v>24525108</v>
      </c>
      <c r="K157" s="97">
        <v>33158253</v>
      </c>
      <c r="L157" s="97">
        <v>25660533</v>
      </c>
      <c r="M157" s="97">
        <v>21715140</v>
      </c>
      <c r="N157" s="97">
        <v>23950521</v>
      </c>
      <c r="O157" s="97">
        <v>34217239</v>
      </c>
      <c r="P157" s="97">
        <v>23639765</v>
      </c>
      <c r="Q157" s="97">
        <v>21228854</v>
      </c>
      <c r="R157" s="97">
        <v>24625180</v>
      </c>
      <c r="S157" s="103">
        <f t="shared" si="15"/>
        <v>334182208</v>
      </c>
      <c r="U157" s="97">
        <v>304</v>
      </c>
      <c r="V157" s="97">
        <v>278</v>
      </c>
      <c r="W157" s="97">
        <v>344</v>
      </c>
      <c r="X157" s="97">
        <v>260</v>
      </c>
      <c r="Y157" s="97">
        <v>281</v>
      </c>
      <c r="Z157" s="97">
        <v>354</v>
      </c>
      <c r="AA157" s="97">
        <v>243</v>
      </c>
      <c r="AB157" s="97">
        <v>232</v>
      </c>
      <c r="AC157" s="97">
        <v>252</v>
      </c>
      <c r="AD157" s="97">
        <v>366</v>
      </c>
      <c r="AE157" s="97">
        <v>265</v>
      </c>
      <c r="AF157" s="97">
        <v>248</v>
      </c>
      <c r="AG157" s="97">
        <v>284</v>
      </c>
      <c r="AH157" s="90">
        <f t="shared" si="16"/>
        <v>3711</v>
      </c>
      <c r="AI157">
        <f t="shared" si="17"/>
        <v>90051.7941255726</v>
      </c>
      <c r="AJ157">
        <f t="shared" si="18"/>
        <v>285.461538461538</v>
      </c>
    </row>
    <row r="158" ht="15.75" spans="3:36">
      <c r="C158" t="s">
        <v>897</v>
      </c>
      <c r="D158" t="s">
        <v>1128</v>
      </c>
      <c r="E158">
        <f t="shared" si="14"/>
        <v>13</v>
      </c>
      <c r="F158" s="97">
        <v>10088486</v>
      </c>
      <c r="G158" s="97">
        <v>7156016</v>
      </c>
      <c r="H158" s="97">
        <v>8307182</v>
      </c>
      <c r="I158" s="97">
        <v>8498385</v>
      </c>
      <c r="J158" s="97">
        <v>10076930</v>
      </c>
      <c r="K158" s="97">
        <v>15180117</v>
      </c>
      <c r="L158" s="97">
        <v>11297270</v>
      </c>
      <c r="M158" s="97">
        <v>8127537</v>
      </c>
      <c r="N158" s="97">
        <v>10160891</v>
      </c>
      <c r="O158" s="97">
        <v>12464350</v>
      </c>
      <c r="P158" s="97">
        <v>7062219</v>
      </c>
      <c r="Q158" s="97">
        <v>9310337</v>
      </c>
      <c r="R158" s="97">
        <v>11941439</v>
      </c>
      <c r="S158" s="103">
        <f t="shared" si="15"/>
        <v>129671159</v>
      </c>
      <c r="U158" s="97">
        <v>97</v>
      </c>
      <c r="V158" s="97">
        <v>78</v>
      </c>
      <c r="W158" s="97">
        <v>93</v>
      </c>
      <c r="X158" s="97">
        <v>112</v>
      </c>
      <c r="Y158" s="97">
        <v>117</v>
      </c>
      <c r="Z158" s="97">
        <v>174</v>
      </c>
      <c r="AA158" s="97">
        <v>111</v>
      </c>
      <c r="AB158" s="97">
        <v>89</v>
      </c>
      <c r="AC158" s="97">
        <v>127</v>
      </c>
      <c r="AD158" s="97">
        <v>136</v>
      </c>
      <c r="AE158" s="97">
        <v>91</v>
      </c>
      <c r="AF158" s="97">
        <v>110</v>
      </c>
      <c r="AG158" s="97">
        <v>126</v>
      </c>
      <c r="AH158" s="90">
        <f t="shared" si="16"/>
        <v>1461</v>
      </c>
      <c r="AI158">
        <f t="shared" si="17"/>
        <v>88755.0711841205</v>
      </c>
      <c r="AJ158">
        <f t="shared" si="18"/>
        <v>112.384615384615</v>
      </c>
    </row>
    <row r="159" ht="15.75" spans="3:36">
      <c r="C159" t="s">
        <v>869</v>
      </c>
      <c r="D159" t="s">
        <v>1129</v>
      </c>
      <c r="E159">
        <f t="shared" si="14"/>
        <v>9</v>
      </c>
      <c r="F159" s="97">
        <v>4937014</v>
      </c>
      <c r="G159" s="97">
        <v>4016965</v>
      </c>
      <c r="H159" s="97">
        <v>4553519</v>
      </c>
      <c r="I159" s="97">
        <v>4076616</v>
      </c>
      <c r="J159" s="97">
        <v>4817460</v>
      </c>
      <c r="K159" s="97">
        <v>0</v>
      </c>
      <c r="L159" s="97">
        <v>0</v>
      </c>
      <c r="M159" s="97">
        <v>5168058</v>
      </c>
      <c r="N159" s="97">
        <v>5616425</v>
      </c>
      <c r="O159" s="97">
        <v>0</v>
      </c>
      <c r="P159" s="97">
        <v>5110700</v>
      </c>
      <c r="Q159" s="97">
        <v>5335514</v>
      </c>
      <c r="R159" s="97">
        <v>0</v>
      </c>
      <c r="S159" s="103">
        <f t="shared" si="15"/>
        <v>43632271</v>
      </c>
      <c r="U159" s="97">
        <v>60</v>
      </c>
      <c r="V159" s="97">
        <v>67</v>
      </c>
      <c r="W159" s="97">
        <v>58</v>
      </c>
      <c r="X159" s="97">
        <v>70</v>
      </c>
      <c r="Y159" s="97">
        <v>72</v>
      </c>
      <c r="Z159" s="97">
        <v>0</v>
      </c>
      <c r="AA159" s="97">
        <v>0</v>
      </c>
      <c r="AB159" s="97">
        <v>73</v>
      </c>
      <c r="AC159" s="97">
        <v>83</v>
      </c>
      <c r="AD159" s="97">
        <v>0</v>
      </c>
      <c r="AE159" s="97">
        <v>93</v>
      </c>
      <c r="AF159" s="97">
        <v>87</v>
      </c>
      <c r="AG159" s="97">
        <v>0</v>
      </c>
      <c r="AH159" s="90">
        <f t="shared" si="16"/>
        <v>663</v>
      </c>
      <c r="AI159">
        <f t="shared" si="17"/>
        <v>65810.3634992459</v>
      </c>
      <c r="AJ159">
        <f t="shared" si="18"/>
        <v>73.6666666666667</v>
      </c>
    </row>
    <row r="160" ht="15.75" spans="3:36">
      <c r="C160" t="s">
        <v>859</v>
      </c>
      <c r="D160" t="s">
        <v>860</v>
      </c>
      <c r="E160">
        <f t="shared" si="14"/>
        <v>13</v>
      </c>
      <c r="F160" s="97">
        <v>16354740</v>
      </c>
      <c r="G160" s="97">
        <v>15634057</v>
      </c>
      <c r="H160" s="97">
        <v>13192033</v>
      </c>
      <c r="I160" s="97">
        <v>13219697</v>
      </c>
      <c r="J160" s="97">
        <v>13387987</v>
      </c>
      <c r="K160" s="97">
        <v>19266899</v>
      </c>
      <c r="L160" s="97">
        <v>11389699</v>
      </c>
      <c r="M160" s="97">
        <v>10679558</v>
      </c>
      <c r="N160" s="97">
        <v>10007165</v>
      </c>
      <c r="O160" s="97">
        <v>16057996</v>
      </c>
      <c r="P160" s="97">
        <v>13398860</v>
      </c>
      <c r="Q160" s="97">
        <v>13514322</v>
      </c>
      <c r="R160" s="97">
        <v>11038800</v>
      </c>
      <c r="S160" s="103">
        <f t="shared" si="15"/>
        <v>177141813</v>
      </c>
      <c r="U160" s="97">
        <v>176</v>
      </c>
      <c r="V160" s="97">
        <v>156</v>
      </c>
      <c r="W160" s="97">
        <v>170</v>
      </c>
      <c r="X160" s="97">
        <v>172</v>
      </c>
      <c r="Y160" s="97">
        <v>152</v>
      </c>
      <c r="Z160" s="97">
        <v>215</v>
      </c>
      <c r="AA160" s="97">
        <v>129</v>
      </c>
      <c r="AB160" s="97">
        <v>118</v>
      </c>
      <c r="AC160" s="97">
        <v>124</v>
      </c>
      <c r="AD160" s="97">
        <v>168</v>
      </c>
      <c r="AE160" s="97">
        <v>181</v>
      </c>
      <c r="AF160" s="97">
        <v>171</v>
      </c>
      <c r="AG160" s="97">
        <v>130</v>
      </c>
      <c r="AH160" s="90">
        <f t="shared" si="16"/>
        <v>2062</v>
      </c>
      <c r="AI160">
        <f t="shared" si="17"/>
        <v>85907.7657613967</v>
      </c>
      <c r="AJ160">
        <f t="shared" si="18"/>
        <v>158.615384615385</v>
      </c>
    </row>
    <row r="161" ht="15.75" spans="3:36">
      <c r="C161" t="s">
        <v>873</v>
      </c>
      <c r="D161" t="s">
        <v>874</v>
      </c>
      <c r="E161">
        <f t="shared" si="14"/>
        <v>13</v>
      </c>
      <c r="F161" s="97">
        <v>18265894</v>
      </c>
      <c r="G161" s="97">
        <v>18571937</v>
      </c>
      <c r="H161" s="97">
        <v>15182679</v>
      </c>
      <c r="I161" s="97">
        <v>18347459</v>
      </c>
      <c r="J161" s="97">
        <v>19276451</v>
      </c>
      <c r="K161" s="97">
        <v>22622249</v>
      </c>
      <c r="L161" s="97">
        <v>21159450</v>
      </c>
      <c r="M161" s="97">
        <v>14384794</v>
      </c>
      <c r="N161" s="97">
        <v>19540327</v>
      </c>
      <c r="O161" s="97">
        <v>30447210</v>
      </c>
      <c r="P161" s="97">
        <v>18898367</v>
      </c>
      <c r="Q161" s="97">
        <v>22193377</v>
      </c>
      <c r="R161" s="97">
        <v>22940718</v>
      </c>
      <c r="S161" s="103">
        <f t="shared" si="15"/>
        <v>261830912</v>
      </c>
      <c r="U161" s="97">
        <v>213</v>
      </c>
      <c r="V161" s="97">
        <v>222</v>
      </c>
      <c r="W161" s="97">
        <v>191</v>
      </c>
      <c r="X161" s="97">
        <v>239</v>
      </c>
      <c r="Y161" s="97">
        <v>202</v>
      </c>
      <c r="Z161" s="97">
        <v>267</v>
      </c>
      <c r="AA161" s="97">
        <v>213</v>
      </c>
      <c r="AB161" s="97">
        <v>184</v>
      </c>
      <c r="AC161" s="97">
        <v>229</v>
      </c>
      <c r="AD161" s="97">
        <v>241</v>
      </c>
      <c r="AE161" s="97">
        <v>242</v>
      </c>
      <c r="AF161" s="97">
        <v>250</v>
      </c>
      <c r="AG161" s="97">
        <v>256</v>
      </c>
      <c r="AH161" s="90">
        <f t="shared" si="16"/>
        <v>2949</v>
      </c>
      <c r="AI161">
        <f t="shared" si="17"/>
        <v>88786.3384198033</v>
      </c>
      <c r="AJ161">
        <f t="shared" si="18"/>
        <v>226.846153846154</v>
      </c>
    </row>
    <row r="162" ht="15.75" spans="3:36">
      <c r="C162" t="s">
        <v>879</v>
      </c>
      <c r="D162" t="s">
        <v>1130</v>
      </c>
      <c r="E162">
        <f t="shared" si="14"/>
        <v>13</v>
      </c>
      <c r="F162" s="97">
        <v>24750335</v>
      </c>
      <c r="G162" s="97">
        <v>18959671</v>
      </c>
      <c r="H162" s="97">
        <v>27373609</v>
      </c>
      <c r="I162" s="97">
        <v>20685923</v>
      </c>
      <c r="J162" s="97">
        <v>25642658</v>
      </c>
      <c r="K162" s="97">
        <v>23105880</v>
      </c>
      <c r="L162" s="97">
        <v>18396190</v>
      </c>
      <c r="M162" s="97">
        <v>16985278</v>
      </c>
      <c r="N162" s="97">
        <v>16067133</v>
      </c>
      <c r="O162" s="97">
        <v>24978697</v>
      </c>
      <c r="P162" s="97">
        <v>19480365</v>
      </c>
      <c r="Q162" s="97">
        <v>21140578</v>
      </c>
      <c r="R162" s="97">
        <v>25719877</v>
      </c>
      <c r="S162" s="103">
        <f t="shared" si="15"/>
        <v>283286194</v>
      </c>
      <c r="U162" s="97">
        <v>254</v>
      </c>
      <c r="V162" s="97">
        <v>228</v>
      </c>
      <c r="W162" s="97">
        <v>295</v>
      </c>
      <c r="X162" s="97">
        <v>220</v>
      </c>
      <c r="Y162" s="97">
        <v>242</v>
      </c>
      <c r="Z162" s="97">
        <v>286</v>
      </c>
      <c r="AA162" s="97">
        <v>205</v>
      </c>
      <c r="AB162" s="97">
        <v>202</v>
      </c>
      <c r="AC162" s="97">
        <v>180</v>
      </c>
      <c r="AD162" s="97">
        <v>295</v>
      </c>
      <c r="AE162" s="97">
        <v>247</v>
      </c>
      <c r="AF162" s="97">
        <v>246</v>
      </c>
      <c r="AG162" s="97">
        <v>255</v>
      </c>
      <c r="AH162" s="90">
        <f t="shared" si="16"/>
        <v>3155</v>
      </c>
      <c r="AI162">
        <f t="shared" si="17"/>
        <v>89789.6019017433</v>
      </c>
      <c r="AJ162">
        <f t="shared" si="18"/>
        <v>242.692307692308</v>
      </c>
    </row>
    <row r="163" ht="15.75" spans="3:36">
      <c r="C163" t="s">
        <v>100</v>
      </c>
      <c r="D163" t="s">
        <v>101</v>
      </c>
      <c r="E163">
        <f t="shared" si="14"/>
        <v>13</v>
      </c>
      <c r="F163" s="97">
        <v>22386162</v>
      </c>
      <c r="G163" s="97">
        <v>20262863</v>
      </c>
      <c r="H163" s="97">
        <v>19123000</v>
      </c>
      <c r="I163" s="97">
        <v>17455175</v>
      </c>
      <c r="J163" s="97">
        <v>17284751</v>
      </c>
      <c r="K163" s="97">
        <v>27373379</v>
      </c>
      <c r="L163" s="97">
        <v>29251098</v>
      </c>
      <c r="M163" s="97">
        <v>13620303</v>
      </c>
      <c r="N163" s="97">
        <v>16696360</v>
      </c>
      <c r="O163" s="97">
        <v>27685475</v>
      </c>
      <c r="P163" s="97">
        <v>13160302</v>
      </c>
      <c r="Q163" s="97">
        <v>22282840</v>
      </c>
      <c r="R163" s="97">
        <v>24756614</v>
      </c>
      <c r="S163" s="103">
        <f t="shared" si="15"/>
        <v>271338322</v>
      </c>
      <c r="U163" s="97">
        <v>278</v>
      </c>
      <c r="V163" s="97">
        <v>251</v>
      </c>
      <c r="W163" s="97">
        <v>259</v>
      </c>
      <c r="X163" s="97">
        <v>233</v>
      </c>
      <c r="Y163" s="97">
        <v>234</v>
      </c>
      <c r="Z163" s="97">
        <v>320</v>
      </c>
      <c r="AA163" s="97">
        <v>291</v>
      </c>
      <c r="AB163" s="97">
        <v>178</v>
      </c>
      <c r="AC163" s="97">
        <v>222</v>
      </c>
      <c r="AD163" s="97">
        <v>354</v>
      </c>
      <c r="AE163" s="97">
        <v>195</v>
      </c>
      <c r="AF163" s="97">
        <v>269</v>
      </c>
      <c r="AG163" s="97">
        <v>318</v>
      </c>
      <c r="AH163" s="90">
        <f t="shared" si="16"/>
        <v>3402</v>
      </c>
      <c r="AI163">
        <f t="shared" si="17"/>
        <v>79758.4720752499</v>
      </c>
      <c r="AJ163">
        <f t="shared" si="18"/>
        <v>261.692307692308</v>
      </c>
    </row>
    <row r="164" ht="15.75" spans="3:36">
      <c r="C164" t="s">
        <v>105</v>
      </c>
      <c r="D164" t="s">
        <v>106</v>
      </c>
      <c r="E164">
        <f t="shared" si="14"/>
        <v>13</v>
      </c>
      <c r="F164" s="97">
        <v>8065209</v>
      </c>
      <c r="G164" s="97">
        <v>6514277</v>
      </c>
      <c r="H164" s="97">
        <v>6591562</v>
      </c>
      <c r="I164" s="97">
        <v>4079415</v>
      </c>
      <c r="J164" s="97">
        <v>5564967</v>
      </c>
      <c r="K164" s="97">
        <v>11156578</v>
      </c>
      <c r="L164" s="97">
        <v>7157382</v>
      </c>
      <c r="M164" s="97">
        <v>5536971</v>
      </c>
      <c r="N164" s="97">
        <v>6257546</v>
      </c>
      <c r="O164" s="97">
        <v>10153429</v>
      </c>
      <c r="P164" s="97">
        <v>4536870</v>
      </c>
      <c r="Q164" s="97">
        <v>8488695</v>
      </c>
      <c r="R164" s="97">
        <v>13063177</v>
      </c>
      <c r="S164" s="103">
        <f t="shared" si="15"/>
        <v>97166078</v>
      </c>
      <c r="U164" s="97">
        <v>103</v>
      </c>
      <c r="V164" s="97">
        <v>79</v>
      </c>
      <c r="W164" s="97">
        <v>95</v>
      </c>
      <c r="X164" s="97">
        <v>65</v>
      </c>
      <c r="Y164" s="97">
        <v>67</v>
      </c>
      <c r="Z164" s="97">
        <v>157</v>
      </c>
      <c r="AA164" s="97">
        <v>105</v>
      </c>
      <c r="AB164" s="97">
        <v>70</v>
      </c>
      <c r="AC164" s="97">
        <v>81</v>
      </c>
      <c r="AD164" s="97">
        <v>165</v>
      </c>
      <c r="AE164" s="97">
        <v>58</v>
      </c>
      <c r="AF164" s="97">
        <v>120</v>
      </c>
      <c r="AG164" s="97">
        <v>153</v>
      </c>
      <c r="AH164" s="90">
        <f t="shared" si="16"/>
        <v>1318</v>
      </c>
      <c r="AI164">
        <f t="shared" si="17"/>
        <v>73722.3657056146</v>
      </c>
      <c r="AJ164">
        <f t="shared" si="18"/>
        <v>101.384615384615</v>
      </c>
    </row>
    <row r="165" ht="15.75" spans="3:36">
      <c r="C165" t="s">
        <v>107</v>
      </c>
      <c r="D165" t="s">
        <v>108</v>
      </c>
      <c r="E165">
        <f t="shared" si="14"/>
        <v>12</v>
      </c>
      <c r="F165" s="97">
        <v>0</v>
      </c>
      <c r="G165" s="97">
        <v>10411306</v>
      </c>
      <c r="H165" s="97">
        <v>7801569</v>
      </c>
      <c r="I165" s="97">
        <v>9390677</v>
      </c>
      <c r="J165" s="97">
        <v>5865929</v>
      </c>
      <c r="K165" s="97">
        <v>8290311</v>
      </c>
      <c r="L165" s="97">
        <v>6989928</v>
      </c>
      <c r="M165" s="97">
        <v>8240987</v>
      </c>
      <c r="N165" s="97">
        <v>9820732</v>
      </c>
      <c r="O165" s="97">
        <v>13630153</v>
      </c>
      <c r="P165" s="97">
        <v>8775131</v>
      </c>
      <c r="Q165" s="97">
        <v>8004777</v>
      </c>
      <c r="R165" s="97">
        <v>13298872</v>
      </c>
      <c r="S165" s="103">
        <f t="shared" si="15"/>
        <v>110520372</v>
      </c>
      <c r="U165" s="97">
        <v>0</v>
      </c>
      <c r="V165" s="97">
        <v>101</v>
      </c>
      <c r="W165" s="97">
        <v>87</v>
      </c>
      <c r="X165" s="97">
        <v>93</v>
      </c>
      <c r="Y165" s="97">
        <v>75</v>
      </c>
      <c r="Z165" s="97">
        <v>112</v>
      </c>
      <c r="AA165" s="97">
        <v>82</v>
      </c>
      <c r="AB165" s="97">
        <v>113</v>
      </c>
      <c r="AC165" s="97">
        <v>112</v>
      </c>
      <c r="AD165" s="97">
        <v>137</v>
      </c>
      <c r="AE165" s="97">
        <v>89</v>
      </c>
      <c r="AF165" s="97">
        <v>115</v>
      </c>
      <c r="AG165" s="97">
        <v>122</v>
      </c>
      <c r="AH165" s="90">
        <f t="shared" si="16"/>
        <v>1238</v>
      </c>
      <c r="AI165">
        <f t="shared" si="17"/>
        <v>89273.3214862682</v>
      </c>
      <c r="AJ165">
        <f t="shared" si="18"/>
        <v>103.166666666667</v>
      </c>
    </row>
    <row r="166" ht="15.75" spans="3:36">
      <c r="C166" t="s">
        <v>110</v>
      </c>
      <c r="D166" t="s">
        <v>111</v>
      </c>
      <c r="E166">
        <f t="shared" si="14"/>
        <v>13</v>
      </c>
      <c r="F166" s="97">
        <v>8546983</v>
      </c>
      <c r="G166" s="97">
        <v>9656940</v>
      </c>
      <c r="H166" s="97">
        <v>11023906</v>
      </c>
      <c r="I166" s="97">
        <v>7949363</v>
      </c>
      <c r="J166" s="97">
        <v>8254106</v>
      </c>
      <c r="K166" s="97">
        <v>7057980</v>
      </c>
      <c r="L166" s="97">
        <v>3851870</v>
      </c>
      <c r="M166" s="97">
        <v>8493297</v>
      </c>
      <c r="N166" s="97">
        <v>10244391</v>
      </c>
      <c r="O166" s="97">
        <v>8445943</v>
      </c>
      <c r="P166" s="97">
        <v>8792799</v>
      </c>
      <c r="Q166" s="97">
        <v>9849705</v>
      </c>
      <c r="R166" s="97">
        <v>6218218</v>
      </c>
      <c r="S166" s="103">
        <f t="shared" si="15"/>
        <v>108385501</v>
      </c>
      <c r="U166" s="97">
        <v>112</v>
      </c>
      <c r="V166" s="97">
        <v>115</v>
      </c>
      <c r="W166" s="97">
        <v>137</v>
      </c>
      <c r="X166" s="97">
        <v>116</v>
      </c>
      <c r="Y166" s="97">
        <v>118</v>
      </c>
      <c r="Z166" s="97">
        <v>89</v>
      </c>
      <c r="AA166" s="97">
        <v>57</v>
      </c>
      <c r="AB166" s="97">
        <v>111</v>
      </c>
      <c r="AC166" s="97">
        <v>136</v>
      </c>
      <c r="AD166" s="97">
        <v>106</v>
      </c>
      <c r="AE166" s="97">
        <v>128</v>
      </c>
      <c r="AF166" s="97">
        <v>137</v>
      </c>
      <c r="AG166" s="97">
        <v>85</v>
      </c>
      <c r="AH166" s="90">
        <f t="shared" si="16"/>
        <v>1447</v>
      </c>
      <c r="AI166">
        <f t="shared" si="17"/>
        <v>74903.594333103</v>
      </c>
      <c r="AJ166">
        <f t="shared" si="18"/>
        <v>111.307692307692</v>
      </c>
    </row>
    <row r="167" ht="15.75" spans="3:36">
      <c r="C167" t="s">
        <v>119</v>
      </c>
      <c r="D167" t="s">
        <v>120</v>
      </c>
      <c r="E167">
        <f t="shared" si="14"/>
        <v>13</v>
      </c>
      <c r="F167" s="97">
        <v>8339729</v>
      </c>
      <c r="G167" s="97">
        <v>10036180</v>
      </c>
      <c r="H167" s="97">
        <v>10587363</v>
      </c>
      <c r="I167" s="97">
        <v>10223254</v>
      </c>
      <c r="J167" s="97">
        <v>10861214</v>
      </c>
      <c r="K167" s="97">
        <v>14020317</v>
      </c>
      <c r="L167" s="97">
        <v>11370453</v>
      </c>
      <c r="M167" s="97">
        <v>5008958</v>
      </c>
      <c r="N167" s="97">
        <v>7583281</v>
      </c>
      <c r="O167" s="97">
        <v>11764373</v>
      </c>
      <c r="P167" s="97">
        <v>9196455</v>
      </c>
      <c r="Q167" s="97">
        <v>8255855</v>
      </c>
      <c r="R167" s="97">
        <v>12970346</v>
      </c>
      <c r="S167" s="103">
        <f t="shared" si="15"/>
        <v>130217778</v>
      </c>
      <c r="U167" s="97">
        <v>124</v>
      </c>
      <c r="V167" s="97">
        <v>126</v>
      </c>
      <c r="W167" s="97">
        <v>113</v>
      </c>
      <c r="X167" s="97">
        <v>150</v>
      </c>
      <c r="Y167" s="97">
        <v>112</v>
      </c>
      <c r="Z167" s="97">
        <v>186</v>
      </c>
      <c r="AA167" s="97">
        <v>144</v>
      </c>
      <c r="AB167" s="97">
        <v>83</v>
      </c>
      <c r="AC167" s="97">
        <v>124</v>
      </c>
      <c r="AD167" s="97">
        <v>162</v>
      </c>
      <c r="AE167" s="97">
        <v>123</v>
      </c>
      <c r="AF167" s="97">
        <v>125</v>
      </c>
      <c r="AG167" s="97">
        <v>153</v>
      </c>
      <c r="AH167" s="90">
        <f t="shared" si="16"/>
        <v>1725</v>
      </c>
      <c r="AI167">
        <f t="shared" si="17"/>
        <v>75488.5669565217</v>
      </c>
      <c r="AJ167">
        <f t="shared" si="18"/>
        <v>132.692307692308</v>
      </c>
    </row>
    <row r="168" ht="15.75" spans="3:36">
      <c r="C168" t="s">
        <v>117</v>
      </c>
      <c r="D168" t="s">
        <v>118</v>
      </c>
      <c r="E168">
        <f t="shared" si="14"/>
        <v>9</v>
      </c>
      <c r="F168" s="97">
        <v>4807037</v>
      </c>
      <c r="G168" s="97">
        <v>4329832</v>
      </c>
      <c r="H168" s="97">
        <v>3548239</v>
      </c>
      <c r="I168" s="97">
        <v>3866193</v>
      </c>
      <c r="J168" s="97">
        <v>3019373</v>
      </c>
      <c r="K168" s="97">
        <v>0</v>
      </c>
      <c r="L168" s="97">
        <v>0</v>
      </c>
      <c r="M168" s="97">
        <v>10901364</v>
      </c>
      <c r="N168" s="97">
        <v>9378712</v>
      </c>
      <c r="O168" s="97">
        <v>0</v>
      </c>
      <c r="P168" s="97">
        <v>11555348</v>
      </c>
      <c r="Q168" s="97">
        <v>11374713</v>
      </c>
      <c r="R168" s="97">
        <v>0</v>
      </c>
      <c r="S168" s="103">
        <f t="shared" si="15"/>
        <v>62780811</v>
      </c>
      <c r="U168" s="97">
        <v>53</v>
      </c>
      <c r="V168" s="97">
        <v>55</v>
      </c>
      <c r="W168" s="97">
        <v>52</v>
      </c>
      <c r="X168" s="97">
        <v>45</v>
      </c>
      <c r="Y168" s="97">
        <v>39</v>
      </c>
      <c r="Z168" s="97">
        <v>0</v>
      </c>
      <c r="AA168" s="97">
        <v>0</v>
      </c>
      <c r="AB168" s="97">
        <v>146</v>
      </c>
      <c r="AC168" s="97">
        <v>116</v>
      </c>
      <c r="AD168" s="97">
        <v>0</v>
      </c>
      <c r="AE168" s="97">
        <v>136</v>
      </c>
      <c r="AF168" s="97">
        <v>136</v>
      </c>
      <c r="AG168" s="97">
        <v>0</v>
      </c>
      <c r="AH168" s="90">
        <f t="shared" si="16"/>
        <v>778</v>
      </c>
      <c r="AI168">
        <f t="shared" si="17"/>
        <v>80695.1298200514</v>
      </c>
      <c r="AJ168">
        <f t="shared" si="18"/>
        <v>86.4444444444444</v>
      </c>
    </row>
    <row r="169" ht="15.75" spans="3:36">
      <c r="C169" t="s">
        <v>122</v>
      </c>
      <c r="D169" t="s">
        <v>123</v>
      </c>
      <c r="E169">
        <f t="shared" si="14"/>
        <v>13</v>
      </c>
      <c r="F169" s="97">
        <v>19922619</v>
      </c>
      <c r="G169" s="97">
        <v>18961524</v>
      </c>
      <c r="H169" s="97">
        <v>19236034</v>
      </c>
      <c r="I169" s="97">
        <v>15613183</v>
      </c>
      <c r="J169" s="97">
        <v>19328874</v>
      </c>
      <c r="K169" s="97">
        <v>26601402</v>
      </c>
      <c r="L169" s="97">
        <v>27696701</v>
      </c>
      <c r="M169" s="97">
        <v>16552432</v>
      </c>
      <c r="N169" s="97">
        <v>15550779</v>
      </c>
      <c r="O169" s="97">
        <v>26392664</v>
      </c>
      <c r="P169" s="97">
        <v>15086999</v>
      </c>
      <c r="Q169" s="97">
        <v>18580093</v>
      </c>
      <c r="R169" s="97">
        <v>26822089</v>
      </c>
      <c r="S169" s="103">
        <f t="shared" si="15"/>
        <v>266345393</v>
      </c>
      <c r="U169" s="97">
        <v>222</v>
      </c>
      <c r="V169" s="97">
        <v>225</v>
      </c>
      <c r="W169" s="97">
        <v>231</v>
      </c>
      <c r="X169" s="97">
        <v>227</v>
      </c>
      <c r="Y169" s="97">
        <v>256</v>
      </c>
      <c r="Z169" s="97">
        <v>341</v>
      </c>
      <c r="AA169" s="97">
        <v>334</v>
      </c>
      <c r="AB169" s="97">
        <v>217</v>
      </c>
      <c r="AC169" s="97">
        <v>224</v>
      </c>
      <c r="AD169" s="97">
        <v>328</v>
      </c>
      <c r="AE169" s="97">
        <v>236</v>
      </c>
      <c r="AF169" s="97">
        <v>265</v>
      </c>
      <c r="AG169" s="97">
        <v>324</v>
      </c>
      <c r="AH169" s="90">
        <f t="shared" si="16"/>
        <v>3430</v>
      </c>
      <c r="AI169">
        <f t="shared" si="17"/>
        <v>77651.7180758017</v>
      </c>
      <c r="AJ169">
        <f t="shared" si="18"/>
        <v>263.846153846154</v>
      </c>
    </row>
    <row r="170" ht="15.75" spans="3:36">
      <c r="C170" t="s">
        <v>137</v>
      </c>
      <c r="D170" t="s">
        <v>138</v>
      </c>
      <c r="E170">
        <f t="shared" si="14"/>
        <v>0</v>
      </c>
      <c r="F170" s="97">
        <v>0</v>
      </c>
      <c r="G170" s="97">
        <v>0</v>
      </c>
      <c r="H170" s="97">
        <v>0</v>
      </c>
      <c r="I170" s="97">
        <v>0</v>
      </c>
      <c r="J170" s="97">
        <v>0</v>
      </c>
      <c r="K170" s="97">
        <v>0</v>
      </c>
      <c r="L170" s="97">
        <v>0</v>
      </c>
      <c r="M170" s="97">
        <v>0</v>
      </c>
      <c r="N170" s="97">
        <v>0</v>
      </c>
      <c r="O170" s="97">
        <v>0</v>
      </c>
      <c r="P170" s="97">
        <v>0</v>
      </c>
      <c r="Q170" s="97">
        <v>0</v>
      </c>
      <c r="R170" s="97">
        <v>0</v>
      </c>
      <c r="S170" s="103">
        <f t="shared" si="15"/>
        <v>0</v>
      </c>
      <c r="U170" s="97">
        <v>0</v>
      </c>
      <c r="V170" s="97">
        <v>0</v>
      </c>
      <c r="W170" s="97">
        <v>0</v>
      </c>
      <c r="X170" s="97">
        <v>0</v>
      </c>
      <c r="Y170" s="97">
        <v>0</v>
      </c>
      <c r="Z170" s="97">
        <v>0</v>
      </c>
      <c r="AA170" s="97">
        <v>0</v>
      </c>
      <c r="AB170" s="97">
        <v>0</v>
      </c>
      <c r="AC170" s="97">
        <v>0</v>
      </c>
      <c r="AD170" s="97">
        <v>0</v>
      </c>
      <c r="AE170" s="97">
        <v>0</v>
      </c>
      <c r="AF170" s="97">
        <v>0</v>
      </c>
      <c r="AG170" s="97">
        <v>0</v>
      </c>
      <c r="AH170" s="90">
        <f t="shared" si="16"/>
        <v>0</v>
      </c>
      <c r="AI170">
        <f t="shared" si="17"/>
        <v>0</v>
      </c>
      <c r="AJ170">
        <f t="shared" si="18"/>
        <v>0</v>
      </c>
    </row>
    <row r="171" ht="15.75" spans="3:36">
      <c r="C171" t="s">
        <v>125</v>
      </c>
      <c r="D171" t="s">
        <v>126</v>
      </c>
      <c r="E171">
        <f t="shared" si="14"/>
        <v>13</v>
      </c>
      <c r="F171" s="97">
        <v>10478618</v>
      </c>
      <c r="G171" s="97">
        <v>10153374</v>
      </c>
      <c r="H171" s="97">
        <v>12814945</v>
      </c>
      <c r="I171" s="97">
        <v>6962591</v>
      </c>
      <c r="J171" s="97">
        <v>10242476</v>
      </c>
      <c r="K171" s="97">
        <v>17590454</v>
      </c>
      <c r="L171" s="97">
        <v>13543997</v>
      </c>
      <c r="M171" s="97">
        <v>8955770</v>
      </c>
      <c r="N171" s="97">
        <v>7870147</v>
      </c>
      <c r="O171" s="97">
        <v>15416885</v>
      </c>
      <c r="P171" s="97">
        <v>12500663</v>
      </c>
      <c r="Q171" s="97">
        <v>10858890</v>
      </c>
      <c r="R171" s="97">
        <v>17701400</v>
      </c>
      <c r="S171" s="103">
        <f t="shared" si="15"/>
        <v>155090210</v>
      </c>
      <c r="U171" s="97">
        <v>122</v>
      </c>
      <c r="V171" s="97">
        <v>119</v>
      </c>
      <c r="W171" s="97">
        <v>124</v>
      </c>
      <c r="X171" s="97">
        <v>107</v>
      </c>
      <c r="Y171" s="97">
        <v>124</v>
      </c>
      <c r="Z171" s="97">
        <v>187</v>
      </c>
      <c r="AA171" s="97">
        <v>157</v>
      </c>
      <c r="AB171" s="97">
        <v>104</v>
      </c>
      <c r="AC171" s="97">
        <v>111</v>
      </c>
      <c r="AD171" s="97">
        <v>199</v>
      </c>
      <c r="AE171" s="97">
        <v>148</v>
      </c>
      <c r="AF171" s="97">
        <v>134</v>
      </c>
      <c r="AG171" s="97">
        <v>184</v>
      </c>
      <c r="AH171" s="90">
        <f t="shared" si="16"/>
        <v>1820</v>
      </c>
      <c r="AI171">
        <f t="shared" si="17"/>
        <v>85214.4010989011</v>
      </c>
      <c r="AJ171">
        <f t="shared" si="18"/>
        <v>140</v>
      </c>
    </row>
    <row r="172" ht="15.75" spans="3:36">
      <c r="C172" t="s">
        <v>131</v>
      </c>
      <c r="D172" t="s">
        <v>132</v>
      </c>
      <c r="E172">
        <f t="shared" si="14"/>
        <v>13</v>
      </c>
      <c r="F172" s="97">
        <v>15081934</v>
      </c>
      <c r="G172" s="97">
        <v>13166341</v>
      </c>
      <c r="H172" s="97">
        <v>13206637</v>
      </c>
      <c r="I172" s="97">
        <v>13287190</v>
      </c>
      <c r="J172" s="97">
        <v>14684379</v>
      </c>
      <c r="K172" s="97">
        <v>13728091</v>
      </c>
      <c r="L172" s="97">
        <v>10023713</v>
      </c>
      <c r="M172" s="97">
        <v>13914545</v>
      </c>
      <c r="N172" s="97">
        <v>15446211</v>
      </c>
      <c r="O172" s="97">
        <v>14001166</v>
      </c>
      <c r="P172" s="97">
        <v>14344206</v>
      </c>
      <c r="Q172" s="97">
        <v>14814585</v>
      </c>
      <c r="R172" s="97">
        <v>15595989</v>
      </c>
      <c r="S172" s="103">
        <f t="shared" si="15"/>
        <v>181294987</v>
      </c>
      <c r="U172" s="97">
        <v>213</v>
      </c>
      <c r="V172" s="97">
        <v>186</v>
      </c>
      <c r="W172" s="97">
        <v>208</v>
      </c>
      <c r="X172" s="97">
        <v>220</v>
      </c>
      <c r="Y172" s="97">
        <v>211</v>
      </c>
      <c r="Z172" s="97">
        <v>191</v>
      </c>
      <c r="AA172" s="97">
        <v>155</v>
      </c>
      <c r="AB172" s="97">
        <v>220</v>
      </c>
      <c r="AC172" s="97">
        <v>245</v>
      </c>
      <c r="AD172" s="97">
        <v>181</v>
      </c>
      <c r="AE172" s="97">
        <v>244</v>
      </c>
      <c r="AF172" s="97">
        <v>247</v>
      </c>
      <c r="AG172" s="97">
        <v>203</v>
      </c>
      <c r="AH172" s="90">
        <f t="shared" si="16"/>
        <v>2724</v>
      </c>
      <c r="AI172">
        <f t="shared" si="17"/>
        <v>66554.6941997063</v>
      </c>
      <c r="AJ172">
        <f t="shared" si="18"/>
        <v>209.538461538462</v>
      </c>
    </row>
    <row r="173" ht="15.75" spans="3:36">
      <c r="C173" t="s">
        <v>867</v>
      </c>
      <c r="D173" t="s">
        <v>1131</v>
      </c>
      <c r="E173">
        <f t="shared" si="14"/>
        <v>13</v>
      </c>
      <c r="F173" s="97">
        <v>17825022</v>
      </c>
      <c r="G173" s="97">
        <v>14435385</v>
      </c>
      <c r="H173" s="97">
        <v>18264491</v>
      </c>
      <c r="I173" s="97">
        <v>19723961</v>
      </c>
      <c r="J173" s="97">
        <v>17321788</v>
      </c>
      <c r="K173" s="97">
        <v>19030928</v>
      </c>
      <c r="L173" s="97">
        <v>14399618</v>
      </c>
      <c r="M173" s="97">
        <v>12713193</v>
      </c>
      <c r="N173" s="97">
        <v>14845994</v>
      </c>
      <c r="O173" s="97">
        <v>20371008</v>
      </c>
      <c r="P173" s="97">
        <v>14915961</v>
      </c>
      <c r="Q173" s="97">
        <v>15317776</v>
      </c>
      <c r="R173" s="97">
        <v>15719435</v>
      </c>
      <c r="S173" s="103">
        <f t="shared" si="15"/>
        <v>214884560</v>
      </c>
      <c r="U173" s="97">
        <v>205</v>
      </c>
      <c r="V173" s="97">
        <v>188</v>
      </c>
      <c r="W173" s="97">
        <v>227</v>
      </c>
      <c r="X173" s="97">
        <v>266</v>
      </c>
      <c r="Y173" s="97">
        <v>207</v>
      </c>
      <c r="Z173" s="97">
        <v>249</v>
      </c>
      <c r="AA173" s="97">
        <v>181</v>
      </c>
      <c r="AB173" s="97">
        <v>162</v>
      </c>
      <c r="AC173" s="97">
        <v>204</v>
      </c>
      <c r="AD173" s="97">
        <v>263</v>
      </c>
      <c r="AE173" s="97">
        <v>227</v>
      </c>
      <c r="AF173" s="97">
        <v>230</v>
      </c>
      <c r="AG173" s="97">
        <v>203</v>
      </c>
      <c r="AH173" s="90">
        <f t="shared" si="16"/>
        <v>2812</v>
      </c>
      <c r="AI173">
        <f t="shared" si="17"/>
        <v>76416.9843527738</v>
      </c>
      <c r="AJ173">
        <f t="shared" si="18"/>
        <v>216.307692307692</v>
      </c>
    </row>
    <row r="174" ht="15.75" spans="3:36">
      <c r="C174" t="s">
        <v>889</v>
      </c>
      <c r="D174" t="s">
        <v>1132</v>
      </c>
      <c r="E174">
        <f t="shared" si="14"/>
        <v>13</v>
      </c>
      <c r="F174" s="97">
        <v>16793887</v>
      </c>
      <c r="G174" s="97">
        <v>21702934</v>
      </c>
      <c r="H174" s="97">
        <v>23342170</v>
      </c>
      <c r="I174" s="97">
        <v>18923200</v>
      </c>
      <c r="J174" s="97">
        <v>17085006</v>
      </c>
      <c r="K174" s="97">
        <v>16691115</v>
      </c>
      <c r="L174" s="97">
        <v>11970328</v>
      </c>
      <c r="M174" s="97">
        <v>14106013</v>
      </c>
      <c r="N174" s="97">
        <v>19767487</v>
      </c>
      <c r="O174" s="97">
        <v>15371300</v>
      </c>
      <c r="P174" s="97">
        <v>17774575</v>
      </c>
      <c r="Q174" s="97">
        <v>18532251</v>
      </c>
      <c r="R174" s="97">
        <v>11793220</v>
      </c>
      <c r="S174" s="103">
        <f t="shared" si="15"/>
        <v>223853486</v>
      </c>
      <c r="U174" s="97">
        <v>200</v>
      </c>
      <c r="V174" s="97">
        <v>225</v>
      </c>
      <c r="W174" s="97">
        <v>244</v>
      </c>
      <c r="X174" s="97">
        <v>221</v>
      </c>
      <c r="Y174" s="97">
        <v>213</v>
      </c>
      <c r="Z174" s="97">
        <v>204</v>
      </c>
      <c r="AA174" s="97">
        <v>137</v>
      </c>
      <c r="AB174" s="97">
        <v>173</v>
      </c>
      <c r="AC174" s="97">
        <v>211</v>
      </c>
      <c r="AD174" s="97">
        <v>206</v>
      </c>
      <c r="AE174" s="97">
        <v>219</v>
      </c>
      <c r="AF174" s="97">
        <v>231</v>
      </c>
      <c r="AG174" s="97">
        <v>147</v>
      </c>
      <c r="AH174" s="90">
        <f t="shared" si="16"/>
        <v>2631</v>
      </c>
      <c r="AI174">
        <f t="shared" si="17"/>
        <v>85083.0429494489</v>
      </c>
      <c r="AJ174">
        <f t="shared" si="18"/>
        <v>202.384615384615</v>
      </c>
    </row>
    <row r="175" ht="15.75" spans="3:36">
      <c r="C175" t="s">
        <v>919</v>
      </c>
      <c r="D175" t="s">
        <v>920</v>
      </c>
      <c r="E175">
        <f t="shared" si="14"/>
        <v>13</v>
      </c>
      <c r="F175" s="97">
        <v>7777517</v>
      </c>
      <c r="G175" s="97">
        <v>7353110</v>
      </c>
      <c r="H175" s="97">
        <v>10773301</v>
      </c>
      <c r="I175" s="97">
        <v>7914902</v>
      </c>
      <c r="J175" s="97">
        <v>6974546</v>
      </c>
      <c r="K175" s="97">
        <v>9064597</v>
      </c>
      <c r="L175" s="97">
        <v>7221133</v>
      </c>
      <c r="M175" s="97">
        <v>6305503</v>
      </c>
      <c r="N175" s="97">
        <v>6416831</v>
      </c>
      <c r="O175" s="97">
        <v>12202652</v>
      </c>
      <c r="P175" s="97">
        <v>7113558</v>
      </c>
      <c r="Q175" s="97">
        <v>7371371</v>
      </c>
      <c r="R175" s="97">
        <v>11046613</v>
      </c>
      <c r="S175" s="103">
        <f t="shared" si="15"/>
        <v>107535634</v>
      </c>
      <c r="U175" s="97">
        <v>85</v>
      </c>
      <c r="V175" s="97">
        <v>89</v>
      </c>
      <c r="W175" s="97">
        <v>117</v>
      </c>
      <c r="X175" s="97">
        <v>95</v>
      </c>
      <c r="Y175" s="97">
        <v>75</v>
      </c>
      <c r="Z175" s="97">
        <v>109</v>
      </c>
      <c r="AA175" s="97">
        <v>85</v>
      </c>
      <c r="AB175" s="97">
        <v>76</v>
      </c>
      <c r="AC175" s="97">
        <v>84</v>
      </c>
      <c r="AD175" s="97">
        <v>146</v>
      </c>
      <c r="AE175" s="97">
        <v>102</v>
      </c>
      <c r="AF175" s="97">
        <v>81</v>
      </c>
      <c r="AG175" s="97">
        <v>105</v>
      </c>
      <c r="AH175" s="90">
        <f t="shared" si="16"/>
        <v>1249</v>
      </c>
      <c r="AI175">
        <f t="shared" si="17"/>
        <v>86097.3851080865</v>
      </c>
      <c r="AJ175">
        <f t="shared" si="18"/>
        <v>96.0769230769231</v>
      </c>
    </row>
    <row r="176" ht="15.75" spans="3:36">
      <c r="C176" t="s">
        <v>921</v>
      </c>
      <c r="D176" t="s">
        <v>922</v>
      </c>
      <c r="E176">
        <f t="shared" si="14"/>
        <v>13</v>
      </c>
      <c r="F176" s="97">
        <v>12867029</v>
      </c>
      <c r="G176" s="97">
        <v>12542885</v>
      </c>
      <c r="H176" s="97">
        <v>12850174</v>
      </c>
      <c r="I176" s="97">
        <v>12811444</v>
      </c>
      <c r="J176" s="97">
        <v>11087326</v>
      </c>
      <c r="K176" s="97">
        <v>11014308</v>
      </c>
      <c r="L176" s="97">
        <v>8491240</v>
      </c>
      <c r="M176" s="97">
        <v>10578780</v>
      </c>
      <c r="N176" s="97">
        <v>10147671</v>
      </c>
      <c r="O176" s="97">
        <v>13796441</v>
      </c>
      <c r="P176" s="97">
        <v>9215070</v>
      </c>
      <c r="Q176" s="97">
        <v>11637372</v>
      </c>
      <c r="R176" s="97">
        <v>13711183</v>
      </c>
      <c r="S176" s="103">
        <f t="shared" si="15"/>
        <v>150750923</v>
      </c>
      <c r="U176" s="97">
        <v>183</v>
      </c>
      <c r="V176" s="97">
        <v>167</v>
      </c>
      <c r="W176" s="97">
        <v>180</v>
      </c>
      <c r="X176" s="97">
        <v>162</v>
      </c>
      <c r="Y176" s="97">
        <v>177</v>
      </c>
      <c r="Z176" s="97">
        <v>165</v>
      </c>
      <c r="AA176" s="97">
        <v>107</v>
      </c>
      <c r="AB176" s="97">
        <v>124</v>
      </c>
      <c r="AC176" s="97">
        <v>139</v>
      </c>
      <c r="AD176" s="97">
        <v>170</v>
      </c>
      <c r="AE176" s="97">
        <v>149</v>
      </c>
      <c r="AF176" s="97">
        <v>180</v>
      </c>
      <c r="AG176" s="97">
        <v>171</v>
      </c>
      <c r="AH176" s="90">
        <f t="shared" si="16"/>
        <v>2074</v>
      </c>
      <c r="AI176">
        <f t="shared" si="17"/>
        <v>72686.0766634523</v>
      </c>
      <c r="AJ176">
        <f t="shared" si="18"/>
        <v>159.538461538462</v>
      </c>
    </row>
    <row r="177" ht="15.75" spans="3:36">
      <c r="C177" t="s">
        <v>923</v>
      </c>
      <c r="D177" t="s">
        <v>924</v>
      </c>
      <c r="E177">
        <f t="shared" si="14"/>
        <v>13</v>
      </c>
      <c r="F177" s="97">
        <v>9477011</v>
      </c>
      <c r="G177" s="97">
        <v>10712782</v>
      </c>
      <c r="H177" s="97">
        <v>9411183</v>
      </c>
      <c r="I177" s="97">
        <v>11210770</v>
      </c>
      <c r="J177" s="97">
        <v>13215191</v>
      </c>
      <c r="K177" s="97">
        <v>7226768</v>
      </c>
      <c r="L177" s="97">
        <v>4435587</v>
      </c>
      <c r="M177" s="97">
        <v>7789649</v>
      </c>
      <c r="N177" s="97">
        <v>11274431</v>
      </c>
      <c r="O177" s="97">
        <v>5275503</v>
      </c>
      <c r="P177" s="97">
        <v>9184195</v>
      </c>
      <c r="Q177" s="97">
        <v>12752922</v>
      </c>
      <c r="R177" s="97">
        <v>6479705</v>
      </c>
      <c r="S177" s="103">
        <f t="shared" si="15"/>
        <v>118445697</v>
      </c>
      <c r="U177" s="97">
        <v>128</v>
      </c>
      <c r="V177" s="97">
        <v>136</v>
      </c>
      <c r="W177" s="97">
        <v>122</v>
      </c>
      <c r="X177" s="97">
        <v>163</v>
      </c>
      <c r="Y177" s="97">
        <v>153</v>
      </c>
      <c r="Z177" s="97">
        <v>122</v>
      </c>
      <c r="AA177" s="97">
        <v>69</v>
      </c>
      <c r="AB177" s="97">
        <v>122</v>
      </c>
      <c r="AC177" s="97">
        <v>168</v>
      </c>
      <c r="AD177" s="97">
        <v>86</v>
      </c>
      <c r="AE177" s="97">
        <v>154</v>
      </c>
      <c r="AF177" s="97">
        <v>186</v>
      </c>
      <c r="AG177" s="97">
        <v>97</v>
      </c>
      <c r="AH177" s="90">
        <f t="shared" si="16"/>
        <v>1706</v>
      </c>
      <c r="AI177">
        <f t="shared" si="17"/>
        <v>69428.8962485346</v>
      </c>
      <c r="AJ177">
        <f t="shared" si="18"/>
        <v>131.230769230769</v>
      </c>
    </row>
    <row r="178" ht="15.75" spans="3:36">
      <c r="C178" t="s">
        <v>927</v>
      </c>
      <c r="D178" t="s">
        <v>1133</v>
      </c>
      <c r="E178">
        <f t="shared" si="14"/>
        <v>13</v>
      </c>
      <c r="F178" s="97">
        <v>14553388</v>
      </c>
      <c r="G178" s="97">
        <v>13850033</v>
      </c>
      <c r="H178" s="97">
        <v>13898637</v>
      </c>
      <c r="I178" s="97">
        <v>14846730</v>
      </c>
      <c r="J178" s="97">
        <v>14874460</v>
      </c>
      <c r="K178" s="97">
        <v>15601009</v>
      </c>
      <c r="L178" s="97">
        <v>18919367</v>
      </c>
      <c r="M178" s="97">
        <v>11455549</v>
      </c>
      <c r="N178" s="97">
        <v>12608498</v>
      </c>
      <c r="O178" s="97">
        <v>15460283</v>
      </c>
      <c r="P178" s="97">
        <v>10468191</v>
      </c>
      <c r="Q178" s="97">
        <v>14922145</v>
      </c>
      <c r="R178" s="97">
        <v>19276950</v>
      </c>
      <c r="S178" s="103">
        <f t="shared" si="15"/>
        <v>190735240</v>
      </c>
      <c r="U178" s="97">
        <v>200</v>
      </c>
      <c r="V178" s="97">
        <v>172</v>
      </c>
      <c r="W178" s="97">
        <v>168</v>
      </c>
      <c r="X178" s="97">
        <v>207</v>
      </c>
      <c r="Y178" s="97">
        <v>205</v>
      </c>
      <c r="Z178" s="97">
        <v>219</v>
      </c>
      <c r="AA178" s="97">
        <v>220</v>
      </c>
      <c r="AB178" s="97">
        <v>166</v>
      </c>
      <c r="AC178" s="97">
        <v>151</v>
      </c>
      <c r="AD178" s="97">
        <v>233</v>
      </c>
      <c r="AE178" s="97">
        <v>175</v>
      </c>
      <c r="AF178" s="97">
        <v>227</v>
      </c>
      <c r="AG178" s="97">
        <v>216</v>
      </c>
      <c r="AH178" s="90">
        <f t="shared" si="16"/>
        <v>2559</v>
      </c>
      <c r="AI178">
        <f t="shared" si="17"/>
        <v>74535.0683860883</v>
      </c>
      <c r="AJ178">
        <f t="shared" si="18"/>
        <v>196.846153846154</v>
      </c>
    </row>
    <row r="179" ht="15.75" spans="3:36">
      <c r="C179" t="s">
        <v>895</v>
      </c>
      <c r="D179" t="s">
        <v>896</v>
      </c>
      <c r="E179">
        <f t="shared" si="14"/>
        <v>9</v>
      </c>
      <c r="F179" s="97">
        <v>5044374</v>
      </c>
      <c r="G179" s="97">
        <v>4708692</v>
      </c>
      <c r="H179" s="97">
        <v>5102867</v>
      </c>
      <c r="I179" s="97">
        <v>6645974</v>
      </c>
      <c r="J179" s="97">
        <v>5800100</v>
      </c>
      <c r="K179" s="97">
        <v>0</v>
      </c>
      <c r="L179" s="97">
        <v>0</v>
      </c>
      <c r="M179" s="97">
        <v>5544932</v>
      </c>
      <c r="N179" s="97">
        <v>6468656</v>
      </c>
      <c r="O179" s="97">
        <v>0</v>
      </c>
      <c r="P179" s="97">
        <v>7338481</v>
      </c>
      <c r="Q179" s="97">
        <v>5607048</v>
      </c>
      <c r="R179" s="97">
        <v>0</v>
      </c>
      <c r="S179" s="103">
        <f t="shared" si="15"/>
        <v>52261124</v>
      </c>
      <c r="U179" s="97">
        <v>83</v>
      </c>
      <c r="V179" s="97">
        <v>71</v>
      </c>
      <c r="W179" s="97">
        <v>86</v>
      </c>
      <c r="X179" s="97">
        <v>116</v>
      </c>
      <c r="Y179" s="97">
        <v>106</v>
      </c>
      <c r="Z179" s="97">
        <v>0</v>
      </c>
      <c r="AA179" s="97">
        <v>0</v>
      </c>
      <c r="AB179" s="97">
        <v>94</v>
      </c>
      <c r="AC179" s="97">
        <v>95</v>
      </c>
      <c r="AD179" s="97">
        <v>0</v>
      </c>
      <c r="AE179" s="97">
        <v>125</v>
      </c>
      <c r="AF179" s="97">
        <v>104</v>
      </c>
      <c r="AG179" s="97">
        <v>0</v>
      </c>
      <c r="AH179" s="90">
        <f t="shared" si="16"/>
        <v>880</v>
      </c>
      <c r="AI179">
        <f t="shared" si="17"/>
        <v>59387.6409090909</v>
      </c>
      <c r="AJ179">
        <f t="shared" si="18"/>
        <v>97.7777777777778</v>
      </c>
    </row>
    <row r="180" ht="15.75" spans="3:36">
      <c r="C180" t="s">
        <v>925</v>
      </c>
      <c r="D180" t="s">
        <v>926</v>
      </c>
      <c r="E180">
        <f t="shared" si="14"/>
        <v>13</v>
      </c>
      <c r="F180" s="97">
        <v>9434373</v>
      </c>
      <c r="G180" s="97">
        <v>9776109</v>
      </c>
      <c r="H180" s="97">
        <v>10247914</v>
      </c>
      <c r="I180" s="97">
        <v>11209332</v>
      </c>
      <c r="J180" s="97">
        <v>10898313</v>
      </c>
      <c r="K180" s="97">
        <v>10045659</v>
      </c>
      <c r="L180" s="97">
        <v>8339605</v>
      </c>
      <c r="M180" s="97">
        <v>8115378</v>
      </c>
      <c r="N180" s="97">
        <v>8296459</v>
      </c>
      <c r="O180" s="97">
        <v>10542466</v>
      </c>
      <c r="P180" s="97">
        <v>10616143</v>
      </c>
      <c r="Q180" s="97">
        <v>11466268</v>
      </c>
      <c r="R180" s="97">
        <v>11070743</v>
      </c>
      <c r="S180" s="103">
        <f t="shared" si="15"/>
        <v>130058762</v>
      </c>
      <c r="U180" s="97">
        <v>117</v>
      </c>
      <c r="V180" s="97">
        <v>130</v>
      </c>
      <c r="W180" s="97">
        <v>140</v>
      </c>
      <c r="X180" s="97">
        <v>150</v>
      </c>
      <c r="Y180" s="97">
        <v>134</v>
      </c>
      <c r="Z180" s="97">
        <v>139</v>
      </c>
      <c r="AA180" s="97">
        <v>91</v>
      </c>
      <c r="AB180" s="97">
        <v>100</v>
      </c>
      <c r="AC180" s="97">
        <v>122</v>
      </c>
      <c r="AD180" s="97">
        <v>138</v>
      </c>
      <c r="AE180" s="97">
        <v>144</v>
      </c>
      <c r="AF180" s="97">
        <v>151</v>
      </c>
      <c r="AG180" s="97">
        <v>130</v>
      </c>
      <c r="AH180" s="90">
        <f t="shared" si="16"/>
        <v>1686</v>
      </c>
      <c r="AI180">
        <f t="shared" si="17"/>
        <v>77140.428232503</v>
      </c>
      <c r="AJ180">
        <f t="shared" si="18"/>
        <v>129.692307692308</v>
      </c>
    </row>
    <row r="181" ht="15.75" spans="3:36">
      <c r="C181" t="s">
        <v>844</v>
      </c>
      <c r="D181" t="s">
        <v>845</v>
      </c>
      <c r="E181">
        <f t="shared" si="14"/>
        <v>13</v>
      </c>
      <c r="F181" s="97">
        <v>15691196</v>
      </c>
      <c r="G181" s="97">
        <v>17810279</v>
      </c>
      <c r="H181" s="97">
        <v>22254623</v>
      </c>
      <c r="I181" s="97">
        <v>16848016</v>
      </c>
      <c r="J181" s="97">
        <v>18031908</v>
      </c>
      <c r="K181" s="97">
        <v>23295305</v>
      </c>
      <c r="L181" s="97">
        <v>18725439</v>
      </c>
      <c r="M181" s="97">
        <v>14875757</v>
      </c>
      <c r="N181" s="97">
        <v>18202616</v>
      </c>
      <c r="O181" s="97">
        <v>22546877</v>
      </c>
      <c r="P181" s="97">
        <v>17084068</v>
      </c>
      <c r="Q181" s="97">
        <v>16150793</v>
      </c>
      <c r="R181" s="97">
        <v>20680954</v>
      </c>
      <c r="S181" s="103">
        <f t="shared" si="15"/>
        <v>242197831</v>
      </c>
      <c r="U181" s="97">
        <v>182</v>
      </c>
      <c r="V181" s="97">
        <v>190</v>
      </c>
      <c r="W181" s="97">
        <v>238</v>
      </c>
      <c r="X181" s="97">
        <v>194</v>
      </c>
      <c r="Y181" s="97">
        <v>200</v>
      </c>
      <c r="Z181" s="97">
        <v>247</v>
      </c>
      <c r="AA181" s="97">
        <v>204</v>
      </c>
      <c r="AB181" s="97">
        <v>177</v>
      </c>
      <c r="AC181" s="97">
        <v>199</v>
      </c>
      <c r="AD181" s="97">
        <v>266</v>
      </c>
      <c r="AE181" s="97">
        <v>191</v>
      </c>
      <c r="AF181" s="97">
        <v>180</v>
      </c>
      <c r="AG181" s="97">
        <v>210</v>
      </c>
      <c r="AH181" s="90">
        <f t="shared" si="16"/>
        <v>2678</v>
      </c>
      <c r="AI181">
        <f t="shared" si="17"/>
        <v>90439.8174010456</v>
      </c>
      <c r="AJ181">
        <f t="shared" si="18"/>
        <v>206</v>
      </c>
    </row>
    <row r="182" ht="15.75" spans="3:36">
      <c r="C182" t="s">
        <v>853</v>
      </c>
      <c r="D182" t="s">
        <v>1134</v>
      </c>
      <c r="E182">
        <f t="shared" si="14"/>
        <v>13</v>
      </c>
      <c r="F182" s="97">
        <v>8467924</v>
      </c>
      <c r="G182" s="97">
        <v>8427444</v>
      </c>
      <c r="H182" s="97">
        <v>7297853</v>
      </c>
      <c r="I182" s="97">
        <v>7078559</v>
      </c>
      <c r="J182" s="97">
        <v>9891346</v>
      </c>
      <c r="K182" s="97">
        <v>11362914</v>
      </c>
      <c r="L182" s="97">
        <v>10885252</v>
      </c>
      <c r="M182" s="97">
        <v>5774381</v>
      </c>
      <c r="N182" s="97">
        <v>5752340</v>
      </c>
      <c r="O182" s="97">
        <v>13101771</v>
      </c>
      <c r="P182" s="97">
        <v>5515941</v>
      </c>
      <c r="Q182" s="97">
        <v>8683723</v>
      </c>
      <c r="R182" s="97">
        <v>11594727</v>
      </c>
      <c r="S182" s="103">
        <f t="shared" si="15"/>
        <v>113834175</v>
      </c>
      <c r="U182" s="97">
        <v>108</v>
      </c>
      <c r="V182" s="97">
        <v>92</v>
      </c>
      <c r="W182" s="97">
        <v>94</v>
      </c>
      <c r="X182" s="97">
        <v>103</v>
      </c>
      <c r="Y182" s="97">
        <v>95</v>
      </c>
      <c r="Z182" s="97">
        <v>122</v>
      </c>
      <c r="AA182" s="97">
        <v>119</v>
      </c>
      <c r="AB182" s="97">
        <v>84</v>
      </c>
      <c r="AC182" s="97">
        <v>77</v>
      </c>
      <c r="AD182" s="97">
        <v>139</v>
      </c>
      <c r="AE182" s="97">
        <v>83</v>
      </c>
      <c r="AF182" s="97">
        <v>113</v>
      </c>
      <c r="AG182" s="97">
        <v>111</v>
      </c>
      <c r="AH182" s="90">
        <f t="shared" si="16"/>
        <v>1340</v>
      </c>
      <c r="AI182">
        <f t="shared" si="17"/>
        <v>84950.8768656716</v>
      </c>
      <c r="AJ182">
        <f t="shared" si="18"/>
        <v>103.076923076923</v>
      </c>
    </row>
    <row r="183" ht="15.75" spans="3:36">
      <c r="C183" t="s">
        <v>1057</v>
      </c>
      <c r="D183" t="s">
        <v>1135</v>
      </c>
      <c r="E183">
        <f t="shared" si="14"/>
        <v>0</v>
      </c>
      <c r="F183" s="97">
        <v>0</v>
      </c>
      <c r="G183" s="97">
        <v>0</v>
      </c>
      <c r="H183" s="97">
        <v>0</v>
      </c>
      <c r="I183" s="97">
        <v>0</v>
      </c>
      <c r="J183" s="97">
        <v>0</v>
      </c>
      <c r="K183" s="97">
        <v>0</v>
      </c>
      <c r="L183" s="97">
        <v>0</v>
      </c>
      <c r="M183" s="97">
        <v>0</v>
      </c>
      <c r="N183" s="97">
        <v>0</v>
      </c>
      <c r="O183" s="97">
        <v>0</v>
      </c>
      <c r="P183" s="97">
        <v>0</v>
      </c>
      <c r="Q183" s="97">
        <v>0</v>
      </c>
      <c r="R183" s="97">
        <v>0</v>
      </c>
      <c r="S183" s="103">
        <f t="shared" si="15"/>
        <v>0</v>
      </c>
      <c r="U183" s="97">
        <v>0</v>
      </c>
      <c r="V183" s="97">
        <v>0</v>
      </c>
      <c r="W183" s="97">
        <v>0</v>
      </c>
      <c r="X183" s="97">
        <v>0</v>
      </c>
      <c r="Y183" s="97">
        <v>0</v>
      </c>
      <c r="Z183" s="97">
        <v>0</v>
      </c>
      <c r="AA183" s="97">
        <v>0</v>
      </c>
      <c r="AB183" s="97">
        <v>0</v>
      </c>
      <c r="AC183" s="97">
        <v>0</v>
      </c>
      <c r="AD183" s="97">
        <v>0</v>
      </c>
      <c r="AE183" s="97">
        <v>0</v>
      </c>
      <c r="AF183" s="97">
        <v>0</v>
      </c>
      <c r="AG183" s="97">
        <v>0</v>
      </c>
      <c r="AH183" s="90">
        <f t="shared" si="16"/>
        <v>0</v>
      </c>
      <c r="AI183">
        <f t="shared" si="17"/>
        <v>0</v>
      </c>
      <c r="AJ183">
        <f t="shared" si="18"/>
        <v>0</v>
      </c>
    </row>
    <row r="184" ht="15.75" spans="3:36">
      <c r="C184" t="s">
        <v>834</v>
      </c>
      <c r="D184" t="s">
        <v>835</v>
      </c>
      <c r="E184">
        <f t="shared" si="14"/>
        <v>13</v>
      </c>
      <c r="F184" s="97">
        <v>9887272</v>
      </c>
      <c r="G184" s="97">
        <v>12658780</v>
      </c>
      <c r="H184" s="97">
        <v>14083856</v>
      </c>
      <c r="I184" s="97">
        <v>9254458</v>
      </c>
      <c r="J184" s="97">
        <v>8780224</v>
      </c>
      <c r="K184" s="97">
        <v>15987296</v>
      </c>
      <c r="L184" s="97">
        <v>12450266</v>
      </c>
      <c r="M184" s="97">
        <v>11184521</v>
      </c>
      <c r="N184" s="97">
        <v>10132822</v>
      </c>
      <c r="O184" s="97">
        <v>17106834</v>
      </c>
      <c r="P184" s="97">
        <v>11254199</v>
      </c>
      <c r="Q184" s="97">
        <v>13139780</v>
      </c>
      <c r="R184" s="97">
        <v>14340942</v>
      </c>
      <c r="S184" s="103">
        <f t="shared" si="15"/>
        <v>160261250</v>
      </c>
      <c r="U184" s="97">
        <v>111</v>
      </c>
      <c r="V184" s="97">
        <v>137</v>
      </c>
      <c r="W184" s="97">
        <v>150</v>
      </c>
      <c r="X184" s="97">
        <v>112</v>
      </c>
      <c r="Y184" s="97">
        <v>96</v>
      </c>
      <c r="Z184" s="97">
        <v>189</v>
      </c>
      <c r="AA184" s="97">
        <v>122</v>
      </c>
      <c r="AB184" s="97">
        <v>116</v>
      </c>
      <c r="AC184" s="97">
        <v>105</v>
      </c>
      <c r="AD184" s="97">
        <v>180</v>
      </c>
      <c r="AE184" s="97">
        <v>139</v>
      </c>
      <c r="AF184" s="97">
        <v>150</v>
      </c>
      <c r="AG184" s="97">
        <v>150</v>
      </c>
      <c r="AH184" s="90">
        <f t="shared" si="16"/>
        <v>1757</v>
      </c>
      <c r="AI184">
        <f t="shared" si="17"/>
        <v>91213.0051223677</v>
      </c>
      <c r="AJ184">
        <f t="shared" si="18"/>
        <v>135.153846153846</v>
      </c>
    </row>
    <row r="185" ht="15.75" spans="3:36">
      <c r="C185" t="s">
        <v>881</v>
      </c>
      <c r="D185" t="s">
        <v>1136</v>
      </c>
      <c r="E185">
        <f t="shared" si="14"/>
        <v>11</v>
      </c>
      <c r="F185" s="97">
        <v>16823021</v>
      </c>
      <c r="G185" s="97">
        <v>5662325</v>
      </c>
      <c r="H185" s="97">
        <v>9198352</v>
      </c>
      <c r="I185" s="97">
        <v>7901388</v>
      </c>
      <c r="J185" s="97">
        <v>8952332</v>
      </c>
      <c r="K185" s="97">
        <v>3502014</v>
      </c>
      <c r="L185" s="97">
        <v>0</v>
      </c>
      <c r="M185" s="97">
        <v>7570025</v>
      </c>
      <c r="N185" s="97">
        <v>6296327</v>
      </c>
      <c r="O185" s="97">
        <v>0</v>
      </c>
      <c r="P185" s="97">
        <v>6594335</v>
      </c>
      <c r="Q185" s="97">
        <v>7965145</v>
      </c>
      <c r="R185" s="97">
        <v>3220059</v>
      </c>
      <c r="S185" s="103">
        <f t="shared" si="15"/>
        <v>83685323</v>
      </c>
      <c r="U185" s="97">
        <v>96</v>
      </c>
      <c r="V185" s="97">
        <v>80</v>
      </c>
      <c r="W185" s="97">
        <v>104</v>
      </c>
      <c r="X185" s="97">
        <v>102</v>
      </c>
      <c r="Y185" s="97">
        <v>91</v>
      </c>
      <c r="Z185" s="97">
        <v>45</v>
      </c>
      <c r="AA185" s="97">
        <v>0</v>
      </c>
      <c r="AB185" s="97">
        <v>102</v>
      </c>
      <c r="AC185" s="97">
        <v>76</v>
      </c>
      <c r="AD185" s="97">
        <v>0</v>
      </c>
      <c r="AE185" s="97">
        <v>91</v>
      </c>
      <c r="AF185" s="97">
        <v>96</v>
      </c>
      <c r="AG185" s="97">
        <v>37</v>
      </c>
      <c r="AH185" s="90">
        <f t="shared" si="16"/>
        <v>920</v>
      </c>
      <c r="AI185">
        <f t="shared" si="17"/>
        <v>90962.3076086957</v>
      </c>
      <c r="AJ185">
        <f t="shared" si="18"/>
        <v>83.6363636363636</v>
      </c>
    </row>
    <row r="186" ht="15.75" spans="3:36">
      <c r="C186" t="s">
        <v>937</v>
      </c>
      <c r="D186" t="s">
        <v>1137</v>
      </c>
      <c r="E186">
        <f t="shared" si="14"/>
        <v>13</v>
      </c>
      <c r="F186" s="97">
        <v>12050905</v>
      </c>
      <c r="G186" s="97">
        <v>11741138</v>
      </c>
      <c r="H186" s="97">
        <v>13311346</v>
      </c>
      <c r="I186" s="97">
        <v>13301614</v>
      </c>
      <c r="J186" s="97">
        <v>9351414</v>
      </c>
      <c r="K186" s="97">
        <v>10055599</v>
      </c>
      <c r="L186" s="97">
        <v>7285637</v>
      </c>
      <c r="M186" s="97">
        <v>7900501</v>
      </c>
      <c r="N186" s="97">
        <v>12081374</v>
      </c>
      <c r="O186" s="97">
        <v>9471963</v>
      </c>
      <c r="P186" s="97">
        <v>10951350</v>
      </c>
      <c r="Q186" s="97">
        <v>10907687</v>
      </c>
      <c r="R186" s="97">
        <v>9421593</v>
      </c>
      <c r="S186" s="103">
        <f t="shared" si="15"/>
        <v>137832121</v>
      </c>
      <c r="U186" s="97">
        <v>135</v>
      </c>
      <c r="V186" s="97">
        <v>152</v>
      </c>
      <c r="W186" s="97">
        <v>163</v>
      </c>
      <c r="X186" s="97">
        <v>148</v>
      </c>
      <c r="Y186" s="97">
        <v>114</v>
      </c>
      <c r="Z186" s="97">
        <v>135</v>
      </c>
      <c r="AA186" s="97">
        <v>91</v>
      </c>
      <c r="AB186" s="97">
        <v>122</v>
      </c>
      <c r="AC186" s="97">
        <v>135</v>
      </c>
      <c r="AD186" s="97">
        <v>130</v>
      </c>
      <c r="AE186" s="97">
        <v>157</v>
      </c>
      <c r="AF186" s="97">
        <v>135</v>
      </c>
      <c r="AG186" s="97">
        <v>121</v>
      </c>
      <c r="AH186" s="90">
        <f t="shared" si="16"/>
        <v>1738</v>
      </c>
      <c r="AI186">
        <f t="shared" si="17"/>
        <v>79305.0178365938</v>
      </c>
      <c r="AJ186">
        <f t="shared" si="18"/>
        <v>133.692307692308</v>
      </c>
    </row>
    <row r="187" ht="15.75" spans="3:36">
      <c r="C187" t="s">
        <v>903</v>
      </c>
      <c r="D187" t="s">
        <v>1138</v>
      </c>
      <c r="E187">
        <f t="shared" si="14"/>
        <v>12</v>
      </c>
      <c r="F187" s="97">
        <v>0</v>
      </c>
      <c r="G187" s="97">
        <v>13471234</v>
      </c>
      <c r="H187" s="97">
        <v>10770732</v>
      </c>
      <c r="I187" s="97">
        <v>9244320</v>
      </c>
      <c r="J187" s="97">
        <v>7608504</v>
      </c>
      <c r="K187" s="97">
        <v>7546311</v>
      </c>
      <c r="L187" s="97">
        <v>11404582</v>
      </c>
      <c r="M187" s="97">
        <v>10537531</v>
      </c>
      <c r="N187" s="97">
        <v>8916672</v>
      </c>
      <c r="O187" s="97">
        <v>14232368</v>
      </c>
      <c r="P187" s="97">
        <v>11381849</v>
      </c>
      <c r="Q187" s="97">
        <v>12927994</v>
      </c>
      <c r="R187" s="97">
        <v>11165333</v>
      </c>
      <c r="S187" s="103">
        <f t="shared" si="15"/>
        <v>129207430</v>
      </c>
      <c r="U187" s="97">
        <v>0</v>
      </c>
      <c r="V187" s="97">
        <v>166</v>
      </c>
      <c r="W187" s="97">
        <v>98</v>
      </c>
      <c r="X187" s="97">
        <v>102</v>
      </c>
      <c r="Y187" s="97">
        <v>101</v>
      </c>
      <c r="Z187" s="97">
        <v>93</v>
      </c>
      <c r="AA187" s="97">
        <v>123</v>
      </c>
      <c r="AB187" s="97">
        <v>127</v>
      </c>
      <c r="AC187" s="97">
        <v>90</v>
      </c>
      <c r="AD187" s="97">
        <v>155</v>
      </c>
      <c r="AE187" s="97">
        <v>134</v>
      </c>
      <c r="AF187" s="97">
        <v>140</v>
      </c>
      <c r="AG187" s="97">
        <v>134</v>
      </c>
      <c r="AH187" s="90">
        <f t="shared" si="16"/>
        <v>1463</v>
      </c>
      <c r="AI187">
        <f t="shared" si="17"/>
        <v>88316.7669172932</v>
      </c>
      <c r="AJ187">
        <f t="shared" si="18"/>
        <v>121.916666666667</v>
      </c>
    </row>
    <row r="188" ht="15.75" spans="3:36">
      <c r="C188" t="s">
        <v>931</v>
      </c>
      <c r="D188" t="s">
        <v>1139</v>
      </c>
      <c r="E188">
        <f t="shared" si="14"/>
        <v>13</v>
      </c>
      <c r="F188" s="97">
        <v>11480077</v>
      </c>
      <c r="G188" s="97">
        <v>9186454</v>
      </c>
      <c r="H188" s="97">
        <v>14907540</v>
      </c>
      <c r="I188" s="97">
        <v>9124816</v>
      </c>
      <c r="J188" s="97">
        <v>10867754</v>
      </c>
      <c r="K188" s="97">
        <v>12426627</v>
      </c>
      <c r="L188" s="97">
        <v>7032635</v>
      </c>
      <c r="M188" s="97">
        <v>7028780</v>
      </c>
      <c r="N188" s="97">
        <v>9616819</v>
      </c>
      <c r="O188" s="97">
        <v>15253882</v>
      </c>
      <c r="P188" s="97">
        <v>10309775</v>
      </c>
      <c r="Q188" s="97">
        <v>11010962</v>
      </c>
      <c r="R188" s="97">
        <v>8791778</v>
      </c>
      <c r="S188" s="103">
        <f t="shared" si="15"/>
        <v>137037899</v>
      </c>
      <c r="U188" s="97">
        <v>108</v>
      </c>
      <c r="V188" s="97">
        <v>103</v>
      </c>
      <c r="W188" s="97">
        <v>176</v>
      </c>
      <c r="X188" s="97">
        <v>90</v>
      </c>
      <c r="Y188" s="97">
        <v>114</v>
      </c>
      <c r="Z188" s="97">
        <v>142</v>
      </c>
      <c r="AA188" s="97">
        <v>67</v>
      </c>
      <c r="AB188" s="97">
        <v>71</v>
      </c>
      <c r="AC188" s="97">
        <v>111</v>
      </c>
      <c r="AD188" s="97">
        <v>190</v>
      </c>
      <c r="AE188" s="97">
        <v>109</v>
      </c>
      <c r="AF188" s="97">
        <v>110</v>
      </c>
      <c r="AG188" s="97">
        <v>96</v>
      </c>
      <c r="AH188" s="90">
        <f t="shared" si="16"/>
        <v>1487</v>
      </c>
      <c r="AI188">
        <f t="shared" si="17"/>
        <v>92157.2958977808</v>
      </c>
      <c r="AJ188">
        <f t="shared" si="18"/>
        <v>114.384615384615</v>
      </c>
    </row>
    <row r="189" ht="15.75" spans="3:36">
      <c r="C189" t="s">
        <v>933</v>
      </c>
      <c r="D189" t="s">
        <v>1140</v>
      </c>
      <c r="E189">
        <f t="shared" si="14"/>
        <v>0</v>
      </c>
      <c r="F189" s="97">
        <v>0</v>
      </c>
      <c r="G189" s="97">
        <v>0</v>
      </c>
      <c r="H189" s="97">
        <v>0</v>
      </c>
      <c r="I189" s="97">
        <v>0</v>
      </c>
      <c r="J189" s="97">
        <v>0</v>
      </c>
      <c r="K189" s="97">
        <v>0</v>
      </c>
      <c r="L189" s="97">
        <v>0</v>
      </c>
      <c r="M189" s="97">
        <v>0</v>
      </c>
      <c r="N189" s="97">
        <v>0</v>
      </c>
      <c r="O189" s="97">
        <v>0</v>
      </c>
      <c r="P189" s="97">
        <v>0</v>
      </c>
      <c r="Q189" s="97">
        <v>0</v>
      </c>
      <c r="R189" s="97">
        <v>0</v>
      </c>
      <c r="S189" s="103">
        <f t="shared" si="15"/>
        <v>0</v>
      </c>
      <c r="U189" s="97">
        <v>0</v>
      </c>
      <c r="V189" s="97">
        <v>0</v>
      </c>
      <c r="W189" s="97">
        <v>0</v>
      </c>
      <c r="X189" s="97">
        <v>0</v>
      </c>
      <c r="Y189" s="97">
        <v>0</v>
      </c>
      <c r="Z189" s="97">
        <v>0</v>
      </c>
      <c r="AA189" s="97">
        <v>0</v>
      </c>
      <c r="AB189" s="97">
        <v>0</v>
      </c>
      <c r="AC189" s="97">
        <v>0</v>
      </c>
      <c r="AD189" s="97">
        <v>0</v>
      </c>
      <c r="AE189" s="97">
        <v>0</v>
      </c>
      <c r="AF189" s="97">
        <v>0</v>
      </c>
      <c r="AG189" s="97">
        <v>0</v>
      </c>
      <c r="AH189" s="90">
        <f t="shared" si="16"/>
        <v>0</v>
      </c>
      <c r="AI189">
        <f t="shared" si="17"/>
        <v>0</v>
      </c>
      <c r="AJ189">
        <f t="shared" si="18"/>
        <v>0</v>
      </c>
    </row>
    <row r="190" ht="15.75" spans="3:36">
      <c r="C190" t="s">
        <v>929</v>
      </c>
      <c r="D190" t="s">
        <v>1141</v>
      </c>
      <c r="E190">
        <f t="shared" si="14"/>
        <v>13</v>
      </c>
      <c r="F190" s="97">
        <v>11206575</v>
      </c>
      <c r="G190" s="97">
        <v>12405846</v>
      </c>
      <c r="H190" s="97">
        <v>13927883</v>
      </c>
      <c r="I190" s="97">
        <v>10428940</v>
      </c>
      <c r="J190" s="97">
        <v>10650969</v>
      </c>
      <c r="K190" s="97">
        <v>15435786</v>
      </c>
      <c r="L190" s="97">
        <v>8703452</v>
      </c>
      <c r="M190" s="97">
        <v>10207291</v>
      </c>
      <c r="N190" s="97">
        <v>11686864</v>
      </c>
      <c r="O190" s="97">
        <v>15148128</v>
      </c>
      <c r="P190" s="97">
        <v>9181990</v>
      </c>
      <c r="Q190" s="97">
        <v>10133178</v>
      </c>
      <c r="R190" s="97">
        <v>12465913</v>
      </c>
      <c r="S190" s="103">
        <f t="shared" si="15"/>
        <v>151582815</v>
      </c>
      <c r="U190" s="97">
        <v>147</v>
      </c>
      <c r="V190" s="97">
        <v>164</v>
      </c>
      <c r="W190" s="97">
        <v>198</v>
      </c>
      <c r="X190" s="97">
        <v>147</v>
      </c>
      <c r="Y190" s="97">
        <v>157</v>
      </c>
      <c r="Z190" s="97">
        <v>211</v>
      </c>
      <c r="AA190" s="97">
        <v>109</v>
      </c>
      <c r="AB190" s="97">
        <v>136</v>
      </c>
      <c r="AC190" s="97">
        <v>148</v>
      </c>
      <c r="AD190" s="97">
        <v>209</v>
      </c>
      <c r="AE190" s="97">
        <v>147</v>
      </c>
      <c r="AF190" s="97">
        <v>141</v>
      </c>
      <c r="AG190" s="97">
        <v>153</v>
      </c>
      <c r="AH190" s="90">
        <f t="shared" si="16"/>
        <v>2067</v>
      </c>
      <c r="AI190">
        <f t="shared" si="17"/>
        <v>73334.6952104499</v>
      </c>
      <c r="AJ190">
        <f t="shared" si="18"/>
        <v>159</v>
      </c>
    </row>
    <row r="191" ht="15.75" spans="3:36">
      <c r="C191" t="s">
        <v>185</v>
      </c>
      <c r="D191" t="s">
        <v>186</v>
      </c>
      <c r="E191">
        <f t="shared" si="14"/>
        <v>12</v>
      </c>
      <c r="F191" s="97">
        <v>0</v>
      </c>
      <c r="G191" s="97">
        <v>17417347</v>
      </c>
      <c r="H191" s="97">
        <v>12598493</v>
      </c>
      <c r="I191" s="97">
        <v>12119246</v>
      </c>
      <c r="J191" s="97">
        <v>12161397</v>
      </c>
      <c r="K191" s="97">
        <v>14659247</v>
      </c>
      <c r="L191" s="97">
        <v>16800746</v>
      </c>
      <c r="M191" s="97">
        <v>9684050</v>
      </c>
      <c r="N191" s="97">
        <v>13463447</v>
      </c>
      <c r="O191" s="97">
        <v>17164480</v>
      </c>
      <c r="P191" s="97">
        <v>16519802</v>
      </c>
      <c r="Q191" s="97">
        <v>16703645</v>
      </c>
      <c r="R191" s="97">
        <v>16928365</v>
      </c>
      <c r="S191" s="103">
        <f t="shared" si="15"/>
        <v>176220265</v>
      </c>
      <c r="U191" s="97">
        <v>0</v>
      </c>
      <c r="V191" s="97">
        <v>229</v>
      </c>
      <c r="W191" s="97">
        <v>156</v>
      </c>
      <c r="X191" s="97">
        <v>151</v>
      </c>
      <c r="Y191" s="97">
        <v>175</v>
      </c>
      <c r="Z191" s="97">
        <v>191</v>
      </c>
      <c r="AA191" s="97">
        <v>205</v>
      </c>
      <c r="AB191" s="97">
        <v>120</v>
      </c>
      <c r="AC191" s="97">
        <v>187</v>
      </c>
      <c r="AD191" s="97">
        <v>236</v>
      </c>
      <c r="AE191" s="97">
        <v>189</v>
      </c>
      <c r="AF191" s="97">
        <v>225</v>
      </c>
      <c r="AG191" s="97">
        <v>216</v>
      </c>
      <c r="AH191" s="90">
        <f t="shared" si="16"/>
        <v>2280</v>
      </c>
      <c r="AI191">
        <f t="shared" si="17"/>
        <v>77289.5899122807</v>
      </c>
      <c r="AJ191">
        <f t="shared" si="18"/>
        <v>190</v>
      </c>
    </row>
    <row r="192" ht="15.75" spans="3:36">
      <c r="C192" t="s">
        <v>1035</v>
      </c>
      <c r="D192" t="s">
        <v>1036</v>
      </c>
      <c r="E192">
        <f t="shared" si="14"/>
        <v>0</v>
      </c>
      <c r="F192" s="97">
        <v>0</v>
      </c>
      <c r="G192" s="97">
        <v>0</v>
      </c>
      <c r="H192" s="97">
        <v>0</v>
      </c>
      <c r="I192" s="97">
        <v>0</v>
      </c>
      <c r="J192" s="97">
        <v>0</v>
      </c>
      <c r="K192" s="97">
        <v>0</v>
      </c>
      <c r="L192" s="97">
        <v>0</v>
      </c>
      <c r="M192" s="97">
        <v>0</v>
      </c>
      <c r="N192" s="97">
        <v>0</v>
      </c>
      <c r="O192" s="97">
        <v>0</v>
      </c>
      <c r="P192" s="97">
        <v>0</v>
      </c>
      <c r="Q192" s="97">
        <v>0</v>
      </c>
      <c r="R192" s="97">
        <v>0</v>
      </c>
      <c r="S192" s="103">
        <f t="shared" si="15"/>
        <v>0</v>
      </c>
      <c r="U192" s="97">
        <v>0</v>
      </c>
      <c r="V192" s="97">
        <v>0</v>
      </c>
      <c r="W192" s="97">
        <v>0</v>
      </c>
      <c r="X192" s="97">
        <v>0</v>
      </c>
      <c r="Y192" s="97">
        <v>0</v>
      </c>
      <c r="Z192" s="97">
        <v>0</v>
      </c>
      <c r="AA192" s="97">
        <v>0</v>
      </c>
      <c r="AB192" s="97">
        <v>0</v>
      </c>
      <c r="AC192" s="97">
        <v>0</v>
      </c>
      <c r="AD192" s="97">
        <v>0</v>
      </c>
      <c r="AE192" s="97">
        <v>0</v>
      </c>
      <c r="AF192" s="97">
        <v>0</v>
      </c>
      <c r="AG192" s="97">
        <v>0</v>
      </c>
      <c r="AH192" s="90">
        <f t="shared" si="16"/>
        <v>0</v>
      </c>
      <c r="AI192">
        <f t="shared" si="17"/>
        <v>0</v>
      </c>
      <c r="AJ192">
        <f t="shared" si="18"/>
        <v>0</v>
      </c>
    </row>
    <row r="193" ht="15.75" spans="3:36">
      <c r="C193" t="s">
        <v>127</v>
      </c>
      <c r="D193" t="s">
        <v>128</v>
      </c>
      <c r="E193">
        <f t="shared" si="14"/>
        <v>13</v>
      </c>
      <c r="F193" s="97">
        <v>34234898</v>
      </c>
      <c r="G193" s="97">
        <v>35593319</v>
      </c>
      <c r="H193" s="97">
        <v>32299881</v>
      </c>
      <c r="I193" s="97">
        <v>35338387</v>
      </c>
      <c r="J193" s="97">
        <v>34084199</v>
      </c>
      <c r="K193" s="97">
        <v>41419378</v>
      </c>
      <c r="L193" s="97">
        <v>37654406</v>
      </c>
      <c r="M193" s="97">
        <v>24806124</v>
      </c>
      <c r="N193" s="97">
        <v>38831241</v>
      </c>
      <c r="O193" s="97">
        <v>36022176</v>
      </c>
      <c r="P193" s="97">
        <v>33395556</v>
      </c>
      <c r="Q193" s="97">
        <v>42576653</v>
      </c>
      <c r="R193" s="97">
        <v>38660224</v>
      </c>
      <c r="S193" s="103">
        <f t="shared" si="15"/>
        <v>464916442</v>
      </c>
      <c r="U193" s="97">
        <v>436</v>
      </c>
      <c r="V193" s="97">
        <v>434</v>
      </c>
      <c r="W193" s="97">
        <v>404</v>
      </c>
      <c r="X193" s="97">
        <v>456</v>
      </c>
      <c r="Y193" s="97">
        <v>471</v>
      </c>
      <c r="Z193" s="97">
        <v>528</v>
      </c>
      <c r="AA193" s="97">
        <v>475</v>
      </c>
      <c r="AB193" s="97">
        <v>364</v>
      </c>
      <c r="AC193" s="97">
        <v>461</v>
      </c>
      <c r="AD193" s="97">
        <v>489</v>
      </c>
      <c r="AE193" s="97">
        <v>426</v>
      </c>
      <c r="AF193" s="97">
        <v>498</v>
      </c>
      <c r="AG193" s="97">
        <v>543</v>
      </c>
      <c r="AH193" s="90">
        <f t="shared" si="16"/>
        <v>5985</v>
      </c>
      <c r="AI193">
        <f t="shared" si="17"/>
        <v>77680.274352548</v>
      </c>
      <c r="AJ193">
        <f t="shared" si="18"/>
        <v>460.384615384615</v>
      </c>
    </row>
    <row r="194" ht="15.75" spans="3:36">
      <c r="C194" t="s">
        <v>140</v>
      </c>
      <c r="D194" t="s">
        <v>141</v>
      </c>
      <c r="E194">
        <f t="shared" si="14"/>
        <v>13</v>
      </c>
      <c r="F194" s="97">
        <v>24524481</v>
      </c>
      <c r="G194" s="97">
        <v>28871220</v>
      </c>
      <c r="H194" s="97">
        <v>28596121</v>
      </c>
      <c r="I194" s="97">
        <v>31105280</v>
      </c>
      <c r="J194" s="97">
        <v>29858981</v>
      </c>
      <c r="K194" s="97">
        <v>41687766</v>
      </c>
      <c r="L194" s="97">
        <v>35939328</v>
      </c>
      <c r="M194" s="97">
        <v>21403732</v>
      </c>
      <c r="N194" s="97">
        <v>26835523</v>
      </c>
      <c r="O194" s="97">
        <v>38230493</v>
      </c>
      <c r="P194" s="97">
        <v>27488358</v>
      </c>
      <c r="Q194" s="97">
        <v>30837991</v>
      </c>
      <c r="R194" s="97">
        <v>36716255</v>
      </c>
      <c r="S194" s="103">
        <f t="shared" si="15"/>
        <v>402095529</v>
      </c>
      <c r="U194" s="97">
        <v>320</v>
      </c>
      <c r="V194" s="97">
        <v>351</v>
      </c>
      <c r="W194" s="97">
        <v>401</v>
      </c>
      <c r="X194" s="97">
        <v>379</v>
      </c>
      <c r="Y194" s="97">
        <v>365</v>
      </c>
      <c r="Z194" s="97">
        <v>439</v>
      </c>
      <c r="AA194" s="97">
        <v>396</v>
      </c>
      <c r="AB194" s="97">
        <v>303</v>
      </c>
      <c r="AC194" s="97">
        <v>388</v>
      </c>
      <c r="AD194" s="97">
        <v>426</v>
      </c>
      <c r="AE194" s="97">
        <v>393</v>
      </c>
      <c r="AF194" s="97">
        <v>425</v>
      </c>
      <c r="AG194" s="97">
        <v>425</v>
      </c>
      <c r="AH194" s="90">
        <f t="shared" si="16"/>
        <v>5011</v>
      </c>
      <c r="AI194">
        <f t="shared" si="17"/>
        <v>80242.5721412892</v>
      </c>
      <c r="AJ194">
        <f t="shared" si="18"/>
        <v>385.461538461538</v>
      </c>
    </row>
    <row r="195" ht="15.75" spans="3:36">
      <c r="C195" t="s">
        <v>129</v>
      </c>
      <c r="D195" t="s">
        <v>130</v>
      </c>
      <c r="E195">
        <f t="shared" si="14"/>
        <v>13</v>
      </c>
      <c r="F195" s="97">
        <v>16281061</v>
      </c>
      <c r="G195" s="97">
        <v>14658234</v>
      </c>
      <c r="H195" s="97">
        <v>18929764</v>
      </c>
      <c r="I195" s="97">
        <v>16684632</v>
      </c>
      <c r="J195" s="97">
        <v>16319502</v>
      </c>
      <c r="K195" s="97">
        <v>24854991</v>
      </c>
      <c r="L195" s="97">
        <v>23437487</v>
      </c>
      <c r="M195" s="97">
        <v>14551758</v>
      </c>
      <c r="N195" s="97">
        <v>14120182</v>
      </c>
      <c r="O195" s="97">
        <v>25995390</v>
      </c>
      <c r="P195" s="97">
        <v>15445984</v>
      </c>
      <c r="Q195" s="97">
        <v>19741887</v>
      </c>
      <c r="R195" s="97">
        <v>23689545</v>
      </c>
      <c r="S195" s="103">
        <f t="shared" si="15"/>
        <v>244710417</v>
      </c>
      <c r="U195" s="97">
        <v>211</v>
      </c>
      <c r="V195" s="97">
        <v>183</v>
      </c>
      <c r="W195" s="97">
        <v>236</v>
      </c>
      <c r="X195" s="97">
        <v>220</v>
      </c>
      <c r="Y195" s="97">
        <v>205</v>
      </c>
      <c r="Z195" s="97">
        <v>304</v>
      </c>
      <c r="AA195" s="97">
        <v>269</v>
      </c>
      <c r="AB195" s="97">
        <v>175</v>
      </c>
      <c r="AC195" s="97">
        <v>206</v>
      </c>
      <c r="AD195" s="97">
        <v>321</v>
      </c>
      <c r="AE195" s="97">
        <v>209</v>
      </c>
      <c r="AF195" s="97">
        <v>245</v>
      </c>
      <c r="AG195" s="97">
        <v>262</v>
      </c>
      <c r="AH195" s="90">
        <f t="shared" si="16"/>
        <v>3046</v>
      </c>
      <c r="AI195">
        <f t="shared" si="17"/>
        <v>80338.2852921865</v>
      </c>
      <c r="AJ195">
        <f t="shared" si="18"/>
        <v>234.307692307692</v>
      </c>
    </row>
    <row r="196" ht="15.75" spans="3:36">
      <c r="C196" t="s">
        <v>150</v>
      </c>
      <c r="D196" t="s">
        <v>151</v>
      </c>
      <c r="E196">
        <f t="shared" si="14"/>
        <v>13</v>
      </c>
      <c r="F196" s="97">
        <v>3008645</v>
      </c>
      <c r="G196" s="97">
        <v>4101912</v>
      </c>
      <c r="H196" s="97">
        <v>3968517</v>
      </c>
      <c r="I196" s="97">
        <v>3099643</v>
      </c>
      <c r="J196" s="97">
        <v>4645954</v>
      </c>
      <c r="K196" s="97">
        <v>7029758</v>
      </c>
      <c r="L196" s="97">
        <v>3311504</v>
      </c>
      <c r="M196" s="97">
        <v>3129919</v>
      </c>
      <c r="N196" s="97">
        <v>3576180</v>
      </c>
      <c r="O196" s="97">
        <v>3685343</v>
      </c>
      <c r="P196" s="97">
        <v>2412550</v>
      </c>
      <c r="Q196" s="97">
        <v>4573187</v>
      </c>
      <c r="R196" s="97">
        <v>3377747</v>
      </c>
      <c r="S196" s="103">
        <f t="shared" si="15"/>
        <v>49920859</v>
      </c>
      <c r="U196" s="97">
        <v>40</v>
      </c>
      <c r="V196" s="97">
        <v>50</v>
      </c>
      <c r="W196" s="97">
        <v>52</v>
      </c>
      <c r="X196" s="97">
        <v>40</v>
      </c>
      <c r="Y196" s="97">
        <v>51</v>
      </c>
      <c r="Z196" s="97">
        <v>68</v>
      </c>
      <c r="AA196" s="97">
        <v>30</v>
      </c>
      <c r="AB196" s="97">
        <v>48</v>
      </c>
      <c r="AC196" s="97">
        <v>44</v>
      </c>
      <c r="AD196" s="97">
        <v>39</v>
      </c>
      <c r="AE196" s="97">
        <v>31</v>
      </c>
      <c r="AF196" s="97">
        <v>61</v>
      </c>
      <c r="AG196" s="97">
        <v>41</v>
      </c>
      <c r="AH196" s="90">
        <f t="shared" si="16"/>
        <v>595</v>
      </c>
      <c r="AI196">
        <f t="shared" si="17"/>
        <v>83900.6033613445</v>
      </c>
      <c r="AJ196">
        <f t="shared" si="18"/>
        <v>45.7692307692308</v>
      </c>
    </row>
    <row r="197" ht="15.75" spans="3:36">
      <c r="C197" t="s">
        <v>171</v>
      </c>
      <c r="D197" t="s">
        <v>172</v>
      </c>
      <c r="E197">
        <f t="shared" si="14"/>
        <v>13</v>
      </c>
      <c r="F197" s="97">
        <v>11828881</v>
      </c>
      <c r="G197" s="97">
        <v>11094177</v>
      </c>
      <c r="H197" s="97">
        <v>11532002</v>
      </c>
      <c r="I197" s="97">
        <v>8477661</v>
      </c>
      <c r="J197" s="97">
        <v>10643961</v>
      </c>
      <c r="K197" s="97">
        <v>14582700</v>
      </c>
      <c r="L197" s="97">
        <v>11642350</v>
      </c>
      <c r="M197" s="97">
        <v>7445546</v>
      </c>
      <c r="N197" s="97">
        <v>9094959</v>
      </c>
      <c r="O197" s="97">
        <v>14156057</v>
      </c>
      <c r="P197" s="97">
        <v>11230924</v>
      </c>
      <c r="Q197" s="97">
        <v>11611080</v>
      </c>
      <c r="R197" s="97">
        <v>10320230</v>
      </c>
      <c r="S197" s="103">
        <f t="shared" si="15"/>
        <v>143660528</v>
      </c>
      <c r="U197" s="97">
        <v>140</v>
      </c>
      <c r="V197" s="97">
        <v>133</v>
      </c>
      <c r="W197" s="97">
        <v>153</v>
      </c>
      <c r="X197" s="97">
        <v>116</v>
      </c>
      <c r="Y197" s="97">
        <v>132</v>
      </c>
      <c r="Z197" s="97">
        <v>182</v>
      </c>
      <c r="AA197" s="97">
        <v>133</v>
      </c>
      <c r="AB197" s="97">
        <v>99</v>
      </c>
      <c r="AC197" s="97">
        <v>120</v>
      </c>
      <c r="AD197" s="97">
        <v>199</v>
      </c>
      <c r="AE197" s="97">
        <v>139</v>
      </c>
      <c r="AF197" s="97">
        <v>142</v>
      </c>
      <c r="AG197" s="97">
        <v>137</v>
      </c>
      <c r="AH197" s="90">
        <f t="shared" si="16"/>
        <v>1825</v>
      </c>
      <c r="AI197">
        <f t="shared" si="17"/>
        <v>78718.0975342466</v>
      </c>
      <c r="AJ197">
        <f t="shared" si="18"/>
        <v>140.384615384615</v>
      </c>
    </row>
    <row r="198" ht="15.75" spans="3:36">
      <c r="C198" t="s">
        <v>1011</v>
      </c>
      <c r="D198" t="s">
        <v>1012</v>
      </c>
      <c r="E198">
        <f t="shared" si="14"/>
        <v>0</v>
      </c>
      <c r="F198" s="97">
        <v>0</v>
      </c>
      <c r="G198" s="97">
        <v>0</v>
      </c>
      <c r="H198" s="97">
        <v>0</v>
      </c>
      <c r="I198" s="97">
        <v>0</v>
      </c>
      <c r="J198" s="97">
        <v>0</v>
      </c>
      <c r="K198" s="97">
        <v>0</v>
      </c>
      <c r="L198" s="97">
        <v>0</v>
      </c>
      <c r="M198" s="97">
        <v>0</v>
      </c>
      <c r="N198" s="97">
        <v>0</v>
      </c>
      <c r="O198" s="97">
        <v>0</v>
      </c>
      <c r="P198" s="97">
        <v>0</v>
      </c>
      <c r="Q198" s="97">
        <v>0</v>
      </c>
      <c r="R198" s="97">
        <v>0</v>
      </c>
      <c r="S198" s="103">
        <f t="shared" si="15"/>
        <v>0</v>
      </c>
      <c r="U198" s="97">
        <v>0</v>
      </c>
      <c r="V198" s="97">
        <v>0</v>
      </c>
      <c r="W198" s="97">
        <v>0</v>
      </c>
      <c r="X198" s="97">
        <v>0</v>
      </c>
      <c r="Y198" s="97">
        <v>0</v>
      </c>
      <c r="Z198" s="97">
        <v>0</v>
      </c>
      <c r="AA198" s="97">
        <v>0</v>
      </c>
      <c r="AB198" s="97">
        <v>0</v>
      </c>
      <c r="AC198" s="97">
        <v>0</v>
      </c>
      <c r="AD198" s="97">
        <v>0</v>
      </c>
      <c r="AE198" s="97">
        <v>0</v>
      </c>
      <c r="AF198" s="97">
        <v>0</v>
      </c>
      <c r="AG198" s="97">
        <v>0</v>
      </c>
      <c r="AH198" s="90">
        <f t="shared" si="16"/>
        <v>0</v>
      </c>
      <c r="AI198">
        <f t="shared" si="17"/>
        <v>0</v>
      </c>
      <c r="AJ198">
        <f t="shared" si="18"/>
        <v>0</v>
      </c>
    </row>
    <row r="199" ht="15.75" spans="3:36">
      <c r="C199" t="s">
        <v>143</v>
      </c>
      <c r="D199" t="s">
        <v>144</v>
      </c>
      <c r="E199">
        <f t="shared" si="14"/>
        <v>13</v>
      </c>
      <c r="F199" s="97">
        <v>17211876</v>
      </c>
      <c r="G199" s="97">
        <v>14182270</v>
      </c>
      <c r="H199" s="97">
        <v>13770950</v>
      </c>
      <c r="I199" s="97">
        <v>16320275</v>
      </c>
      <c r="J199" s="97">
        <v>14498535</v>
      </c>
      <c r="K199" s="97">
        <v>20220038</v>
      </c>
      <c r="L199" s="97">
        <v>19596091</v>
      </c>
      <c r="M199" s="97">
        <v>13079347</v>
      </c>
      <c r="N199" s="97">
        <v>12927952</v>
      </c>
      <c r="O199" s="97">
        <v>20252890</v>
      </c>
      <c r="P199" s="97">
        <v>12008244</v>
      </c>
      <c r="Q199" s="97">
        <v>17414381</v>
      </c>
      <c r="R199" s="97">
        <v>22448836</v>
      </c>
      <c r="S199" s="103">
        <f t="shared" si="15"/>
        <v>213931685</v>
      </c>
      <c r="U199" s="97">
        <v>254</v>
      </c>
      <c r="V199" s="97">
        <v>222</v>
      </c>
      <c r="W199" s="97">
        <v>199</v>
      </c>
      <c r="X199" s="97">
        <v>218</v>
      </c>
      <c r="Y199" s="97">
        <v>168</v>
      </c>
      <c r="Z199" s="97">
        <v>301</v>
      </c>
      <c r="AA199" s="97">
        <v>266</v>
      </c>
      <c r="AB199" s="97">
        <v>178</v>
      </c>
      <c r="AC199" s="97">
        <v>187</v>
      </c>
      <c r="AD199" s="97">
        <v>279</v>
      </c>
      <c r="AE199" s="97">
        <v>217</v>
      </c>
      <c r="AF199" s="97">
        <v>251</v>
      </c>
      <c r="AG199" s="97">
        <v>287</v>
      </c>
      <c r="AH199" s="90">
        <f t="shared" si="16"/>
        <v>3027</v>
      </c>
      <c r="AI199">
        <f t="shared" si="17"/>
        <v>70674.4912454576</v>
      </c>
      <c r="AJ199">
        <f t="shared" si="18"/>
        <v>232.846153846154</v>
      </c>
    </row>
    <row r="200" ht="15.75" spans="3:36">
      <c r="C200" t="s">
        <v>133</v>
      </c>
      <c r="D200" t="s">
        <v>134</v>
      </c>
      <c r="E200">
        <f t="shared" si="14"/>
        <v>13</v>
      </c>
      <c r="F200" s="97">
        <v>19197594</v>
      </c>
      <c r="G200" s="97">
        <v>16615648</v>
      </c>
      <c r="H200" s="97">
        <v>18102032</v>
      </c>
      <c r="I200" s="97">
        <v>15175198</v>
      </c>
      <c r="J200" s="97">
        <v>18726421</v>
      </c>
      <c r="K200" s="97">
        <v>22890945</v>
      </c>
      <c r="L200" s="97">
        <v>23696518</v>
      </c>
      <c r="M200" s="97">
        <v>14640602</v>
      </c>
      <c r="N200" s="97">
        <v>16183381</v>
      </c>
      <c r="O200" s="97">
        <v>25388461</v>
      </c>
      <c r="P200" s="97">
        <v>20034666</v>
      </c>
      <c r="Q200" s="97">
        <v>19507611</v>
      </c>
      <c r="R200" s="97">
        <v>27824144</v>
      </c>
      <c r="S200" s="103">
        <f t="shared" si="15"/>
        <v>257983221</v>
      </c>
      <c r="U200" s="97">
        <v>208</v>
      </c>
      <c r="V200" s="97">
        <v>188</v>
      </c>
      <c r="W200" s="97">
        <v>203</v>
      </c>
      <c r="X200" s="97">
        <v>215</v>
      </c>
      <c r="Y200" s="97">
        <v>201</v>
      </c>
      <c r="Z200" s="97">
        <v>258</v>
      </c>
      <c r="AA200" s="97">
        <v>257</v>
      </c>
      <c r="AB200" s="97">
        <v>184</v>
      </c>
      <c r="AC200" s="97">
        <v>188</v>
      </c>
      <c r="AD200" s="97">
        <v>276</v>
      </c>
      <c r="AE200" s="97">
        <v>251</v>
      </c>
      <c r="AF200" s="97">
        <v>256</v>
      </c>
      <c r="AG200" s="97">
        <v>291</v>
      </c>
      <c r="AH200" s="90">
        <f t="shared" si="16"/>
        <v>2976</v>
      </c>
      <c r="AI200">
        <f t="shared" si="17"/>
        <v>86687.9102822581</v>
      </c>
      <c r="AJ200">
        <f t="shared" si="18"/>
        <v>228.923076923077</v>
      </c>
    </row>
    <row r="201" ht="15.75" spans="3:36">
      <c r="C201" t="s">
        <v>146</v>
      </c>
      <c r="D201" t="s">
        <v>147</v>
      </c>
      <c r="E201">
        <f t="shared" si="14"/>
        <v>13</v>
      </c>
      <c r="F201" s="97">
        <v>17813730</v>
      </c>
      <c r="G201" s="97">
        <v>17777415</v>
      </c>
      <c r="H201" s="97">
        <v>18339531</v>
      </c>
      <c r="I201" s="97">
        <v>14521985</v>
      </c>
      <c r="J201" s="97">
        <v>15492406</v>
      </c>
      <c r="K201" s="97">
        <v>12686667</v>
      </c>
      <c r="L201" s="97">
        <v>13144590</v>
      </c>
      <c r="M201" s="97">
        <v>21703598</v>
      </c>
      <c r="N201" s="97">
        <v>18149598</v>
      </c>
      <c r="O201" s="97">
        <v>13193711</v>
      </c>
      <c r="P201" s="97">
        <v>13636749</v>
      </c>
      <c r="Q201" s="97">
        <v>18446302</v>
      </c>
      <c r="R201" s="97">
        <v>11631750</v>
      </c>
      <c r="S201" s="103">
        <f t="shared" si="15"/>
        <v>206538032</v>
      </c>
      <c r="U201" s="97">
        <v>260</v>
      </c>
      <c r="V201" s="97">
        <v>247</v>
      </c>
      <c r="W201" s="97">
        <v>273</v>
      </c>
      <c r="X201" s="97">
        <v>220</v>
      </c>
      <c r="Y201" s="97">
        <v>250</v>
      </c>
      <c r="Z201" s="97">
        <v>182</v>
      </c>
      <c r="AA201" s="97">
        <v>161</v>
      </c>
      <c r="AB201" s="97">
        <v>244</v>
      </c>
      <c r="AC201" s="97">
        <v>294</v>
      </c>
      <c r="AD201" s="97">
        <v>194</v>
      </c>
      <c r="AE201" s="97">
        <v>251</v>
      </c>
      <c r="AF201" s="97">
        <v>300</v>
      </c>
      <c r="AG201" s="97">
        <v>177</v>
      </c>
      <c r="AH201" s="90">
        <f t="shared" si="16"/>
        <v>3053</v>
      </c>
      <c r="AI201">
        <f t="shared" si="17"/>
        <v>67650.8457255159</v>
      </c>
      <c r="AJ201">
        <f t="shared" si="18"/>
        <v>234.846153846154</v>
      </c>
    </row>
    <row r="202" ht="15.75" spans="3:36">
      <c r="C202" t="s">
        <v>1037</v>
      </c>
      <c r="D202" t="s">
        <v>1038</v>
      </c>
      <c r="E202">
        <f t="shared" si="14"/>
        <v>0</v>
      </c>
      <c r="F202" s="97">
        <v>0</v>
      </c>
      <c r="G202" s="97">
        <v>0</v>
      </c>
      <c r="H202" s="97">
        <v>0</v>
      </c>
      <c r="I202" s="97">
        <v>0</v>
      </c>
      <c r="J202" s="97">
        <v>0</v>
      </c>
      <c r="K202" s="97">
        <v>0</v>
      </c>
      <c r="L202" s="97">
        <v>0</v>
      </c>
      <c r="M202" s="97">
        <v>0</v>
      </c>
      <c r="N202" s="97">
        <v>0</v>
      </c>
      <c r="O202" s="97">
        <v>0</v>
      </c>
      <c r="P202" s="97">
        <v>0</v>
      </c>
      <c r="Q202" s="97">
        <v>0</v>
      </c>
      <c r="R202" s="97">
        <v>0</v>
      </c>
      <c r="S202" s="103">
        <f t="shared" si="15"/>
        <v>0</v>
      </c>
      <c r="U202" s="97">
        <v>0</v>
      </c>
      <c r="V202" s="97">
        <v>0</v>
      </c>
      <c r="W202" s="97">
        <v>0</v>
      </c>
      <c r="X202" s="97">
        <v>0</v>
      </c>
      <c r="Y202" s="97">
        <v>0</v>
      </c>
      <c r="Z202" s="97">
        <v>0</v>
      </c>
      <c r="AA202" s="97">
        <v>0</v>
      </c>
      <c r="AB202" s="97">
        <v>0</v>
      </c>
      <c r="AC202" s="97">
        <v>0</v>
      </c>
      <c r="AD202" s="97">
        <v>0</v>
      </c>
      <c r="AE202" s="97">
        <v>0</v>
      </c>
      <c r="AF202" s="97">
        <v>0</v>
      </c>
      <c r="AG202" s="97">
        <v>0</v>
      </c>
      <c r="AH202" s="90">
        <f t="shared" si="16"/>
        <v>0</v>
      </c>
      <c r="AI202">
        <f t="shared" si="17"/>
        <v>0</v>
      </c>
      <c r="AJ202">
        <f t="shared" si="18"/>
        <v>0</v>
      </c>
    </row>
    <row r="203" ht="15.75" spans="3:36">
      <c r="C203" t="s">
        <v>148</v>
      </c>
      <c r="D203" t="s">
        <v>149</v>
      </c>
      <c r="E203">
        <f t="shared" si="14"/>
        <v>13</v>
      </c>
      <c r="F203" s="97">
        <v>10276900</v>
      </c>
      <c r="G203" s="97">
        <v>8529749</v>
      </c>
      <c r="H203" s="97">
        <v>10484627</v>
      </c>
      <c r="I203" s="97">
        <v>9465995</v>
      </c>
      <c r="J203" s="97">
        <v>12607249</v>
      </c>
      <c r="K203" s="97">
        <v>11010905</v>
      </c>
      <c r="L203" s="97">
        <v>9612928</v>
      </c>
      <c r="M203" s="97">
        <v>6997699</v>
      </c>
      <c r="N203" s="97">
        <v>9531034</v>
      </c>
      <c r="O203" s="97">
        <v>11312340</v>
      </c>
      <c r="P203" s="97">
        <v>12229209</v>
      </c>
      <c r="Q203" s="97">
        <v>12903926</v>
      </c>
      <c r="R203" s="97">
        <v>10781664</v>
      </c>
      <c r="S203" s="103">
        <f t="shared" si="15"/>
        <v>135744225</v>
      </c>
      <c r="U203" s="97">
        <v>137</v>
      </c>
      <c r="V203" s="97">
        <v>116</v>
      </c>
      <c r="W203" s="97">
        <v>148</v>
      </c>
      <c r="X203" s="97">
        <v>144</v>
      </c>
      <c r="Y203" s="97">
        <v>187</v>
      </c>
      <c r="Z203" s="97">
        <v>175</v>
      </c>
      <c r="AA203" s="97">
        <v>147</v>
      </c>
      <c r="AB203" s="97">
        <v>111</v>
      </c>
      <c r="AC203" s="97">
        <v>157</v>
      </c>
      <c r="AD203" s="97">
        <v>158</v>
      </c>
      <c r="AE203" s="97">
        <v>165</v>
      </c>
      <c r="AF203" s="97">
        <v>182</v>
      </c>
      <c r="AG203" s="97">
        <v>165</v>
      </c>
      <c r="AH203" s="90">
        <f t="shared" si="16"/>
        <v>1992</v>
      </c>
      <c r="AI203">
        <f t="shared" si="17"/>
        <v>68144.6912650602</v>
      </c>
      <c r="AJ203">
        <f t="shared" si="18"/>
        <v>153.230769230769</v>
      </c>
    </row>
    <row r="204" ht="15.75" spans="3:36">
      <c r="C204" t="s">
        <v>157</v>
      </c>
      <c r="D204" t="s">
        <v>158</v>
      </c>
      <c r="E204">
        <f t="shared" ref="E204:E267" si="19">COUNTIF(F204:R204,"&gt;0")</f>
        <v>13</v>
      </c>
      <c r="F204" s="97">
        <v>9460625</v>
      </c>
      <c r="G204" s="97">
        <v>12497944</v>
      </c>
      <c r="H204" s="97">
        <v>9557760</v>
      </c>
      <c r="I204" s="97">
        <v>9525704</v>
      </c>
      <c r="J204" s="97">
        <v>9723031</v>
      </c>
      <c r="K204" s="97">
        <v>11791979</v>
      </c>
      <c r="L204" s="97">
        <v>12477667</v>
      </c>
      <c r="M204" s="97">
        <v>8391422</v>
      </c>
      <c r="N204" s="97">
        <v>10284932</v>
      </c>
      <c r="O204" s="97">
        <v>11438059</v>
      </c>
      <c r="P204" s="97">
        <v>8088269</v>
      </c>
      <c r="Q204" s="97">
        <v>10068346</v>
      </c>
      <c r="R204" s="97">
        <v>14418216</v>
      </c>
      <c r="S204" s="103">
        <f t="shared" ref="S204:S267" si="20">SUM(F204:R204)</f>
        <v>137723954</v>
      </c>
      <c r="U204" s="97">
        <v>114</v>
      </c>
      <c r="V204" s="97">
        <v>119</v>
      </c>
      <c r="W204" s="97">
        <v>128</v>
      </c>
      <c r="X204" s="97">
        <v>151</v>
      </c>
      <c r="Y204" s="97">
        <v>131</v>
      </c>
      <c r="Z204" s="97">
        <v>161</v>
      </c>
      <c r="AA204" s="97">
        <v>144</v>
      </c>
      <c r="AB204" s="97">
        <v>108</v>
      </c>
      <c r="AC204" s="97">
        <v>133</v>
      </c>
      <c r="AD204" s="97">
        <v>138</v>
      </c>
      <c r="AE204" s="97">
        <v>130</v>
      </c>
      <c r="AF204" s="97">
        <v>151</v>
      </c>
      <c r="AG204" s="97">
        <v>181</v>
      </c>
      <c r="AH204" s="90">
        <f t="shared" ref="AH204:AH267" si="21">SUM(U204:AG204)</f>
        <v>1789</v>
      </c>
      <c r="AI204">
        <f t="shared" ref="AI204:AI267" si="22">IFERROR(S204/AH204,0)</f>
        <v>76983.7641140302</v>
      </c>
      <c r="AJ204">
        <f t="shared" ref="AJ204:AJ267" si="23">IFERROR(AH204/E204,0)</f>
        <v>137.615384615385</v>
      </c>
    </row>
    <row r="205" ht="15.75" spans="3:36">
      <c r="C205" t="s">
        <v>208</v>
      </c>
      <c r="D205" t="s">
        <v>209</v>
      </c>
      <c r="E205">
        <f t="shared" si="19"/>
        <v>13</v>
      </c>
      <c r="F205" s="97">
        <v>11506116</v>
      </c>
      <c r="G205" s="97">
        <v>8789706</v>
      </c>
      <c r="H205" s="97">
        <v>9743288</v>
      </c>
      <c r="I205" s="97">
        <v>8506347</v>
      </c>
      <c r="J205" s="97">
        <v>8090707</v>
      </c>
      <c r="K205" s="97">
        <v>4375926</v>
      </c>
      <c r="L205" s="97">
        <v>5301742</v>
      </c>
      <c r="M205" s="97">
        <v>8619615</v>
      </c>
      <c r="N205" s="97">
        <v>10255568</v>
      </c>
      <c r="O205" s="97">
        <v>6503652</v>
      </c>
      <c r="P205" s="97">
        <v>12477131</v>
      </c>
      <c r="Q205" s="97">
        <v>11197795</v>
      </c>
      <c r="R205" s="97">
        <v>6399565</v>
      </c>
      <c r="S205" s="103">
        <f t="shared" si="20"/>
        <v>111767158</v>
      </c>
      <c r="U205" s="97">
        <v>116</v>
      </c>
      <c r="V205" s="97">
        <v>124</v>
      </c>
      <c r="W205" s="97">
        <v>115</v>
      </c>
      <c r="X205" s="97">
        <v>124</v>
      </c>
      <c r="Y205" s="97">
        <v>129</v>
      </c>
      <c r="Z205" s="97">
        <v>61</v>
      </c>
      <c r="AA205" s="97">
        <v>59</v>
      </c>
      <c r="AB205" s="97">
        <v>131</v>
      </c>
      <c r="AC205" s="97">
        <v>145</v>
      </c>
      <c r="AD205" s="97">
        <v>85</v>
      </c>
      <c r="AE205" s="97">
        <v>141</v>
      </c>
      <c r="AF205" s="97">
        <v>147</v>
      </c>
      <c r="AG205" s="97">
        <v>73</v>
      </c>
      <c r="AH205" s="90">
        <f t="shared" si="21"/>
        <v>1450</v>
      </c>
      <c r="AI205">
        <f t="shared" si="22"/>
        <v>77080.7986206897</v>
      </c>
      <c r="AJ205">
        <f t="shared" si="23"/>
        <v>111.538461538462</v>
      </c>
    </row>
    <row r="206" ht="15.75" spans="3:36">
      <c r="C206" t="s">
        <v>152</v>
      </c>
      <c r="D206" t="s">
        <v>153</v>
      </c>
      <c r="E206">
        <f t="shared" si="19"/>
        <v>13</v>
      </c>
      <c r="F206" s="97">
        <v>5309455</v>
      </c>
      <c r="G206" s="97">
        <v>7575011</v>
      </c>
      <c r="H206" s="97">
        <v>6325658</v>
      </c>
      <c r="I206" s="97">
        <v>7724963</v>
      </c>
      <c r="J206" s="97">
        <v>4691581</v>
      </c>
      <c r="K206" s="97">
        <v>6137725</v>
      </c>
      <c r="L206" s="97">
        <v>3150674</v>
      </c>
      <c r="M206" s="97">
        <v>5162819</v>
      </c>
      <c r="N206" s="97">
        <v>6317815</v>
      </c>
      <c r="O206" s="97">
        <v>5839663</v>
      </c>
      <c r="P206" s="97">
        <v>4728098</v>
      </c>
      <c r="Q206" s="97">
        <v>4533004</v>
      </c>
      <c r="R206" s="97">
        <v>6330301</v>
      </c>
      <c r="S206" s="103">
        <f t="shared" si="20"/>
        <v>73826767</v>
      </c>
      <c r="U206" s="97">
        <v>61</v>
      </c>
      <c r="V206" s="97">
        <v>88</v>
      </c>
      <c r="W206" s="97">
        <v>86</v>
      </c>
      <c r="X206" s="97">
        <v>78</v>
      </c>
      <c r="Y206" s="97">
        <v>58</v>
      </c>
      <c r="Z206" s="97">
        <v>77</v>
      </c>
      <c r="AA206" s="97">
        <v>33</v>
      </c>
      <c r="AB206" s="97">
        <v>64</v>
      </c>
      <c r="AC206" s="97">
        <v>81</v>
      </c>
      <c r="AD206" s="97">
        <v>76</v>
      </c>
      <c r="AE206" s="97">
        <v>64</v>
      </c>
      <c r="AF206" s="97">
        <v>63</v>
      </c>
      <c r="AG206" s="97">
        <v>70</v>
      </c>
      <c r="AH206" s="90">
        <f t="shared" si="21"/>
        <v>899</v>
      </c>
      <c r="AI206">
        <f t="shared" si="22"/>
        <v>82120.9866518354</v>
      </c>
      <c r="AJ206">
        <f t="shared" si="23"/>
        <v>69.1538461538462</v>
      </c>
    </row>
    <row r="207" ht="15.75" spans="3:36">
      <c r="C207" t="s">
        <v>169</v>
      </c>
      <c r="D207" t="s">
        <v>170</v>
      </c>
      <c r="E207">
        <f t="shared" si="19"/>
        <v>13</v>
      </c>
      <c r="F207" s="97">
        <v>7429886</v>
      </c>
      <c r="G207" s="97">
        <v>6092452</v>
      </c>
      <c r="H207" s="97">
        <v>7839621</v>
      </c>
      <c r="I207" s="97">
        <v>7169270</v>
      </c>
      <c r="J207" s="97">
        <v>7182160</v>
      </c>
      <c r="K207" s="97">
        <v>10582141</v>
      </c>
      <c r="L207" s="97">
        <v>8006427</v>
      </c>
      <c r="M207" s="97">
        <v>6318992</v>
      </c>
      <c r="N207" s="97">
        <v>6451051</v>
      </c>
      <c r="O207" s="97">
        <v>9250159</v>
      </c>
      <c r="P207" s="97">
        <v>5480005</v>
      </c>
      <c r="Q207" s="97">
        <v>9581783</v>
      </c>
      <c r="R207" s="97">
        <v>8655710</v>
      </c>
      <c r="S207" s="103">
        <f t="shared" si="20"/>
        <v>100039657</v>
      </c>
      <c r="U207" s="97">
        <v>98</v>
      </c>
      <c r="V207" s="97">
        <v>102</v>
      </c>
      <c r="W207" s="97">
        <v>121</v>
      </c>
      <c r="X207" s="97">
        <v>110</v>
      </c>
      <c r="Y207" s="97">
        <v>102</v>
      </c>
      <c r="Z207" s="97">
        <v>141</v>
      </c>
      <c r="AA207" s="97">
        <v>123</v>
      </c>
      <c r="AB207" s="97">
        <v>94</v>
      </c>
      <c r="AC207" s="97">
        <v>91</v>
      </c>
      <c r="AD207" s="97">
        <v>152</v>
      </c>
      <c r="AE207" s="97">
        <v>96</v>
      </c>
      <c r="AF207" s="97">
        <v>138</v>
      </c>
      <c r="AG207" s="97">
        <v>125</v>
      </c>
      <c r="AH207" s="90">
        <f t="shared" si="21"/>
        <v>1493</v>
      </c>
      <c r="AI207">
        <f t="shared" si="22"/>
        <v>67005.7983924983</v>
      </c>
      <c r="AJ207">
        <f t="shared" si="23"/>
        <v>114.846153846154</v>
      </c>
    </row>
    <row r="208" ht="15.75" spans="3:36">
      <c r="C208" t="s">
        <v>230</v>
      </c>
      <c r="D208" t="s">
        <v>231</v>
      </c>
      <c r="E208">
        <f t="shared" si="19"/>
        <v>13</v>
      </c>
      <c r="F208" s="97">
        <v>16084373</v>
      </c>
      <c r="G208" s="97">
        <v>13978573</v>
      </c>
      <c r="H208" s="97">
        <v>19399226</v>
      </c>
      <c r="I208" s="97">
        <v>14031160</v>
      </c>
      <c r="J208" s="97">
        <v>14525114</v>
      </c>
      <c r="K208" s="97">
        <v>18735956</v>
      </c>
      <c r="L208" s="97">
        <v>16965682</v>
      </c>
      <c r="M208" s="97">
        <v>11681348</v>
      </c>
      <c r="N208" s="97">
        <v>12199206</v>
      </c>
      <c r="O208" s="97">
        <v>19454930</v>
      </c>
      <c r="P208" s="97">
        <v>16235784</v>
      </c>
      <c r="Q208" s="97">
        <v>16205294</v>
      </c>
      <c r="R208" s="97">
        <v>20919515</v>
      </c>
      <c r="S208" s="103">
        <f t="shared" si="20"/>
        <v>210416161</v>
      </c>
      <c r="U208" s="97">
        <v>223</v>
      </c>
      <c r="V208" s="97">
        <v>209</v>
      </c>
      <c r="W208" s="97">
        <v>234</v>
      </c>
      <c r="X208" s="97">
        <v>230</v>
      </c>
      <c r="Y208" s="97">
        <v>220</v>
      </c>
      <c r="Z208" s="97">
        <v>285</v>
      </c>
      <c r="AA208" s="97">
        <v>235</v>
      </c>
      <c r="AB208" s="97">
        <v>181</v>
      </c>
      <c r="AC208" s="97">
        <v>181</v>
      </c>
      <c r="AD208" s="97">
        <v>281</v>
      </c>
      <c r="AE208" s="97">
        <v>252</v>
      </c>
      <c r="AF208" s="97">
        <v>256</v>
      </c>
      <c r="AG208" s="97">
        <v>279</v>
      </c>
      <c r="AH208" s="90">
        <f t="shared" si="21"/>
        <v>3066</v>
      </c>
      <c r="AI208">
        <f t="shared" si="22"/>
        <v>68628.8848662753</v>
      </c>
      <c r="AJ208">
        <f t="shared" si="23"/>
        <v>235.846153846154</v>
      </c>
    </row>
    <row r="209" ht="15.75" spans="3:36">
      <c r="C209" t="s">
        <v>162</v>
      </c>
      <c r="D209" t="s">
        <v>163</v>
      </c>
      <c r="E209">
        <f t="shared" si="19"/>
        <v>13</v>
      </c>
      <c r="F209" s="97">
        <v>19590059</v>
      </c>
      <c r="G209" s="97">
        <v>16544393</v>
      </c>
      <c r="H209" s="97">
        <v>20840763</v>
      </c>
      <c r="I209" s="97">
        <v>16509150</v>
      </c>
      <c r="J209" s="97">
        <v>17057833</v>
      </c>
      <c r="K209" s="97">
        <v>20997613</v>
      </c>
      <c r="L209" s="97">
        <v>13703783</v>
      </c>
      <c r="M209" s="97">
        <v>12602350</v>
      </c>
      <c r="N209" s="97">
        <v>16048342</v>
      </c>
      <c r="O209" s="97">
        <v>20752914</v>
      </c>
      <c r="P209" s="97">
        <v>14619489</v>
      </c>
      <c r="Q209" s="97">
        <v>18805454</v>
      </c>
      <c r="R209" s="97">
        <v>17435936</v>
      </c>
      <c r="S209" s="103">
        <f t="shared" si="20"/>
        <v>225508079</v>
      </c>
      <c r="U209" s="97">
        <v>256</v>
      </c>
      <c r="V209" s="97">
        <v>209</v>
      </c>
      <c r="W209" s="97">
        <v>244</v>
      </c>
      <c r="X209" s="97">
        <v>228</v>
      </c>
      <c r="Y209" s="97">
        <v>208</v>
      </c>
      <c r="Z209" s="97">
        <v>274</v>
      </c>
      <c r="AA209" s="97">
        <v>197</v>
      </c>
      <c r="AB209" s="97">
        <v>181</v>
      </c>
      <c r="AC209" s="97">
        <v>203</v>
      </c>
      <c r="AD209" s="97">
        <v>274</v>
      </c>
      <c r="AE209" s="97">
        <v>228</v>
      </c>
      <c r="AF209" s="97">
        <v>233</v>
      </c>
      <c r="AG209" s="97">
        <v>240</v>
      </c>
      <c r="AH209" s="90">
        <f t="shared" si="21"/>
        <v>2975</v>
      </c>
      <c r="AI209">
        <f t="shared" si="22"/>
        <v>75801.0349579832</v>
      </c>
      <c r="AJ209">
        <f t="shared" si="23"/>
        <v>228.846153846154</v>
      </c>
    </row>
    <row r="210" ht="15.75" spans="3:36">
      <c r="C210" t="s">
        <v>160</v>
      </c>
      <c r="D210" t="s">
        <v>161</v>
      </c>
      <c r="E210">
        <f t="shared" si="19"/>
        <v>9</v>
      </c>
      <c r="F210" s="97">
        <v>7549696</v>
      </c>
      <c r="G210" s="97">
        <v>7217013</v>
      </c>
      <c r="H210" s="97">
        <v>7324330</v>
      </c>
      <c r="I210" s="97">
        <v>6994431</v>
      </c>
      <c r="J210" s="97">
        <v>7704493</v>
      </c>
      <c r="K210" s="97">
        <v>0</v>
      </c>
      <c r="L210" s="97">
        <v>0</v>
      </c>
      <c r="M210" s="97">
        <v>5308834</v>
      </c>
      <c r="N210" s="97">
        <v>9221386</v>
      </c>
      <c r="O210" s="97">
        <v>0</v>
      </c>
      <c r="P210" s="97">
        <v>10255155</v>
      </c>
      <c r="Q210" s="97">
        <v>9050741</v>
      </c>
      <c r="R210" s="97">
        <v>0</v>
      </c>
      <c r="S210" s="103">
        <f t="shared" si="20"/>
        <v>70626079</v>
      </c>
      <c r="U210" s="97">
        <v>121</v>
      </c>
      <c r="V210" s="97">
        <v>105</v>
      </c>
      <c r="W210" s="97">
        <v>102</v>
      </c>
      <c r="X210" s="97">
        <v>137</v>
      </c>
      <c r="Y210" s="97">
        <v>115</v>
      </c>
      <c r="Z210" s="97">
        <v>0</v>
      </c>
      <c r="AA210" s="97">
        <v>0</v>
      </c>
      <c r="AB210" s="97">
        <v>99</v>
      </c>
      <c r="AC210" s="97">
        <v>173</v>
      </c>
      <c r="AD210" s="97">
        <v>0</v>
      </c>
      <c r="AE210" s="97">
        <v>178</v>
      </c>
      <c r="AF210" s="97">
        <v>150</v>
      </c>
      <c r="AG210" s="97">
        <v>0</v>
      </c>
      <c r="AH210" s="90">
        <f t="shared" si="21"/>
        <v>1180</v>
      </c>
      <c r="AI210">
        <f t="shared" si="22"/>
        <v>59852.6093220339</v>
      </c>
      <c r="AJ210">
        <f t="shared" si="23"/>
        <v>131.111111111111</v>
      </c>
    </row>
    <row r="211" ht="15.75" spans="3:36">
      <c r="C211" t="s">
        <v>174</v>
      </c>
      <c r="D211" t="s">
        <v>175</v>
      </c>
      <c r="E211">
        <f t="shared" si="19"/>
        <v>13</v>
      </c>
      <c r="F211" s="97">
        <v>3099642</v>
      </c>
      <c r="G211" s="97">
        <v>11820338</v>
      </c>
      <c r="H211" s="97">
        <v>7736038</v>
      </c>
      <c r="I211" s="97">
        <v>8411702</v>
      </c>
      <c r="J211" s="97">
        <v>11172090</v>
      </c>
      <c r="K211" s="97">
        <v>10543734</v>
      </c>
      <c r="L211" s="97">
        <v>13673152</v>
      </c>
      <c r="M211" s="97">
        <v>6560535</v>
      </c>
      <c r="N211" s="97">
        <v>8062835</v>
      </c>
      <c r="O211" s="97">
        <v>13554470</v>
      </c>
      <c r="P211" s="97">
        <v>10131043</v>
      </c>
      <c r="Q211" s="97">
        <v>14370284</v>
      </c>
      <c r="R211" s="97">
        <v>12715777</v>
      </c>
      <c r="S211" s="103">
        <f t="shared" si="20"/>
        <v>131851640</v>
      </c>
      <c r="U211" s="97">
        <v>32</v>
      </c>
      <c r="V211" s="97">
        <v>147</v>
      </c>
      <c r="W211" s="97">
        <v>97</v>
      </c>
      <c r="X211" s="97">
        <v>96</v>
      </c>
      <c r="Y211" s="97">
        <v>115</v>
      </c>
      <c r="Z211" s="97">
        <v>129</v>
      </c>
      <c r="AA211" s="97">
        <v>146</v>
      </c>
      <c r="AB211" s="97">
        <v>80</v>
      </c>
      <c r="AC211" s="97">
        <v>93</v>
      </c>
      <c r="AD211" s="97">
        <v>162</v>
      </c>
      <c r="AE211" s="97">
        <v>106</v>
      </c>
      <c r="AF211" s="97">
        <v>170</v>
      </c>
      <c r="AG211" s="97">
        <v>151</v>
      </c>
      <c r="AH211" s="90">
        <f t="shared" si="21"/>
        <v>1524</v>
      </c>
      <c r="AI211">
        <f t="shared" si="22"/>
        <v>86516.8241469816</v>
      </c>
      <c r="AJ211">
        <f t="shared" si="23"/>
        <v>117.230769230769</v>
      </c>
    </row>
    <row r="212" ht="15.75" spans="3:36">
      <c r="C212" t="s">
        <v>176</v>
      </c>
      <c r="D212" t="s">
        <v>177</v>
      </c>
      <c r="E212">
        <f t="shared" si="19"/>
        <v>13</v>
      </c>
      <c r="F212" s="97">
        <v>9697805</v>
      </c>
      <c r="G212" s="97">
        <v>9367513</v>
      </c>
      <c r="H212" s="97">
        <v>10261890</v>
      </c>
      <c r="I212" s="97">
        <v>8008120</v>
      </c>
      <c r="J212" s="97">
        <v>13396838</v>
      </c>
      <c r="K212" s="97">
        <v>12630914</v>
      </c>
      <c r="L212" s="97">
        <v>13504304</v>
      </c>
      <c r="M212" s="97">
        <v>9066929</v>
      </c>
      <c r="N212" s="97">
        <v>7413382</v>
      </c>
      <c r="O212" s="97">
        <v>10033730</v>
      </c>
      <c r="P212" s="97">
        <v>8968390</v>
      </c>
      <c r="Q212" s="97">
        <v>10050103</v>
      </c>
      <c r="R212" s="97">
        <v>9935575</v>
      </c>
      <c r="S212" s="103">
        <f t="shared" si="20"/>
        <v>132335493</v>
      </c>
      <c r="U212" s="97">
        <v>138</v>
      </c>
      <c r="V212" s="97">
        <v>114</v>
      </c>
      <c r="W212" s="97">
        <v>145</v>
      </c>
      <c r="X212" s="97">
        <v>133</v>
      </c>
      <c r="Y212" s="97">
        <v>153</v>
      </c>
      <c r="Z212" s="97">
        <v>171</v>
      </c>
      <c r="AA212" s="97">
        <v>176</v>
      </c>
      <c r="AB212" s="97">
        <v>114</v>
      </c>
      <c r="AC212" s="97">
        <v>122</v>
      </c>
      <c r="AD212" s="97">
        <v>151</v>
      </c>
      <c r="AE212" s="97">
        <v>146</v>
      </c>
      <c r="AF212" s="97">
        <v>144</v>
      </c>
      <c r="AG212" s="97">
        <v>123</v>
      </c>
      <c r="AH212" s="90">
        <f t="shared" si="21"/>
        <v>1830</v>
      </c>
      <c r="AI212">
        <f t="shared" si="22"/>
        <v>72314.4770491803</v>
      </c>
      <c r="AJ212">
        <f t="shared" si="23"/>
        <v>140.769230769231</v>
      </c>
    </row>
    <row r="213" ht="15.75" spans="3:36">
      <c r="C213" t="s">
        <v>178</v>
      </c>
      <c r="D213" t="s">
        <v>179</v>
      </c>
      <c r="E213">
        <f t="shared" si="19"/>
        <v>13</v>
      </c>
      <c r="F213" s="97">
        <v>23165604</v>
      </c>
      <c r="G213" s="97">
        <v>23037047</v>
      </c>
      <c r="H213" s="97">
        <v>22291600</v>
      </c>
      <c r="I213" s="97">
        <v>23606432</v>
      </c>
      <c r="J213" s="97">
        <v>19504610</v>
      </c>
      <c r="K213" s="97">
        <v>20839349</v>
      </c>
      <c r="L213" s="97">
        <v>15872507</v>
      </c>
      <c r="M213" s="97">
        <v>20082174</v>
      </c>
      <c r="N213" s="97">
        <v>22654011</v>
      </c>
      <c r="O213" s="97">
        <v>25282032</v>
      </c>
      <c r="P213" s="97">
        <v>20791969</v>
      </c>
      <c r="Q213" s="97">
        <v>24146825</v>
      </c>
      <c r="R213" s="97">
        <v>19654274</v>
      </c>
      <c r="S213" s="103">
        <f t="shared" si="20"/>
        <v>280928434</v>
      </c>
      <c r="U213" s="97">
        <v>250</v>
      </c>
      <c r="V213" s="97">
        <v>251</v>
      </c>
      <c r="W213" s="97">
        <v>270</v>
      </c>
      <c r="X213" s="97">
        <v>259</v>
      </c>
      <c r="Y213" s="97">
        <v>226</v>
      </c>
      <c r="Z213" s="97">
        <v>243</v>
      </c>
      <c r="AA213" s="97">
        <v>181</v>
      </c>
      <c r="AB213" s="97">
        <v>221</v>
      </c>
      <c r="AC213" s="97">
        <v>268</v>
      </c>
      <c r="AD213" s="97">
        <v>283</v>
      </c>
      <c r="AE213" s="97">
        <v>248</v>
      </c>
      <c r="AF213" s="97">
        <v>261</v>
      </c>
      <c r="AG213" s="97">
        <v>225</v>
      </c>
      <c r="AH213" s="90">
        <f t="shared" si="21"/>
        <v>3186</v>
      </c>
      <c r="AI213">
        <f t="shared" si="22"/>
        <v>88175.905210295</v>
      </c>
      <c r="AJ213">
        <f t="shared" si="23"/>
        <v>245.076923076923</v>
      </c>
    </row>
    <row r="214" ht="15.75" spans="3:36">
      <c r="C214" t="s">
        <v>181</v>
      </c>
      <c r="D214" t="s">
        <v>182</v>
      </c>
      <c r="E214">
        <f t="shared" si="19"/>
        <v>13</v>
      </c>
      <c r="F214" s="97">
        <v>17324277</v>
      </c>
      <c r="G214" s="97">
        <v>11927845</v>
      </c>
      <c r="H214" s="97">
        <v>18278646</v>
      </c>
      <c r="I214" s="97">
        <v>14850389</v>
      </c>
      <c r="J214" s="97">
        <v>16868556</v>
      </c>
      <c r="K214" s="97">
        <v>21323036</v>
      </c>
      <c r="L214" s="97">
        <v>20942654</v>
      </c>
      <c r="M214" s="97">
        <v>10271490</v>
      </c>
      <c r="N214" s="97">
        <v>12418002</v>
      </c>
      <c r="O214" s="97">
        <v>24332551</v>
      </c>
      <c r="P214" s="97">
        <v>17069159</v>
      </c>
      <c r="Q214" s="97">
        <v>17022004</v>
      </c>
      <c r="R214" s="97">
        <v>21499568</v>
      </c>
      <c r="S214" s="103">
        <f t="shared" si="20"/>
        <v>224128177</v>
      </c>
      <c r="U214" s="97">
        <v>173</v>
      </c>
      <c r="V214" s="97">
        <v>146</v>
      </c>
      <c r="W214" s="97">
        <v>181</v>
      </c>
      <c r="X214" s="97">
        <v>168</v>
      </c>
      <c r="Y214" s="97">
        <v>204</v>
      </c>
      <c r="Z214" s="97">
        <v>248</v>
      </c>
      <c r="AA214" s="97">
        <v>217</v>
      </c>
      <c r="AB214" s="97">
        <v>120</v>
      </c>
      <c r="AC214" s="97">
        <v>151</v>
      </c>
      <c r="AD214" s="97">
        <v>249</v>
      </c>
      <c r="AE214" s="97">
        <v>239</v>
      </c>
      <c r="AF214" s="97">
        <v>195</v>
      </c>
      <c r="AG214" s="97">
        <v>222</v>
      </c>
      <c r="AH214" s="90">
        <f t="shared" si="21"/>
        <v>2513</v>
      </c>
      <c r="AI214">
        <f t="shared" si="22"/>
        <v>89187.495821727</v>
      </c>
      <c r="AJ214">
        <f t="shared" si="23"/>
        <v>193.307692307692</v>
      </c>
    </row>
    <row r="215" ht="15.75" spans="3:36">
      <c r="C215" t="s">
        <v>188</v>
      </c>
      <c r="D215" t="s">
        <v>189</v>
      </c>
      <c r="E215">
        <f t="shared" si="19"/>
        <v>13</v>
      </c>
      <c r="F215" s="97">
        <v>25035112</v>
      </c>
      <c r="G215" s="97">
        <v>26772664</v>
      </c>
      <c r="H215" s="97">
        <v>25109265</v>
      </c>
      <c r="I215" s="97">
        <v>24823024</v>
      </c>
      <c r="J215" s="97">
        <v>25212979</v>
      </c>
      <c r="K215" s="97">
        <v>33101943</v>
      </c>
      <c r="L215" s="97">
        <v>33585651</v>
      </c>
      <c r="M215" s="97">
        <v>23731025</v>
      </c>
      <c r="N215" s="97">
        <v>21886421</v>
      </c>
      <c r="O215" s="97">
        <v>33446386</v>
      </c>
      <c r="P215" s="97">
        <v>23539361</v>
      </c>
      <c r="Q215" s="97">
        <v>26729714</v>
      </c>
      <c r="R215" s="97">
        <v>30680660</v>
      </c>
      <c r="S215" s="103">
        <f t="shared" si="20"/>
        <v>353654205</v>
      </c>
      <c r="U215" s="97">
        <v>356</v>
      </c>
      <c r="V215" s="97">
        <v>344</v>
      </c>
      <c r="W215" s="97">
        <v>327</v>
      </c>
      <c r="X215" s="97">
        <v>350</v>
      </c>
      <c r="Y215" s="97">
        <v>370</v>
      </c>
      <c r="Z215" s="97">
        <v>428</v>
      </c>
      <c r="AA215" s="97">
        <v>377</v>
      </c>
      <c r="AB215" s="97">
        <v>307</v>
      </c>
      <c r="AC215" s="97">
        <v>317</v>
      </c>
      <c r="AD215" s="97">
        <v>425</v>
      </c>
      <c r="AE215" s="97">
        <v>357</v>
      </c>
      <c r="AF215" s="97">
        <v>381</v>
      </c>
      <c r="AG215" s="97">
        <v>402</v>
      </c>
      <c r="AH215" s="90">
        <f t="shared" si="21"/>
        <v>4741</v>
      </c>
      <c r="AI215">
        <f t="shared" si="22"/>
        <v>74594.8544610842</v>
      </c>
      <c r="AJ215">
        <f t="shared" si="23"/>
        <v>364.692307692308</v>
      </c>
    </row>
    <row r="216" ht="15.75" spans="3:36">
      <c r="C216" t="s">
        <v>190</v>
      </c>
      <c r="D216" t="s">
        <v>191</v>
      </c>
      <c r="E216">
        <f t="shared" si="19"/>
        <v>13</v>
      </c>
      <c r="F216" s="97">
        <v>15463547</v>
      </c>
      <c r="G216" s="97">
        <v>14902479</v>
      </c>
      <c r="H216" s="97">
        <v>15984479</v>
      </c>
      <c r="I216" s="97">
        <v>14432470</v>
      </c>
      <c r="J216" s="97">
        <v>13407139</v>
      </c>
      <c r="K216" s="97">
        <v>20304422</v>
      </c>
      <c r="L216" s="97">
        <v>19364103</v>
      </c>
      <c r="M216" s="97">
        <v>12127823</v>
      </c>
      <c r="N216" s="97">
        <v>10462580</v>
      </c>
      <c r="O216" s="97">
        <v>20615919</v>
      </c>
      <c r="P216" s="97">
        <v>14868805</v>
      </c>
      <c r="Q216" s="97">
        <v>14645628</v>
      </c>
      <c r="R216" s="97">
        <v>21723594</v>
      </c>
      <c r="S216" s="103">
        <f t="shared" si="20"/>
        <v>208302988</v>
      </c>
      <c r="U216" s="97">
        <v>184</v>
      </c>
      <c r="V216" s="97">
        <v>172</v>
      </c>
      <c r="W216" s="97">
        <v>197</v>
      </c>
      <c r="X216" s="97">
        <v>175</v>
      </c>
      <c r="Y216" s="97">
        <v>171</v>
      </c>
      <c r="Z216" s="97">
        <v>270</v>
      </c>
      <c r="AA216" s="97">
        <v>204</v>
      </c>
      <c r="AB216" s="97">
        <v>150</v>
      </c>
      <c r="AC216" s="97">
        <v>137</v>
      </c>
      <c r="AD216" s="97">
        <v>246</v>
      </c>
      <c r="AE216" s="97">
        <v>219</v>
      </c>
      <c r="AF216" s="97">
        <v>193</v>
      </c>
      <c r="AG216" s="97">
        <v>238</v>
      </c>
      <c r="AH216" s="90">
        <f t="shared" si="21"/>
        <v>2556</v>
      </c>
      <c r="AI216">
        <f t="shared" si="22"/>
        <v>81495.6917057903</v>
      </c>
      <c r="AJ216">
        <f t="shared" si="23"/>
        <v>196.615384615385</v>
      </c>
    </row>
    <row r="217" ht="15.75" spans="3:36">
      <c r="C217" t="s">
        <v>199</v>
      </c>
      <c r="D217" t="s">
        <v>200</v>
      </c>
      <c r="E217">
        <f t="shared" si="19"/>
        <v>13</v>
      </c>
      <c r="F217" s="97">
        <v>18007247</v>
      </c>
      <c r="G217" s="97">
        <v>17461977</v>
      </c>
      <c r="H217" s="97">
        <v>16120386</v>
      </c>
      <c r="I217" s="97">
        <v>19155863</v>
      </c>
      <c r="J217" s="97">
        <v>17636597</v>
      </c>
      <c r="K217" s="97">
        <v>15076119</v>
      </c>
      <c r="L217" s="97">
        <v>13801604</v>
      </c>
      <c r="M217" s="97">
        <v>13255027</v>
      </c>
      <c r="N217" s="97">
        <v>18869181</v>
      </c>
      <c r="O217" s="97">
        <v>18140748</v>
      </c>
      <c r="P217" s="97">
        <v>15497759</v>
      </c>
      <c r="Q217" s="97">
        <v>18167268</v>
      </c>
      <c r="R217" s="97">
        <v>11773909</v>
      </c>
      <c r="S217" s="103">
        <f t="shared" si="20"/>
        <v>212963685</v>
      </c>
      <c r="U217" s="97">
        <v>212</v>
      </c>
      <c r="V217" s="97">
        <v>206</v>
      </c>
      <c r="W217" s="97">
        <v>206</v>
      </c>
      <c r="X217" s="97">
        <v>237</v>
      </c>
      <c r="Y217" s="97">
        <v>223</v>
      </c>
      <c r="Z217" s="97">
        <v>213</v>
      </c>
      <c r="AA217" s="97">
        <v>171</v>
      </c>
      <c r="AB217" s="97">
        <v>182</v>
      </c>
      <c r="AC217" s="97">
        <v>228</v>
      </c>
      <c r="AD217" s="97">
        <v>260</v>
      </c>
      <c r="AE217" s="97">
        <v>219</v>
      </c>
      <c r="AF217" s="97">
        <v>225</v>
      </c>
      <c r="AG217" s="97">
        <v>162</v>
      </c>
      <c r="AH217" s="90">
        <f t="shared" si="21"/>
        <v>2744</v>
      </c>
      <c r="AI217">
        <f t="shared" si="22"/>
        <v>77610.6723760933</v>
      </c>
      <c r="AJ217">
        <f t="shared" si="23"/>
        <v>211.076923076923</v>
      </c>
    </row>
    <row r="218" ht="15.75" spans="3:36">
      <c r="C218" t="s">
        <v>202</v>
      </c>
      <c r="D218" t="s">
        <v>203</v>
      </c>
      <c r="E218">
        <f t="shared" si="19"/>
        <v>13</v>
      </c>
      <c r="F218" s="97">
        <v>2604697</v>
      </c>
      <c r="G218" s="97">
        <v>2483959</v>
      </c>
      <c r="H218" s="97">
        <v>1849550</v>
      </c>
      <c r="I218" s="97">
        <v>3182098</v>
      </c>
      <c r="J218" s="97">
        <v>1679279</v>
      </c>
      <c r="K218" s="97">
        <v>4127240</v>
      </c>
      <c r="L218" s="97">
        <v>3003382</v>
      </c>
      <c r="M218" s="97">
        <v>1124097</v>
      </c>
      <c r="N218" s="97">
        <v>3370064</v>
      </c>
      <c r="O218" s="97">
        <v>3224555</v>
      </c>
      <c r="P218" s="97">
        <v>4931475</v>
      </c>
      <c r="Q218" s="97">
        <v>5263925</v>
      </c>
      <c r="R218" s="97">
        <v>4824610</v>
      </c>
      <c r="S218" s="103">
        <f t="shared" si="20"/>
        <v>41668931</v>
      </c>
      <c r="U218" s="97">
        <v>26</v>
      </c>
      <c r="V218" s="97">
        <v>25</v>
      </c>
      <c r="W218" s="97">
        <v>13</v>
      </c>
      <c r="X218" s="97">
        <v>31</v>
      </c>
      <c r="Y218" s="97">
        <v>19</v>
      </c>
      <c r="Z218" s="97">
        <v>38</v>
      </c>
      <c r="AA218" s="97">
        <v>44</v>
      </c>
      <c r="AB218" s="97">
        <v>18</v>
      </c>
      <c r="AC218" s="97">
        <v>36</v>
      </c>
      <c r="AD218" s="97">
        <v>38</v>
      </c>
      <c r="AE218" s="97">
        <v>40</v>
      </c>
      <c r="AF218" s="97">
        <v>35</v>
      </c>
      <c r="AG218" s="97">
        <v>47</v>
      </c>
      <c r="AH218" s="90">
        <f t="shared" si="21"/>
        <v>410</v>
      </c>
      <c r="AI218">
        <f t="shared" si="22"/>
        <v>101631.53902439</v>
      </c>
      <c r="AJ218">
        <f t="shared" si="23"/>
        <v>31.5384615384615</v>
      </c>
    </row>
    <row r="219" ht="15.75" spans="3:36">
      <c r="C219" t="s">
        <v>194</v>
      </c>
      <c r="D219" t="s">
        <v>195</v>
      </c>
      <c r="E219">
        <f t="shared" si="19"/>
        <v>13</v>
      </c>
      <c r="F219" s="97">
        <v>24151720</v>
      </c>
      <c r="G219" s="97">
        <v>22521621</v>
      </c>
      <c r="H219" s="97">
        <v>20791564</v>
      </c>
      <c r="I219" s="97">
        <v>21938593</v>
      </c>
      <c r="J219" s="97">
        <v>23864984</v>
      </c>
      <c r="K219" s="97">
        <v>33661917</v>
      </c>
      <c r="L219" s="97">
        <v>39423290</v>
      </c>
      <c r="M219" s="97">
        <v>15662385</v>
      </c>
      <c r="N219" s="97">
        <v>26022441</v>
      </c>
      <c r="O219" s="97">
        <v>37211823</v>
      </c>
      <c r="P219" s="97">
        <v>21950108</v>
      </c>
      <c r="Q219" s="97">
        <v>23147133</v>
      </c>
      <c r="R219" s="97">
        <v>29264302</v>
      </c>
      <c r="S219" s="103">
        <f t="shared" si="20"/>
        <v>339611881</v>
      </c>
      <c r="U219" s="97">
        <v>273</v>
      </c>
      <c r="V219" s="97">
        <v>236</v>
      </c>
      <c r="W219" s="97">
        <v>223</v>
      </c>
      <c r="X219" s="97">
        <v>238</v>
      </c>
      <c r="Y219" s="97">
        <v>257</v>
      </c>
      <c r="Z219" s="97">
        <v>356</v>
      </c>
      <c r="AA219" s="97">
        <v>384</v>
      </c>
      <c r="AB219" s="97">
        <v>189</v>
      </c>
      <c r="AC219" s="97">
        <v>266</v>
      </c>
      <c r="AD219" s="97">
        <v>379</v>
      </c>
      <c r="AE219" s="97">
        <v>247</v>
      </c>
      <c r="AF219" s="97">
        <v>264</v>
      </c>
      <c r="AG219" s="97">
        <v>311</v>
      </c>
      <c r="AH219" s="90">
        <f t="shared" si="21"/>
        <v>3623</v>
      </c>
      <c r="AI219">
        <f t="shared" si="22"/>
        <v>93737.753519183</v>
      </c>
      <c r="AJ219">
        <f t="shared" si="23"/>
        <v>278.692307692308</v>
      </c>
    </row>
    <row r="220" ht="15.75" spans="3:36">
      <c r="C220" t="s">
        <v>196</v>
      </c>
      <c r="D220" t="s">
        <v>197</v>
      </c>
      <c r="E220">
        <f t="shared" si="19"/>
        <v>13</v>
      </c>
      <c r="F220" s="97">
        <v>34402490</v>
      </c>
      <c r="G220" s="97">
        <v>36379349</v>
      </c>
      <c r="H220" s="97">
        <v>41009743</v>
      </c>
      <c r="I220" s="97">
        <v>33385003</v>
      </c>
      <c r="J220" s="97">
        <v>49058128</v>
      </c>
      <c r="K220" s="97">
        <v>65128920</v>
      </c>
      <c r="L220" s="97">
        <v>48490452</v>
      </c>
      <c r="M220" s="97">
        <v>33994685</v>
      </c>
      <c r="N220" s="97">
        <v>43703828</v>
      </c>
      <c r="O220" s="97">
        <v>52288497</v>
      </c>
      <c r="P220" s="97">
        <v>36266230</v>
      </c>
      <c r="Q220" s="97">
        <v>54562343</v>
      </c>
      <c r="R220" s="97">
        <v>70395779</v>
      </c>
      <c r="S220" s="103">
        <f t="shared" si="20"/>
        <v>599065447</v>
      </c>
      <c r="U220" s="97">
        <v>368</v>
      </c>
      <c r="V220" s="97">
        <v>357</v>
      </c>
      <c r="W220" s="97">
        <v>420</v>
      </c>
      <c r="X220" s="97">
        <v>407</v>
      </c>
      <c r="Y220" s="97">
        <v>489</v>
      </c>
      <c r="Z220" s="97">
        <v>610</v>
      </c>
      <c r="AA220" s="97">
        <v>434</v>
      </c>
      <c r="AB220" s="97">
        <v>375</v>
      </c>
      <c r="AC220" s="97">
        <v>456</v>
      </c>
      <c r="AD220" s="97">
        <v>515</v>
      </c>
      <c r="AE220" s="97">
        <v>435</v>
      </c>
      <c r="AF220" s="97">
        <v>559</v>
      </c>
      <c r="AG220" s="97">
        <v>595</v>
      </c>
      <c r="AH220" s="90">
        <f t="shared" si="21"/>
        <v>6020</v>
      </c>
      <c r="AI220">
        <f t="shared" si="22"/>
        <v>99512.5327242525</v>
      </c>
      <c r="AJ220">
        <f t="shared" si="23"/>
        <v>463.076923076923</v>
      </c>
    </row>
    <row r="221" ht="15.75" spans="3:36">
      <c r="C221" t="s">
        <v>167</v>
      </c>
      <c r="D221" t="s">
        <v>168</v>
      </c>
      <c r="E221">
        <f t="shared" si="19"/>
        <v>9</v>
      </c>
      <c r="F221" s="97">
        <v>13353464</v>
      </c>
      <c r="G221" s="97">
        <v>13736380</v>
      </c>
      <c r="H221" s="97">
        <v>18155749</v>
      </c>
      <c r="I221" s="97">
        <v>15575039</v>
      </c>
      <c r="J221" s="97">
        <v>16611942</v>
      </c>
      <c r="K221" s="97">
        <v>0</v>
      </c>
      <c r="L221" s="97">
        <v>0</v>
      </c>
      <c r="M221" s="97">
        <v>14353853</v>
      </c>
      <c r="N221" s="97">
        <v>16653810</v>
      </c>
      <c r="O221" s="97">
        <v>0</v>
      </c>
      <c r="P221" s="97">
        <v>18159484</v>
      </c>
      <c r="Q221" s="97">
        <v>20378128</v>
      </c>
      <c r="R221" s="97">
        <v>0</v>
      </c>
      <c r="S221" s="103">
        <f t="shared" si="20"/>
        <v>146977849</v>
      </c>
      <c r="U221" s="97">
        <v>178</v>
      </c>
      <c r="V221" s="97">
        <v>204</v>
      </c>
      <c r="W221" s="97">
        <v>250</v>
      </c>
      <c r="X221" s="97">
        <v>249</v>
      </c>
      <c r="Y221" s="97">
        <v>244</v>
      </c>
      <c r="Z221" s="97">
        <v>0</v>
      </c>
      <c r="AA221" s="97">
        <v>0</v>
      </c>
      <c r="AB221" s="97">
        <v>213</v>
      </c>
      <c r="AC221" s="97">
        <v>268</v>
      </c>
      <c r="AD221" s="97">
        <v>0</v>
      </c>
      <c r="AE221" s="97">
        <v>242</v>
      </c>
      <c r="AF221" s="97">
        <v>260</v>
      </c>
      <c r="AG221" s="97">
        <v>0</v>
      </c>
      <c r="AH221" s="90">
        <f t="shared" si="21"/>
        <v>2108</v>
      </c>
      <c r="AI221">
        <f t="shared" si="22"/>
        <v>69723.8372865275</v>
      </c>
      <c r="AJ221">
        <f t="shared" si="23"/>
        <v>234.222222222222</v>
      </c>
    </row>
    <row r="222" ht="15.75" spans="3:36">
      <c r="C222" t="s">
        <v>164</v>
      </c>
      <c r="D222" t="s">
        <v>165</v>
      </c>
      <c r="E222">
        <f t="shared" si="19"/>
        <v>13</v>
      </c>
      <c r="F222" s="97">
        <v>21761937</v>
      </c>
      <c r="G222" s="97">
        <v>18255778</v>
      </c>
      <c r="H222" s="97">
        <v>16479925</v>
      </c>
      <c r="I222" s="97">
        <v>16870739</v>
      </c>
      <c r="J222" s="97">
        <v>16928843</v>
      </c>
      <c r="K222" s="97">
        <v>25269373</v>
      </c>
      <c r="L222" s="97">
        <v>20798614</v>
      </c>
      <c r="M222" s="97">
        <v>13089766</v>
      </c>
      <c r="N222" s="97">
        <v>12861024</v>
      </c>
      <c r="O222" s="97">
        <v>23484507</v>
      </c>
      <c r="P222" s="97">
        <v>15328769</v>
      </c>
      <c r="Q222" s="97">
        <v>13731743</v>
      </c>
      <c r="R222" s="97">
        <v>21490112</v>
      </c>
      <c r="S222" s="103">
        <f t="shared" si="20"/>
        <v>236351130</v>
      </c>
      <c r="U222" s="97">
        <v>261</v>
      </c>
      <c r="V222" s="97">
        <v>219</v>
      </c>
      <c r="W222" s="97">
        <v>209</v>
      </c>
      <c r="X222" s="97">
        <v>214</v>
      </c>
      <c r="Y222" s="97">
        <v>206</v>
      </c>
      <c r="Z222" s="97">
        <v>308</v>
      </c>
      <c r="AA222" s="97">
        <v>263</v>
      </c>
      <c r="AB222" s="97">
        <v>152</v>
      </c>
      <c r="AC222" s="97">
        <v>183</v>
      </c>
      <c r="AD222" s="97">
        <v>312</v>
      </c>
      <c r="AE222" s="97">
        <v>195</v>
      </c>
      <c r="AF222" s="97">
        <v>197</v>
      </c>
      <c r="AG222" s="97">
        <v>264</v>
      </c>
      <c r="AH222" s="90">
        <f t="shared" si="21"/>
        <v>2983</v>
      </c>
      <c r="AI222">
        <f t="shared" si="22"/>
        <v>79232.6952732149</v>
      </c>
      <c r="AJ222">
        <f t="shared" si="23"/>
        <v>229.461538461538</v>
      </c>
    </row>
    <row r="223" ht="15.75" spans="3:36">
      <c r="C223" t="s">
        <v>216</v>
      </c>
      <c r="D223" t="s">
        <v>217</v>
      </c>
      <c r="E223">
        <f t="shared" si="19"/>
        <v>13</v>
      </c>
      <c r="F223" s="97">
        <v>28267056</v>
      </c>
      <c r="G223" s="97">
        <v>21076248</v>
      </c>
      <c r="H223" s="97">
        <v>23175096</v>
      </c>
      <c r="I223" s="97">
        <v>23440114</v>
      </c>
      <c r="J223" s="97">
        <v>22846863</v>
      </c>
      <c r="K223" s="97">
        <v>28791080</v>
      </c>
      <c r="L223" s="97">
        <v>27121386</v>
      </c>
      <c r="M223" s="97">
        <v>15370325</v>
      </c>
      <c r="N223" s="97">
        <v>21674249</v>
      </c>
      <c r="O223" s="97">
        <v>32415683</v>
      </c>
      <c r="P223" s="97">
        <v>20330264</v>
      </c>
      <c r="Q223" s="97">
        <v>21710886</v>
      </c>
      <c r="R223" s="97">
        <v>23505321</v>
      </c>
      <c r="S223" s="103">
        <f t="shared" si="20"/>
        <v>309724571</v>
      </c>
      <c r="U223" s="97">
        <v>297</v>
      </c>
      <c r="V223" s="97">
        <v>268</v>
      </c>
      <c r="W223" s="97">
        <v>305</v>
      </c>
      <c r="X223" s="97">
        <v>286</v>
      </c>
      <c r="Y223" s="97">
        <v>265</v>
      </c>
      <c r="Z223" s="97">
        <v>355</v>
      </c>
      <c r="AA223" s="97">
        <v>311</v>
      </c>
      <c r="AB223" s="97">
        <v>202</v>
      </c>
      <c r="AC223" s="97">
        <v>273</v>
      </c>
      <c r="AD223" s="97">
        <v>426</v>
      </c>
      <c r="AE223" s="97">
        <v>277</v>
      </c>
      <c r="AF223" s="97">
        <v>271</v>
      </c>
      <c r="AG223" s="97">
        <v>278</v>
      </c>
      <c r="AH223" s="90">
        <f t="shared" si="21"/>
        <v>3814</v>
      </c>
      <c r="AI223">
        <f t="shared" si="22"/>
        <v>81207.281331935</v>
      </c>
      <c r="AJ223">
        <f t="shared" si="23"/>
        <v>293.384615384615</v>
      </c>
    </row>
    <row r="224" ht="15.75" spans="3:36">
      <c r="C224" t="s">
        <v>204</v>
      </c>
      <c r="D224" t="s">
        <v>205</v>
      </c>
      <c r="E224">
        <f t="shared" si="19"/>
        <v>13</v>
      </c>
      <c r="F224" s="97">
        <v>18198279</v>
      </c>
      <c r="G224" s="97">
        <v>15862980</v>
      </c>
      <c r="H224" s="97">
        <v>19655951</v>
      </c>
      <c r="I224" s="97">
        <v>13848673</v>
      </c>
      <c r="J224" s="97">
        <v>19540852</v>
      </c>
      <c r="K224" s="97">
        <v>20561387</v>
      </c>
      <c r="L224" s="97">
        <v>15083991</v>
      </c>
      <c r="M224" s="97">
        <v>14474186</v>
      </c>
      <c r="N224" s="97">
        <v>16257491</v>
      </c>
      <c r="O224" s="97">
        <v>24013391</v>
      </c>
      <c r="P224" s="97">
        <v>12534449</v>
      </c>
      <c r="Q224" s="97">
        <v>16783575</v>
      </c>
      <c r="R224" s="97">
        <v>18782669</v>
      </c>
      <c r="S224" s="103">
        <f t="shared" si="20"/>
        <v>225597874</v>
      </c>
      <c r="U224" s="97">
        <v>255</v>
      </c>
      <c r="V224" s="97">
        <v>216</v>
      </c>
      <c r="W224" s="97">
        <v>260</v>
      </c>
      <c r="X224" s="97">
        <v>205</v>
      </c>
      <c r="Y224" s="97">
        <v>274</v>
      </c>
      <c r="Z224" s="97">
        <v>299</v>
      </c>
      <c r="AA224" s="97">
        <v>192</v>
      </c>
      <c r="AB224" s="97">
        <v>201</v>
      </c>
      <c r="AC224" s="97">
        <v>250</v>
      </c>
      <c r="AD224" s="97">
        <v>328</v>
      </c>
      <c r="AE224" s="97">
        <v>209</v>
      </c>
      <c r="AF224" s="97">
        <v>247</v>
      </c>
      <c r="AG224" s="97">
        <v>239</v>
      </c>
      <c r="AH224" s="90">
        <f t="shared" si="21"/>
        <v>3175</v>
      </c>
      <c r="AI224">
        <f t="shared" si="22"/>
        <v>71054.448503937</v>
      </c>
      <c r="AJ224">
        <f t="shared" si="23"/>
        <v>244.230769230769</v>
      </c>
    </row>
    <row r="225" ht="15.75" spans="3:36">
      <c r="C225" t="s">
        <v>213</v>
      </c>
      <c r="D225" t="s">
        <v>214</v>
      </c>
      <c r="E225">
        <f t="shared" si="19"/>
        <v>13</v>
      </c>
      <c r="F225" s="97">
        <v>24952866</v>
      </c>
      <c r="G225" s="97">
        <v>27924954</v>
      </c>
      <c r="H225" s="97">
        <v>26483031</v>
      </c>
      <c r="I225" s="97">
        <v>22326795</v>
      </c>
      <c r="J225" s="97">
        <v>24848803</v>
      </c>
      <c r="K225" s="97">
        <v>26230003</v>
      </c>
      <c r="L225" s="97">
        <v>19794206</v>
      </c>
      <c r="M225" s="97">
        <v>20326016</v>
      </c>
      <c r="N225" s="97">
        <v>19511942</v>
      </c>
      <c r="O225" s="97">
        <v>29020827</v>
      </c>
      <c r="P225" s="97">
        <v>22300759</v>
      </c>
      <c r="Q225" s="97">
        <v>28307652</v>
      </c>
      <c r="R225" s="97">
        <v>25781136</v>
      </c>
      <c r="S225" s="103">
        <f t="shared" si="20"/>
        <v>317808990</v>
      </c>
      <c r="U225" s="97">
        <v>284</v>
      </c>
      <c r="V225" s="97">
        <v>296</v>
      </c>
      <c r="W225" s="97">
        <v>313</v>
      </c>
      <c r="X225" s="97">
        <v>262</v>
      </c>
      <c r="Y225" s="97">
        <v>266</v>
      </c>
      <c r="Z225" s="97">
        <v>308</v>
      </c>
      <c r="AA225" s="97">
        <v>201</v>
      </c>
      <c r="AB225" s="97">
        <v>252</v>
      </c>
      <c r="AC225" s="97">
        <v>225</v>
      </c>
      <c r="AD225" s="97">
        <v>343</v>
      </c>
      <c r="AE225" s="97">
        <v>273</v>
      </c>
      <c r="AF225" s="97">
        <v>331</v>
      </c>
      <c r="AG225" s="97">
        <v>292</v>
      </c>
      <c r="AH225" s="90">
        <f t="shared" si="21"/>
        <v>3646</v>
      </c>
      <c r="AI225">
        <f t="shared" si="22"/>
        <v>87166.4810751508</v>
      </c>
      <c r="AJ225">
        <f t="shared" si="23"/>
        <v>280.461538461538</v>
      </c>
    </row>
    <row r="226" ht="15.75" spans="3:36">
      <c r="C226" t="s">
        <v>206</v>
      </c>
      <c r="D226" t="s">
        <v>207</v>
      </c>
      <c r="E226">
        <f t="shared" si="19"/>
        <v>9</v>
      </c>
      <c r="F226" s="97">
        <v>1157730</v>
      </c>
      <c r="G226" s="97">
        <v>1180823</v>
      </c>
      <c r="H226" s="97">
        <v>1104459</v>
      </c>
      <c r="I226" s="97">
        <v>2430921</v>
      </c>
      <c r="J226" s="97">
        <v>1870279</v>
      </c>
      <c r="K226" s="97">
        <v>0</v>
      </c>
      <c r="L226" s="97">
        <v>0</v>
      </c>
      <c r="M226" s="97">
        <v>2835553</v>
      </c>
      <c r="N226" s="97">
        <v>2318376</v>
      </c>
      <c r="O226" s="97">
        <v>0</v>
      </c>
      <c r="P226" s="97">
        <v>2683830</v>
      </c>
      <c r="Q226" s="97">
        <v>2304144</v>
      </c>
      <c r="R226" s="97">
        <v>0</v>
      </c>
      <c r="S226" s="103">
        <f t="shared" si="20"/>
        <v>17886115</v>
      </c>
      <c r="U226" s="97">
        <v>20</v>
      </c>
      <c r="V226" s="97">
        <v>23</v>
      </c>
      <c r="W226" s="97">
        <v>18</v>
      </c>
      <c r="X226" s="97">
        <v>40</v>
      </c>
      <c r="Y226" s="97">
        <v>32</v>
      </c>
      <c r="Z226" s="97">
        <v>0</v>
      </c>
      <c r="AA226" s="97">
        <v>0</v>
      </c>
      <c r="AB226" s="97">
        <v>40</v>
      </c>
      <c r="AC226" s="97">
        <v>42</v>
      </c>
      <c r="AD226" s="97">
        <v>0</v>
      </c>
      <c r="AE226" s="97">
        <v>45</v>
      </c>
      <c r="AF226" s="97">
        <v>37</v>
      </c>
      <c r="AG226" s="97">
        <v>0</v>
      </c>
      <c r="AH226" s="90">
        <f t="shared" si="21"/>
        <v>297</v>
      </c>
      <c r="AI226">
        <f t="shared" si="22"/>
        <v>60222.6094276094</v>
      </c>
      <c r="AJ226">
        <f t="shared" si="23"/>
        <v>33</v>
      </c>
    </row>
    <row r="227" ht="15.75" spans="3:36">
      <c r="C227" t="s">
        <v>289</v>
      </c>
      <c r="D227" t="s">
        <v>290</v>
      </c>
      <c r="E227">
        <f t="shared" si="19"/>
        <v>13</v>
      </c>
      <c r="F227" s="97">
        <v>18188540</v>
      </c>
      <c r="G227" s="97">
        <v>19447793</v>
      </c>
      <c r="H227" s="97">
        <v>18318412</v>
      </c>
      <c r="I227" s="97">
        <v>17709223</v>
      </c>
      <c r="J227" s="97">
        <v>18971166</v>
      </c>
      <c r="K227" s="97">
        <v>25632755</v>
      </c>
      <c r="L227" s="97">
        <v>23612682</v>
      </c>
      <c r="M227" s="97">
        <v>14131856</v>
      </c>
      <c r="N227" s="97">
        <v>14734590</v>
      </c>
      <c r="O227" s="97">
        <v>21994459</v>
      </c>
      <c r="P227" s="97">
        <v>13218850</v>
      </c>
      <c r="Q227" s="97">
        <v>21093368</v>
      </c>
      <c r="R227" s="97">
        <v>25128871</v>
      </c>
      <c r="S227" s="103">
        <f t="shared" si="20"/>
        <v>252182565</v>
      </c>
      <c r="U227" s="97">
        <v>233</v>
      </c>
      <c r="V227" s="97">
        <v>256</v>
      </c>
      <c r="W227" s="97">
        <v>239</v>
      </c>
      <c r="X227" s="97">
        <v>261</v>
      </c>
      <c r="Y227" s="97">
        <v>238</v>
      </c>
      <c r="Z227" s="97">
        <v>334</v>
      </c>
      <c r="AA227" s="97">
        <v>291</v>
      </c>
      <c r="AB227" s="97">
        <v>194</v>
      </c>
      <c r="AC227" s="97">
        <v>221</v>
      </c>
      <c r="AD227" s="97">
        <v>319</v>
      </c>
      <c r="AE227" s="97">
        <v>220</v>
      </c>
      <c r="AF227" s="97">
        <v>300</v>
      </c>
      <c r="AG227" s="97">
        <v>305</v>
      </c>
      <c r="AH227" s="90">
        <f t="shared" si="21"/>
        <v>3411</v>
      </c>
      <c r="AI227">
        <f t="shared" si="22"/>
        <v>73932.1503957784</v>
      </c>
      <c r="AJ227">
        <f t="shared" si="23"/>
        <v>262.384615384615</v>
      </c>
    </row>
    <row r="228" ht="15.75" spans="3:36">
      <c r="C228" t="s">
        <v>210</v>
      </c>
      <c r="D228" t="s">
        <v>211</v>
      </c>
      <c r="E228">
        <f t="shared" si="19"/>
        <v>13</v>
      </c>
      <c r="F228" s="97">
        <v>16299637</v>
      </c>
      <c r="G228" s="97">
        <v>15128546</v>
      </c>
      <c r="H228" s="97">
        <v>19910598</v>
      </c>
      <c r="I228" s="97">
        <v>13251737</v>
      </c>
      <c r="J228" s="97">
        <v>12382136</v>
      </c>
      <c r="K228" s="97">
        <v>19549173</v>
      </c>
      <c r="L228" s="97">
        <v>14097500</v>
      </c>
      <c r="M228" s="97">
        <v>10856555</v>
      </c>
      <c r="N228" s="97">
        <v>11254559</v>
      </c>
      <c r="O228" s="97">
        <v>19176738</v>
      </c>
      <c r="P228" s="97">
        <v>9296237</v>
      </c>
      <c r="Q228" s="97">
        <v>11052363</v>
      </c>
      <c r="R228" s="97">
        <v>15719480</v>
      </c>
      <c r="S228" s="103">
        <f t="shared" si="20"/>
        <v>187975259</v>
      </c>
      <c r="U228" s="97">
        <v>194</v>
      </c>
      <c r="V228" s="97">
        <v>183</v>
      </c>
      <c r="W228" s="97">
        <v>233</v>
      </c>
      <c r="X228" s="97">
        <v>152</v>
      </c>
      <c r="Y228" s="97">
        <v>154</v>
      </c>
      <c r="Z228" s="97">
        <v>224</v>
      </c>
      <c r="AA228" s="97">
        <v>152</v>
      </c>
      <c r="AB228" s="97">
        <v>135</v>
      </c>
      <c r="AC228" s="97">
        <v>146</v>
      </c>
      <c r="AD228" s="97">
        <v>233</v>
      </c>
      <c r="AE228" s="97">
        <v>120</v>
      </c>
      <c r="AF228" s="97">
        <v>143</v>
      </c>
      <c r="AG228" s="97">
        <v>189</v>
      </c>
      <c r="AH228" s="90">
        <f t="shared" si="21"/>
        <v>2258</v>
      </c>
      <c r="AI228">
        <f t="shared" si="22"/>
        <v>83248.5646589903</v>
      </c>
      <c r="AJ228">
        <f t="shared" si="23"/>
        <v>173.692307692308</v>
      </c>
    </row>
    <row r="229" ht="15.75" spans="3:36">
      <c r="C229" t="s">
        <v>222</v>
      </c>
      <c r="D229" t="s">
        <v>223</v>
      </c>
      <c r="E229">
        <f t="shared" si="19"/>
        <v>13</v>
      </c>
      <c r="F229" s="97">
        <v>15246000</v>
      </c>
      <c r="G229" s="97">
        <v>17896381</v>
      </c>
      <c r="H229" s="97">
        <v>20569721</v>
      </c>
      <c r="I229" s="97">
        <v>24558140</v>
      </c>
      <c r="J229" s="97">
        <v>27862585</v>
      </c>
      <c r="K229" s="97">
        <v>34873264</v>
      </c>
      <c r="L229" s="97">
        <v>57967827</v>
      </c>
      <c r="M229" s="97">
        <v>28153500</v>
      </c>
      <c r="N229" s="97">
        <v>30189964</v>
      </c>
      <c r="O229" s="97">
        <v>47072404</v>
      </c>
      <c r="P229" s="97">
        <v>29530364</v>
      </c>
      <c r="Q229" s="97">
        <v>42153193</v>
      </c>
      <c r="R229" s="97">
        <v>51310626</v>
      </c>
      <c r="S229" s="103">
        <f t="shared" si="20"/>
        <v>427383969</v>
      </c>
      <c r="U229" s="97">
        <v>143</v>
      </c>
      <c r="V229" s="97">
        <v>193</v>
      </c>
      <c r="W229" s="97">
        <v>197</v>
      </c>
      <c r="X229" s="97">
        <v>233</v>
      </c>
      <c r="Y229" s="97">
        <v>287</v>
      </c>
      <c r="Z229" s="97">
        <v>322</v>
      </c>
      <c r="AA229" s="97">
        <v>549</v>
      </c>
      <c r="AB229" s="97">
        <v>267</v>
      </c>
      <c r="AC229" s="97">
        <v>317</v>
      </c>
      <c r="AD229" s="97">
        <v>436</v>
      </c>
      <c r="AE229" s="97">
        <v>292</v>
      </c>
      <c r="AF229" s="97">
        <v>416</v>
      </c>
      <c r="AG229" s="97">
        <v>476</v>
      </c>
      <c r="AH229" s="90">
        <f t="shared" si="21"/>
        <v>4128</v>
      </c>
      <c r="AI229">
        <f t="shared" si="22"/>
        <v>103532.938226744</v>
      </c>
      <c r="AJ229">
        <f t="shared" si="23"/>
        <v>317.538461538462</v>
      </c>
    </row>
    <row r="230" ht="15.75" spans="3:36">
      <c r="C230" t="s">
        <v>218</v>
      </c>
      <c r="D230" t="s">
        <v>219</v>
      </c>
      <c r="E230">
        <f t="shared" si="19"/>
        <v>13</v>
      </c>
      <c r="F230" s="97">
        <v>13576563</v>
      </c>
      <c r="G230" s="97">
        <v>12355903</v>
      </c>
      <c r="H230" s="97">
        <v>12824934</v>
      </c>
      <c r="I230" s="97">
        <v>14012088</v>
      </c>
      <c r="J230" s="97">
        <v>13365616</v>
      </c>
      <c r="K230" s="97">
        <v>18954121</v>
      </c>
      <c r="L230" s="97">
        <v>15846941</v>
      </c>
      <c r="M230" s="97">
        <v>11315488</v>
      </c>
      <c r="N230" s="97">
        <v>11095422</v>
      </c>
      <c r="O230" s="97">
        <v>20110044</v>
      </c>
      <c r="P230" s="97">
        <v>13972850</v>
      </c>
      <c r="Q230" s="97">
        <v>13230779</v>
      </c>
      <c r="R230" s="97">
        <v>19911053</v>
      </c>
      <c r="S230" s="103">
        <f t="shared" si="20"/>
        <v>190571802</v>
      </c>
      <c r="U230" s="97">
        <v>201</v>
      </c>
      <c r="V230" s="97">
        <v>192</v>
      </c>
      <c r="W230" s="97">
        <v>202</v>
      </c>
      <c r="X230" s="97">
        <v>210</v>
      </c>
      <c r="Y230" s="97">
        <v>195</v>
      </c>
      <c r="Z230" s="97">
        <v>265</v>
      </c>
      <c r="AA230" s="97">
        <v>256</v>
      </c>
      <c r="AB230" s="97">
        <v>173</v>
      </c>
      <c r="AC230" s="97">
        <v>207</v>
      </c>
      <c r="AD230" s="97">
        <v>308</v>
      </c>
      <c r="AE230" s="97">
        <v>212</v>
      </c>
      <c r="AF230" s="97">
        <v>237</v>
      </c>
      <c r="AG230" s="97">
        <v>260</v>
      </c>
      <c r="AH230" s="90">
        <f t="shared" si="21"/>
        <v>2918</v>
      </c>
      <c r="AI230">
        <f t="shared" si="22"/>
        <v>65309.0479780672</v>
      </c>
      <c r="AJ230">
        <f t="shared" si="23"/>
        <v>224.461538461538</v>
      </c>
    </row>
    <row r="231" ht="15.75" spans="3:36">
      <c r="C231" t="s">
        <v>220</v>
      </c>
      <c r="D231" t="s">
        <v>221</v>
      </c>
      <c r="E231">
        <f t="shared" si="19"/>
        <v>13</v>
      </c>
      <c r="F231" s="97">
        <v>3947113</v>
      </c>
      <c r="G231" s="97">
        <v>5588804</v>
      </c>
      <c r="H231" s="97">
        <v>5128841</v>
      </c>
      <c r="I231" s="97">
        <v>5316791</v>
      </c>
      <c r="J231" s="97">
        <v>5677061</v>
      </c>
      <c r="K231" s="97">
        <v>9714290</v>
      </c>
      <c r="L231" s="97">
        <v>8945084</v>
      </c>
      <c r="M231" s="97">
        <v>5995529</v>
      </c>
      <c r="N231" s="97">
        <v>4017201</v>
      </c>
      <c r="O231" s="97">
        <v>10287038</v>
      </c>
      <c r="P231" s="97">
        <v>5374980</v>
      </c>
      <c r="Q231" s="97">
        <v>6785989</v>
      </c>
      <c r="R231" s="97">
        <v>8979188</v>
      </c>
      <c r="S231" s="103">
        <f t="shared" si="20"/>
        <v>85757909</v>
      </c>
      <c r="U231" s="97">
        <v>58</v>
      </c>
      <c r="V231" s="97">
        <v>69</v>
      </c>
      <c r="W231" s="97">
        <v>64</v>
      </c>
      <c r="X231" s="97">
        <v>82</v>
      </c>
      <c r="Y231" s="97">
        <v>69</v>
      </c>
      <c r="Z231" s="97">
        <v>136</v>
      </c>
      <c r="AA231" s="97">
        <v>103</v>
      </c>
      <c r="AB231" s="97">
        <v>80</v>
      </c>
      <c r="AC231" s="97">
        <v>64</v>
      </c>
      <c r="AD231" s="97">
        <v>144</v>
      </c>
      <c r="AE231" s="97">
        <v>77</v>
      </c>
      <c r="AF231" s="97">
        <v>80</v>
      </c>
      <c r="AG231" s="97">
        <v>104</v>
      </c>
      <c r="AH231" s="90">
        <f t="shared" si="21"/>
        <v>1130</v>
      </c>
      <c r="AI231">
        <f t="shared" si="22"/>
        <v>75891.9548672566</v>
      </c>
      <c r="AJ231">
        <f t="shared" si="23"/>
        <v>86.9230769230769</v>
      </c>
    </row>
    <row r="232" ht="15.75" spans="3:36">
      <c r="C232" t="s">
        <v>225</v>
      </c>
      <c r="D232" t="s">
        <v>226</v>
      </c>
      <c r="E232">
        <f t="shared" si="19"/>
        <v>12</v>
      </c>
      <c r="F232" s="97">
        <v>10134813</v>
      </c>
      <c r="G232" s="97">
        <v>7634894</v>
      </c>
      <c r="H232" s="97">
        <v>7193518</v>
      </c>
      <c r="I232" s="97">
        <v>6784607</v>
      </c>
      <c r="J232" s="97">
        <v>7660474</v>
      </c>
      <c r="K232" s="97">
        <v>10430582</v>
      </c>
      <c r="L232" s="97">
        <v>0</v>
      </c>
      <c r="M232" s="97">
        <v>7883619</v>
      </c>
      <c r="N232" s="97">
        <v>8182978</v>
      </c>
      <c r="O232" s="97">
        <v>1650737</v>
      </c>
      <c r="P232" s="97">
        <v>6918478</v>
      </c>
      <c r="Q232" s="97">
        <v>7357659</v>
      </c>
      <c r="R232" s="97">
        <v>13237087</v>
      </c>
      <c r="S232" s="103">
        <f t="shared" si="20"/>
        <v>95069446</v>
      </c>
      <c r="U232" s="97">
        <v>126</v>
      </c>
      <c r="V232" s="97">
        <v>98</v>
      </c>
      <c r="W232" s="97">
        <v>93</v>
      </c>
      <c r="X232" s="97">
        <v>78</v>
      </c>
      <c r="Y232" s="97">
        <v>95</v>
      </c>
      <c r="Z232" s="97">
        <v>117</v>
      </c>
      <c r="AA232" s="97">
        <v>0</v>
      </c>
      <c r="AB232" s="97">
        <v>97</v>
      </c>
      <c r="AC232" s="97">
        <v>100</v>
      </c>
      <c r="AD232" s="97">
        <v>23</v>
      </c>
      <c r="AE232" s="97">
        <v>105</v>
      </c>
      <c r="AF232" s="97">
        <v>100</v>
      </c>
      <c r="AG232" s="97">
        <v>145</v>
      </c>
      <c r="AH232" s="90">
        <f t="shared" si="21"/>
        <v>1177</v>
      </c>
      <c r="AI232">
        <f t="shared" si="22"/>
        <v>80772.681393373</v>
      </c>
      <c r="AJ232">
        <f t="shared" si="23"/>
        <v>98.0833333333333</v>
      </c>
    </row>
    <row r="233" ht="15.75" spans="3:36">
      <c r="C233" t="s">
        <v>273</v>
      </c>
      <c r="D233" t="s">
        <v>274</v>
      </c>
      <c r="E233">
        <f t="shared" si="19"/>
        <v>13</v>
      </c>
      <c r="F233" s="97">
        <v>5056054</v>
      </c>
      <c r="G233" s="97">
        <v>5339833</v>
      </c>
      <c r="H233" s="97">
        <v>5210424</v>
      </c>
      <c r="I233" s="97">
        <v>6569840</v>
      </c>
      <c r="J233" s="97">
        <v>7195646</v>
      </c>
      <c r="K233" s="97">
        <v>4496614</v>
      </c>
      <c r="L233" s="97">
        <v>4984241</v>
      </c>
      <c r="M233" s="97">
        <v>5866830</v>
      </c>
      <c r="N233" s="97">
        <v>8204881</v>
      </c>
      <c r="O233" s="97">
        <v>6593027</v>
      </c>
      <c r="P233" s="97">
        <v>5610745</v>
      </c>
      <c r="Q233" s="97">
        <v>5378869</v>
      </c>
      <c r="R233" s="97">
        <v>7282791</v>
      </c>
      <c r="S233" s="103">
        <f t="shared" si="20"/>
        <v>77789795</v>
      </c>
      <c r="U233" s="97">
        <v>65</v>
      </c>
      <c r="V233" s="97">
        <v>69</v>
      </c>
      <c r="W233" s="97">
        <v>66</v>
      </c>
      <c r="X233" s="97">
        <v>88</v>
      </c>
      <c r="Y233" s="97">
        <v>79</v>
      </c>
      <c r="Z233" s="97">
        <v>62</v>
      </c>
      <c r="AA233" s="97">
        <v>69</v>
      </c>
      <c r="AB233" s="97">
        <v>77</v>
      </c>
      <c r="AC233" s="97">
        <v>97</v>
      </c>
      <c r="AD233" s="97">
        <v>78</v>
      </c>
      <c r="AE233" s="97">
        <v>82</v>
      </c>
      <c r="AF233" s="97">
        <v>75</v>
      </c>
      <c r="AG233" s="97">
        <v>93</v>
      </c>
      <c r="AH233" s="90">
        <f t="shared" si="21"/>
        <v>1000</v>
      </c>
      <c r="AI233">
        <f t="shared" si="22"/>
        <v>77789.795</v>
      </c>
      <c r="AJ233">
        <f t="shared" si="23"/>
        <v>76.9230769230769</v>
      </c>
    </row>
    <row r="234" ht="15.75" spans="3:36">
      <c r="C234" t="s">
        <v>228</v>
      </c>
      <c r="D234" t="s">
        <v>229</v>
      </c>
      <c r="E234">
        <f t="shared" si="19"/>
        <v>0</v>
      </c>
      <c r="F234" s="97">
        <v>0</v>
      </c>
      <c r="G234" s="97">
        <v>0</v>
      </c>
      <c r="H234" s="97">
        <v>0</v>
      </c>
      <c r="I234" s="97">
        <v>0</v>
      </c>
      <c r="J234" s="97">
        <v>0</v>
      </c>
      <c r="K234" s="97">
        <v>0</v>
      </c>
      <c r="L234" s="97">
        <v>0</v>
      </c>
      <c r="M234" s="97">
        <v>0</v>
      </c>
      <c r="N234" s="97">
        <v>0</v>
      </c>
      <c r="O234" s="97">
        <v>0</v>
      </c>
      <c r="P234" s="97">
        <v>0</v>
      </c>
      <c r="Q234" s="97">
        <v>0</v>
      </c>
      <c r="R234" s="97">
        <v>0</v>
      </c>
      <c r="S234" s="103">
        <f t="shared" si="20"/>
        <v>0</v>
      </c>
      <c r="U234" s="97">
        <v>0</v>
      </c>
      <c r="V234" s="97">
        <v>0</v>
      </c>
      <c r="W234" s="97">
        <v>0</v>
      </c>
      <c r="X234" s="97">
        <v>0</v>
      </c>
      <c r="Y234" s="97">
        <v>0</v>
      </c>
      <c r="Z234" s="97">
        <v>0</v>
      </c>
      <c r="AA234" s="97">
        <v>0</v>
      </c>
      <c r="AB234" s="97">
        <v>0</v>
      </c>
      <c r="AC234" s="97">
        <v>0</v>
      </c>
      <c r="AD234" s="97">
        <v>0</v>
      </c>
      <c r="AE234" s="97">
        <v>0</v>
      </c>
      <c r="AF234" s="97">
        <v>0</v>
      </c>
      <c r="AG234" s="97">
        <v>0</v>
      </c>
      <c r="AH234" s="90">
        <f t="shared" si="21"/>
        <v>0</v>
      </c>
      <c r="AI234">
        <f t="shared" si="22"/>
        <v>0</v>
      </c>
      <c r="AJ234">
        <f t="shared" si="23"/>
        <v>0</v>
      </c>
    </row>
    <row r="235" ht="15.75" spans="3:36">
      <c r="C235" t="s">
        <v>238</v>
      </c>
      <c r="D235" t="s">
        <v>239</v>
      </c>
      <c r="E235">
        <f t="shared" si="19"/>
        <v>13</v>
      </c>
      <c r="F235" s="97">
        <v>13689811</v>
      </c>
      <c r="G235" s="97">
        <v>14225301</v>
      </c>
      <c r="H235" s="97">
        <v>12938524</v>
      </c>
      <c r="I235" s="97">
        <v>11221632</v>
      </c>
      <c r="J235" s="97">
        <v>12288264</v>
      </c>
      <c r="K235" s="97">
        <v>19664474</v>
      </c>
      <c r="L235" s="97">
        <v>10705695</v>
      </c>
      <c r="M235" s="97">
        <v>9138839</v>
      </c>
      <c r="N235" s="97">
        <v>12752433</v>
      </c>
      <c r="O235" s="97">
        <v>16157763</v>
      </c>
      <c r="P235" s="97">
        <v>11637309</v>
      </c>
      <c r="Q235" s="97">
        <v>11794927</v>
      </c>
      <c r="R235" s="97">
        <v>16338302</v>
      </c>
      <c r="S235" s="103">
        <f t="shared" si="20"/>
        <v>172553274</v>
      </c>
      <c r="U235" s="97">
        <v>146</v>
      </c>
      <c r="V235" s="97">
        <v>171</v>
      </c>
      <c r="W235" s="97">
        <v>168</v>
      </c>
      <c r="X235" s="97">
        <v>140</v>
      </c>
      <c r="Y235" s="97">
        <v>141</v>
      </c>
      <c r="Z235" s="97">
        <v>217</v>
      </c>
      <c r="AA235" s="97">
        <v>129</v>
      </c>
      <c r="AB235" s="97">
        <v>118</v>
      </c>
      <c r="AC235" s="97">
        <v>166</v>
      </c>
      <c r="AD235" s="97">
        <v>182</v>
      </c>
      <c r="AE235" s="97">
        <v>146</v>
      </c>
      <c r="AF235" s="97">
        <v>149</v>
      </c>
      <c r="AG235" s="97">
        <v>167</v>
      </c>
      <c r="AH235" s="90">
        <f t="shared" si="21"/>
        <v>2040</v>
      </c>
      <c r="AI235">
        <f t="shared" si="22"/>
        <v>84584.9382352941</v>
      </c>
      <c r="AJ235">
        <f t="shared" si="23"/>
        <v>156.923076923077</v>
      </c>
    </row>
    <row r="236" ht="15.75" spans="3:36">
      <c r="C236" t="s">
        <v>232</v>
      </c>
      <c r="D236" t="s">
        <v>233</v>
      </c>
      <c r="E236">
        <f t="shared" si="19"/>
        <v>13</v>
      </c>
      <c r="F236" s="97">
        <v>12370207</v>
      </c>
      <c r="G236" s="97">
        <v>16247207</v>
      </c>
      <c r="H236" s="97">
        <v>16965364</v>
      </c>
      <c r="I236" s="97">
        <v>11589644</v>
      </c>
      <c r="J236" s="97">
        <v>13672682</v>
      </c>
      <c r="K236" s="97">
        <v>14418386</v>
      </c>
      <c r="L236" s="97">
        <v>13083880</v>
      </c>
      <c r="M236" s="97">
        <v>12154017</v>
      </c>
      <c r="N236" s="97">
        <v>13560803</v>
      </c>
      <c r="O236" s="97">
        <v>15791281</v>
      </c>
      <c r="P236" s="97">
        <v>14324280</v>
      </c>
      <c r="Q236" s="97">
        <v>15030867</v>
      </c>
      <c r="R236" s="97">
        <v>13848563</v>
      </c>
      <c r="S236" s="103">
        <f t="shared" si="20"/>
        <v>183057181</v>
      </c>
      <c r="U236" s="97">
        <v>133</v>
      </c>
      <c r="V236" s="97">
        <v>161</v>
      </c>
      <c r="W236" s="97">
        <v>176</v>
      </c>
      <c r="X236" s="97">
        <v>134</v>
      </c>
      <c r="Y236" s="97">
        <v>166</v>
      </c>
      <c r="Z236" s="97">
        <v>166</v>
      </c>
      <c r="AA236" s="97">
        <v>151</v>
      </c>
      <c r="AB236" s="97">
        <v>145</v>
      </c>
      <c r="AC236" s="97">
        <v>157</v>
      </c>
      <c r="AD236" s="97">
        <v>185</v>
      </c>
      <c r="AE236" s="97">
        <v>154</v>
      </c>
      <c r="AF236" s="97">
        <v>173</v>
      </c>
      <c r="AG236" s="97">
        <v>164</v>
      </c>
      <c r="AH236" s="90">
        <f t="shared" si="21"/>
        <v>2065</v>
      </c>
      <c r="AI236">
        <f t="shared" si="22"/>
        <v>88647.5452784504</v>
      </c>
      <c r="AJ236">
        <f t="shared" si="23"/>
        <v>158.846153846154</v>
      </c>
    </row>
    <row r="237" ht="15.75" spans="3:36">
      <c r="C237" t="s">
        <v>299</v>
      </c>
      <c r="D237" t="s">
        <v>300</v>
      </c>
      <c r="E237">
        <f t="shared" si="19"/>
        <v>13</v>
      </c>
      <c r="F237" s="97">
        <v>17691603</v>
      </c>
      <c r="G237" s="97">
        <v>19638003</v>
      </c>
      <c r="H237" s="97">
        <v>21370224</v>
      </c>
      <c r="I237" s="97">
        <v>17863104</v>
      </c>
      <c r="J237" s="97">
        <v>16734597</v>
      </c>
      <c r="K237" s="97">
        <v>24895443</v>
      </c>
      <c r="L237" s="97">
        <v>20821509</v>
      </c>
      <c r="M237" s="97">
        <v>12742447</v>
      </c>
      <c r="N237" s="97">
        <v>16835511</v>
      </c>
      <c r="O237" s="97">
        <v>23956840</v>
      </c>
      <c r="P237" s="97">
        <v>17443916</v>
      </c>
      <c r="Q237" s="97">
        <v>18407833</v>
      </c>
      <c r="R237" s="97">
        <v>22610913</v>
      </c>
      <c r="S237" s="103">
        <f t="shared" si="20"/>
        <v>251011943</v>
      </c>
      <c r="U237" s="97">
        <v>207</v>
      </c>
      <c r="V237" s="97">
        <v>241</v>
      </c>
      <c r="W237" s="97">
        <v>245</v>
      </c>
      <c r="X237" s="97">
        <v>222</v>
      </c>
      <c r="Y237" s="97">
        <v>208</v>
      </c>
      <c r="Z237" s="97">
        <v>305</v>
      </c>
      <c r="AA237" s="97">
        <v>212</v>
      </c>
      <c r="AB237" s="97">
        <v>153</v>
      </c>
      <c r="AC237" s="97">
        <v>204</v>
      </c>
      <c r="AD237" s="97">
        <v>272</v>
      </c>
      <c r="AE237" s="97">
        <v>234</v>
      </c>
      <c r="AF237" s="97">
        <v>230</v>
      </c>
      <c r="AG237" s="97">
        <v>279</v>
      </c>
      <c r="AH237" s="90">
        <f t="shared" si="21"/>
        <v>3012</v>
      </c>
      <c r="AI237">
        <f t="shared" si="22"/>
        <v>83337.2984727756</v>
      </c>
      <c r="AJ237">
        <f t="shared" si="23"/>
        <v>231.692307692308</v>
      </c>
    </row>
    <row r="238" ht="15.75" spans="3:36">
      <c r="C238" t="s">
        <v>234</v>
      </c>
      <c r="D238" t="s">
        <v>235</v>
      </c>
      <c r="E238">
        <f t="shared" si="19"/>
        <v>13</v>
      </c>
      <c r="F238" s="97">
        <v>8716054</v>
      </c>
      <c r="G238" s="97">
        <v>6395703</v>
      </c>
      <c r="H238" s="97">
        <v>8296996</v>
      </c>
      <c r="I238" s="97">
        <v>7475735</v>
      </c>
      <c r="J238" s="97">
        <v>6789892</v>
      </c>
      <c r="K238" s="97">
        <v>9026783</v>
      </c>
      <c r="L238" s="97">
        <v>7094054</v>
      </c>
      <c r="M238" s="97">
        <v>4829074</v>
      </c>
      <c r="N238" s="97">
        <v>7392214</v>
      </c>
      <c r="O238" s="97">
        <v>9369373</v>
      </c>
      <c r="P238" s="97">
        <v>6296935</v>
      </c>
      <c r="Q238" s="97">
        <v>8931865</v>
      </c>
      <c r="R238" s="97">
        <v>7882952</v>
      </c>
      <c r="S238" s="103">
        <f t="shared" si="20"/>
        <v>98497630</v>
      </c>
      <c r="U238" s="97">
        <v>94</v>
      </c>
      <c r="V238" s="97">
        <v>82</v>
      </c>
      <c r="W238" s="97">
        <v>121</v>
      </c>
      <c r="X238" s="97">
        <v>105</v>
      </c>
      <c r="Y238" s="97">
        <v>83</v>
      </c>
      <c r="Z238" s="97">
        <v>103</v>
      </c>
      <c r="AA238" s="97">
        <v>76</v>
      </c>
      <c r="AB238" s="97">
        <v>66</v>
      </c>
      <c r="AC238" s="97">
        <v>103</v>
      </c>
      <c r="AD238" s="97">
        <v>122</v>
      </c>
      <c r="AE238" s="97">
        <v>77</v>
      </c>
      <c r="AF238" s="97">
        <v>113</v>
      </c>
      <c r="AG238" s="97">
        <v>96</v>
      </c>
      <c r="AH238" s="90">
        <f t="shared" si="21"/>
        <v>1241</v>
      </c>
      <c r="AI238">
        <f t="shared" si="22"/>
        <v>79369.5648670427</v>
      </c>
      <c r="AJ238">
        <f t="shared" si="23"/>
        <v>95.4615384615385</v>
      </c>
    </row>
    <row r="239" ht="15.75" spans="3:36">
      <c r="C239" t="s">
        <v>271</v>
      </c>
      <c r="D239" t="s">
        <v>272</v>
      </c>
      <c r="E239">
        <f t="shared" si="19"/>
        <v>9</v>
      </c>
      <c r="F239" s="97">
        <v>5565654</v>
      </c>
      <c r="G239" s="97">
        <v>5901849</v>
      </c>
      <c r="H239" s="97">
        <v>8019056</v>
      </c>
      <c r="I239" s="97">
        <v>6515615</v>
      </c>
      <c r="J239" s="97">
        <v>6489138</v>
      </c>
      <c r="K239" s="97">
        <v>0</v>
      </c>
      <c r="L239" s="97">
        <v>0</v>
      </c>
      <c r="M239" s="97">
        <v>6714348</v>
      </c>
      <c r="N239" s="97">
        <v>56933881</v>
      </c>
      <c r="O239" s="97">
        <v>0</v>
      </c>
      <c r="P239" s="97">
        <v>6270108</v>
      </c>
      <c r="Q239" s="97">
        <v>6285015</v>
      </c>
      <c r="R239" s="97">
        <v>0</v>
      </c>
      <c r="S239" s="103">
        <f t="shared" si="20"/>
        <v>108694664</v>
      </c>
      <c r="U239" s="97">
        <v>81</v>
      </c>
      <c r="V239" s="97">
        <v>96</v>
      </c>
      <c r="W239" s="97">
        <v>106</v>
      </c>
      <c r="X239" s="97">
        <v>106</v>
      </c>
      <c r="Y239" s="97">
        <v>108</v>
      </c>
      <c r="Z239" s="97">
        <v>0</v>
      </c>
      <c r="AA239" s="97">
        <v>0</v>
      </c>
      <c r="AB239" s="97">
        <v>99</v>
      </c>
      <c r="AC239" s="97">
        <v>108</v>
      </c>
      <c r="AD239" s="97">
        <v>0</v>
      </c>
      <c r="AE239" s="97">
        <v>110</v>
      </c>
      <c r="AF239" s="97">
        <v>99</v>
      </c>
      <c r="AG239" s="97">
        <v>0</v>
      </c>
      <c r="AH239" s="90">
        <f t="shared" si="21"/>
        <v>913</v>
      </c>
      <c r="AI239">
        <f t="shared" si="22"/>
        <v>119052.205914567</v>
      </c>
      <c r="AJ239">
        <f t="shared" si="23"/>
        <v>101.444444444444</v>
      </c>
    </row>
    <row r="240" ht="15.75" spans="3:36">
      <c r="C240" t="s">
        <v>269</v>
      </c>
      <c r="D240" t="s">
        <v>270</v>
      </c>
      <c r="E240">
        <f t="shared" si="19"/>
        <v>13</v>
      </c>
      <c r="F240" s="97">
        <v>11673431</v>
      </c>
      <c r="G240" s="97">
        <v>8587880</v>
      </c>
      <c r="H240" s="97">
        <v>13043704</v>
      </c>
      <c r="I240" s="97">
        <v>8672028</v>
      </c>
      <c r="J240" s="97">
        <v>10582258</v>
      </c>
      <c r="K240" s="97">
        <v>19735511</v>
      </c>
      <c r="L240" s="97">
        <v>21414575</v>
      </c>
      <c r="M240" s="97">
        <v>11012724</v>
      </c>
      <c r="N240" s="97">
        <v>9771752</v>
      </c>
      <c r="O240" s="97">
        <v>19558628</v>
      </c>
      <c r="P240" s="97">
        <v>11620716</v>
      </c>
      <c r="Q240" s="97">
        <v>12624346</v>
      </c>
      <c r="R240" s="97">
        <v>18225049</v>
      </c>
      <c r="S240" s="103">
        <f t="shared" si="20"/>
        <v>176522602</v>
      </c>
      <c r="U240" s="97">
        <v>121</v>
      </c>
      <c r="V240" s="97">
        <v>100</v>
      </c>
      <c r="W240" s="97">
        <v>137</v>
      </c>
      <c r="X240" s="97">
        <v>111</v>
      </c>
      <c r="Y240" s="97">
        <v>110</v>
      </c>
      <c r="Z240" s="97">
        <v>218</v>
      </c>
      <c r="AA240" s="97">
        <v>196</v>
      </c>
      <c r="AB240" s="97">
        <v>112</v>
      </c>
      <c r="AC240" s="97">
        <v>103</v>
      </c>
      <c r="AD240" s="97">
        <v>224</v>
      </c>
      <c r="AE240" s="97">
        <v>138</v>
      </c>
      <c r="AF240" s="97">
        <v>135</v>
      </c>
      <c r="AG240" s="97">
        <v>184</v>
      </c>
      <c r="AH240" s="90">
        <f t="shared" si="21"/>
        <v>1889</v>
      </c>
      <c r="AI240">
        <f t="shared" si="22"/>
        <v>93447.6453149815</v>
      </c>
      <c r="AJ240">
        <f t="shared" si="23"/>
        <v>145.307692307692</v>
      </c>
    </row>
    <row r="241" ht="15.75" spans="3:36">
      <c r="C241" t="s">
        <v>255</v>
      </c>
      <c r="D241" t="s">
        <v>256</v>
      </c>
      <c r="E241">
        <f t="shared" si="19"/>
        <v>13</v>
      </c>
      <c r="F241" s="97">
        <v>20107017</v>
      </c>
      <c r="G241" s="97">
        <v>20043105</v>
      </c>
      <c r="H241" s="97">
        <v>23597634</v>
      </c>
      <c r="I241" s="97">
        <v>23314150</v>
      </c>
      <c r="J241" s="97">
        <v>23304334</v>
      </c>
      <c r="K241" s="97">
        <v>15675971</v>
      </c>
      <c r="L241" s="97">
        <v>13213217</v>
      </c>
      <c r="M241" s="97">
        <v>19244540</v>
      </c>
      <c r="N241" s="97">
        <v>21305867</v>
      </c>
      <c r="O241" s="97">
        <v>18889167</v>
      </c>
      <c r="P241" s="97">
        <v>19286231</v>
      </c>
      <c r="Q241" s="97">
        <v>22103873</v>
      </c>
      <c r="R241" s="97">
        <v>14391455</v>
      </c>
      <c r="S241" s="103">
        <f t="shared" si="20"/>
        <v>254476561</v>
      </c>
      <c r="U241" s="97">
        <v>239</v>
      </c>
      <c r="V241" s="97">
        <v>257</v>
      </c>
      <c r="W241" s="97">
        <v>279</v>
      </c>
      <c r="X241" s="97">
        <v>289</v>
      </c>
      <c r="Y241" s="97">
        <v>274</v>
      </c>
      <c r="Z241" s="97">
        <v>211</v>
      </c>
      <c r="AA241" s="97">
        <v>148</v>
      </c>
      <c r="AB241" s="97">
        <v>237</v>
      </c>
      <c r="AC241" s="97">
        <v>294</v>
      </c>
      <c r="AD241" s="97">
        <v>218</v>
      </c>
      <c r="AE241" s="97">
        <v>275</v>
      </c>
      <c r="AF241" s="97">
        <v>265</v>
      </c>
      <c r="AG241" s="97">
        <v>172</v>
      </c>
      <c r="AH241" s="90">
        <f t="shared" si="21"/>
        <v>3158</v>
      </c>
      <c r="AI241">
        <f t="shared" si="22"/>
        <v>80581.5582647245</v>
      </c>
      <c r="AJ241">
        <f t="shared" si="23"/>
        <v>242.923076923077</v>
      </c>
    </row>
    <row r="242" ht="15.75" spans="3:36">
      <c r="C242" t="s">
        <v>249</v>
      </c>
      <c r="D242" t="s">
        <v>250</v>
      </c>
      <c r="E242">
        <f t="shared" si="19"/>
        <v>13</v>
      </c>
      <c r="F242" s="97">
        <v>7008060</v>
      </c>
      <c r="G242" s="97">
        <v>5936667</v>
      </c>
      <c r="H242" s="97">
        <v>9036330</v>
      </c>
      <c r="I242" s="97">
        <v>5540409</v>
      </c>
      <c r="J242" s="97">
        <v>5794814</v>
      </c>
      <c r="K242" s="97">
        <v>10089625</v>
      </c>
      <c r="L242" s="97">
        <v>6165169</v>
      </c>
      <c r="M242" s="97">
        <v>7046083</v>
      </c>
      <c r="N242" s="97">
        <v>7244580</v>
      </c>
      <c r="O242" s="97">
        <v>7264497</v>
      </c>
      <c r="P242" s="97">
        <v>6736784</v>
      </c>
      <c r="Q242" s="97">
        <v>5955775</v>
      </c>
      <c r="R242" s="97">
        <v>6910094</v>
      </c>
      <c r="S242" s="103">
        <f t="shared" si="20"/>
        <v>90728887</v>
      </c>
      <c r="U242" s="97">
        <v>69</v>
      </c>
      <c r="V242" s="97">
        <v>72</v>
      </c>
      <c r="W242" s="97">
        <v>104</v>
      </c>
      <c r="X242" s="97">
        <v>69</v>
      </c>
      <c r="Y242" s="97">
        <v>64</v>
      </c>
      <c r="Z242" s="97">
        <v>118</v>
      </c>
      <c r="AA242" s="97">
        <v>59</v>
      </c>
      <c r="AB242" s="97">
        <v>73</v>
      </c>
      <c r="AC242" s="97">
        <v>81</v>
      </c>
      <c r="AD242" s="97">
        <v>76</v>
      </c>
      <c r="AE242" s="97">
        <v>78</v>
      </c>
      <c r="AF242" s="97">
        <v>74</v>
      </c>
      <c r="AG242" s="97">
        <v>81</v>
      </c>
      <c r="AH242" s="90">
        <f t="shared" si="21"/>
        <v>1018</v>
      </c>
      <c r="AI242">
        <f t="shared" si="22"/>
        <v>89124.6434184676</v>
      </c>
      <c r="AJ242">
        <f t="shared" si="23"/>
        <v>78.3076923076923</v>
      </c>
    </row>
    <row r="243" ht="15.75" spans="3:36">
      <c r="C243" t="s">
        <v>259</v>
      </c>
      <c r="D243" t="s">
        <v>260</v>
      </c>
      <c r="E243">
        <f t="shared" si="19"/>
        <v>13</v>
      </c>
      <c r="F243" s="97">
        <v>19843509</v>
      </c>
      <c r="G243" s="97">
        <v>17671048</v>
      </c>
      <c r="H243" s="97">
        <v>15601364</v>
      </c>
      <c r="I243" s="97">
        <v>18605684</v>
      </c>
      <c r="J243" s="97">
        <v>17521081</v>
      </c>
      <c r="K243" s="97">
        <v>24555278</v>
      </c>
      <c r="L243" s="97">
        <v>22647913</v>
      </c>
      <c r="M243" s="97">
        <v>14645474</v>
      </c>
      <c r="N243" s="97">
        <v>17899960</v>
      </c>
      <c r="O243" s="97">
        <v>22906788</v>
      </c>
      <c r="P243" s="97">
        <v>15108787</v>
      </c>
      <c r="Q243" s="97">
        <v>17882393</v>
      </c>
      <c r="R243" s="97">
        <v>23718034</v>
      </c>
      <c r="S243" s="103">
        <f t="shared" si="20"/>
        <v>248607313</v>
      </c>
      <c r="U243" s="97">
        <v>210</v>
      </c>
      <c r="V243" s="97">
        <v>184</v>
      </c>
      <c r="W243" s="97">
        <v>184</v>
      </c>
      <c r="X243" s="97">
        <v>204</v>
      </c>
      <c r="Y243" s="97">
        <v>212</v>
      </c>
      <c r="Z243" s="97">
        <v>289</v>
      </c>
      <c r="AA243" s="97">
        <v>226</v>
      </c>
      <c r="AB243" s="97">
        <v>184</v>
      </c>
      <c r="AC243" s="97">
        <v>196</v>
      </c>
      <c r="AD243" s="97">
        <v>259</v>
      </c>
      <c r="AE243" s="97">
        <v>185</v>
      </c>
      <c r="AF243" s="97">
        <v>212</v>
      </c>
      <c r="AG243" s="97">
        <v>249</v>
      </c>
      <c r="AH243" s="90">
        <f t="shared" si="21"/>
        <v>2794</v>
      </c>
      <c r="AI243">
        <f t="shared" si="22"/>
        <v>88978.9953471725</v>
      </c>
      <c r="AJ243">
        <f t="shared" si="23"/>
        <v>214.923076923077</v>
      </c>
    </row>
    <row r="244" ht="15.75" spans="3:36">
      <c r="C244" t="s">
        <v>241</v>
      </c>
      <c r="D244" t="s">
        <v>242</v>
      </c>
      <c r="E244">
        <f t="shared" si="19"/>
        <v>9</v>
      </c>
      <c r="F244" s="97">
        <v>7383411</v>
      </c>
      <c r="G244" s="97">
        <v>6663406</v>
      </c>
      <c r="H244" s="97">
        <v>6201866</v>
      </c>
      <c r="I244" s="97">
        <v>8195741</v>
      </c>
      <c r="J244" s="97">
        <v>6342037</v>
      </c>
      <c r="K244" s="97">
        <v>0</v>
      </c>
      <c r="L244" s="97">
        <v>0</v>
      </c>
      <c r="M244" s="97">
        <v>6618968</v>
      </c>
      <c r="N244" s="97">
        <v>8972913</v>
      </c>
      <c r="O244" s="97">
        <v>0</v>
      </c>
      <c r="P244" s="97">
        <v>6579066</v>
      </c>
      <c r="Q244" s="97">
        <v>5799275</v>
      </c>
      <c r="R244" s="97">
        <v>0</v>
      </c>
      <c r="S244" s="103">
        <f t="shared" si="20"/>
        <v>62756683</v>
      </c>
      <c r="U244" s="97">
        <v>102</v>
      </c>
      <c r="V244" s="97">
        <v>81</v>
      </c>
      <c r="W244" s="97">
        <v>96</v>
      </c>
      <c r="X244" s="97">
        <v>129</v>
      </c>
      <c r="Y244" s="97">
        <v>96</v>
      </c>
      <c r="Z244" s="97">
        <v>0</v>
      </c>
      <c r="AA244" s="97">
        <v>0</v>
      </c>
      <c r="AB244" s="97">
        <v>102</v>
      </c>
      <c r="AC244" s="97">
        <v>121</v>
      </c>
      <c r="AD244" s="97">
        <v>0</v>
      </c>
      <c r="AE244" s="97">
        <v>138</v>
      </c>
      <c r="AF244" s="97">
        <v>103</v>
      </c>
      <c r="AG244" s="97">
        <v>0</v>
      </c>
      <c r="AH244" s="90">
        <f t="shared" si="21"/>
        <v>968</v>
      </c>
      <c r="AI244">
        <f t="shared" si="22"/>
        <v>64831.2840909091</v>
      </c>
      <c r="AJ244">
        <f t="shared" si="23"/>
        <v>107.555555555556</v>
      </c>
    </row>
    <row r="245" ht="15.75" spans="3:36">
      <c r="C245" t="s">
        <v>267</v>
      </c>
      <c r="D245" t="s">
        <v>268</v>
      </c>
      <c r="E245">
        <f t="shared" si="19"/>
        <v>13</v>
      </c>
      <c r="F245" s="97">
        <v>7918466</v>
      </c>
      <c r="G245" s="97">
        <v>7641734</v>
      </c>
      <c r="H245" s="97">
        <v>8684997</v>
      </c>
      <c r="I245" s="97">
        <v>8191225</v>
      </c>
      <c r="J245" s="97">
        <v>9353156</v>
      </c>
      <c r="K245" s="97">
        <v>11591334</v>
      </c>
      <c r="L245" s="97">
        <v>8400789</v>
      </c>
      <c r="M245" s="97">
        <v>6231562</v>
      </c>
      <c r="N245" s="97">
        <v>6754513</v>
      </c>
      <c r="O245" s="97">
        <v>12017613</v>
      </c>
      <c r="P245" s="97">
        <v>9549169</v>
      </c>
      <c r="Q245" s="97">
        <v>9257519</v>
      </c>
      <c r="R245" s="97">
        <v>12619710</v>
      </c>
      <c r="S245" s="103">
        <f t="shared" si="20"/>
        <v>118211787</v>
      </c>
      <c r="U245" s="97">
        <v>83</v>
      </c>
      <c r="V245" s="97">
        <v>105</v>
      </c>
      <c r="W245" s="97">
        <v>98</v>
      </c>
      <c r="X245" s="97">
        <v>114</v>
      </c>
      <c r="Y245" s="97">
        <v>111</v>
      </c>
      <c r="Z245" s="97">
        <v>149</v>
      </c>
      <c r="AA245" s="97">
        <v>99</v>
      </c>
      <c r="AB245" s="97">
        <v>81</v>
      </c>
      <c r="AC245" s="97">
        <v>97</v>
      </c>
      <c r="AD245" s="97">
        <v>152</v>
      </c>
      <c r="AE245" s="97">
        <v>121</v>
      </c>
      <c r="AF245" s="97">
        <v>125</v>
      </c>
      <c r="AG245" s="97">
        <v>153</v>
      </c>
      <c r="AH245" s="90">
        <f t="shared" si="21"/>
        <v>1488</v>
      </c>
      <c r="AI245">
        <f t="shared" si="22"/>
        <v>79443.4052419355</v>
      </c>
      <c r="AJ245">
        <f t="shared" si="23"/>
        <v>114.461538461538</v>
      </c>
    </row>
    <row r="246" ht="15.75" spans="3:36">
      <c r="C246" t="s">
        <v>251</v>
      </c>
      <c r="D246" t="s">
        <v>252</v>
      </c>
      <c r="E246">
        <f t="shared" si="19"/>
        <v>13</v>
      </c>
      <c r="F246" s="97">
        <v>7461540</v>
      </c>
      <c r="G246" s="97">
        <v>8040484</v>
      </c>
      <c r="H246" s="97">
        <v>13828613</v>
      </c>
      <c r="I246" s="97">
        <v>8345302</v>
      </c>
      <c r="J246" s="97">
        <v>10857468</v>
      </c>
      <c r="K246" s="97">
        <v>10724777</v>
      </c>
      <c r="L246" s="97">
        <v>8429435</v>
      </c>
      <c r="M246" s="97">
        <v>11138677</v>
      </c>
      <c r="N246" s="97">
        <v>11933972</v>
      </c>
      <c r="O246" s="97">
        <v>12991878</v>
      </c>
      <c r="P246" s="97">
        <v>13132908</v>
      </c>
      <c r="Q246" s="97">
        <v>13030435</v>
      </c>
      <c r="R246" s="97">
        <v>13173099</v>
      </c>
      <c r="S246" s="103">
        <f t="shared" si="20"/>
        <v>143088588</v>
      </c>
      <c r="U246" s="97">
        <v>100</v>
      </c>
      <c r="V246" s="97">
        <v>103</v>
      </c>
      <c r="W246" s="97">
        <v>154</v>
      </c>
      <c r="X246" s="97">
        <v>125</v>
      </c>
      <c r="Y246" s="97">
        <v>121</v>
      </c>
      <c r="Z246" s="97">
        <v>129</v>
      </c>
      <c r="AA246" s="97">
        <v>96</v>
      </c>
      <c r="AB246" s="97">
        <v>128</v>
      </c>
      <c r="AC246" s="97">
        <v>142</v>
      </c>
      <c r="AD246" s="97">
        <v>162</v>
      </c>
      <c r="AE246" s="97">
        <v>148</v>
      </c>
      <c r="AF246" s="97">
        <v>175</v>
      </c>
      <c r="AG246" s="97">
        <v>156</v>
      </c>
      <c r="AH246" s="90">
        <f t="shared" si="21"/>
        <v>1739</v>
      </c>
      <c r="AI246">
        <f t="shared" si="22"/>
        <v>82282.1092581944</v>
      </c>
      <c r="AJ246">
        <f t="shared" si="23"/>
        <v>133.769230769231</v>
      </c>
    </row>
    <row r="247" ht="15.75" spans="3:36">
      <c r="C247" t="s">
        <v>245</v>
      </c>
      <c r="D247" t="s">
        <v>246</v>
      </c>
      <c r="E247">
        <f t="shared" si="19"/>
        <v>13</v>
      </c>
      <c r="F247" s="97">
        <v>20096186</v>
      </c>
      <c r="G247" s="97">
        <v>19632440</v>
      </c>
      <c r="H247" s="97">
        <v>23696869</v>
      </c>
      <c r="I247" s="97">
        <v>17208508</v>
      </c>
      <c r="J247" s="97">
        <v>23565648</v>
      </c>
      <c r="K247" s="97">
        <v>10521190</v>
      </c>
      <c r="L247" s="97">
        <v>9504472</v>
      </c>
      <c r="M247" s="97">
        <v>17313189</v>
      </c>
      <c r="N247" s="97">
        <v>19542306</v>
      </c>
      <c r="O247" s="97">
        <v>13364820</v>
      </c>
      <c r="P247" s="97">
        <v>19580368</v>
      </c>
      <c r="Q247" s="97">
        <v>19040624</v>
      </c>
      <c r="R247" s="97">
        <v>10419724</v>
      </c>
      <c r="S247" s="103">
        <f t="shared" si="20"/>
        <v>223486344</v>
      </c>
      <c r="U247" s="97">
        <v>243</v>
      </c>
      <c r="V247" s="97">
        <v>203</v>
      </c>
      <c r="W247" s="97">
        <v>277</v>
      </c>
      <c r="X247" s="97">
        <v>217</v>
      </c>
      <c r="Y247" s="97">
        <v>239</v>
      </c>
      <c r="Z247" s="97">
        <v>149</v>
      </c>
      <c r="AA247" s="97">
        <v>106</v>
      </c>
      <c r="AB247" s="97">
        <v>208</v>
      </c>
      <c r="AC247" s="97">
        <v>233</v>
      </c>
      <c r="AD247" s="97">
        <v>171</v>
      </c>
      <c r="AE247" s="97">
        <v>233</v>
      </c>
      <c r="AF247" s="97">
        <v>231</v>
      </c>
      <c r="AG247" s="97">
        <v>128</v>
      </c>
      <c r="AH247" s="90">
        <f t="shared" si="21"/>
        <v>2638</v>
      </c>
      <c r="AI247">
        <f t="shared" si="22"/>
        <v>84718.0985595148</v>
      </c>
      <c r="AJ247">
        <f t="shared" si="23"/>
        <v>202.923076923077</v>
      </c>
    </row>
    <row r="248" ht="15.75" spans="3:36">
      <c r="C248" t="s">
        <v>247</v>
      </c>
      <c r="D248" t="s">
        <v>248</v>
      </c>
      <c r="E248">
        <f t="shared" si="19"/>
        <v>13</v>
      </c>
      <c r="F248" s="97">
        <v>1867253</v>
      </c>
      <c r="G248" s="97">
        <v>10525274</v>
      </c>
      <c r="H248" s="97">
        <v>9764350</v>
      </c>
      <c r="I248" s="97">
        <v>6440384</v>
      </c>
      <c r="J248" s="97">
        <v>8093533</v>
      </c>
      <c r="K248" s="97">
        <v>9073484</v>
      </c>
      <c r="L248" s="97">
        <v>11014399</v>
      </c>
      <c r="M248" s="97">
        <v>6883764</v>
      </c>
      <c r="N248" s="97">
        <v>8823156</v>
      </c>
      <c r="O248" s="97">
        <v>12480122</v>
      </c>
      <c r="P248" s="97">
        <v>7400072</v>
      </c>
      <c r="Q248" s="97">
        <v>10328677</v>
      </c>
      <c r="R248" s="97">
        <v>9555399</v>
      </c>
      <c r="S248" s="103">
        <f t="shared" si="20"/>
        <v>112249867</v>
      </c>
      <c r="U248" s="97">
        <v>30</v>
      </c>
      <c r="V248" s="97">
        <v>132</v>
      </c>
      <c r="W248" s="97">
        <v>127</v>
      </c>
      <c r="X248" s="97">
        <v>102</v>
      </c>
      <c r="Y248" s="97">
        <v>120</v>
      </c>
      <c r="Z248" s="97">
        <v>113</v>
      </c>
      <c r="AA248" s="97">
        <v>146</v>
      </c>
      <c r="AB248" s="97">
        <v>111</v>
      </c>
      <c r="AC248" s="97">
        <v>115</v>
      </c>
      <c r="AD248" s="97">
        <v>126</v>
      </c>
      <c r="AE248" s="97">
        <v>116</v>
      </c>
      <c r="AF248" s="97">
        <v>159</v>
      </c>
      <c r="AG248" s="97">
        <v>141</v>
      </c>
      <c r="AH248" s="90">
        <f t="shared" si="21"/>
        <v>1538</v>
      </c>
      <c r="AI248">
        <f t="shared" si="22"/>
        <v>72984.3088426528</v>
      </c>
      <c r="AJ248">
        <f t="shared" si="23"/>
        <v>118.307692307692</v>
      </c>
    </row>
    <row r="249" ht="15.75" spans="3:36">
      <c r="C249" t="s">
        <v>243</v>
      </c>
      <c r="D249" t="s">
        <v>244</v>
      </c>
      <c r="E249">
        <f t="shared" si="19"/>
        <v>0</v>
      </c>
      <c r="F249" s="97">
        <v>0</v>
      </c>
      <c r="G249" s="97">
        <v>0</v>
      </c>
      <c r="H249" s="97">
        <v>0</v>
      </c>
      <c r="I249" s="97">
        <v>0</v>
      </c>
      <c r="J249" s="97">
        <v>0</v>
      </c>
      <c r="K249" s="97">
        <v>0</v>
      </c>
      <c r="L249" s="97">
        <v>0</v>
      </c>
      <c r="M249" s="97">
        <v>0</v>
      </c>
      <c r="N249" s="97">
        <v>0</v>
      </c>
      <c r="O249" s="97">
        <v>0</v>
      </c>
      <c r="P249" s="97">
        <v>0</v>
      </c>
      <c r="Q249" s="97">
        <v>0</v>
      </c>
      <c r="R249" s="97">
        <v>0</v>
      </c>
      <c r="S249" s="103">
        <f t="shared" si="20"/>
        <v>0</v>
      </c>
      <c r="U249" s="97">
        <v>0</v>
      </c>
      <c r="V249" s="97">
        <v>0</v>
      </c>
      <c r="W249" s="97">
        <v>0</v>
      </c>
      <c r="X249" s="97">
        <v>0</v>
      </c>
      <c r="Y249" s="97">
        <v>0</v>
      </c>
      <c r="Z249" s="97">
        <v>0</v>
      </c>
      <c r="AA249" s="97">
        <v>0</v>
      </c>
      <c r="AB249" s="97">
        <v>0</v>
      </c>
      <c r="AC249" s="97">
        <v>0</v>
      </c>
      <c r="AD249" s="97">
        <v>0</v>
      </c>
      <c r="AE249" s="97">
        <v>0</v>
      </c>
      <c r="AF249" s="97">
        <v>0</v>
      </c>
      <c r="AG249" s="97">
        <v>0</v>
      </c>
      <c r="AH249" s="90">
        <f t="shared" si="21"/>
        <v>0</v>
      </c>
      <c r="AI249">
        <f t="shared" si="22"/>
        <v>0</v>
      </c>
      <c r="AJ249">
        <f t="shared" si="23"/>
        <v>0</v>
      </c>
    </row>
    <row r="250" ht="15.75" spans="3:36">
      <c r="C250" t="s">
        <v>253</v>
      </c>
      <c r="D250" t="s">
        <v>254</v>
      </c>
      <c r="E250">
        <f t="shared" si="19"/>
        <v>13</v>
      </c>
      <c r="F250" s="97">
        <v>11405598</v>
      </c>
      <c r="G250" s="97">
        <v>12441956</v>
      </c>
      <c r="H250" s="97">
        <v>9700050</v>
      </c>
      <c r="I250" s="97">
        <v>12282072</v>
      </c>
      <c r="J250" s="97">
        <v>8542345</v>
      </c>
      <c r="K250" s="97">
        <v>14338157</v>
      </c>
      <c r="L250" s="97">
        <v>8766798</v>
      </c>
      <c r="M250" s="97">
        <v>7080984</v>
      </c>
      <c r="N250" s="97">
        <v>5927620</v>
      </c>
      <c r="O250" s="97">
        <v>9789648</v>
      </c>
      <c r="P250" s="97">
        <v>7196247</v>
      </c>
      <c r="Q250" s="97">
        <v>5817188</v>
      </c>
      <c r="R250" s="97">
        <v>8454673</v>
      </c>
      <c r="S250" s="103">
        <f t="shared" si="20"/>
        <v>121743336</v>
      </c>
      <c r="U250" s="97">
        <v>142</v>
      </c>
      <c r="V250" s="97">
        <v>145</v>
      </c>
      <c r="W250" s="97">
        <v>118</v>
      </c>
      <c r="X250" s="97">
        <v>129</v>
      </c>
      <c r="Y250" s="97">
        <v>111</v>
      </c>
      <c r="Z250" s="97">
        <v>170</v>
      </c>
      <c r="AA250" s="97">
        <v>114</v>
      </c>
      <c r="AB250" s="97">
        <v>82</v>
      </c>
      <c r="AC250" s="97">
        <v>84</v>
      </c>
      <c r="AD250" s="97">
        <v>114</v>
      </c>
      <c r="AE250" s="97">
        <v>99</v>
      </c>
      <c r="AF250" s="97">
        <v>87</v>
      </c>
      <c r="AG250" s="97">
        <v>102</v>
      </c>
      <c r="AH250" s="90">
        <f t="shared" si="21"/>
        <v>1497</v>
      </c>
      <c r="AI250">
        <f t="shared" si="22"/>
        <v>81324.873747495</v>
      </c>
      <c r="AJ250">
        <f t="shared" si="23"/>
        <v>115.153846153846</v>
      </c>
    </row>
    <row r="251" ht="15.75" spans="3:36">
      <c r="C251" t="s">
        <v>257</v>
      </c>
      <c r="D251" t="s">
        <v>258</v>
      </c>
      <c r="E251">
        <f t="shared" si="19"/>
        <v>9</v>
      </c>
      <c r="F251" s="97">
        <v>4677287</v>
      </c>
      <c r="G251" s="97">
        <v>4540059</v>
      </c>
      <c r="H251" s="97">
        <v>7163427</v>
      </c>
      <c r="I251" s="97">
        <v>7243976</v>
      </c>
      <c r="J251" s="97">
        <v>6767646</v>
      </c>
      <c r="K251" s="97">
        <v>0</v>
      </c>
      <c r="L251" s="97">
        <v>0</v>
      </c>
      <c r="M251" s="97">
        <v>4920069</v>
      </c>
      <c r="N251" s="97">
        <v>6871746</v>
      </c>
      <c r="O251" s="97">
        <v>0</v>
      </c>
      <c r="P251" s="97">
        <v>6211477</v>
      </c>
      <c r="Q251" s="97">
        <v>6935378</v>
      </c>
      <c r="R251" s="97">
        <v>0</v>
      </c>
      <c r="S251" s="103">
        <f t="shared" si="20"/>
        <v>55331065</v>
      </c>
      <c r="U251" s="97">
        <v>68</v>
      </c>
      <c r="V251" s="97">
        <v>83</v>
      </c>
      <c r="W251" s="97">
        <v>115</v>
      </c>
      <c r="X251" s="97">
        <v>124</v>
      </c>
      <c r="Y251" s="97">
        <v>113</v>
      </c>
      <c r="Z251" s="97">
        <v>0</v>
      </c>
      <c r="AA251" s="97">
        <v>0</v>
      </c>
      <c r="AB251" s="97">
        <v>91</v>
      </c>
      <c r="AC251" s="97">
        <v>120</v>
      </c>
      <c r="AD251" s="97">
        <v>0</v>
      </c>
      <c r="AE251" s="97">
        <v>122</v>
      </c>
      <c r="AF251" s="97">
        <v>122</v>
      </c>
      <c r="AG251" s="97">
        <v>0</v>
      </c>
      <c r="AH251" s="90">
        <f t="shared" si="21"/>
        <v>958</v>
      </c>
      <c r="AI251">
        <f t="shared" si="22"/>
        <v>57756.8528183716</v>
      </c>
      <c r="AJ251">
        <f t="shared" si="23"/>
        <v>106.444444444444</v>
      </c>
    </row>
    <row r="252" ht="15.75" spans="3:36">
      <c r="C252" t="s">
        <v>277</v>
      </c>
      <c r="D252" t="s">
        <v>278</v>
      </c>
      <c r="E252">
        <f t="shared" si="19"/>
        <v>0</v>
      </c>
      <c r="F252" s="97">
        <v>0</v>
      </c>
      <c r="G252" s="97">
        <v>0</v>
      </c>
      <c r="H252" s="97">
        <v>0</v>
      </c>
      <c r="I252" s="97">
        <v>0</v>
      </c>
      <c r="J252" s="97">
        <v>0</v>
      </c>
      <c r="K252" s="97">
        <v>0</v>
      </c>
      <c r="L252" s="97">
        <v>0</v>
      </c>
      <c r="M252" s="97">
        <v>0</v>
      </c>
      <c r="N252" s="97">
        <v>0</v>
      </c>
      <c r="O252" s="97">
        <v>0</v>
      </c>
      <c r="P252" s="97">
        <v>0</v>
      </c>
      <c r="Q252" s="97">
        <v>0</v>
      </c>
      <c r="R252" s="97">
        <v>0</v>
      </c>
      <c r="S252" s="103">
        <f t="shared" si="20"/>
        <v>0</v>
      </c>
      <c r="U252" s="97">
        <v>0</v>
      </c>
      <c r="V252" s="97">
        <v>0</v>
      </c>
      <c r="W252" s="97">
        <v>0</v>
      </c>
      <c r="X252" s="97">
        <v>0</v>
      </c>
      <c r="Y252" s="97">
        <v>0</v>
      </c>
      <c r="Z252" s="97">
        <v>0</v>
      </c>
      <c r="AA252" s="97">
        <v>0</v>
      </c>
      <c r="AB252" s="97">
        <v>0</v>
      </c>
      <c r="AC252" s="97">
        <v>0</v>
      </c>
      <c r="AD252" s="97">
        <v>0</v>
      </c>
      <c r="AE252" s="97">
        <v>0</v>
      </c>
      <c r="AF252" s="97">
        <v>0</v>
      </c>
      <c r="AG252" s="97">
        <v>0</v>
      </c>
      <c r="AH252" s="90">
        <f t="shared" si="21"/>
        <v>0</v>
      </c>
      <c r="AI252">
        <f t="shared" si="22"/>
        <v>0</v>
      </c>
      <c r="AJ252">
        <f t="shared" si="23"/>
        <v>0</v>
      </c>
    </row>
    <row r="253" ht="15.75" spans="3:36">
      <c r="C253" t="s">
        <v>265</v>
      </c>
      <c r="D253" t="s">
        <v>266</v>
      </c>
      <c r="E253">
        <f t="shared" si="19"/>
        <v>13</v>
      </c>
      <c r="F253" s="97">
        <v>21334559</v>
      </c>
      <c r="G253" s="97">
        <v>18370239</v>
      </c>
      <c r="H253" s="97">
        <v>20420163</v>
      </c>
      <c r="I253" s="97">
        <v>17120068</v>
      </c>
      <c r="J253" s="97">
        <v>18060521</v>
      </c>
      <c r="K253" s="97">
        <v>20762234</v>
      </c>
      <c r="L253" s="97">
        <v>16339907</v>
      </c>
      <c r="M253" s="97">
        <v>15758797</v>
      </c>
      <c r="N253" s="97">
        <v>19341894</v>
      </c>
      <c r="O253" s="97">
        <v>22691629</v>
      </c>
      <c r="P253" s="97">
        <v>17055565</v>
      </c>
      <c r="Q253" s="97">
        <v>18146865</v>
      </c>
      <c r="R253" s="97">
        <v>17098701</v>
      </c>
      <c r="S253" s="103">
        <f t="shared" si="20"/>
        <v>242501142</v>
      </c>
      <c r="U253" s="97">
        <v>253</v>
      </c>
      <c r="V253" s="97">
        <v>240</v>
      </c>
      <c r="W253" s="97">
        <v>282</v>
      </c>
      <c r="X253" s="97">
        <v>235</v>
      </c>
      <c r="Y253" s="97">
        <v>253</v>
      </c>
      <c r="Z253" s="97">
        <v>259</v>
      </c>
      <c r="AA253" s="97">
        <v>209</v>
      </c>
      <c r="AB253" s="97">
        <v>205</v>
      </c>
      <c r="AC253" s="97">
        <v>258</v>
      </c>
      <c r="AD253" s="97">
        <v>282</v>
      </c>
      <c r="AE253" s="97">
        <v>244</v>
      </c>
      <c r="AF253" s="97">
        <v>249</v>
      </c>
      <c r="AG253" s="97">
        <v>229</v>
      </c>
      <c r="AH253" s="90">
        <f t="shared" si="21"/>
        <v>3198</v>
      </c>
      <c r="AI253">
        <f t="shared" si="22"/>
        <v>75829</v>
      </c>
      <c r="AJ253">
        <f t="shared" si="23"/>
        <v>246</v>
      </c>
    </row>
    <row r="254" ht="15.75" spans="3:36">
      <c r="C254" t="s">
        <v>263</v>
      </c>
      <c r="D254" t="s">
        <v>264</v>
      </c>
      <c r="E254">
        <f t="shared" si="19"/>
        <v>13</v>
      </c>
      <c r="F254" s="97">
        <v>10080256</v>
      </c>
      <c r="G254" s="97">
        <v>10685827</v>
      </c>
      <c r="H254" s="97">
        <v>12956752</v>
      </c>
      <c r="I254" s="97">
        <v>8291527</v>
      </c>
      <c r="J254" s="97">
        <v>9804188</v>
      </c>
      <c r="K254" s="97">
        <v>15463079</v>
      </c>
      <c r="L254" s="97">
        <v>16458838</v>
      </c>
      <c r="M254" s="97">
        <v>8942388</v>
      </c>
      <c r="N254" s="97">
        <v>8343028</v>
      </c>
      <c r="O254" s="97">
        <v>17083094</v>
      </c>
      <c r="P254" s="97">
        <v>11629221</v>
      </c>
      <c r="Q254" s="97">
        <v>11328736</v>
      </c>
      <c r="R254" s="97">
        <v>14666449</v>
      </c>
      <c r="S254" s="103">
        <f t="shared" si="20"/>
        <v>155733383</v>
      </c>
      <c r="U254" s="97">
        <v>112</v>
      </c>
      <c r="V254" s="97">
        <v>120</v>
      </c>
      <c r="W254" s="97">
        <v>152</v>
      </c>
      <c r="X254" s="97">
        <v>104</v>
      </c>
      <c r="Y254" s="97">
        <v>107</v>
      </c>
      <c r="Z254" s="97">
        <v>164</v>
      </c>
      <c r="AA254" s="97">
        <v>115</v>
      </c>
      <c r="AB254" s="97">
        <v>103</v>
      </c>
      <c r="AC254" s="97">
        <v>100</v>
      </c>
      <c r="AD254" s="97">
        <v>186</v>
      </c>
      <c r="AE254" s="97">
        <v>153</v>
      </c>
      <c r="AF254" s="97">
        <v>129</v>
      </c>
      <c r="AG254" s="97">
        <v>147</v>
      </c>
      <c r="AH254" s="90">
        <f t="shared" si="21"/>
        <v>1692</v>
      </c>
      <c r="AI254">
        <f t="shared" si="22"/>
        <v>92041.006501182</v>
      </c>
      <c r="AJ254">
        <f t="shared" si="23"/>
        <v>130.153846153846</v>
      </c>
    </row>
    <row r="255" ht="15.75" spans="3:36">
      <c r="C255" t="s">
        <v>275</v>
      </c>
      <c r="D255" t="s">
        <v>276</v>
      </c>
      <c r="E255">
        <f t="shared" si="19"/>
        <v>13</v>
      </c>
      <c r="F255" s="97">
        <v>9949130</v>
      </c>
      <c r="G255" s="97">
        <v>9378855</v>
      </c>
      <c r="H255" s="97">
        <v>12139364</v>
      </c>
      <c r="I255" s="97">
        <v>9386264</v>
      </c>
      <c r="J255" s="97">
        <v>7310651</v>
      </c>
      <c r="K255" s="97">
        <v>13049705</v>
      </c>
      <c r="L255" s="97">
        <v>11731379</v>
      </c>
      <c r="M255" s="97">
        <v>7662434</v>
      </c>
      <c r="N255" s="97">
        <v>8149692</v>
      </c>
      <c r="O255" s="97">
        <v>15043078</v>
      </c>
      <c r="P255" s="97">
        <v>10408222</v>
      </c>
      <c r="Q255" s="97">
        <v>10449609</v>
      </c>
      <c r="R255" s="97">
        <v>15978849</v>
      </c>
      <c r="S255" s="103">
        <f t="shared" si="20"/>
        <v>140637232</v>
      </c>
      <c r="U255" s="97">
        <v>101</v>
      </c>
      <c r="V255" s="97">
        <v>98</v>
      </c>
      <c r="W255" s="97">
        <v>102</v>
      </c>
      <c r="X255" s="97">
        <v>90</v>
      </c>
      <c r="Y255" s="97">
        <v>75</v>
      </c>
      <c r="Z255" s="97">
        <v>147</v>
      </c>
      <c r="AA255" s="97">
        <v>109</v>
      </c>
      <c r="AB255" s="97">
        <v>74</v>
      </c>
      <c r="AC255" s="97">
        <v>94</v>
      </c>
      <c r="AD255" s="97">
        <v>165</v>
      </c>
      <c r="AE255" s="97">
        <v>113</v>
      </c>
      <c r="AF255" s="97">
        <v>117</v>
      </c>
      <c r="AG255" s="97">
        <v>148</v>
      </c>
      <c r="AH255" s="90">
        <f t="shared" si="21"/>
        <v>1433</v>
      </c>
      <c r="AI255">
        <f t="shared" si="22"/>
        <v>98141.8227494766</v>
      </c>
      <c r="AJ255">
        <f t="shared" si="23"/>
        <v>110.230769230769</v>
      </c>
    </row>
    <row r="256" ht="15.75" spans="3:36">
      <c r="C256" t="s">
        <v>293</v>
      </c>
      <c r="D256" t="s">
        <v>294</v>
      </c>
      <c r="E256">
        <f t="shared" si="19"/>
        <v>13</v>
      </c>
      <c r="F256" s="97">
        <v>49867471</v>
      </c>
      <c r="G256" s="97">
        <v>42411532</v>
      </c>
      <c r="H256" s="97">
        <v>49148162</v>
      </c>
      <c r="I256" s="97">
        <v>46096385</v>
      </c>
      <c r="J256" s="97">
        <v>46457449</v>
      </c>
      <c r="K256" s="97">
        <v>54418715</v>
      </c>
      <c r="L256" s="97">
        <v>42438121</v>
      </c>
      <c r="M256" s="97">
        <v>36683235</v>
      </c>
      <c r="N256" s="97">
        <v>42898323</v>
      </c>
      <c r="O256" s="97">
        <v>51138905</v>
      </c>
      <c r="P256" s="97">
        <v>37891969</v>
      </c>
      <c r="Q256" s="97">
        <v>44594079</v>
      </c>
      <c r="R256" s="97">
        <v>50409762</v>
      </c>
      <c r="S256" s="103">
        <f t="shared" si="20"/>
        <v>594454108</v>
      </c>
      <c r="U256" s="97">
        <v>588</v>
      </c>
      <c r="V256" s="97">
        <v>556</v>
      </c>
      <c r="W256" s="97">
        <v>580</v>
      </c>
      <c r="X256" s="97">
        <v>563</v>
      </c>
      <c r="Y256" s="97">
        <v>602</v>
      </c>
      <c r="Z256" s="97">
        <v>665</v>
      </c>
      <c r="AA256" s="97">
        <v>512</v>
      </c>
      <c r="AB256" s="97">
        <v>492</v>
      </c>
      <c r="AC256" s="97">
        <v>587</v>
      </c>
      <c r="AD256" s="97">
        <v>640</v>
      </c>
      <c r="AE256" s="97">
        <v>544</v>
      </c>
      <c r="AF256" s="97">
        <v>630</v>
      </c>
      <c r="AG256" s="97">
        <v>572</v>
      </c>
      <c r="AH256" s="90">
        <f t="shared" si="21"/>
        <v>7531</v>
      </c>
      <c r="AI256">
        <f t="shared" si="22"/>
        <v>78934.2860177931</v>
      </c>
      <c r="AJ256">
        <f t="shared" si="23"/>
        <v>579.307692307692</v>
      </c>
    </row>
    <row r="257" ht="15.75" spans="3:36">
      <c r="C257" t="s">
        <v>286</v>
      </c>
      <c r="D257" t="s">
        <v>287</v>
      </c>
      <c r="E257">
        <f t="shared" si="19"/>
        <v>13</v>
      </c>
      <c r="F257" s="97">
        <v>24768338</v>
      </c>
      <c r="G257" s="97">
        <v>20272461</v>
      </c>
      <c r="H257" s="97">
        <v>22717346</v>
      </c>
      <c r="I257" s="97">
        <v>22442693</v>
      </c>
      <c r="J257" s="97">
        <v>26542662</v>
      </c>
      <c r="K257" s="97">
        <v>20405530</v>
      </c>
      <c r="L257" s="97">
        <v>18675819</v>
      </c>
      <c r="M257" s="97">
        <v>21745595</v>
      </c>
      <c r="N257" s="97">
        <v>21705632</v>
      </c>
      <c r="O257" s="97">
        <v>23248015</v>
      </c>
      <c r="P257" s="97">
        <v>20857359</v>
      </c>
      <c r="Q257" s="97">
        <v>23656331</v>
      </c>
      <c r="R257" s="97">
        <v>20738369</v>
      </c>
      <c r="S257" s="103">
        <f t="shared" si="20"/>
        <v>287776150</v>
      </c>
      <c r="U257" s="97">
        <v>342</v>
      </c>
      <c r="V257" s="97">
        <v>302</v>
      </c>
      <c r="W257" s="97">
        <v>305</v>
      </c>
      <c r="X257" s="97">
        <v>326</v>
      </c>
      <c r="Y257" s="97">
        <v>371</v>
      </c>
      <c r="Z257" s="97">
        <v>295</v>
      </c>
      <c r="AA257" s="97">
        <v>263</v>
      </c>
      <c r="AB257" s="97">
        <v>288</v>
      </c>
      <c r="AC257" s="97">
        <v>305</v>
      </c>
      <c r="AD257" s="97">
        <v>327</v>
      </c>
      <c r="AE257" s="97">
        <v>310</v>
      </c>
      <c r="AF257" s="97">
        <v>371</v>
      </c>
      <c r="AG257" s="97">
        <v>278</v>
      </c>
      <c r="AH257" s="90">
        <f t="shared" si="21"/>
        <v>4083</v>
      </c>
      <c r="AI257">
        <f t="shared" si="22"/>
        <v>70481.5454322802</v>
      </c>
      <c r="AJ257">
        <f t="shared" si="23"/>
        <v>314.076923076923</v>
      </c>
    </row>
    <row r="258" ht="15.75" spans="3:36">
      <c r="C258" t="s">
        <v>284</v>
      </c>
      <c r="D258" t="s">
        <v>285</v>
      </c>
      <c r="E258">
        <f t="shared" si="19"/>
        <v>13</v>
      </c>
      <c r="F258" s="97">
        <v>7450511</v>
      </c>
      <c r="G258" s="97">
        <v>10700941</v>
      </c>
      <c r="H258" s="97">
        <v>8851098</v>
      </c>
      <c r="I258" s="97">
        <v>10975611</v>
      </c>
      <c r="J258" s="97">
        <v>12968445</v>
      </c>
      <c r="K258" s="97">
        <v>16514791</v>
      </c>
      <c r="L258" s="97">
        <v>14787182</v>
      </c>
      <c r="M258" s="97">
        <v>9016031</v>
      </c>
      <c r="N258" s="97">
        <v>11567655</v>
      </c>
      <c r="O258" s="97">
        <v>13830693</v>
      </c>
      <c r="P258" s="97">
        <v>11430309</v>
      </c>
      <c r="Q258" s="97">
        <v>14170372</v>
      </c>
      <c r="R258" s="97">
        <v>17328515</v>
      </c>
      <c r="S258" s="103">
        <f t="shared" si="20"/>
        <v>159592154</v>
      </c>
      <c r="U258" s="97">
        <v>87</v>
      </c>
      <c r="V258" s="97">
        <v>117</v>
      </c>
      <c r="W258" s="97">
        <v>92</v>
      </c>
      <c r="X258" s="97">
        <v>106</v>
      </c>
      <c r="Y258" s="97">
        <v>116</v>
      </c>
      <c r="Z258" s="97">
        <v>184</v>
      </c>
      <c r="AA258" s="97">
        <v>157</v>
      </c>
      <c r="AB258" s="97">
        <v>96</v>
      </c>
      <c r="AC258" s="97">
        <v>115</v>
      </c>
      <c r="AD258" s="97">
        <v>152</v>
      </c>
      <c r="AE258" s="97">
        <v>140</v>
      </c>
      <c r="AF258" s="97">
        <v>157</v>
      </c>
      <c r="AG258" s="97">
        <v>176</v>
      </c>
      <c r="AH258" s="90">
        <f t="shared" si="21"/>
        <v>1695</v>
      </c>
      <c r="AI258">
        <f t="shared" si="22"/>
        <v>94154.6631268437</v>
      </c>
      <c r="AJ258">
        <f t="shared" si="23"/>
        <v>130.384615384615</v>
      </c>
    </row>
    <row r="259" ht="15.75" spans="3:36">
      <c r="C259" t="s">
        <v>279</v>
      </c>
      <c r="D259" t="s">
        <v>280</v>
      </c>
      <c r="E259">
        <f t="shared" si="19"/>
        <v>13</v>
      </c>
      <c r="F259" s="97">
        <v>17517000</v>
      </c>
      <c r="G259" s="97">
        <v>19318806</v>
      </c>
      <c r="H259" s="97">
        <v>20917842</v>
      </c>
      <c r="I259" s="97">
        <v>18400704</v>
      </c>
      <c r="J259" s="97">
        <v>17272652</v>
      </c>
      <c r="K259" s="97">
        <v>28966341</v>
      </c>
      <c r="L259" s="97">
        <v>24962966</v>
      </c>
      <c r="M259" s="97">
        <v>12769251</v>
      </c>
      <c r="N259" s="97">
        <v>16956398</v>
      </c>
      <c r="O259" s="97">
        <v>30279146</v>
      </c>
      <c r="P259" s="97">
        <v>18117427</v>
      </c>
      <c r="Q259" s="97">
        <v>22079918</v>
      </c>
      <c r="R259" s="97">
        <v>33776196</v>
      </c>
      <c r="S259" s="103">
        <f t="shared" si="20"/>
        <v>281334647</v>
      </c>
      <c r="U259" s="97">
        <v>220</v>
      </c>
      <c r="V259" s="97">
        <v>245</v>
      </c>
      <c r="W259" s="97">
        <v>262</v>
      </c>
      <c r="X259" s="97">
        <v>258</v>
      </c>
      <c r="Y259" s="97">
        <v>217</v>
      </c>
      <c r="Z259" s="97">
        <v>370</v>
      </c>
      <c r="AA259" s="97">
        <v>276</v>
      </c>
      <c r="AB259" s="97">
        <v>169</v>
      </c>
      <c r="AC259" s="97">
        <v>208</v>
      </c>
      <c r="AD259" s="97">
        <v>357</v>
      </c>
      <c r="AE259" s="97">
        <v>249</v>
      </c>
      <c r="AF259" s="97">
        <v>252</v>
      </c>
      <c r="AG259" s="97">
        <v>368</v>
      </c>
      <c r="AH259" s="90">
        <f t="shared" si="21"/>
        <v>3451</v>
      </c>
      <c r="AI259">
        <f t="shared" si="22"/>
        <v>81522.6447406549</v>
      </c>
      <c r="AJ259">
        <f t="shared" si="23"/>
        <v>265.461538461538</v>
      </c>
    </row>
    <row r="260" ht="15.75" spans="3:36">
      <c r="C260" t="s">
        <v>282</v>
      </c>
      <c r="D260" t="s">
        <v>283</v>
      </c>
      <c r="E260">
        <f t="shared" si="19"/>
        <v>13</v>
      </c>
      <c r="F260" s="97">
        <v>6232908</v>
      </c>
      <c r="G260" s="97">
        <v>30697957</v>
      </c>
      <c r="H260" s="97">
        <v>23414407</v>
      </c>
      <c r="I260" s="97">
        <v>22045942</v>
      </c>
      <c r="J260" s="97">
        <v>25362607</v>
      </c>
      <c r="K260" s="97">
        <v>25009645</v>
      </c>
      <c r="L260" s="97">
        <v>32445700</v>
      </c>
      <c r="M260" s="97">
        <v>22210080</v>
      </c>
      <c r="N260" s="97">
        <v>26848272</v>
      </c>
      <c r="O260" s="97">
        <v>26805162</v>
      </c>
      <c r="P260" s="97">
        <v>25328104</v>
      </c>
      <c r="Q260" s="97">
        <v>26703303</v>
      </c>
      <c r="R260" s="97">
        <v>25699004</v>
      </c>
      <c r="S260" s="103">
        <f t="shared" si="20"/>
        <v>318803091</v>
      </c>
      <c r="U260" s="97">
        <v>74</v>
      </c>
      <c r="V260" s="97">
        <v>354</v>
      </c>
      <c r="W260" s="97">
        <v>282</v>
      </c>
      <c r="X260" s="97">
        <v>264</v>
      </c>
      <c r="Y260" s="97">
        <v>329</v>
      </c>
      <c r="Z260" s="97">
        <v>275</v>
      </c>
      <c r="AA260" s="97">
        <v>324</v>
      </c>
      <c r="AB260" s="97">
        <v>249</v>
      </c>
      <c r="AC260" s="97">
        <v>327</v>
      </c>
      <c r="AD260" s="97">
        <v>304</v>
      </c>
      <c r="AE260" s="97">
        <v>299</v>
      </c>
      <c r="AF260" s="97">
        <v>324</v>
      </c>
      <c r="AG260" s="97">
        <v>314</v>
      </c>
      <c r="AH260" s="90">
        <f t="shared" si="21"/>
        <v>3719</v>
      </c>
      <c r="AI260">
        <f t="shared" si="22"/>
        <v>85722.7994084431</v>
      </c>
      <c r="AJ260">
        <f t="shared" si="23"/>
        <v>286.076923076923</v>
      </c>
    </row>
    <row r="261" ht="15.75" spans="3:36">
      <c r="C261" t="s">
        <v>297</v>
      </c>
      <c r="D261" t="s">
        <v>298</v>
      </c>
      <c r="E261">
        <f t="shared" si="19"/>
        <v>13</v>
      </c>
      <c r="F261" s="97">
        <v>3533925</v>
      </c>
      <c r="G261" s="97">
        <v>3476162</v>
      </c>
      <c r="H261" s="97">
        <v>10397168</v>
      </c>
      <c r="I261" s="97">
        <v>7894609</v>
      </c>
      <c r="J261" s="97">
        <v>11445274</v>
      </c>
      <c r="K261" s="97">
        <v>15382521</v>
      </c>
      <c r="L261" s="97">
        <v>19963466</v>
      </c>
      <c r="M261" s="97">
        <v>8279313</v>
      </c>
      <c r="N261" s="97">
        <v>10841036</v>
      </c>
      <c r="O261" s="97">
        <v>22564403</v>
      </c>
      <c r="P261" s="97">
        <v>10116905</v>
      </c>
      <c r="Q261" s="97">
        <v>18453813</v>
      </c>
      <c r="R261" s="97">
        <v>18978948</v>
      </c>
      <c r="S261" s="103">
        <f t="shared" si="20"/>
        <v>161327543</v>
      </c>
      <c r="U261" s="97">
        <v>31</v>
      </c>
      <c r="V261" s="97">
        <v>36</v>
      </c>
      <c r="W261" s="97">
        <v>98</v>
      </c>
      <c r="X261" s="97">
        <v>81</v>
      </c>
      <c r="Y261" s="97">
        <v>106</v>
      </c>
      <c r="Z261" s="97">
        <v>158</v>
      </c>
      <c r="AA261" s="97">
        <v>197</v>
      </c>
      <c r="AB261" s="97">
        <v>87</v>
      </c>
      <c r="AC261" s="97">
        <v>108</v>
      </c>
      <c r="AD261" s="97">
        <v>203</v>
      </c>
      <c r="AE261" s="97">
        <v>113</v>
      </c>
      <c r="AF261" s="97">
        <v>168</v>
      </c>
      <c r="AG261" s="97">
        <v>178</v>
      </c>
      <c r="AH261" s="90">
        <f t="shared" si="21"/>
        <v>1564</v>
      </c>
      <c r="AI261">
        <f t="shared" si="22"/>
        <v>103150.602941176</v>
      </c>
      <c r="AJ261">
        <f t="shared" si="23"/>
        <v>120.307692307692</v>
      </c>
    </row>
    <row r="262" ht="15.75" spans="3:36">
      <c r="C262" t="s">
        <v>291</v>
      </c>
      <c r="D262" t="s">
        <v>292</v>
      </c>
      <c r="E262">
        <f t="shared" si="19"/>
        <v>13</v>
      </c>
      <c r="F262" s="97">
        <v>13829463</v>
      </c>
      <c r="G262" s="97">
        <v>14733947</v>
      </c>
      <c r="H262" s="97">
        <v>12962532</v>
      </c>
      <c r="I262" s="97">
        <v>12627008</v>
      </c>
      <c r="J262" s="97">
        <v>13451775</v>
      </c>
      <c r="K262" s="97">
        <v>15584514</v>
      </c>
      <c r="L262" s="97">
        <v>14215645</v>
      </c>
      <c r="M262" s="97">
        <v>11219006</v>
      </c>
      <c r="N262" s="97">
        <v>13459848</v>
      </c>
      <c r="O262" s="97">
        <v>17444552</v>
      </c>
      <c r="P262" s="97">
        <v>11135419</v>
      </c>
      <c r="Q262" s="97">
        <v>14915983</v>
      </c>
      <c r="R262" s="97">
        <v>13378382</v>
      </c>
      <c r="S262" s="103">
        <f t="shared" si="20"/>
        <v>178958074</v>
      </c>
      <c r="U262" s="97">
        <v>171</v>
      </c>
      <c r="V262" s="97">
        <v>175</v>
      </c>
      <c r="W262" s="97">
        <v>165</v>
      </c>
      <c r="X262" s="97">
        <v>164</v>
      </c>
      <c r="Y262" s="97">
        <v>176</v>
      </c>
      <c r="Z262" s="97">
        <v>222</v>
      </c>
      <c r="AA262" s="97">
        <v>157</v>
      </c>
      <c r="AB262" s="97">
        <v>152</v>
      </c>
      <c r="AC262" s="97">
        <v>198</v>
      </c>
      <c r="AD262" s="97">
        <v>197</v>
      </c>
      <c r="AE262" s="97">
        <v>181</v>
      </c>
      <c r="AF262" s="97">
        <v>180</v>
      </c>
      <c r="AG262" s="97">
        <v>166</v>
      </c>
      <c r="AH262" s="90">
        <f t="shared" si="21"/>
        <v>2304</v>
      </c>
      <c r="AI262">
        <f t="shared" si="22"/>
        <v>77672.7751736111</v>
      </c>
      <c r="AJ262">
        <f t="shared" si="23"/>
        <v>177.230769230769</v>
      </c>
    </row>
    <row r="263" ht="15.75" spans="3:36">
      <c r="C263" t="s">
        <v>295</v>
      </c>
      <c r="D263" t="s">
        <v>296</v>
      </c>
      <c r="E263">
        <f t="shared" si="19"/>
        <v>13</v>
      </c>
      <c r="F263" s="97">
        <v>4855161</v>
      </c>
      <c r="G263" s="97">
        <v>3083066</v>
      </c>
      <c r="H263" s="97">
        <v>3961748</v>
      </c>
      <c r="I263" s="97">
        <v>3550015</v>
      </c>
      <c r="J263" s="97">
        <v>5203839</v>
      </c>
      <c r="K263" s="97">
        <v>7403358</v>
      </c>
      <c r="L263" s="97">
        <v>5389851</v>
      </c>
      <c r="M263" s="97">
        <v>3477708</v>
      </c>
      <c r="N263" s="97">
        <v>6058524</v>
      </c>
      <c r="O263" s="97">
        <v>6937394</v>
      </c>
      <c r="P263" s="97">
        <v>5610298</v>
      </c>
      <c r="Q263" s="97">
        <v>5015982</v>
      </c>
      <c r="R263" s="97">
        <v>9037130</v>
      </c>
      <c r="S263" s="103">
        <f t="shared" si="20"/>
        <v>69584074</v>
      </c>
      <c r="U263" s="97">
        <v>45</v>
      </c>
      <c r="V263" s="97">
        <v>35</v>
      </c>
      <c r="W263" s="97">
        <v>38</v>
      </c>
      <c r="X263" s="97">
        <v>38</v>
      </c>
      <c r="Y263" s="97">
        <v>55</v>
      </c>
      <c r="Z263" s="97">
        <v>80</v>
      </c>
      <c r="AA263" s="97">
        <v>60</v>
      </c>
      <c r="AB263" s="97">
        <v>39</v>
      </c>
      <c r="AC263" s="97">
        <v>65</v>
      </c>
      <c r="AD263" s="97">
        <v>69</v>
      </c>
      <c r="AE263" s="97">
        <v>54</v>
      </c>
      <c r="AF263" s="97">
        <v>68</v>
      </c>
      <c r="AG263" s="97">
        <v>89</v>
      </c>
      <c r="AH263" s="90">
        <f t="shared" si="21"/>
        <v>735</v>
      </c>
      <c r="AI263">
        <f t="shared" si="22"/>
        <v>94672.2095238095</v>
      </c>
      <c r="AJ263">
        <f t="shared" si="23"/>
        <v>56.5384615384615</v>
      </c>
    </row>
    <row r="264" ht="15.75" spans="3:36">
      <c r="C264" t="s">
        <v>307</v>
      </c>
      <c r="D264" t="s">
        <v>308</v>
      </c>
      <c r="E264">
        <f t="shared" si="19"/>
        <v>13</v>
      </c>
      <c r="F264" s="97">
        <v>3647604</v>
      </c>
      <c r="G264" s="97">
        <v>5914670</v>
      </c>
      <c r="H264" s="97">
        <v>6570300</v>
      </c>
      <c r="I264" s="97">
        <v>5359994</v>
      </c>
      <c r="J264" s="97">
        <v>6866318</v>
      </c>
      <c r="K264" s="97">
        <v>8142192</v>
      </c>
      <c r="L264" s="97">
        <v>6066576</v>
      </c>
      <c r="M264" s="97">
        <v>5500726</v>
      </c>
      <c r="N264" s="97">
        <v>7194332</v>
      </c>
      <c r="O264" s="97">
        <v>9316733</v>
      </c>
      <c r="P264" s="97">
        <v>6250474</v>
      </c>
      <c r="Q264" s="97">
        <v>9032516</v>
      </c>
      <c r="R264" s="97">
        <v>13800867</v>
      </c>
      <c r="S264" s="103">
        <f t="shared" si="20"/>
        <v>93663302</v>
      </c>
      <c r="U264" s="97">
        <v>41</v>
      </c>
      <c r="V264" s="97">
        <v>61</v>
      </c>
      <c r="W264" s="97">
        <v>60</v>
      </c>
      <c r="X264" s="97">
        <v>78</v>
      </c>
      <c r="Y264" s="97">
        <v>79</v>
      </c>
      <c r="Z264" s="97">
        <v>72</v>
      </c>
      <c r="AA264" s="97">
        <v>51</v>
      </c>
      <c r="AB264" s="97">
        <v>69</v>
      </c>
      <c r="AC264" s="97">
        <v>71</v>
      </c>
      <c r="AD264" s="97">
        <v>88</v>
      </c>
      <c r="AE264" s="97">
        <v>73</v>
      </c>
      <c r="AF264" s="97">
        <v>91</v>
      </c>
      <c r="AG264" s="97">
        <v>124</v>
      </c>
      <c r="AH264" s="90">
        <f t="shared" si="21"/>
        <v>958</v>
      </c>
      <c r="AI264">
        <f t="shared" si="22"/>
        <v>97769.6263048017</v>
      </c>
      <c r="AJ264">
        <f t="shared" si="23"/>
        <v>73.6923076923077</v>
      </c>
    </row>
    <row r="265" ht="15.75" spans="3:36">
      <c r="C265" t="s">
        <v>311</v>
      </c>
      <c r="D265" t="s">
        <v>312</v>
      </c>
      <c r="E265">
        <f t="shared" si="19"/>
        <v>13</v>
      </c>
      <c r="F265" s="97">
        <v>8514720</v>
      </c>
      <c r="G265" s="97">
        <v>6500500</v>
      </c>
      <c r="H265" s="97">
        <v>9216810</v>
      </c>
      <c r="I265" s="97">
        <v>5573416</v>
      </c>
      <c r="J265" s="97">
        <v>7757368</v>
      </c>
      <c r="K265" s="97">
        <v>12992595</v>
      </c>
      <c r="L265" s="97">
        <v>8654143</v>
      </c>
      <c r="M265" s="97">
        <v>6586739</v>
      </c>
      <c r="N265" s="97">
        <v>7139232</v>
      </c>
      <c r="O265" s="97">
        <v>10961370</v>
      </c>
      <c r="P265" s="97">
        <v>5834550</v>
      </c>
      <c r="Q265" s="97">
        <v>9355141</v>
      </c>
      <c r="R265" s="97">
        <v>10107356</v>
      </c>
      <c r="S265" s="103">
        <f t="shared" si="20"/>
        <v>109193940</v>
      </c>
      <c r="U265" s="97">
        <v>87</v>
      </c>
      <c r="V265" s="97">
        <v>85</v>
      </c>
      <c r="W265" s="97">
        <v>111</v>
      </c>
      <c r="X265" s="97">
        <v>76</v>
      </c>
      <c r="Y265" s="97">
        <v>93</v>
      </c>
      <c r="Z265" s="97">
        <v>144</v>
      </c>
      <c r="AA265" s="97">
        <v>109</v>
      </c>
      <c r="AB265" s="97">
        <v>70</v>
      </c>
      <c r="AC265" s="97">
        <v>105</v>
      </c>
      <c r="AD265" s="97">
        <v>140</v>
      </c>
      <c r="AE265" s="97">
        <v>61</v>
      </c>
      <c r="AF265" s="97">
        <v>107</v>
      </c>
      <c r="AG265" s="97">
        <v>122</v>
      </c>
      <c r="AH265" s="90">
        <f t="shared" si="21"/>
        <v>1310</v>
      </c>
      <c r="AI265">
        <f t="shared" si="22"/>
        <v>83354.1526717557</v>
      </c>
      <c r="AJ265">
        <f t="shared" si="23"/>
        <v>100.769230769231</v>
      </c>
    </row>
    <row r="266" ht="15.75" spans="3:36">
      <c r="C266" t="s">
        <v>321</v>
      </c>
      <c r="D266" t="s">
        <v>322</v>
      </c>
      <c r="E266">
        <f t="shared" si="19"/>
        <v>13</v>
      </c>
      <c r="F266" s="97">
        <v>10753925</v>
      </c>
      <c r="G266" s="97">
        <v>10238568</v>
      </c>
      <c r="H266" s="97">
        <v>10496680</v>
      </c>
      <c r="I266" s="97">
        <v>10158531</v>
      </c>
      <c r="J266" s="97">
        <v>9981062</v>
      </c>
      <c r="K266" s="97">
        <v>12327982</v>
      </c>
      <c r="L266" s="97">
        <v>11177318</v>
      </c>
      <c r="M266" s="97">
        <v>8723240</v>
      </c>
      <c r="N266" s="97">
        <v>11183738</v>
      </c>
      <c r="O266" s="97">
        <v>11150174</v>
      </c>
      <c r="P266" s="97">
        <v>7448757</v>
      </c>
      <c r="Q266" s="97">
        <v>8653963</v>
      </c>
      <c r="R266" s="97">
        <v>9428666</v>
      </c>
      <c r="S266" s="103">
        <f t="shared" si="20"/>
        <v>131722604</v>
      </c>
      <c r="U266" s="97">
        <v>135</v>
      </c>
      <c r="V266" s="97">
        <v>137</v>
      </c>
      <c r="W266" s="97">
        <v>167</v>
      </c>
      <c r="X266" s="97">
        <v>135</v>
      </c>
      <c r="Y266" s="97">
        <v>123</v>
      </c>
      <c r="Z266" s="97">
        <v>168</v>
      </c>
      <c r="AA266" s="97">
        <v>154</v>
      </c>
      <c r="AB266" s="97">
        <v>110</v>
      </c>
      <c r="AC266" s="97">
        <v>156</v>
      </c>
      <c r="AD266" s="97">
        <v>161</v>
      </c>
      <c r="AE266" s="97">
        <v>115</v>
      </c>
      <c r="AF266" s="97">
        <v>145</v>
      </c>
      <c r="AG266" s="97">
        <v>140</v>
      </c>
      <c r="AH266" s="90">
        <f t="shared" si="21"/>
        <v>1846</v>
      </c>
      <c r="AI266">
        <f t="shared" si="22"/>
        <v>71355.6901408451</v>
      </c>
      <c r="AJ266">
        <f t="shared" si="23"/>
        <v>142</v>
      </c>
    </row>
    <row r="267" ht="15.75" spans="3:36">
      <c r="C267" t="s">
        <v>327</v>
      </c>
      <c r="D267" t="s">
        <v>328</v>
      </c>
      <c r="E267">
        <f t="shared" si="19"/>
        <v>9</v>
      </c>
      <c r="F267" s="97">
        <v>6983938</v>
      </c>
      <c r="G267" s="97">
        <v>8631386</v>
      </c>
      <c r="H267" s="97">
        <v>7103755</v>
      </c>
      <c r="I267" s="97">
        <v>7108564</v>
      </c>
      <c r="J267" s="97">
        <v>6814561</v>
      </c>
      <c r="K267" s="97">
        <v>0</v>
      </c>
      <c r="L267" s="97">
        <v>0</v>
      </c>
      <c r="M267" s="97">
        <v>8857476</v>
      </c>
      <c r="N267" s="97">
        <v>7672745</v>
      </c>
      <c r="O267" s="97">
        <v>0</v>
      </c>
      <c r="P267" s="97">
        <v>8750958</v>
      </c>
      <c r="Q267" s="97">
        <v>8154645</v>
      </c>
      <c r="R267" s="97">
        <v>0</v>
      </c>
      <c r="S267" s="103">
        <f t="shared" si="20"/>
        <v>70078028</v>
      </c>
      <c r="U267" s="97">
        <v>114</v>
      </c>
      <c r="V267" s="97">
        <v>130</v>
      </c>
      <c r="W267" s="97">
        <v>123</v>
      </c>
      <c r="X267" s="97">
        <v>113</v>
      </c>
      <c r="Y267" s="97">
        <v>124</v>
      </c>
      <c r="Z267" s="97">
        <v>0</v>
      </c>
      <c r="AA267" s="97">
        <v>0</v>
      </c>
      <c r="AB267" s="97">
        <v>135</v>
      </c>
      <c r="AC267" s="97">
        <v>113</v>
      </c>
      <c r="AD267" s="97">
        <v>0</v>
      </c>
      <c r="AE267" s="97">
        <v>156</v>
      </c>
      <c r="AF267" s="97">
        <v>140</v>
      </c>
      <c r="AG267" s="97">
        <v>0</v>
      </c>
      <c r="AH267" s="90">
        <f t="shared" si="21"/>
        <v>1148</v>
      </c>
      <c r="AI267">
        <f t="shared" si="22"/>
        <v>61043.5783972125</v>
      </c>
      <c r="AJ267">
        <f t="shared" si="23"/>
        <v>127.555555555556</v>
      </c>
    </row>
    <row r="268" ht="15.75" spans="3:36">
      <c r="C268" t="s">
        <v>309</v>
      </c>
      <c r="D268" t="s">
        <v>310</v>
      </c>
      <c r="E268">
        <f t="shared" ref="E268:E331" si="24">COUNTIF(F268:R268,"&gt;0")</f>
        <v>9</v>
      </c>
      <c r="F268" s="97">
        <v>4479751</v>
      </c>
      <c r="G268" s="97">
        <v>2446416</v>
      </c>
      <c r="H268" s="97">
        <v>8202338</v>
      </c>
      <c r="I268" s="97">
        <v>3087783</v>
      </c>
      <c r="J268" s="97">
        <v>6354197</v>
      </c>
      <c r="K268" s="97">
        <v>0</v>
      </c>
      <c r="L268" s="97">
        <v>0</v>
      </c>
      <c r="M268" s="97">
        <v>2838790</v>
      </c>
      <c r="N268" s="97">
        <v>4763452</v>
      </c>
      <c r="O268" s="97">
        <v>0</v>
      </c>
      <c r="P268" s="97">
        <v>3926556</v>
      </c>
      <c r="Q268" s="97">
        <v>3245911</v>
      </c>
      <c r="R268" s="97">
        <v>0</v>
      </c>
      <c r="S268" s="103">
        <f t="shared" ref="S268:S331" si="25">SUM(F268:R268)</f>
        <v>39345194</v>
      </c>
      <c r="U268" s="97">
        <v>47</v>
      </c>
      <c r="V268" s="97">
        <v>35</v>
      </c>
      <c r="W268" s="97">
        <v>52</v>
      </c>
      <c r="X268" s="97">
        <v>51</v>
      </c>
      <c r="Y268" s="97">
        <v>66</v>
      </c>
      <c r="Z268" s="97">
        <v>0</v>
      </c>
      <c r="AA268" s="97">
        <v>0</v>
      </c>
      <c r="AB268" s="97">
        <v>44</v>
      </c>
      <c r="AC268" s="97">
        <v>59</v>
      </c>
      <c r="AD268" s="97">
        <v>0</v>
      </c>
      <c r="AE268" s="97">
        <v>56</v>
      </c>
      <c r="AF268" s="97">
        <v>43</v>
      </c>
      <c r="AG268" s="97">
        <v>0</v>
      </c>
      <c r="AH268" s="90">
        <f t="shared" ref="AH268:AH331" si="26">SUM(U268:AG268)</f>
        <v>453</v>
      </c>
      <c r="AI268">
        <f t="shared" ref="AI268:AI331" si="27">IFERROR(S268/AH268,0)</f>
        <v>86854.7328918322</v>
      </c>
      <c r="AJ268">
        <f t="shared" ref="AJ268:AJ331" si="28">IFERROR(AH268/E268,0)</f>
        <v>50.3333333333333</v>
      </c>
    </row>
    <row r="269" ht="15.75" spans="3:36">
      <c r="C269" t="s">
        <v>315</v>
      </c>
      <c r="D269" t="s">
        <v>316</v>
      </c>
      <c r="E269">
        <f t="shared" si="24"/>
        <v>13</v>
      </c>
      <c r="F269" s="97">
        <v>8400707</v>
      </c>
      <c r="G269" s="97">
        <v>5692716</v>
      </c>
      <c r="H269" s="97">
        <v>8638679</v>
      </c>
      <c r="I269" s="97">
        <v>4637129</v>
      </c>
      <c r="J269" s="97">
        <v>6054485</v>
      </c>
      <c r="K269" s="97">
        <v>10310598</v>
      </c>
      <c r="L269" s="97">
        <v>10856721</v>
      </c>
      <c r="M269" s="97">
        <v>7713642</v>
      </c>
      <c r="N269" s="97">
        <v>6706446</v>
      </c>
      <c r="O269" s="97">
        <v>9798965</v>
      </c>
      <c r="P269" s="97">
        <v>5589077</v>
      </c>
      <c r="Q269" s="97">
        <v>6851713</v>
      </c>
      <c r="R269" s="97">
        <v>10435571</v>
      </c>
      <c r="S269" s="103">
        <f t="shared" si="25"/>
        <v>101686449</v>
      </c>
      <c r="U269" s="97">
        <v>100</v>
      </c>
      <c r="V269" s="97">
        <v>60</v>
      </c>
      <c r="W269" s="97">
        <v>96</v>
      </c>
      <c r="X269" s="97">
        <v>62</v>
      </c>
      <c r="Y269" s="97">
        <v>70</v>
      </c>
      <c r="Z269" s="97">
        <v>109</v>
      </c>
      <c r="AA269" s="97">
        <v>113</v>
      </c>
      <c r="AB269" s="97">
        <v>75</v>
      </c>
      <c r="AC269" s="97">
        <v>79</v>
      </c>
      <c r="AD269" s="97">
        <v>118</v>
      </c>
      <c r="AE269" s="97">
        <v>74</v>
      </c>
      <c r="AF269" s="97">
        <v>70</v>
      </c>
      <c r="AG269" s="97">
        <v>116</v>
      </c>
      <c r="AH269" s="90">
        <f t="shared" si="26"/>
        <v>1142</v>
      </c>
      <c r="AI269">
        <f t="shared" si="27"/>
        <v>89042.4246935201</v>
      </c>
      <c r="AJ269">
        <f t="shared" si="28"/>
        <v>87.8461538461538</v>
      </c>
    </row>
    <row r="270" ht="15.75" spans="3:36">
      <c r="C270" t="s">
        <v>305</v>
      </c>
      <c r="D270" t="s">
        <v>306</v>
      </c>
      <c r="E270">
        <f t="shared" si="24"/>
        <v>13</v>
      </c>
      <c r="F270" s="97">
        <v>20125086</v>
      </c>
      <c r="G270" s="97">
        <v>18219942</v>
      </c>
      <c r="H270" s="97">
        <v>23164010</v>
      </c>
      <c r="I270" s="97">
        <v>18009534</v>
      </c>
      <c r="J270" s="97">
        <v>20864109</v>
      </c>
      <c r="K270" s="97">
        <v>28665090</v>
      </c>
      <c r="L270" s="97">
        <v>21936767</v>
      </c>
      <c r="M270" s="97">
        <v>16484023</v>
      </c>
      <c r="N270" s="97">
        <v>16241896</v>
      </c>
      <c r="O270" s="97">
        <v>30418956</v>
      </c>
      <c r="P270" s="97">
        <v>17223579</v>
      </c>
      <c r="Q270" s="97">
        <v>19270260</v>
      </c>
      <c r="R270" s="97">
        <v>24083861</v>
      </c>
      <c r="S270" s="103">
        <f t="shared" si="25"/>
        <v>274707113</v>
      </c>
      <c r="U270" s="97">
        <v>234</v>
      </c>
      <c r="V270" s="97">
        <v>231</v>
      </c>
      <c r="W270" s="97">
        <v>282</v>
      </c>
      <c r="X270" s="97">
        <v>254</v>
      </c>
      <c r="Y270" s="97">
        <v>220</v>
      </c>
      <c r="Z270" s="97">
        <v>323</v>
      </c>
      <c r="AA270" s="97">
        <v>234</v>
      </c>
      <c r="AB270" s="97">
        <v>205</v>
      </c>
      <c r="AC270" s="97">
        <v>220</v>
      </c>
      <c r="AD270" s="97">
        <v>335</v>
      </c>
      <c r="AE270" s="97">
        <v>233</v>
      </c>
      <c r="AF270" s="97">
        <v>224</v>
      </c>
      <c r="AG270" s="97">
        <v>262</v>
      </c>
      <c r="AH270" s="90">
        <f t="shared" si="26"/>
        <v>3257</v>
      </c>
      <c r="AI270">
        <f t="shared" si="27"/>
        <v>84343.6023948419</v>
      </c>
      <c r="AJ270">
        <f t="shared" si="28"/>
        <v>250.538461538462</v>
      </c>
    </row>
    <row r="271" ht="15.75" spans="3:36">
      <c r="C271" t="s">
        <v>303</v>
      </c>
      <c r="D271" t="s">
        <v>304</v>
      </c>
      <c r="E271">
        <f t="shared" si="24"/>
        <v>13</v>
      </c>
      <c r="F271" s="97">
        <v>9196612</v>
      </c>
      <c r="G271" s="97">
        <v>7918233</v>
      </c>
      <c r="H271" s="97">
        <v>7656236</v>
      </c>
      <c r="I271" s="97">
        <v>8392834</v>
      </c>
      <c r="J271" s="97">
        <v>7096733</v>
      </c>
      <c r="K271" s="97">
        <v>12854230</v>
      </c>
      <c r="L271" s="97">
        <v>9170427</v>
      </c>
      <c r="M271" s="97">
        <v>8614289</v>
      </c>
      <c r="N271" s="97">
        <v>7519620</v>
      </c>
      <c r="O271" s="97">
        <v>12185351</v>
      </c>
      <c r="P271" s="97">
        <v>7127008</v>
      </c>
      <c r="Q271" s="97">
        <v>6161553</v>
      </c>
      <c r="R271" s="97">
        <v>11388851</v>
      </c>
      <c r="S271" s="103">
        <f t="shared" si="25"/>
        <v>115281977</v>
      </c>
      <c r="U271" s="97">
        <v>125</v>
      </c>
      <c r="V271" s="97">
        <v>131</v>
      </c>
      <c r="W271" s="97">
        <v>112</v>
      </c>
      <c r="X271" s="97">
        <v>123</v>
      </c>
      <c r="Y271" s="97">
        <v>99</v>
      </c>
      <c r="Z271" s="97">
        <v>195</v>
      </c>
      <c r="AA271" s="97">
        <v>141</v>
      </c>
      <c r="AB271" s="97">
        <v>126</v>
      </c>
      <c r="AC271" s="97">
        <v>110</v>
      </c>
      <c r="AD271" s="97">
        <v>180</v>
      </c>
      <c r="AE271" s="97">
        <v>116</v>
      </c>
      <c r="AF271" s="97">
        <v>108</v>
      </c>
      <c r="AG271" s="97">
        <v>150</v>
      </c>
      <c r="AH271" s="90">
        <f t="shared" si="26"/>
        <v>1716</v>
      </c>
      <c r="AI271">
        <f t="shared" si="27"/>
        <v>67180.6392773893</v>
      </c>
      <c r="AJ271">
        <f t="shared" si="28"/>
        <v>132</v>
      </c>
    </row>
    <row r="272" ht="15.75" spans="3:36">
      <c r="C272" t="s">
        <v>313</v>
      </c>
      <c r="D272" t="s">
        <v>314</v>
      </c>
      <c r="E272">
        <f t="shared" si="24"/>
        <v>12</v>
      </c>
      <c r="F272" s="97">
        <v>8327341</v>
      </c>
      <c r="G272" s="97">
        <v>8499211</v>
      </c>
      <c r="H272" s="97">
        <v>10205978</v>
      </c>
      <c r="I272" s="97">
        <v>6987387</v>
      </c>
      <c r="J272" s="97">
        <v>9802482</v>
      </c>
      <c r="K272" s="97">
        <v>12569352</v>
      </c>
      <c r="L272" s="97">
        <v>2702374</v>
      </c>
      <c r="M272" s="97">
        <v>7516666</v>
      </c>
      <c r="N272" s="97">
        <v>8165654</v>
      </c>
      <c r="O272" s="97">
        <v>0</v>
      </c>
      <c r="P272" s="97">
        <v>8013065</v>
      </c>
      <c r="Q272" s="97">
        <v>8378252</v>
      </c>
      <c r="R272" s="97">
        <v>11931807</v>
      </c>
      <c r="S272" s="103">
        <f t="shared" si="25"/>
        <v>103099569</v>
      </c>
      <c r="U272" s="97">
        <v>106</v>
      </c>
      <c r="V272" s="97">
        <v>109</v>
      </c>
      <c r="W272" s="97">
        <v>110</v>
      </c>
      <c r="X272" s="97">
        <v>93</v>
      </c>
      <c r="Y272" s="97">
        <v>116</v>
      </c>
      <c r="Z272" s="97">
        <v>145</v>
      </c>
      <c r="AA272" s="97">
        <v>35</v>
      </c>
      <c r="AB272" s="97">
        <v>102</v>
      </c>
      <c r="AC272" s="97">
        <v>118</v>
      </c>
      <c r="AD272" s="97">
        <v>0</v>
      </c>
      <c r="AE272" s="97">
        <v>111</v>
      </c>
      <c r="AF272" s="97">
        <v>96</v>
      </c>
      <c r="AG272" s="97">
        <v>150</v>
      </c>
      <c r="AH272" s="90">
        <f t="shared" si="26"/>
        <v>1291</v>
      </c>
      <c r="AI272">
        <f t="shared" si="27"/>
        <v>79860.2393493416</v>
      </c>
      <c r="AJ272">
        <f t="shared" si="28"/>
        <v>107.583333333333</v>
      </c>
    </row>
    <row r="273" ht="15.75" spans="3:36">
      <c r="C273" t="s">
        <v>1013</v>
      </c>
      <c r="D273" t="s">
        <v>1014</v>
      </c>
      <c r="E273">
        <f t="shared" si="24"/>
        <v>0</v>
      </c>
      <c r="F273" s="97">
        <v>0</v>
      </c>
      <c r="G273" s="97">
        <v>0</v>
      </c>
      <c r="H273" s="97">
        <v>0</v>
      </c>
      <c r="I273" s="97">
        <v>0</v>
      </c>
      <c r="J273" s="97">
        <v>0</v>
      </c>
      <c r="K273" s="97">
        <v>0</v>
      </c>
      <c r="L273" s="97">
        <v>0</v>
      </c>
      <c r="M273" s="97">
        <v>0</v>
      </c>
      <c r="N273" s="97">
        <v>0</v>
      </c>
      <c r="O273" s="97">
        <v>0</v>
      </c>
      <c r="P273" s="97">
        <v>0</v>
      </c>
      <c r="Q273" s="97">
        <v>0</v>
      </c>
      <c r="R273" s="97">
        <v>0</v>
      </c>
      <c r="S273" s="103">
        <f t="shared" si="25"/>
        <v>0</v>
      </c>
      <c r="U273" s="97">
        <v>0</v>
      </c>
      <c r="V273" s="97">
        <v>0</v>
      </c>
      <c r="W273" s="97">
        <v>0</v>
      </c>
      <c r="X273" s="97">
        <v>0</v>
      </c>
      <c r="Y273" s="97">
        <v>0</v>
      </c>
      <c r="Z273" s="97">
        <v>0</v>
      </c>
      <c r="AA273" s="97">
        <v>0</v>
      </c>
      <c r="AB273" s="97">
        <v>0</v>
      </c>
      <c r="AC273" s="97">
        <v>0</v>
      </c>
      <c r="AD273" s="97">
        <v>0</v>
      </c>
      <c r="AE273" s="97">
        <v>0</v>
      </c>
      <c r="AF273" s="97">
        <v>0</v>
      </c>
      <c r="AG273" s="97">
        <v>0</v>
      </c>
      <c r="AH273" s="90">
        <f t="shared" si="26"/>
        <v>0</v>
      </c>
      <c r="AI273">
        <f t="shared" si="27"/>
        <v>0</v>
      </c>
      <c r="AJ273">
        <f t="shared" si="28"/>
        <v>0</v>
      </c>
    </row>
    <row r="274" ht="15.75" spans="3:36">
      <c r="C274" t="s">
        <v>318</v>
      </c>
      <c r="D274" t="s">
        <v>319</v>
      </c>
      <c r="E274">
        <f t="shared" si="24"/>
        <v>13</v>
      </c>
      <c r="F274" s="97">
        <v>3085367</v>
      </c>
      <c r="G274" s="97">
        <v>15533319</v>
      </c>
      <c r="H274" s="97">
        <v>12225170</v>
      </c>
      <c r="I274" s="97">
        <v>11097220</v>
      </c>
      <c r="J274" s="97">
        <v>17383210</v>
      </c>
      <c r="K274" s="97">
        <v>12970533</v>
      </c>
      <c r="L274" s="97">
        <v>12409939</v>
      </c>
      <c r="M274" s="97">
        <v>12917107</v>
      </c>
      <c r="N274" s="97">
        <v>12730812</v>
      </c>
      <c r="O274" s="97">
        <v>16604895</v>
      </c>
      <c r="P274" s="97">
        <v>13738109</v>
      </c>
      <c r="Q274" s="97">
        <v>16018381</v>
      </c>
      <c r="R274" s="97">
        <v>14355671</v>
      </c>
      <c r="S274" s="103">
        <f t="shared" si="25"/>
        <v>171069733</v>
      </c>
      <c r="U274" s="97">
        <v>31</v>
      </c>
      <c r="V274" s="97">
        <v>186</v>
      </c>
      <c r="W274" s="97">
        <v>160</v>
      </c>
      <c r="X274" s="97">
        <v>145</v>
      </c>
      <c r="Y274" s="97">
        <v>216</v>
      </c>
      <c r="Z274" s="97">
        <v>179</v>
      </c>
      <c r="AA274" s="97">
        <v>153</v>
      </c>
      <c r="AB274" s="97">
        <v>168</v>
      </c>
      <c r="AC274" s="97">
        <v>195</v>
      </c>
      <c r="AD274" s="97">
        <v>202</v>
      </c>
      <c r="AE274" s="97">
        <v>172</v>
      </c>
      <c r="AF274" s="97">
        <v>236</v>
      </c>
      <c r="AG274" s="97">
        <v>181</v>
      </c>
      <c r="AH274" s="90">
        <f t="shared" si="26"/>
        <v>2224</v>
      </c>
      <c r="AI274">
        <f t="shared" si="27"/>
        <v>76919.8439748201</v>
      </c>
      <c r="AJ274">
        <f t="shared" si="28"/>
        <v>171.076923076923</v>
      </c>
    </row>
    <row r="275" ht="15.75" spans="3:36">
      <c r="C275" t="s">
        <v>337</v>
      </c>
      <c r="D275" t="s">
        <v>338</v>
      </c>
      <c r="E275">
        <f t="shared" si="24"/>
        <v>13</v>
      </c>
      <c r="F275" s="97">
        <v>6115808</v>
      </c>
      <c r="G275" s="97">
        <v>5145386</v>
      </c>
      <c r="H275" s="97">
        <v>5802121</v>
      </c>
      <c r="I275" s="97">
        <v>6910273</v>
      </c>
      <c r="J275" s="97">
        <v>7682207</v>
      </c>
      <c r="K275" s="97">
        <v>9391190</v>
      </c>
      <c r="L275" s="97">
        <v>5650492</v>
      </c>
      <c r="M275" s="97">
        <v>6578413</v>
      </c>
      <c r="N275" s="97">
        <v>6171681</v>
      </c>
      <c r="O275" s="97">
        <v>5465129</v>
      </c>
      <c r="P275" s="97">
        <v>7097242</v>
      </c>
      <c r="Q275" s="97">
        <v>9167777</v>
      </c>
      <c r="R275" s="97">
        <v>7785245</v>
      </c>
      <c r="S275" s="103">
        <f t="shared" si="25"/>
        <v>88962964</v>
      </c>
      <c r="U275" s="97">
        <v>70</v>
      </c>
      <c r="V275" s="97">
        <v>74</v>
      </c>
      <c r="W275" s="97">
        <v>76</v>
      </c>
      <c r="X275" s="97">
        <v>90</v>
      </c>
      <c r="Y275" s="97">
        <v>99</v>
      </c>
      <c r="Z275" s="97">
        <v>90</v>
      </c>
      <c r="AA275" s="97">
        <v>79</v>
      </c>
      <c r="AB275" s="97">
        <v>68</v>
      </c>
      <c r="AC275" s="97">
        <v>69</v>
      </c>
      <c r="AD275" s="97">
        <v>76</v>
      </c>
      <c r="AE275" s="97">
        <v>88</v>
      </c>
      <c r="AF275" s="97">
        <v>96</v>
      </c>
      <c r="AG275" s="97">
        <v>86</v>
      </c>
      <c r="AH275" s="90">
        <f t="shared" si="26"/>
        <v>1061</v>
      </c>
      <c r="AI275">
        <f t="shared" si="27"/>
        <v>83848.2224316682</v>
      </c>
      <c r="AJ275">
        <f t="shared" si="28"/>
        <v>81.6153846153846</v>
      </c>
    </row>
    <row r="276" ht="15.75" spans="3:36">
      <c r="C276" t="s">
        <v>323</v>
      </c>
      <c r="D276" t="s">
        <v>324</v>
      </c>
      <c r="E276">
        <f t="shared" si="24"/>
        <v>13</v>
      </c>
      <c r="F276" s="97">
        <v>17376869</v>
      </c>
      <c r="G276" s="97">
        <v>11154234</v>
      </c>
      <c r="H276" s="97">
        <v>13294760</v>
      </c>
      <c r="I276" s="97">
        <v>41599419</v>
      </c>
      <c r="J276" s="97">
        <v>15605987</v>
      </c>
      <c r="K276" s="97">
        <v>21229129</v>
      </c>
      <c r="L276" s="97">
        <v>17375726</v>
      </c>
      <c r="M276" s="97">
        <v>9308090</v>
      </c>
      <c r="N276" s="97">
        <v>11151079</v>
      </c>
      <c r="O276" s="97">
        <v>23160407</v>
      </c>
      <c r="P276" s="97">
        <v>10109535</v>
      </c>
      <c r="Q276" s="97">
        <v>15576538</v>
      </c>
      <c r="R276" s="97">
        <v>21754839</v>
      </c>
      <c r="S276" s="103">
        <f t="shared" si="25"/>
        <v>228696612</v>
      </c>
      <c r="U276" s="97">
        <v>217</v>
      </c>
      <c r="V276" s="97">
        <v>168</v>
      </c>
      <c r="W276" s="97">
        <v>198</v>
      </c>
      <c r="X276" s="97">
        <v>219</v>
      </c>
      <c r="Y276" s="97">
        <v>230</v>
      </c>
      <c r="Z276" s="97">
        <v>310</v>
      </c>
      <c r="AA276" s="97">
        <v>238</v>
      </c>
      <c r="AB276" s="97">
        <v>145</v>
      </c>
      <c r="AC276" s="97">
        <v>197</v>
      </c>
      <c r="AD276" s="97">
        <v>316</v>
      </c>
      <c r="AE276" s="97">
        <v>177</v>
      </c>
      <c r="AF276" s="97">
        <v>242</v>
      </c>
      <c r="AG276" s="97">
        <v>283</v>
      </c>
      <c r="AH276" s="90">
        <f t="shared" si="26"/>
        <v>2940</v>
      </c>
      <c r="AI276">
        <f t="shared" si="27"/>
        <v>77787.9632653061</v>
      </c>
      <c r="AJ276">
        <f t="shared" si="28"/>
        <v>226.153846153846</v>
      </c>
    </row>
    <row r="277" ht="15.75" spans="3:36">
      <c r="C277" t="s">
        <v>352</v>
      </c>
      <c r="D277" t="s">
        <v>353</v>
      </c>
      <c r="E277">
        <f t="shared" si="24"/>
        <v>13</v>
      </c>
      <c r="F277" s="97">
        <v>12160959</v>
      </c>
      <c r="G277" s="97">
        <v>11178289</v>
      </c>
      <c r="H277" s="97">
        <v>13106268</v>
      </c>
      <c r="I277" s="97">
        <v>12024171</v>
      </c>
      <c r="J277" s="97">
        <v>12448872</v>
      </c>
      <c r="K277" s="97">
        <v>17116752</v>
      </c>
      <c r="L277" s="97">
        <v>10845731</v>
      </c>
      <c r="M277" s="97">
        <v>9166843</v>
      </c>
      <c r="N277" s="97">
        <v>11183483</v>
      </c>
      <c r="O277" s="97">
        <v>19950993</v>
      </c>
      <c r="P277" s="97">
        <v>10093990</v>
      </c>
      <c r="Q277" s="97">
        <v>12547145</v>
      </c>
      <c r="R277" s="97">
        <v>13619684</v>
      </c>
      <c r="S277" s="103">
        <f t="shared" si="25"/>
        <v>165443180</v>
      </c>
      <c r="U277" s="97">
        <v>131</v>
      </c>
      <c r="V277" s="97">
        <v>126</v>
      </c>
      <c r="W277" s="97">
        <v>131</v>
      </c>
      <c r="X277" s="97">
        <v>131</v>
      </c>
      <c r="Y277" s="97">
        <v>135</v>
      </c>
      <c r="Z277" s="97">
        <v>175</v>
      </c>
      <c r="AA277" s="97">
        <v>100</v>
      </c>
      <c r="AB277" s="97">
        <v>96</v>
      </c>
      <c r="AC277" s="97">
        <v>136</v>
      </c>
      <c r="AD277" s="97">
        <v>212</v>
      </c>
      <c r="AE277" s="97">
        <v>128</v>
      </c>
      <c r="AF277" s="97">
        <v>152</v>
      </c>
      <c r="AG277" s="97">
        <v>131</v>
      </c>
      <c r="AH277" s="90">
        <f t="shared" si="26"/>
        <v>1784</v>
      </c>
      <c r="AI277">
        <f t="shared" si="27"/>
        <v>92737.2085201794</v>
      </c>
      <c r="AJ277">
        <f t="shared" si="28"/>
        <v>137.230769230769</v>
      </c>
    </row>
    <row r="278" ht="15.75" spans="3:36">
      <c r="C278" t="s">
        <v>335</v>
      </c>
      <c r="D278" t="s">
        <v>336</v>
      </c>
      <c r="E278">
        <f t="shared" si="24"/>
        <v>13</v>
      </c>
      <c r="F278" s="97">
        <v>19885349</v>
      </c>
      <c r="G278" s="97">
        <v>22170511</v>
      </c>
      <c r="H278" s="97">
        <v>22108283</v>
      </c>
      <c r="I278" s="97">
        <v>20717489</v>
      </c>
      <c r="J278" s="97">
        <v>23249604</v>
      </c>
      <c r="K278" s="97">
        <v>29690884</v>
      </c>
      <c r="L278" s="97">
        <v>30514114</v>
      </c>
      <c r="M278" s="97">
        <v>18008902</v>
      </c>
      <c r="N278" s="97">
        <v>20848105</v>
      </c>
      <c r="O278" s="97">
        <v>26192403</v>
      </c>
      <c r="P278" s="97">
        <v>18430631</v>
      </c>
      <c r="Q278" s="97">
        <v>25929162</v>
      </c>
      <c r="R278" s="97">
        <v>32167406</v>
      </c>
      <c r="S278" s="103">
        <f t="shared" si="25"/>
        <v>309912843</v>
      </c>
      <c r="U278" s="97">
        <v>277</v>
      </c>
      <c r="V278" s="97">
        <v>293</v>
      </c>
      <c r="W278" s="97">
        <v>303</v>
      </c>
      <c r="X278" s="97">
        <v>308</v>
      </c>
      <c r="Y278" s="97">
        <v>325</v>
      </c>
      <c r="Z278" s="97">
        <v>355</v>
      </c>
      <c r="AA278" s="97">
        <v>333</v>
      </c>
      <c r="AB278" s="97">
        <v>272</v>
      </c>
      <c r="AC278" s="97">
        <v>280</v>
      </c>
      <c r="AD278" s="97">
        <v>333</v>
      </c>
      <c r="AE278" s="97">
        <v>310</v>
      </c>
      <c r="AF278" s="97">
        <v>359</v>
      </c>
      <c r="AG278" s="97">
        <v>382</v>
      </c>
      <c r="AH278" s="90">
        <f t="shared" si="26"/>
        <v>4130</v>
      </c>
      <c r="AI278">
        <f t="shared" si="27"/>
        <v>75039.4292978208</v>
      </c>
      <c r="AJ278">
        <f t="shared" si="28"/>
        <v>317.692307692308</v>
      </c>
    </row>
    <row r="279" ht="15.75" spans="3:36">
      <c r="C279" t="s">
        <v>331</v>
      </c>
      <c r="D279" t="s">
        <v>332</v>
      </c>
      <c r="E279">
        <f t="shared" si="24"/>
        <v>13</v>
      </c>
      <c r="F279" s="97">
        <v>17444319</v>
      </c>
      <c r="G279" s="97">
        <v>14612515</v>
      </c>
      <c r="H279" s="97">
        <v>16311417</v>
      </c>
      <c r="I279" s="97">
        <v>16236993</v>
      </c>
      <c r="J279" s="97">
        <v>16183962</v>
      </c>
      <c r="K279" s="97">
        <v>22307716</v>
      </c>
      <c r="L279" s="97">
        <v>20464572</v>
      </c>
      <c r="M279" s="97">
        <v>12672805</v>
      </c>
      <c r="N279" s="97">
        <v>15514171</v>
      </c>
      <c r="O279" s="97">
        <v>16078507</v>
      </c>
      <c r="P279" s="97">
        <v>16443999</v>
      </c>
      <c r="Q279" s="97">
        <v>15893112</v>
      </c>
      <c r="R279" s="97">
        <v>17639172</v>
      </c>
      <c r="S279" s="103">
        <f t="shared" si="25"/>
        <v>217803260</v>
      </c>
      <c r="U279" s="97">
        <v>210</v>
      </c>
      <c r="V279" s="97">
        <v>185</v>
      </c>
      <c r="W279" s="97">
        <v>222</v>
      </c>
      <c r="X279" s="97">
        <v>204</v>
      </c>
      <c r="Y279" s="97">
        <v>210</v>
      </c>
      <c r="Z279" s="97">
        <v>244</v>
      </c>
      <c r="AA279" s="97">
        <v>203</v>
      </c>
      <c r="AB279" s="97">
        <v>181</v>
      </c>
      <c r="AC279" s="97">
        <v>199</v>
      </c>
      <c r="AD279" s="97">
        <v>205</v>
      </c>
      <c r="AE279" s="97">
        <v>207</v>
      </c>
      <c r="AF279" s="97">
        <v>237</v>
      </c>
      <c r="AG279" s="97">
        <v>229</v>
      </c>
      <c r="AH279" s="90">
        <f t="shared" si="26"/>
        <v>2736</v>
      </c>
      <c r="AI279">
        <f t="shared" si="27"/>
        <v>79606.4546783626</v>
      </c>
      <c r="AJ279">
        <f t="shared" si="28"/>
        <v>210.461538461538</v>
      </c>
    </row>
    <row r="280" ht="15.75" spans="3:36">
      <c r="C280" t="s">
        <v>354</v>
      </c>
      <c r="D280" t="s">
        <v>355</v>
      </c>
      <c r="E280">
        <f t="shared" si="24"/>
        <v>13</v>
      </c>
      <c r="F280" s="97">
        <v>12804483</v>
      </c>
      <c r="G280" s="97">
        <v>13157850</v>
      </c>
      <c r="H280" s="97">
        <v>16204513</v>
      </c>
      <c r="I280" s="97">
        <v>12775304</v>
      </c>
      <c r="J280" s="97">
        <v>11512509</v>
      </c>
      <c r="K280" s="97">
        <v>17545834</v>
      </c>
      <c r="L280" s="97">
        <v>14777815</v>
      </c>
      <c r="M280" s="97">
        <v>8325143</v>
      </c>
      <c r="N280" s="97">
        <v>13161249</v>
      </c>
      <c r="O280" s="97">
        <v>20401661</v>
      </c>
      <c r="P280" s="97">
        <v>12729115</v>
      </c>
      <c r="Q280" s="97">
        <v>12302907</v>
      </c>
      <c r="R280" s="97">
        <v>18017451</v>
      </c>
      <c r="S280" s="103">
        <f t="shared" si="25"/>
        <v>183715834</v>
      </c>
      <c r="U280" s="97">
        <v>134</v>
      </c>
      <c r="V280" s="97">
        <v>136</v>
      </c>
      <c r="W280" s="97">
        <v>164</v>
      </c>
      <c r="X280" s="97">
        <v>139</v>
      </c>
      <c r="Y280" s="97">
        <v>143</v>
      </c>
      <c r="Z280" s="97">
        <v>184</v>
      </c>
      <c r="AA280" s="97">
        <v>147</v>
      </c>
      <c r="AB280" s="97">
        <v>99</v>
      </c>
      <c r="AC280" s="97">
        <v>123</v>
      </c>
      <c r="AD280" s="97">
        <v>208</v>
      </c>
      <c r="AE280" s="97">
        <v>145</v>
      </c>
      <c r="AF280" s="97">
        <v>124</v>
      </c>
      <c r="AG280" s="97">
        <v>176</v>
      </c>
      <c r="AH280" s="90">
        <f t="shared" si="26"/>
        <v>1922</v>
      </c>
      <c r="AI280">
        <f t="shared" si="27"/>
        <v>95585.7617065557</v>
      </c>
      <c r="AJ280">
        <f t="shared" si="28"/>
        <v>147.846153846154</v>
      </c>
    </row>
    <row r="281" ht="15.75" spans="3:36">
      <c r="C281" t="s">
        <v>325</v>
      </c>
      <c r="D281" t="s">
        <v>326</v>
      </c>
      <c r="E281">
        <f t="shared" si="24"/>
        <v>13</v>
      </c>
      <c r="F281" s="97">
        <v>3779883</v>
      </c>
      <c r="G281" s="97">
        <v>3377381</v>
      </c>
      <c r="H281" s="97">
        <v>5016874</v>
      </c>
      <c r="I281" s="97">
        <v>3432880</v>
      </c>
      <c r="J281" s="97">
        <v>3377875</v>
      </c>
      <c r="K281" s="97">
        <v>5668620</v>
      </c>
      <c r="L281" s="97">
        <v>6577472</v>
      </c>
      <c r="M281" s="97">
        <v>2373650</v>
      </c>
      <c r="N281" s="97">
        <v>2113146</v>
      </c>
      <c r="O281" s="97">
        <v>6553114</v>
      </c>
      <c r="P281" s="97">
        <v>2951049</v>
      </c>
      <c r="Q281" s="97">
        <v>3696052</v>
      </c>
      <c r="R281" s="97">
        <v>6446927</v>
      </c>
      <c r="S281" s="103">
        <f t="shared" si="25"/>
        <v>55364923</v>
      </c>
      <c r="U281" s="97">
        <v>47</v>
      </c>
      <c r="V281" s="97">
        <v>52</v>
      </c>
      <c r="W281" s="97">
        <v>60</v>
      </c>
      <c r="X281" s="97">
        <v>63</v>
      </c>
      <c r="Y281" s="97">
        <v>52</v>
      </c>
      <c r="Z281" s="97">
        <v>91</v>
      </c>
      <c r="AA281" s="97">
        <v>98</v>
      </c>
      <c r="AB281" s="97">
        <v>41</v>
      </c>
      <c r="AC281" s="97">
        <v>44</v>
      </c>
      <c r="AD281" s="97">
        <v>107</v>
      </c>
      <c r="AE281" s="97">
        <v>50</v>
      </c>
      <c r="AF281" s="97">
        <v>60</v>
      </c>
      <c r="AG281" s="97">
        <v>93</v>
      </c>
      <c r="AH281" s="90">
        <f t="shared" si="26"/>
        <v>858</v>
      </c>
      <c r="AI281">
        <f t="shared" si="27"/>
        <v>64527.8822843823</v>
      </c>
      <c r="AJ281">
        <f t="shared" si="28"/>
        <v>66</v>
      </c>
    </row>
    <row r="282" ht="15.75" spans="3:36">
      <c r="C282" t="s">
        <v>1039</v>
      </c>
      <c r="D282" t="s">
        <v>1040</v>
      </c>
      <c r="E282">
        <f t="shared" si="24"/>
        <v>0</v>
      </c>
      <c r="F282" s="97">
        <v>0</v>
      </c>
      <c r="G282" s="97">
        <v>0</v>
      </c>
      <c r="H282" s="97">
        <v>0</v>
      </c>
      <c r="I282" s="97">
        <v>0</v>
      </c>
      <c r="J282" s="97">
        <v>0</v>
      </c>
      <c r="K282" s="97">
        <v>0</v>
      </c>
      <c r="L282" s="97">
        <v>0</v>
      </c>
      <c r="M282" s="97">
        <v>0</v>
      </c>
      <c r="N282" s="97">
        <v>0</v>
      </c>
      <c r="O282" s="97">
        <v>0</v>
      </c>
      <c r="P282" s="97">
        <v>0</v>
      </c>
      <c r="Q282" s="97">
        <v>0</v>
      </c>
      <c r="R282" s="97">
        <v>0</v>
      </c>
      <c r="S282" s="103">
        <f t="shared" si="25"/>
        <v>0</v>
      </c>
      <c r="U282" s="97">
        <v>0</v>
      </c>
      <c r="V282" s="97">
        <v>0</v>
      </c>
      <c r="W282" s="97">
        <v>0</v>
      </c>
      <c r="X282" s="97">
        <v>0</v>
      </c>
      <c r="Y282" s="97">
        <v>0</v>
      </c>
      <c r="Z282" s="97">
        <v>0</v>
      </c>
      <c r="AA282" s="97">
        <v>0</v>
      </c>
      <c r="AB282" s="97">
        <v>0</v>
      </c>
      <c r="AC282" s="97">
        <v>0</v>
      </c>
      <c r="AD282" s="97">
        <v>0</v>
      </c>
      <c r="AE282" s="97">
        <v>0</v>
      </c>
      <c r="AF282" s="97">
        <v>0</v>
      </c>
      <c r="AG282" s="97">
        <v>0</v>
      </c>
      <c r="AH282" s="90">
        <f t="shared" si="26"/>
        <v>0</v>
      </c>
      <c r="AI282">
        <f t="shared" si="27"/>
        <v>0</v>
      </c>
      <c r="AJ282">
        <f t="shared" si="28"/>
        <v>0</v>
      </c>
    </row>
    <row r="283" ht="15.75" spans="3:36">
      <c r="C283" t="s">
        <v>367</v>
      </c>
      <c r="D283" t="s">
        <v>368</v>
      </c>
      <c r="E283">
        <f t="shared" si="24"/>
        <v>13</v>
      </c>
      <c r="F283" s="97">
        <v>7180948</v>
      </c>
      <c r="G283" s="97">
        <v>7525487</v>
      </c>
      <c r="H283" s="97">
        <v>7206388</v>
      </c>
      <c r="I283" s="97">
        <v>6767711</v>
      </c>
      <c r="J283" s="97">
        <v>7481512</v>
      </c>
      <c r="K283" s="97">
        <v>10493757</v>
      </c>
      <c r="L283" s="97">
        <v>12814669</v>
      </c>
      <c r="M283" s="97">
        <v>4640297</v>
      </c>
      <c r="N283" s="97">
        <v>8304819</v>
      </c>
      <c r="O283" s="97">
        <v>11517955</v>
      </c>
      <c r="P283" s="97">
        <v>5194974</v>
      </c>
      <c r="Q283" s="97">
        <v>9006757</v>
      </c>
      <c r="R283" s="97">
        <v>11988629</v>
      </c>
      <c r="S283" s="103">
        <f t="shared" si="25"/>
        <v>110123903</v>
      </c>
      <c r="U283" s="97">
        <v>107</v>
      </c>
      <c r="V283" s="97">
        <v>115</v>
      </c>
      <c r="W283" s="97">
        <v>107</v>
      </c>
      <c r="X283" s="97">
        <v>114</v>
      </c>
      <c r="Y283" s="97">
        <v>123</v>
      </c>
      <c r="Z283" s="97">
        <v>146</v>
      </c>
      <c r="AA283" s="97">
        <v>177</v>
      </c>
      <c r="AB283" s="97">
        <v>86</v>
      </c>
      <c r="AC283" s="97">
        <v>123</v>
      </c>
      <c r="AD283" s="97">
        <v>172</v>
      </c>
      <c r="AE283" s="97">
        <v>100</v>
      </c>
      <c r="AF283" s="97">
        <v>125</v>
      </c>
      <c r="AG283" s="97">
        <v>152</v>
      </c>
      <c r="AH283" s="90">
        <f t="shared" si="26"/>
        <v>1647</v>
      </c>
      <c r="AI283">
        <f t="shared" si="27"/>
        <v>66863.3290831815</v>
      </c>
      <c r="AJ283">
        <f t="shared" si="28"/>
        <v>126.692307692308</v>
      </c>
    </row>
    <row r="284" ht="15.75" spans="3:36">
      <c r="C284" t="s">
        <v>329</v>
      </c>
      <c r="D284" t="s">
        <v>330</v>
      </c>
      <c r="E284">
        <f t="shared" si="24"/>
        <v>13</v>
      </c>
      <c r="F284" s="97">
        <v>6449201</v>
      </c>
      <c r="G284" s="97">
        <v>7258694</v>
      </c>
      <c r="H284" s="97">
        <v>9697005</v>
      </c>
      <c r="I284" s="97">
        <v>9402835</v>
      </c>
      <c r="J284" s="97">
        <v>10600978</v>
      </c>
      <c r="K284" s="97">
        <v>13694155</v>
      </c>
      <c r="L284" s="97">
        <v>12031891</v>
      </c>
      <c r="M284" s="97">
        <v>5719021</v>
      </c>
      <c r="N284" s="97">
        <v>9426819</v>
      </c>
      <c r="O284" s="97">
        <v>12710692</v>
      </c>
      <c r="P284" s="97">
        <v>11009518</v>
      </c>
      <c r="Q284" s="97">
        <v>9003301</v>
      </c>
      <c r="R284" s="97">
        <v>9272904</v>
      </c>
      <c r="S284" s="103">
        <f t="shared" si="25"/>
        <v>126277014</v>
      </c>
      <c r="U284" s="97">
        <v>54</v>
      </c>
      <c r="V284" s="97">
        <v>72</v>
      </c>
      <c r="W284" s="97">
        <v>100</v>
      </c>
      <c r="X284" s="97">
        <v>92</v>
      </c>
      <c r="Y284" s="97">
        <v>101</v>
      </c>
      <c r="Z284" s="97">
        <v>124</v>
      </c>
      <c r="AA284" s="97">
        <v>105</v>
      </c>
      <c r="AB284" s="97">
        <v>53</v>
      </c>
      <c r="AC284" s="97">
        <v>82</v>
      </c>
      <c r="AD284" s="97">
        <v>131</v>
      </c>
      <c r="AE284" s="97">
        <v>111</v>
      </c>
      <c r="AF284" s="97">
        <v>93</v>
      </c>
      <c r="AG284" s="97">
        <v>98</v>
      </c>
      <c r="AH284" s="90">
        <f t="shared" si="26"/>
        <v>1216</v>
      </c>
      <c r="AI284">
        <f t="shared" si="27"/>
        <v>103846.228618421</v>
      </c>
      <c r="AJ284">
        <f t="shared" si="28"/>
        <v>93.5384615384615</v>
      </c>
    </row>
    <row r="285" ht="15.75" spans="3:36">
      <c r="C285" t="s">
        <v>340</v>
      </c>
      <c r="D285" t="s">
        <v>341</v>
      </c>
      <c r="E285">
        <f t="shared" si="24"/>
        <v>13</v>
      </c>
      <c r="F285" s="97">
        <v>15278374</v>
      </c>
      <c r="G285" s="97">
        <v>13169950</v>
      </c>
      <c r="H285" s="97">
        <v>14327841</v>
      </c>
      <c r="I285" s="97">
        <v>9744712</v>
      </c>
      <c r="J285" s="97">
        <v>12071537</v>
      </c>
      <c r="K285" s="97">
        <v>11683032</v>
      </c>
      <c r="L285" s="97">
        <v>6959292</v>
      </c>
      <c r="M285" s="97">
        <v>13100493</v>
      </c>
      <c r="N285" s="97">
        <v>15094217</v>
      </c>
      <c r="O285" s="97">
        <v>7335393</v>
      </c>
      <c r="P285" s="97">
        <v>13178352</v>
      </c>
      <c r="Q285" s="97">
        <v>12153594</v>
      </c>
      <c r="R285" s="97">
        <v>13234708</v>
      </c>
      <c r="S285" s="103">
        <f t="shared" si="25"/>
        <v>157331495</v>
      </c>
      <c r="U285" s="97">
        <v>145</v>
      </c>
      <c r="V285" s="97">
        <v>137</v>
      </c>
      <c r="W285" s="97">
        <v>137</v>
      </c>
      <c r="X285" s="97">
        <v>112</v>
      </c>
      <c r="Y285" s="97">
        <v>116</v>
      </c>
      <c r="Z285" s="97">
        <v>133</v>
      </c>
      <c r="AA285" s="97">
        <v>80</v>
      </c>
      <c r="AB285" s="97">
        <v>131</v>
      </c>
      <c r="AC285" s="97">
        <v>148</v>
      </c>
      <c r="AD285" s="97">
        <v>85</v>
      </c>
      <c r="AE285" s="97">
        <v>140</v>
      </c>
      <c r="AF285" s="97">
        <v>136</v>
      </c>
      <c r="AG285" s="97">
        <v>138</v>
      </c>
      <c r="AH285" s="90">
        <f t="shared" si="26"/>
        <v>1638</v>
      </c>
      <c r="AI285">
        <f t="shared" si="27"/>
        <v>96050.9737484737</v>
      </c>
      <c r="AJ285">
        <f t="shared" si="28"/>
        <v>126</v>
      </c>
    </row>
    <row r="286" ht="15.75" spans="3:36">
      <c r="C286" t="s">
        <v>333</v>
      </c>
      <c r="D286" t="s">
        <v>334</v>
      </c>
      <c r="E286">
        <f t="shared" si="24"/>
        <v>9</v>
      </c>
      <c r="F286" s="97">
        <v>5117427</v>
      </c>
      <c r="G286" s="97">
        <v>6772969</v>
      </c>
      <c r="H286" s="97">
        <v>8867519</v>
      </c>
      <c r="I286" s="97">
        <v>6656897</v>
      </c>
      <c r="J286" s="97">
        <v>7148921</v>
      </c>
      <c r="K286" s="97">
        <v>0</v>
      </c>
      <c r="L286" s="97">
        <v>0</v>
      </c>
      <c r="M286" s="97">
        <v>6181482</v>
      </c>
      <c r="N286" s="97">
        <v>6573240</v>
      </c>
      <c r="O286" s="97">
        <v>0</v>
      </c>
      <c r="P286" s="97">
        <v>6894139</v>
      </c>
      <c r="Q286" s="97">
        <v>8951877</v>
      </c>
      <c r="R286" s="97">
        <v>0</v>
      </c>
      <c r="S286" s="103">
        <f t="shared" si="25"/>
        <v>63164471</v>
      </c>
      <c r="U286" s="97">
        <v>102</v>
      </c>
      <c r="V286" s="97">
        <v>97</v>
      </c>
      <c r="W286" s="97">
        <v>130</v>
      </c>
      <c r="X286" s="97">
        <v>121</v>
      </c>
      <c r="Y286" s="97">
        <v>109</v>
      </c>
      <c r="Z286" s="97">
        <v>0</v>
      </c>
      <c r="AA286" s="97">
        <v>0</v>
      </c>
      <c r="AB286" s="97">
        <v>122</v>
      </c>
      <c r="AC286" s="97">
        <v>107</v>
      </c>
      <c r="AD286" s="97">
        <v>0</v>
      </c>
      <c r="AE286" s="97">
        <v>148</v>
      </c>
      <c r="AF286" s="97">
        <v>134</v>
      </c>
      <c r="AG286" s="97">
        <v>0</v>
      </c>
      <c r="AH286" s="90">
        <f t="shared" si="26"/>
        <v>1070</v>
      </c>
      <c r="AI286">
        <f t="shared" si="27"/>
        <v>59032.2158878505</v>
      </c>
      <c r="AJ286">
        <f t="shared" si="28"/>
        <v>118.888888888889</v>
      </c>
    </row>
    <row r="287" ht="15.75" spans="3:36">
      <c r="C287" t="s">
        <v>356</v>
      </c>
      <c r="D287" t="s">
        <v>357</v>
      </c>
      <c r="E287">
        <f t="shared" si="24"/>
        <v>13</v>
      </c>
      <c r="F287" s="97">
        <v>10412690</v>
      </c>
      <c r="G287" s="97">
        <v>6962184</v>
      </c>
      <c r="H287" s="97">
        <v>12396638</v>
      </c>
      <c r="I287" s="97">
        <v>6029646</v>
      </c>
      <c r="J287" s="97">
        <v>5789095</v>
      </c>
      <c r="K287" s="97">
        <v>8301871</v>
      </c>
      <c r="L287" s="97">
        <v>6466808</v>
      </c>
      <c r="M287" s="97">
        <v>4117412</v>
      </c>
      <c r="N287" s="97">
        <v>4220414</v>
      </c>
      <c r="O287" s="97">
        <v>11265344</v>
      </c>
      <c r="P287" s="97">
        <v>4619091</v>
      </c>
      <c r="Q287" s="97">
        <v>6054554</v>
      </c>
      <c r="R287" s="97">
        <v>9475616</v>
      </c>
      <c r="S287" s="103">
        <f t="shared" si="25"/>
        <v>96111363</v>
      </c>
      <c r="U287" s="97">
        <v>82</v>
      </c>
      <c r="V287" s="97">
        <v>65</v>
      </c>
      <c r="W287" s="97">
        <v>121</v>
      </c>
      <c r="X287" s="97">
        <v>68</v>
      </c>
      <c r="Y287" s="97">
        <v>68</v>
      </c>
      <c r="Z287" s="97">
        <v>104</v>
      </c>
      <c r="AA287" s="97">
        <v>66</v>
      </c>
      <c r="AB287" s="97">
        <v>45</v>
      </c>
      <c r="AC287" s="97">
        <v>47</v>
      </c>
      <c r="AD287" s="97">
        <v>119</v>
      </c>
      <c r="AE287" s="97">
        <v>57</v>
      </c>
      <c r="AF287" s="97">
        <v>69</v>
      </c>
      <c r="AG287" s="97">
        <v>107</v>
      </c>
      <c r="AH287" s="90">
        <f t="shared" si="26"/>
        <v>1018</v>
      </c>
      <c r="AI287">
        <f t="shared" si="27"/>
        <v>94411.9479371316</v>
      </c>
      <c r="AJ287">
        <f t="shared" si="28"/>
        <v>78.3076923076923</v>
      </c>
    </row>
    <row r="288" ht="15.75" spans="3:36">
      <c r="C288" t="s">
        <v>342</v>
      </c>
      <c r="D288" t="s">
        <v>343</v>
      </c>
      <c r="E288">
        <f t="shared" si="24"/>
        <v>13</v>
      </c>
      <c r="F288" s="97">
        <v>14253274</v>
      </c>
      <c r="G288" s="97">
        <v>12244299</v>
      </c>
      <c r="H288" s="97">
        <v>14127852</v>
      </c>
      <c r="I288" s="97">
        <v>13939309</v>
      </c>
      <c r="J288" s="97">
        <v>15045068</v>
      </c>
      <c r="K288" s="97">
        <v>15096102</v>
      </c>
      <c r="L288" s="97">
        <v>10865924</v>
      </c>
      <c r="M288" s="97">
        <v>13446337</v>
      </c>
      <c r="N288" s="97">
        <v>13555925</v>
      </c>
      <c r="O288" s="97">
        <v>15837449</v>
      </c>
      <c r="P288" s="97">
        <v>17673512</v>
      </c>
      <c r="Q288" s="97">
        <v>16369213</v>
      </c>
      <c r="R288" s="97">
        <v>15515511</v>
      </c>
      <c r="S288" s="103">
        <f t="shared" si="25"/>
        <v>187969775</v>
      </c>
      <c r="U288" s="97">
        <v>229</v>
      </c>
      <c r="V288" s="97">
        <v>212</v>
      </c>
      <c r="W288" s="97">
        <v>214</v>
      </c>
      <c r="X288" s="97">
        <v>228</v>
      </c>
      <c r="Y288" s="97">
        <v>250</v>
      </c>
      <c r="Z288" s="97">
        <v>208</v>
      </c>
      <c r="AA288" s="97">
        <v>144</v>
      </c>
      <c r="AB288" s="97">
        <v>236</v>
      </c>
      <c r="AC288" s="97">
        <v>229</v>
      </c>
      <c r="AD288" s="97">
        <v>235</v>
      </c>
      <c r="AE288" s="97">
        <v>277</v>
      </c>
      <c r="AF288" s="97">
        <v>277</v>
      </c>
      <c r="AG288" s="97">
        <v>233</v>
      </c>
      <c r="AH288" s="90">
        <f t="shared" si="26"/>
        <v>2972</v>
      </c>
      <c r="AI288">
        <f t="shared" si="27"/>
        <v>63246.8960296097</v>
      </c>
      <c r="AJ288">
        <f t="shared" si="28"/>
        <v>228.615384615385</v>
      </c>
    </row>
    <row r="289" ht="15.75" spans="3:36">
      <c r="C289" t="s">
        <v>344</v>
      </c>
      <c r="D289" t="s">
        <v>345</v>
      </c>
      <c r="E289">
        <f t="shared" si="24"/>
        <v>13</v>
      </c>
      <c r="F289" s="97">
        <v>12078106</v>
      </c>
      <c r="G289" s="97">
        <v>12491925</v>
      </c>
      <c r="H289" s="97">
        <v>15706862</v>
      </c>
      <c r="I289" s="97">
        <v>14440334</v>
      </c>
      <c r="J289" s="97">
        <v>12346127</v>
      </c>
      <c r="K289" s="97">
        <v>8907560</v>
      </c>
      <c r="L289" s="97">
        <v>5830727</v>
      </c>
      <c r="M289" s="97">
        <v>8359659</v>
      </c>
      <c r="N289" s="97">
        <v>9772873</v>
      </c>
      <c r="O289" s="97">
        <v>8024627</v>
      </c>
      <c r="P289" s="97">
        <v>8898882</v>
      </c>
      <c r="Q289" s="97">
        <v>12186449</v>
      </c>
      <c r="R289" s="97">
        <v>8683805</v>
      </c>
      <c r="S289" s="103">
        <f t="shared" si="25"/>
        <v>137727936</v>
      </c>
      <c r="U289" s="97">
        <v>146</v>
      </c>
      <c r="V289" s="97">
        <v>140</v>
      </c>
      <c r="W289" s="97">
        <v>183</v>
      </c>
      <c r="X289" s="97">
        <v>148</v>
      </c>
      <c r="Y289" s="97">
        <v>158</v>
      </c>
      <c r="Z289" s="97">
        <v>104</v>
      </c>
      <c r="AA289" s="97">
        <v>66</v>
      </c>
      <c r="AB289" s="97">
        <v>119</v>
      </c>
      <c r="AC289" s="97">
        <v>130</v>
      </c>
      <c r="AD289" s="97">
        <v>112</v>
      </c>
      <c r="AE289" s="97">
        <v>150</v>
      </c>
      <c r="AF289" s="97">
        <v>175</v>
      </c>
      <c r="AG289" s="97">
        <v>102</v>
      </c>
      <c r="AH289" s="90">
        <f t="shared" si="26"/>
        <v>1733</v>
      </c>
      <c r="AI289">
        <f t="shared" si="27"/>
        <v>79473.7080207732</v>
      </c>
      <c r="AJ289">
        <f t="shared" si="28"/>
        <v>133.307692307692</v>
      </c>
    </row>
    <row r="290" ht="15.75" spans="3:36">
      <c r="C290" t="s">
        <v>1041</v>
      </c>
      <c r="D290" t="s">
        <v>1042</v>
      </c>
      <c r="E290">
        <f t="shared" si="24"/>
        <v>0</v>
      </c>
      <c r="F290" s="97">
        <v>0</v>
      </c>
      <c r="G290" s="97">
        <v>0</v>
      </c>
      <c r="H290" s="97">
        <v>0</v>
      </c>
      <c r="I290" s="97">
        <v>0</v>
      </c>
      <c r="J290" s="97">
        <v>0</v>
      </c>
      <c r="K290" s="97">
        <v>0</v>
      </c>
      <c r="L290" s="97">
        <v>0</v>
      </c>
      <c r="M290" s="97">
        <v>0</v>
      </c>
      <c r="N290" s="97">
        <v>0</v>
      </c>
      <c r="O290" s="97">
        <v>0</v>
      </c>
      <c r="P290" s="97">
        <v>0</v>
      </c>
      <c r="Q290" s="97">
        <v>0</v>
      </c>
      <c r="R290" s="97">
        <v>0</v>
      </c>
      <c r="S290" s="103">
        <f t="shared" si="25"/>
        <v>0</v>
      </c>
      <c r="U290" s="97">
        <v>0</v>
      </c>
      <c r="V290" s="97">
        <v>0</v>
      </c>
      <c r="W290" s="97">
        <v>0</v>
      </c>
      <c r="X290" s="97">
        <v>0</v>
      </c>
      <c r="Y290" s="97">
        <v>0</v>
      </c>
      <c r="Z290" s="97">
        <v>0</v>
      </c>
      <c r="AA290" s="97">
        <v>0</v>
      </c>
      <c r="AB290" s="97">
        <v>0</v>
      </c>
      <c r="AC290" s="97">
        <v>0</v>
      </c>
      <c r="AD290" s="97">
        <v>0</v>
      </c>
      <c r="AE290" s="97">
        <v>0</v>
      </c>
      <c r="AF290" s="97">
        <v>0</v>
      </c>
      <c r="AG290" s="97">
        <v>0</v>
      </c>
      <c r="AH290" s="90">
        <f t="shared" si="26"/>
        <v>0</v>
      </c>
      <c r="AI290">
        <f t="shared" si="27"/>
        <v>0</v>
      </c>
      <c r="AJ290">
        <f t="shared" si="28"/>
        <v>0</v>
      </c>
    </row>
    <row r="291" ht="15.75" spans="3:36">
      <c r="C291" t="s">
        <v>348</v>
      </c>
      <c r="D291" t="s">
        <v>349</v>
      </c>
      <c r="E291">
        <f t="shared" si="24"/>
        <v>13</v>
      </c>
      <c r="F291" s="97">
        <v>17909192</v>
      </c>
      <c r="G291" s="97">
        <v>18776364</v>
      </c>
      <c r="H291" s="97">
        <v>16397315</v>
      </c>
      <c r="I291" s="97">
        <v>17910870</v>
      </c>
      <c r="J291" s="97">
        <v>19449818</v>
      </c>
      <c r="K291" s="97">
        <v>26790149</v>
      </c>
      <c r="L291" s="97">
        <v>20083952</v>
      </c>
      <c r="M291" s="97">
        <v>17503350</v>
      </c>
      <c r="N291" s="97">
        <v>17338196</v>
      </c>
      <c r="O291" s="97">
        <v>21609504</v>
      </c>
      <c r="P291" s="97">
        <v>17750049</v>
      </c>
      <c r="Q291" s="97">
        <v>19119447</v>
      </c>
      <c r="R291" s="97">
        <v>30018000</v>
      </c>
      <c r="S291" s="103">
        <f t="shared" si="25"/>
        <v>260656206</v>
      </c>
      <c r="U291" s="97">
        <v>213</v>
      </c>
      <c r="V291" s="97">
        <v>230</v>
      </c>
      <c r="W291" s="97">
        <v>208</v>
      </c>
      <c r="X291" s="97">
        <v>205</v>
      </c>
      <c r="Y291" s="97">
        <v>221</v>
      </c>
      <c r="Z291" s="97">
        <v>276</v>
      </c>
      <c r="AA291" s="97">
        <v>200</v>
      </c>
      <c r="AB291" s="97">
        <v>217</v>
      </c>
      <c r="AC291" s="97">
        <v>216</v>
      </c>
      <c r="AD291" s="97">
        <v>218</v>
      </c>
      <c r="AE291" s="97">
        <v>234</v>
      </c>
      <c r="AF291" s="97">
        <v>271</v>
      </c>
      <c r="AG291" s="97">
        <v>274</v>
      </c>
      <c r="AH291" s="90">
        <f t="shared" si="26"/>
        <v>2983</v>
      </c>
      <c r="AI291">
        <f t="shared" si="27"/>
        <v>87380.5584981562</v>
      </c>
      <c r="AJ291">
        <f t="shared" si="28"/>
        <v>229.461538461538</v>
      </c>
    </row>
    <row r="292" ht="15.75" spans="3:36">
      <c r="C292" t="s">
        <v>346</v>
      </c>
      <c r="D292" t="s">
        <v>347</v>
      </c>
      <c r="E292">
        <f t="shared" si="24"/>
        <v>13</v>
      </c>
      <c r="F292" s="97">
        <v>16659280</v>
      </c>
      <c r="G292" s="97">
        <v>13010021</v>
      </c>
      <c r="H292" s="97">
        <v>11941947</v>
      </c>
      <c r="I292" s="97">
        <v>10964069</v>
      </c>
      <c r="J292" s="97">
        <v>13715121</v>
      </c>
      <c r="K292" s="97">
        <v>20210522</v>
      </c>
      <c r="L292" s="97">
        <v>17917317</v>
      </c>
      <c r="M292" s="97">
        <v>7845927</v>
      </c>
      <c r="N292" s="97">
        <v>10485711</v>
      </c>
      <c r="O292" s="97">
        <v>20068570</v>
      </c>
      <c r="P292" s="97">
        <v>8517627</v>
      </c>
      <c r="Q292" s="97">
        <v>12266765</v>
      </c>
      <c r="R292" s="97">
        <v>22037348</v>
      </c>
      <c r="S292" s="103">
        <f t="shared" si="25"/>
        <v>185640225</v>
      </c>
      <c r="U292" s="97">
        <v>231</v>
      </c>
      <c r="V292" s="97">
        <v>192</v>
      </c>
      <c r="W292" s="97">
        <v>188</v>
      </c>
      <c r="X292" s="97">
        <v>154</v>
      </c>
      <c r="Y292" s="97">
        <v>193</v>
      </c>
      <c r="Z292" s="97">
        <v>286</v>
      </c>
      <c r="AA292" s="97">
        <v>248</v>
      </c>
      <c r="AB292" s="97">
        <v>115</v>
      </c>
      <c r="AC292" s="97">
        <v>172</v>
      </c>
      <c r="AD292" s="97">
        <v>281</v>
      </c>
      <c r="AE292" s="97">
        <v>144</v>
      </c>
      <c r="AF292" s="97">
        <v>190</v>
      </c>
      <c r="AG292" s="97">
        <v>273</v>
      </c>
      <c r="AH292" s="90">
        <f t="shared" si="26"/>
        <v>2667</v>
      </c>
      <c r="AI292">
        <f t="shared" si="27"/>
        <v>69606.3835770529</v>
      </c>
      <c r="AJ292">
        <f t="shared" si="28"/>
        <v>205.153846153846</v>
      </c>
    </row>
    <row r="293" ht="15.75" spans="3:36">
      <c r="C293" t="s">
        <v>1015</v>
      </c>
      <c r="D293" t="s">
        <v>1016</v>
      </c>
      <c r="E293">
        <f t="shared" si="24"/>
        <v>13</v>
      </c>
      <c r="F293" s="97">
        <v>1453190</v>
      </c>
      <c r="G293" s="97">
        <v>775458</v>
      </c>
      <c r="H293" s="97">
        <v>2239731</v>
      </c>
      <c r="I293" s="97">
        <v>576368</v>
      </c>
      <c r="J293" s="97">
        <v>1553644</v>
      </c>
      <c r="K293" s="97">
        <v>1505780</v>
      </c>
      <c r="L293" s="97">
        <v>688908</v>
      </c>
      <c r="M293" s="97">
        <v>930004</v>
      </c>
      <c r="N293" s="97">
        <v>1810462</v>
      </c>
      <c r="O293" s="97">
        <v>778184</v>
      </c>
      <c r="P293" s="97">
        <v>1105326</v>
      </c>
      <c r="Q293" s="97">
        <v>1547144</v>
      </c>
      <c r="R293" s="97">
        <v>2053236</v>
      </c>
      <c r="S293" s="103">
        <f t="shared" si="25"/>
        <v>17017435</v>
      </c>
      <c r="U293" s="97">
        <v>15</v>
      </c>
      <c r="V293" s="97">
        <v>8</v>
      </c>
      <c r="W293" s="97">
        <v>17</v>
      </c>
      <c r="X293" s="97">
        <v>8</v>
      </c>
      <c r="Y293" s="97">
        <v>17</v>
      </c>
      <c r="Z293" s="97">
        <v>18</v>
      </c>
      <c r="AA293" s="97">
        <v>8</v>
      </c>
      <c r="AB293" s="97">
        <v>11</v>
      </c>
      <c r="AC293" s="97">
        <v>18</v>
      </c>
      <c r="AD293" s="97">
        <v>8</v>
      </c>
      <c r="AE293" s="97">
        <v>10</v>
      </c>
      <c r="AF293" s="97">
        <v>20</v>
      </c>
      <c r="AG293" s="97">
        <v>18</v>
      </c>
      <c r="AH293" s="90">
        <f t="shared" si="26"/>
        <v>176</v>
      </c>
      <c r="AI293">
        <f t="shared" si="27"/>
        <v>96689.9715909091</v>
      </c>
      <c r="AJ293">
        <f t="shared" si="28"/>
        <v>13.5384615384615</v>
      </c>
    </row>
    <row r="294" ht="15.75" spans="3:36">
      <c r="C294" t="s">
        <v>350</v>
      </c>
      <c r="D294" t="s">
        <v>351</v>
      </c>
      <c r="E294">
        <f t="shared" si="24"/>
        <v>13</v>
      </c>
      <c r="F294" s="97">
        <v>4289238</v>
      </c>
      <c r="G294" s="97">
        <v>3800935</v>
      </c>
      <c r="H294" s="97">
        <v>5247709</v>
      </c>
      <c r="I294" s="97">
        <v>4651425</v>
      </c>
      <c r="J294" s="97">
        <v>4381473</v>
      </c>
      <c r="K294" s="97">
        <v>5278678</v>
      </c>
      <c r="L294" s="97">
        <v>5661200</v>
      </c>
      <c r="M294" s="97">
        <v>2747922</v>
      </c>
      <c r="N294" s="97">
        <v>2353099</v>
      </c>
      <c r="O294" s="97">
        <v>6273486</v>
      </c>
      <c r="P294" s="97">
        <v>3595483</v>
      </c>
      <c r="Q294" s="97">
        <v>3069191</v>
      </c>
      <c r="R294" s="97">
        <v>5092117</v>
      </c>
      <c r="S294" s="103">
        <f t="shared" si="25"/>
        <v>56441956</v>
      </c>
      <c r="U294" s="97">
        <v>45</v>
      </c>
      <c r="V294" s="97">
        <v>49</v>
      </c>
      <c r="W294" s="97">
        <v>51</v>
      </c>
      <c r="X294" s="97">
        <v>58</v>
      </c>
      <c r="Y294" s="97">
        <v>53</v>
      </c>
      <c r="Z294" s="97">
        <v>74</v>
      </c>
      <c r="AA294" s="97">
        <v>65</v>
      </c>
      <c r="AB294" s="97">
        <v>43</v>
      </c>
      <c r="AC294" s="97">
        <v>37</v>
      </c>
      <c r="AD294" s="97">
        <v>81</v>
      </c>
      <c r="AE294" s="97">
        <v>70</v>
      </c>
      <c r="AF294" s="97">
        <v>44</v>
      </c>
      <c r="AG294" s="97">
        <v>46</v>
      </c>
      <c r="AH294" s="90">
        <f t="shared" si="26"/>
        <v>716</v>
      </c>
      <c r="AI294">
        <f t="shared" si="27"/>
        <v>78829.5474860335</v>
      </c>
      <c r="AJ294">
        <f t="shared" si="28"/>
        <v>55.0769230769231</v>
      </c>
    </row>
    <row r="295" ht="15.75" spans="3:36">
      <c r="C295" t="s">
        <v>362</v>
      </c>
      <c r="D295" t="s">
        <v>363</v>
      </c>
      <c r="E295">
        <f t="shared" si="24"/>
        <v>13</v>
      </c>
      <c r="F295" s="97">
        <v>14771682</v>
      </c>
      <c r="G295" s="97">
        <v>12191486</v>
      </c>
      <c r="H295" s="97">
        <v>15540004</v>
      </c>
      <c r="I295" s="97">
        <v>10904546</v>
      </c>
      <c r="J295" s="97">
        <v>12621756</v>
      </c>
      <c r="K295" s="97">
        <v>18462702</v>
      </c>
      <c r="L295" s="97">
        <v>14670447</v>
      </c>
      <c r="M295" s="97">
        <v>9210769</v>
      </c>
      <c r="N295" s="97">
        <v>14179989</v>
      </c>
      <c r="O295" s="97">
        <v>20987290</v>
      </c>
      <c r="P295" s="97">
        <v>11675293</v>
      </c>
      <c r="Q295" s="97">
        <v>12956005</v>
      </c>
      <c r="R295" s="97">
        <v>15761172</v>
      </c>
      <c r="S295" s="103">
        <f t="shared" si="25"/>
        <v>183933141</v>
      </c>
      <c r="U295" s="97">
        <v>211</v>
      </c>
      <c r="V295" s="97">
        <v>176</v>
      </c>
      <c r="W295" s="97">
        <v>194</v>
      </c>
      <c r="X295" s="97">
        <v>152</v>
      </c>
      <c r="Y295" s="97">
        <v>167</v>
      </c>
      <c r="Z295" s="97">
        <v>241</v>
      </c>
      <c r="AA295" s="97">
        <v>186</v>
      </c>
      <c r="AB295" s="97">
        <v>126</v>
      </c>
      <c r="AC295" s="97">
        <v>193</v>
      </c>
      <c r="AD295" s="97">
        <v>258</v>
      </c>
      <c r="AE295" s="97">
        <v>165</v>
      </c>
      <c r="AF295" s="97">
        <v>168</v>
      </c>
      <c r="AG295" s="97">
        <v>188</v>
      </c>
      <c r="AH295" s="90">
        <f t="shared" si="26"/>
        <v>2425</v>
      </c>
      <c r="AI295">
        <f t="shared" si="27"/>
        <v>75848.7179381443</v>
      </c>
      <c r="AJ295">
        <f t="shared" si="28"/>
        <v>186.538461538462</v>
      </c>
    </row>
    <row r="296" ht="15.75" spans="3:36">
      <c r="C296" t="s">
        <v>358</v>
      </c>
      <c r="D296" t="s">
        <v>359</v>
      </c>
      <c r="E296">
        <f t="shared" si="24"/>
        <v>13</v>
      </c>
      <c r="F296" s="97">
        <v>17613257</v>
      </c>
      <c r="G296" s="97">
        <v>16182244</v>
      </c>
      <c r="H296" s="97">
        <v>18528954</v>
      </c>
      <c r="I296" s="97">
        <v>18738833</v>
      </c>
      <c r="J296" s="97">
        <v>17324662</v>
      </c>
      <c r="K296" s="97">
        <v>26341807</v>
      </c>
      <c r="L296" s="97">
        <v>17054426</v>
      </c>
      <c r="M296" s="97">
        <v>12767816</v>
      </c>
      <c r="N296" s="97">
        <v>16089729</v>
      </c>
      <c r="O296" s="97">
        <v>28995052</v>
      </c>
      <c r="P296" s="97">
        <v>14458812</v>
      </c>
      <c r="Q296" s="97">
        <v>14848012</v>
      </c>
      <c r="R296" s="97">
        <v>17699549</v>
      </c>
      <c r="S296" s="103">
        <f t="shared" si="25"/>
        <v>236643153</v>
      </c>
      <c r="U296" s="97">
        <v>233</v>
      </c>
      <c r="V296" s="97">
        <v>207</v>
      </c>
      <c r="W296" s="97">
        <v>255</v>
      </c>
      <c r="X296" s="97">
        <v>248</v>
      </c>
      <c r="Y296" s="97">
        <v>232</v>
      </c>
      <c r="Z296" s="97">
        <v>337</v>
      </c>
      <c r="AA296" s="97">
        <v>213</v>
      </c>
      <c r="AB296" s="97">
        <v>184</v>
      </c>
      <c r="AC296" s="97">
        <v>210</v>
      </c>
      <c r="AD296" s="97">
        <v>362</v>
      </c>
      <c r="AE296" s="97">
        <v>218</v>
      </c>
      <c r="AF296" s="97">
        <v>234</v>
      </c>
      <c r="AG296" s="97">
        <v>218</v>
      </c>
      <c r="AH296" s="90">
        <f t="shared" si="26"/>
        <v>3151</v>
      </c>
      <c r="AI296">
        <f t="shared" si="27"/>
        <v>75100.9688987623</v>
      </c>
      <c r="AJ296">
        <f t="shared" si="28"/>
        <v>242.384615384615</v>
      </c>
    </row>
    <row r="297" ht="15.75" spans="3:36">
      <c r="C297" t="s">
        <v>377</v>
      </c>
      <c r="D297" t="s">
        <v>378</v>
      </c>
      <c r="E297">
        <f t="shared" si="24"/>
        <v>0</v>
      </c>
      <c r="F297" s="97">
        <v>0</v>
      </c>
      <c r="G297" s="97">
        <v>0</v>
      </c>
      <c r="H297" s="97">
        <v>0</v>
      </c>
      <c r="I297" s="97">
        <v>0</v>
      </c>
      <c r="J297" s="97">
        <v>0</v>
      </c>
      <c r="K297" s="97">
        <v>0</v>
      </c>
      <c r="L297" s="97">
        <v>0</v>
      </c>
      <c r="M297" s="97">
        <v>0</v>
      </c>
      <c r="N297" s="97">
        <v>0</v>
      </c>
      <c r="O297" s="97">
        <v>0</v>
      </c>
      <c r="P297" s="97">
        <v>0</v>
      </c>
      <c r="Q297" s="97">
        <v>0</v>
      </c>
      <c r="R297" s="97">
        <v>0</v>
      </c>
      <c r="S297" s="103">
        <f t="shared" si="25"/>
        <v>0</v>
      </c>
      <c r="U297" s="97">
        <v>0</v>
      </c>
      <c r="V297" s="97">
        <v>0</v>
      </c>
      <c r="W297" s="97">
        <v>0</v>
      </c>
      <c r="X297" s="97">
        <v>0</v>
      </c>
      <c r="Y297" s="97">
        <v>0</v>
      </c>
      <c r="Z297" s="97">
        <v>0</v>
      </c>
      <c r="AA297" s="97">
        <v>0</v>
      </c>
      <c r="AB297" s="97">
        <v>0</v>
      </c>
      <c r="AC297" s="97">
        <v>0</v>
      </c>
      <c r="AD297" s="97">
        <v>0</v>
      </c>
      <c r="AE297" s="97">
        <v>0</v>
      </c>
      <c r="AF297" s="97">
        <v>0</v>
      </c>
      <c r="AG297" s="97">
        <v>0</v>
      </c>
      <c r="AH297" s="90">
        <f t="shared" si="26"/>
        <v>0</v>
      </c>
      <c r="AI297">
        <f t="shared" si="27"/>
        <v>0</v>
      </c>
      <c r="AJ297">
        <f t="shared" si="28"/>
        <v>0</v>
      </c>
    </row>
    <row r="298" ht="15.75" spans="3:36">
      <c r="C298" t="s">
        <v>365</v>
      </c>
      <c r="D298" t="s">
        <v>366</v>
      </c>
      <c r="E298">
        <f t="shared" si="24"/>
        <v>0</v>
      </c>
      <c r="F298" s="97">
        <v>0</v>
      </c>
      <c r="G298" s="97">
        <v>0</v>
      </c>
      <c r="H298" s="97">
        <v>0</v>
      </c>
      <c r="I298" s="97">
        <v>0</v>
      </c>
      <c r="J298" s="97">
        <v>0</v>
      </c>
      <c r="K298" s="97">
        <v>0</v>
      </c>
      <c r="L298" s="97">
        <v>0</v>
      </c>
      <c r="M298" s="97">
        <v>0</v>
      </c>
      <c r="N298" s="97">
        <v>0</v>
      </c>
      <c r="O298" s="97">
        <v>0</v>
      </c>
      <c r="P298" s="97">
        <v>0</v>
      </c>
      <c r="Q298" s="97">
        <v>0</v>
      </c>
      <c r="R298" s="97">
        <v>0</v>
      </c>
      <c r="S298" s="103">
        <f t="shared" si="25"/>
        <v>0</v>
      </c>
      <c r="U298" s="97">
        <v>0</v>
      </c>
      <c r="V298" s="97">
        <v>0</v>
      </c>
      <c r="W298" s="97">
        <v>0</v>
      </c>
      <c r="X298" s="97">
        <v>0</v>
      </c>
      <c r="Y298" s="97">
        <v>0</v>
      </c>
      <c r="Z298" s="97">
        <v>0</v>
      </c>
      <c r="AA298" s="97">
        <v>0</v>
      </c>
      <c r="AB298" s="97">
        <v>0</v>
      </c>
      <c r="AC298" s="97">
        <v>0</v>
      </c>
      <c r="AD298" s="97">
        <v>0</v>
      </c>
      <c r="AE298" s="97">
        <v>0</v>
      </c>
      <c r="AF298" s="97">
        <v>0</v>
      </c>
      <c r="AG298" s="97">
        <v>0</v>
      </c>
      <c r="AH298" s="90">
        <f t="shared" si="26"/>
        <v>0</v>
      </c>
      <c r="AI298">
        <f t="shared" si="27"/>
        <v>0</v>
      </c>
      <c r="AJ298">
        <f t="shared" si="28"/>
        <v>0</v>
      </c>
    </row>
    <row r="299" ht="15.75" spans="3:36">
      <c r="C299" t="s">
        <v>371</v>
      </c>
      <c r="D299" t="s">
        <v>372</v>
      </c>
      <c r="E299">
        <f t="shared" si="24"/>
        <v>9</v>
      </c>
      <c r="F299" s="97">
        <v>5382915</v>
      </c>
      <c r="G299" s="97">
        <v>5464595</v>
      </c>
      <c r="H299" s="97">
        <v>8474810</v>
      </c>
      <c r="I299" s="97">
        <v>5255224</v>
      </c>
      <c r="J299" s="97">
        <v>6893733</v>
      </c>
      <c r="K299" s="97">
        <v>0</v>
      </c>
      <c r="L299" s="97">
        <v>0</v>
      </c>
      <c r="M299" s="97">
        <v>5510563</v>
      </c>
      <c r="N299" s="97">
        <v>9156457</v>
      </c>
      <c r="O299" s="97">
        <v>0</v>
      </c>
      <c r="P299" s="97">
        <v>5552461</v>
      </c>
      <c r="Q299" s="97">
        <v>5098597</v>
      </c>
      <c r="R299" s="97">
        <v>0</v>
      </c>
      <c r="S299" s="103">
        <f t="shared" si="25"/>
        <v>56789355</v>
      </c>
      <c r="U299" s="97">
        <v>68</v>
      </c>
      <c r="V299" s="97">
        <v>71</v>
      </c>
      <c r="W299" s="97">
        <v>101</v>
      </c>
      <c r="X299" s="97">
        <v>87</v>
      </c>
      <c r="Y299" s="97">
        <v>94</v>
      </c>
      <c r="Z299" s="97">
        <v>0</v>
      </c>
      <c r="AA299" s="97">
        <v>0</v>
      </c>
      <c r="AB299" s="97">
        <v>85</v>
      </c>
      <c r="AC299" s="97">
        <v>120</v>
      </c>
      <c r="AD299" s="97">
        <v>0</v>
      </c>
      <c r="AE299" s="97">
        <v>93</v>
      </c>
      <c r="AF299" s="97">
        <v>80</v>
      </c>
      <c r="AG299" s="97">
        <v>0</v>
      </c>
      <c r="AH299" s="90">
        <f t="shared" si="26"/>
        <v>799</v>
      </c>
      <c r="AI299">
        <f t="shared" si="27"/>
        <v>71075.5381727159</v>
      </c>
      <c r="AJ299">
        <f t="shared" si="28"/>
        <v>88.7777777777778</v>
      </c>
    </row>
    <row r="300" ht="15.75" spans="3:36">
      <c r="C300" t="s">
        <v>360</v>
      </c>
      <c r="D300" t="s">
        <v>361</v>
      </c>
      <c r="E300">
        <f t="shared" si="24"/>
        <v>13</v>
      </c>
      <c r="F300" s="97">
        <v>12977415</v>
      </c>
      <c r="G300" s="97">
        <v>8543035</v>
      </c>
      <c r="H300" s="97">
        <v>12783842</v>
      </c>
      <c r="I300" s="97">
        <v>6466436</v>
      </c>
      <c r="J300" s="97">
        <v>8119295</v>
      </c>
      <c r="K300" s="97">
        <v>15087055</v>
      </c>
      <c r="L300" s="97">
        <v>10548708</v>
      </c>
      <c r="M300" s="97">
        <v>6200695</v>
      </c>
      <c r="N300" s="97">
        <v>8061669</v>
      </c>
      <c r="O300" s="97">
        <v>16922692</v>
      </c>
      <c r="P300" s="97">
        <v>7494197</v>
      </c>
      <c r="Q300" s="97">
        <v>10904724</v>
      </c>
      <c r="R300" s="97">
        <v>10626292</v>
      </c>
      <c r="S300" s="103">
        <f t="shared" si="25"/>
        <v>134736055</v>
      </c>
      <c r="U300" s="97">
        <v>138</v>
      </c>
      <c r="V300" s="97">
        <v>122</v>
      </c>
      <c r="W300" s="97">
        <v>139</v>
      </c>
      <c r="X300" s="97">
        <v>100</v>
      </c>
      <c r="Y300" s="97">
        <v>108</v>
      </c>
      <c r="Z300" s="97">
        <v>184</v>
      </c>
      <c r="AA300" s="97">
        <v>114</v>
      </c>
      <c r="AB300" s="97">
        <v>79</v>
      </c>
      <c r="AC300" s="97">
        <v>103</v>
      </c>
      <c r="AD300" s="97">
        <v>193</v>
      </c>
      <c r="AE300" s="97">
        <v>98</v>
      </c>
      <c r="AF300" s="97">
        <v>119</v>
      </c>
      <c r="AG300" s="97">
        <v>133</v>
      </c>
      <c r="AH300" s="90">
        <f t="shared" si="26"/>
        <v>1630</v>
      </c>
      <c r="AI300">
        <f t="shared" si="27"/>
        <v>82660.1564417178</v>
      </c>
      <c r="AJ300">
        <f t="shared" si="28"/>
        <v>125.384615384615</v>
      </c>
    </row>
    <row r="301" ht="15.75" spans="3:36">
      <c r="C301" t="s">
        <v>1017</v>
      </c>
      <c r="D301" t="s">
        <v>1018</v>
      </c>
      <c r="E301">
        <f t="shared" si="24"/>
        <v>0</v>
      </c>
      <c r="F301" s="97">
        <v>0</v>
      </c>
      <c r="G301" s="97">
        <v>0</v>
      </c>
      <c r="H301" s="97">
        <v>0</v>
      </c>
      <c r="I301" s="97">
        <v>0</v>
      </c>
      <c r="J301" s="97">
        <v>0</v>
      </c>
      <c r="K301" s="97">
        <v>0</v>
      </c>
      <c r="L301" s="97">
        <v>0</v>
      </c>
      <c r="M301" s="97">
        <v>0</v>
      </c>
      <c r="N301" s="97">
        <v>0</v>
      </c>
      <c r="O301" s="97">
        <v>0</v>
      </c>
      <c r="P301" s="97">
        <v>0</v>
      </c>
      <c r="Q301" s="97">
        <v>0</v>
      </c>
      <c r="R301" s="97">
        <v>0</v>
      </c>
      <c r="S301" s="103">
        <f t="shared" si="25"/>
        <v>0</v>
      </c>
      <c r="U301" s="97">
        <v>0</v>
      </c>
      <c r="V301" s="97">
        <v>0</v>
      </c>
      <c r="W301" s="97">
        <v>0</v>
      </c>
      <c r="X301" s="97">
        <v>0</v>
      </c>
      <c r="Y301" s="97">
        <v>0</v>
      </c>
      <c r="Z301" s="97">
        <v>0</v>
      </c>
      <c r="AA301" s="97">
        <v>0</v>
      </c>
      <c r="AB301" s="97">
        <v>0</v>
      </c>
      <c r="AC301" s="97">
        <v>0</v>
      </c>
      <c r="AD301" s="97">
        <v>0</v>
      </c>
      <c r="AE301" s="97">
        <v>0</v>
      </c>
      <c r="AF301" s="97">
        <v>0</v>
      </c>
      <c r="AG301" s="97">
        <v>0</v>
      </c>
      <c r="AH301" s="90">
        <f t="shared" si="26"/>
        <v>0</v>
      </c>
      <c r="AI301">
        <f t="shared" si="27"/>
        <v>0</v>
      </c>
      <c r="AJ301">
        <f t="shared" si="28"/>
        <v>0</v>
      </c>
    </row>
    <row r="302" ht="15.75" spans="3:36">
      <c r="C302" t="s">
        <v>369</v>
      </c>
      <c r="D302" t="s">
        <v>1142</v>
      </c>
      <c r="E302">
        <f t="shared" si="24"/>
        <v>13</v>
      </c>
      <c r="F302" s="97">
        <v>18372148</v>
      </c>
      <c r="G302" s="97">
        <v>15157460</v>
      </c>
      <c r="H302" s="97">
        <v>21312936</v>
      </c>
      <c r="I302" s="97">
        <v>13338160</v>
      </c>
      <c r="J302" s="97">
        <v>16494535</v>
      </c>
      <c r="K302" s="97">
        <v>21838001</v>
      </c>
      <c r="L302" s="97">
        <v>16540690</v>
      </c>
      <c r="M302" s="97">
        <v>11910106</v>
      </c>
      <c r="N302" s="97">
        <v>14464322</v>
      </c>
      <c r="O302" s="97">
        <v>22812948</v>
      </c>
      <c r="P302" s="97">
        <v>12302046</v>
      </c>
      <c r="Q302" s="97">
        <v>15270597</v>
      </c>
      <c r="R302" s="97">
        <v>19703330</v>
      </c>
      <c r="S302" s="103">
        <f t="shared" si="25"/>
        <v>219517279</v>
      </c>
      <c r="U302" s="97">
        <v>213</v>
      </c>
      <c r="V302" s="97">
        <v>179</v>
      </c>
      <c r="W302" s="97">
        <v>259</v>
      </c>
      <c r="X302" s="97">
        <v>162</v>
      </c>
      <c r="Y302" s="97">
        <v>197</v>
      </c>
      <c r="Z302" s="97">
        <v>262</v>
      </c>
      <c r="AA302" s="97">
        <v>174</v>
      </c>
      <c r="AB302" s="97">
        <v>151</v>
      </c>
      <c r="AC302" s="97">
        <v>174</v>
      </c>
      <c r="AD302" s="97">
        <v>254</v>
      </c>
      <c r="AE302" s="97">
        <v>167</v>
      </c>
      <c r="AF302" s="97">
        <v>194</v>
      </c>
      <c r="AG302" s="97">
        <v>223</v>
      </c>
      <c r="AH302" s="90">
        <f t="shared" si="26"/>
        <v>2609</v>
      </c>
      <c r="AI302">
        <f t="shared" si="27"/>
        <v>84138.4741280184</v>
      </c>
      <c r="AJ302">
        <f t="shared" si="28"/>
        <v>200.692307692308</v>
      </c>
    </row>
    <row r="303" ht="15.75" spans="3:36">
      <c r="C303" t="s">
        <v>373</v>
      </c>
      <c r="D303" t="s">
        <v>374</v>
      </c>
      <c r="E303">
        <f t="shared" si="24"/>
        <v>0</v>
      </c>
      <c r="F303" s="97">
        <v>0</v>
      </c>
      <c r="G303" s="97">
        <v>0</v>
      </c>
      <c r="H303" s="97">
        <v>0</v>
      </c>
      <c r="I303" s="97">
        <v>0</v>
      </c>
      <c r="J303" s="97">
        <v>0</v>
      </c>
      <c r="K303" s="97">
        <v>0</v>
      </c>
      <c r="L303" s="97">
        <v>0</v>
      </c>
      <c r="M303" s="97">
        <v>0</v>
      </c>
      <c r="N303" s="97">
        <v>0</v>
      </c>
      <c r="O303" s="97">
        <v>0</v>
      </c>
      <c r="P303" s="97">
        <v>0</v>
      </c>
      <c r="Q303" s="97">
        <v>0</v>
      </c>
      <c r="R303" s="97">
        <v>0</v>
      </c>
      <c r="S303" s="103">
        <f t="shared" si="25"/>
        <v>0</v>
      </c>
      <c r="U303" s="97">
        <v>0</v>
      </c>
      <c r="V303" s="97">
        <v>0</v>
      </c>
      <c r="W303" s="97">
        <v>0</v>
      </c>
      <c r="X303" s="97">
        <v>0</v>
      </c>
      <c r="Y303" s="97">
        <v>0</v>
      </c>
      <c r="Z303" s="97">
        <v>0</v>
      </c>
      <c r="AA303" s="97">
        <v>0</v>
      </c>
      <c r="AB303" s="97">
        <v>0</v>
      </c>
      <c r="AC303" s="97">
        <v>0</v>
      </c>
      <c r="AD303" s="97">
        <v>0</v>
      </c>
      <c r="AE303" s="97">
        <v>0</v>
      </c>
      <c r="AF303" s="97">
        <v>0</v>
      </c>
      <c r="AG303" s="97">
        <v>0</v>
      </c>
      <c r="AH303" s="90">
        <f t="shared" si="26"/>
        <v>0</v>
      </c>
      <c r="AI303">
        <f t="shared" si="27"/>
        <v>0</v>
      </c>
      <c r="AJ303">
        <f t="shared" si="28"/>
        <v>0</v>
      </c>
    </row>
    <row r="304" ht="15.75" spans="3:36">
      <c r="C304" t="s">
        <v>385</v>
      </c>
      <c r="D304" t="s">
        <v>386</v>
      </c>
      <c r="E304">
        <f t="shared" si="24"/>
        <v>13</v>
      </c>
      <c r="F304" s="97">
        <v>1972737</v>
      </c>
      <c r="G304" s="97">
        <v>1509277</v>
      </c>
      <c r="H304" s="97">
        <v>2514280</v>
      </c>
      <c r="I304" s="97">
        <v>3532696</v>
      </c>
      <c r="J304" s="97">
        <v>2031549</v>
      </c>
      <c r="K304" s="97">
        <v>1745325</v>
      </c>
      <c r="L304" s="97">
        <v>1289597</v>
      </c>
      <c r="M304" s="97">
        <v>1247461</v>
      </c>
      <c r="N304" s="97">
        <v>1421228</v>
      </c>
      <c r="O304" s="97">
        <v>1841821</v>
      </c>
      <c r="P304" s="97">
        <v>1612738</v>
      </c>
      <c r="Q304" s="97">
        <v>2649640</v>
      </c>
      <c r="R304" s="97">
        <v>1540007</v>
      </c>
      <c r="S304" s="103">
        <f t="shared" si="25"/>
        <v>24908356</v>
      </c>
      <c r="U304" s="97">
        <v>27</v>
      </c>
      <c r="V304" s="97">
        <v>23</v>
      </c>
      <c r="W304" s="97">
        <v>38</v>
      </c>
      <c r="X304" s="97">
        <v>29</v>
      </c>
      <c r="Y304" s="97">
        <v>31</v>
      </c>
      <c r="Z304" s="97">
        <v>26</v>
      </c>
      <c r="AA304" s="97">
        <v>21</v>
      </c>
      <c r="AB304" s="97">
        <v>26</v>
      </c>
      <c r="AC304" s="97">
        <v>20</v>
      </c>
      <c r="AD304" s="97">
        <v>26</v>
      </c>
      <c r="AE304" s="97">
        <v>31</v>
      </c>
      <c r="AF304" s="97">
        <v>43</v>
      </c>
      <c r="AG304" s="97">
        <v>25</v>
      </c>
      <c r="AH304" s="90">
        <f t="shared" si="26"/>
        <v>366</v>
      </c>
      <c r="AI304">
        <f t="shared" si="27"/>
        <v>68055.6174863388</v>
      </c>
      <c r="AJ304">
        <f t="shared" si="28"/>
        <v>28.1538461538462</v>
      </c>
    </row>
    <row r="305" ht="15.75" spans="3:36">
      <c r="C305" t="s">
        <v>375</v>
      </c>
      <c r="D305" t="s">
        <v>376</v>
      </c>
      <c r="E305">
        <f t="shared" si="24"/>
        <v>13</v>
      </c>
      <c r="F305" s="97">
        <v>9307106</v>
      </c>
      <c r="G305" s="97">
        <v>4685179</v>
      </c>
      <c r="H305" s="97">
        <v>6535120</v>
      </c>
      <c r="I305" s="97">
        <v>5575463</v>
      </c>
      <c r="J305" s="97">
        <v>6331922</v>
      </c>
      <c r="K305" s="97">
        <v>6729585</v>
      </c>
      <c r="L305" s="97">
        <v>4662188</v>
      </c>
      <c r="M305" s="97">
        <v>6557331</v>
      </c>
      <c r="N305" s="97">
        <v>4799455</v>
      </c>
      <c r="O305" s="97">
        <v>4869346</v>
      </c>
      <c r="P305" s="97">
        <v>4607709</v>
      </c>
      <c r="Q305" s="97">
        <v>6484515</v>
      </c>
      <c r="R305" s="97">
        <v>6765494</v>
      </c>
      <c r="S305" s="103">
        <f t="shared" si="25"/>
        <v>77910413</v>
      </c>
      <c r="U305" s="97">
        <v>86</v>
      </c>
      <c r="V305" s="97">
        <v>62</v>
      </c>
      <c r="W305" s="97">
        <v>75</v>
      </c>
      <c r="X305" s="97">
        <v>74</v>
      </c>
      <c r="Y305" s="97">
        <v>76</v>
      </c>
      <c r="Z305" s="97">
        <v>86</v>
      </c>
      <c r="AA305" s="97">
        <v>54</v>
      </c>
      <c r="AB305" s="97">
        <v>79</v>
      </c>
      <c r="AC305" s="97">
        <v>59</v>
      </c>
      <c r="AD305" s="97">
        <v>66</v>
      </c>
      <c r="AE305" s="97">
        <v>67</v>
      </c>
      <c r="AF305" s="97">
        <v>79</v>
      </c>
      <c r="AG305" s="97">
        <v>87</v>
      </c>
      <c r="AH305" s="90">
        <f t="shared" si="26"/>
        <v>950</v>
      </c>
      <c r="AI305">
        <f t="shared" si="27"/>
        <v>82010.9610526316</v>
      </c>
      <c r="AJ305">
        <f t="shared" si="28"/>
        <v>73.0769230769231</v>
      </c>
    </row>
    <row r="306" ht="15.75" spans="3:36">
      <c r="C306" t="s">
        <v>464</v>
      </c>
      <c r="D306" t="s">
        <v>465</v>
      </c>
      <c r="E306">
        <f t="shared" si="24"/>
        <v>13</v>
      </c>
      <c r="F306" s="97">
        <v>11394920</v>
      </c>
      <c r="G306" s="97">
        <v>9335159</v>
      </c>
      <c r="H306" s="97">
        <v>7861141</v>
      </c>
      <c r="I306" s="97">
        <v>9171044</v>
      </c>
      <c r="J306" s="97">
        <v>10576947</v>
      </c>
      <c r="K306" s="97">
        <v>12687779</v>
      </c>
      <c r="L306" s="97">
        <v>10164073</v>
      </c>
      <c r="M306" s="97">
        <v>6385392</v>
      </c>
      <c r="N306" s="97">
        <v>7745453</v>
      </c>
      <c r="O306" s="97">
        <v>13780914</v>
      </c>
      <c r="P306" s="97">
        <v>6660360</v>
      </c>
      <c r="Q306" s="97">
        <v>7918791</v>
      </c>
      <c r="R306" s="97">
        <v>12097306</v>
      </c>
      <c r="S306" s="103">
        <f t="shared" si="25"/>
        <v>125779279</v>
      </c>
      <c r="U306" s="97">
        <v>126</v>
      </c>
      <c r="V306" s="97">
        <v>100</v>
      </c>
      <c r="W306" s="97">
        <v>102</v>
      </c>
      <c r="X306" s="97">
        <v>118</v>
      </c>
      <c r="Y306" s="97">
        <v>93</v>
      </c>
      <c r="Z306" s="97">
        <v>132</v>
      </c>
      <c r="AA306" s="97">
        <v>103</v>
      </c>
      <c r="AB306" s="97">
        <v>69</v>
      </c>
      <c r="AC306" s="97">
        <v>92</v>
      </c>
      <c r="AD306" s="97">
        <v>147</v>
      </c>
      <c r="AE306" s="97">
        <v>79</v>
      </c>
      <c r="AF306" s="97">
        <v>101</v>
      </c>
      <c r="AG306" s="97">
        <v>134</v>
      </c>
      <c r="AH306" s="90">
        <f t="shared" si="26"/>
        <v>1396</v>
      </c>
      <c r="AI306">
        <f t="shared" si="27"/>
        <v>90099.7700573066</v>
      </c>
      <c r="AJ306">
        <f t="shared" si="28"/>
        <v>107.384615384615</v>
      </c>
    </row>
    <row r="307" ht="15.75" spans="3:36">
      <c r="C307" t="s">
        <v>412</v>
      </c>
      <c r="D307" t="s">
        <v>413</v>
      </c>
      <c r="E307">
        <f t="shared" si="24"/>
        <v>13</v>
      </c>
      <c r="F307" s="97">
        <v>18732696</v>
      </c>
      <c r="G307" s="97">
        <v>18889857</v>
      </c>
      <c r="H307" s="97">
        <v>25980495</v>
      </c>
      <c r="I307" s="97">
        <v>23532571</v>
      </c>
      <c r="J307" s="97">
        <v>27840340</v>
      </c>
      <c r="K307" s="97">
        <v>33403272</v>
      </c>
      <c r="L307" s="97">
        <v>30983539</v>
      </c>
      <c r="M307" s="97">
        <v>18514307</v>
      </c>
      <c r="N307" s="97">
        <v>24762380</v>
      </c>
      <c r="O307" s="97">
        <v>41650124</v>
      </c>
      <c r="P307" s="97">
        <v>24008264</v>
      </c>
      <c r="Q307" s="97">
        <v>23414350</v>
      </c>
      <c r="R307" s="97">
        <v>36004293</v>
      </c>
      <c r="S307" s="103">
        <f t="shared" si="25"/>
        <v>347716488</v>
      </c>
      <c r="U307" s="97">
        <v>231</v>
      </c>
      <c r="V307" s="97">
        <v>206</v>
      </c>
      <c r="W307" s="97">
        <v>280</v>
      </c>
      <c r="X307" s="97">
        <v>258</v>
      </c>
      <c r="Y307" s="97">
        <v>291</v>
      </c>
      <c r="Z307" s="97">
        <v>357</v>
      </c>
      <c r="AA307" s="97">
        <v>290</v>
      </c>
      <c r="AB307" s="97">
        <v>225</v>
      </c>
      <c r="AC307" s="97">
        <v>257</v>
      </c>
      <c r="AD307" s="97">
        <v>407</v>
      </c>
      <c r="AE307" s="97">
        <v>275</v>
      </c>
      <c r="AF307" s="97">
        <v>299</v>
      </c>
      <c r="AG307" s="97">
        <v>395</v>
      </c>
      <c r="AH307" s="90">
        <f t="shared" si="26"/>
        <v>3771</v>
      </c>
      <c r="AI307">
        <f t="shared" si="27"/>
        <v>92208.0318217979</v>
      </c>
      <c r="AJ307">
        <f t="shared" si="28"/>
        <v>290.076923076923</v>
      </c>
    </row>
    <row r="308" ht="15.75" spans="3:36">
      <c r="C308" t="s">
        <v>494</v>
      </c>
      <c r="D308" t="s">
        <v>495</v>
      </c>
      <c r="E308">
        <f t="shared" si="24"/>
        <v>9</v>
      </c>
      <c r="F308" s="97">
        <v>9521568</v>
      </c>
      <c r="G308" s="97">
        <v>9142375</v>
      </c>
      <c r="H308" s="97">
        <v>9786428</v>
      </c>
      <c r="I308" s="97">
        <v>11585274</v>
      </c>
      <c r="J308" s="97">
        <v>8920870</v>
      </c>
      <c r="K308" s="97">
        <v>0</v>
      </c>
      <c r="L308" s="97">
        <v>0</v>
      </c>
      <c r="M308" s="97">
        <v>11370784</v>
      </c>
      <c r="N308" s="97">
        <v>12412761</v>
      </c>
      <c r="O308" s="97">
        <v>0</v>
      </c>
      <c r="P308" s="97">
        <v>11741535</v>
      </c>
      <c r="Q308" s="97">
        <v>13798842</v>
      </c>
      <c r="R308" s="97">
        <v>0</v>
      </c>
      <c r="S308" s="103">
        <f t="shared" si="25"/>
        <v>98280437</v>
      </c>
      <c r="U308" s="97">
        <v>165</v>
      </c>
      <c r="V308" s="97">
        <v>173</v>
      </c>
      <c r="W308" s="97">
        <v>168</v>
      </c>
      <c r="X308" s="97">
        <v>189</v>
      </c>
      <c r="Y308" s="97">
        <v>145</v>
      </c>
      <c r="Z308" s="97">
        <v>0</v>
      </c>
      <c r="AA308" s="97">
        <v>0</v>
      </c>
      <c r="AB308" s="97">
        <v>184</v>
      </c>
      <c r="AC308" s="97">
        <v>202</v>
      </c>
      <c r="AD308" s="97">
        <v>0</v>
      </c>
      <c r="AE308" s="97">
        <v>188</v>
      </c>
      <c r="AF308" s="97">
        <v>179</v>
      </c>
      <c r="AG308" s="97">
        <v>0</v>
      </c>
      <c r="AH308" s="90">
        <f t="shared" si="26"/>
        <v>1593</v>
      </c>
      <c r="AI308">
        <f t="shared" si="27"/>
        <v>61695.1895794099</v>
      </c>
      <c r="AJ308">
        <f t="shared" si="28"/>
        <v>177</v>
      </c>
    </row>
    <row r="309" ht="15.75" spans="3:36">
      <c r="C309" t="s">
        <v>383</v>
      </c>
      <c r="D309" t="s">
        <v>384</v>
      </c>
      <c r="E309">
        <f t="shared" si="24"/>
        <v>9</v>
      </c>
      <c r="F309" s="97">
        <v>7777749</v>
      </c>
      <c r="G309" s="97">
        <v>8671196</v>
      </c>
      <c r="H309" s="97">
        <v>9927347</v>
      </c>
      <c r="I309" s="97">
        <v>7103672</v>
      </c>
      <c r="J309" s="97">
        <v>10089470</v>
      </c>
      <c r="K309" s="97">
        <v>0</v>
      </c>
      <c r="L309" s="97">
        <v>0</v>
      </c>
      <c r="M309" s="97">
        <v>9279031</v>
      </c>
      <c r="N309" s="97">
        <v>10397329</v>
      </c>
      <c r="O309" s="97">
        <v>0</v>
      </c>
      <c r="P309" s="97">
        <v>9975180</v>
      </c>
      <c r="Q309" s="97">
        <v>9545881</v>
      </c>
      <c r="R309" s="97">
        <v>0</v>
      </c>
      <c r="S309" s="103">
        <f t="shared" si="25"/>
        <v>82766855</v>
      </c>
      <c r="U309" s="97">
        <v>118</v>
      </c>
      <c r="V309" s="97">
        <v>112</v>
      </c>
      <c r="W309" s="97">
        <v>135</v>
      </c>
      <c r="X309" s="97">
        <v>143</v>
      </c>
      <c r="Y309" s="97">
        <v>146</v>
      </c>
      <c r="Z309" s="97">
        <v>0</v>
      </c>
      <c r="AA309" s="97">
        <v>0</v>
      </c>
      <c r="AB309" s="97">
        <v>142</v>
      </c>
      <c r="AC309" s="97">
        <v>152</v>
      </c>
      <c r="AD309" s="97">
        <v>0</v>
      </c>
      <c r="AE309" s="97">
        <v>171</v>
      </c>
      <c r="AF309" s="97">
        <v>155</v>
      </c>
      <c r="AG309" s="97">
        <v>0</v>
      </c>
      <c r="AH309" s="90">
        <f t="shared" si="26"/>
        <v>1274</v>
      </c>
      <c r="AI309">
        <f t="shared" si="27"/>
        <v>64966.1342229199</v>
      </c>
      <c r="AJ309">
        <f t="shared" si="28"/>
        <v>141.555555555556</v>
      </c>
    </row>
    <row r="310" ht="15.75" spans="3:36">
      <c r="C310" t="s">
        <v>387</v>
      </c>
      <c r="D310" t="s">
        <v>388</v>
      </c>
      <c r="E310">
        <f t="shared" si="24"/>
        <v>13</v>
      </c>
      <c r="F310" s="97">
        <v>11223209</v>
      </c>
      <c r="G310" s="97">
        <v>10614111</v>
      </c>
      <c r="H310" s="97">
        <v>12114442</v>
      </c>
      <c r="I310" s="97">
        <v>11725754</v>
      </c>
      <c r="J310" s="97">
        <v>10864018</v>
      </c>
      <c r="K310" s="97">
        <v>16235296</v>
      </c>
      <c r="L310" s="97">
        <v>11623456</v>
      </c>
      <c r="M310" s="97">
        <v>10350162</v>
      </c>
      <c r="N310" s="97">
        <v>11010878</v>
      </c>
      <c r="O310" s="97">
        <v>15374635</v>
      </c>
      <c r="P310" s="97">
        <v>12158755</v>
      </c>
      <c r="Q310" s="97">
        <v>14970888</v>
      </c>
      <c r="R310" s="97">
        <v>18252558</v>
      </c>
      <c r="S310" s="103">
        <f t="shared" si="25"/>
        <v>166518162</v>
      </c>
      <c r="U310" s="97">
        <v>137</v>
      </c>
      <c r="V310" s="97">
        <v>130</v>
      </c>
      <c r="W310" s="97">
        <v>156</v>
      </c>
      <c r="X310" s="97">
        <v>127</v>
      </c>
      <c r="Y310" s="97">
        <v>127</v>
      </c>
      <c r="Z310" s="97">
        <v>206</v>
      </c>
      <c r="AA310" s="97">
        <v>119</v>
      </c>
      <c r="AB310" s="97">
        <v>123</v>
      </c>
      <c r="AC310" s="97">
        <v>129</v>
      </c>
      <c r="AD310" s="97">
        <v>183</v>
      </c>
      <c r="AE310" s="97">
        <v>138</v>
      </c>
      <c r="AF310" s="97">
        <v>180</v>
      </c>
      <c r="AG310" s="97">
        <v>178</v>
      </c>
      <c r="AH310" s="90">
        <f t="shared" si="26"/>
        <v>1933</v>
      </c>
      <c r="AI310">
        <f t="shared" si="27"/>
        <v>86144.9363683394</v>
      </c>
      <c r="AJ310">
        <f t="shared" si="28"/>
        <v>148.692307692308</v>
      </c>
    </row>
    <row r="311" ht="15.75" spans="3:36">
      <c r="C311" t="s">
        <v>379</v>
      </c>
      <c r="D311" t="s">
        <v>380</v>
      </c>
      <c r="E311">
        <f t="shared" si="24"/>
        <v>13</v>
      </c>
      <c r="F311" s="97">
        <v>14785420</v>
      </c>
      <c r="G311" s="97">
        <v>11369800</v>
      </c>
      <c r="H311" s="97">
        <v>11436860</v>
      </c>
      <c r="I311" s="97">
        <v>10796928</v>
      </c>
      <c r="J311" s="97">
        <v>11374661</v>
      </c>
      <c r="K311" s="97">
        <v>18098709</v>
      </c>
      <c r="L311" s="97">
        <v>14341757</v>
      </c>
      <c r="M311" s="97">
        <v>9314706</v>
      </c>
      <c r="N311" s="97">
        <v>10181022</v>
      </c>
      <c r="O311" s="97">
        <v>19245758</v>
      </c>
      <c r="P311" s="97">
        <v>9040657</v>
      </c>
      <c r="Q311" s="97">
        <v>11807007</v>
      </c>
      <c r="R311" s="97">
        <v>17007867</v>
      </c>
      <c r="S311" s="103">
        <f t="shared" si="25"/>
        <v>168801152</v>
      </c>
      <c r="U311" s="97">
        <v>187</v>
      </c>
      <c r="V311" s="97">
        <v>176</v>
      </c>
      <c r="W311" s="97">
        <v>164</v>
      </c>
      <c r="X311" s="97">
        <v>149</v>
      </c>
      <c r="Y311" s="97">
        <v>158</v>
      </c>
      <c r="Z311" s="97">
        <v>241</v>
      </c>
      <c r="AA311" s="97">
        <v>186</v>
      </c>
      <c r="AB311" s="97">
        <v>132</v>
      </c>
      <c r="AC311" s="97">
        <v>152</v>
      </c>
      <c r="AD311" s="97">
        <v>258</v>
      </c>
      <c r="AE311" s="97">
        <v>140</v>
      </c>
      <c r="AF311" s="97">
        <v>167</v>
      </c>
      <c r="AG311" s="97">
        <v>218</v>
      </c>
      <c r="AH311" s="90">
        <f t="shared" si="26"/>
        <v>2328</v>
      </c>
      <c r="AI311">
        <f t="shared" si="27"/>
        <v>72509.0859106529</v>
      </c>
      <c r="AJ311">
        <f t="shared" si="28"/>
        <v>179.076923076923</v>
      </c>
    </row>
    <row r="312" ht="15.75" spans="3:36">
      <c r="C312" t="s">
        <v>381</v>
      </c>
      <c r="D312" t="s">
        <v>382</v>
      </c>
      <c r="E312">
        <f t="shared" si="24"/>
        <v>9</v>
      </c>
      <c r="F312" s="97">
        <v>6545840</v>
      </c>
      <c r="G312" s="97">
        <v>6250744</v>
      </c>
      <c r="H312" s="97">
        <v>6857518</v>
      </c>
      <c r="I312" s="97">
        <v>6636163</v>
      </c>
      <c r="J312" s="97">
        <v>7208701</v>
      </c>
      <c r="K312" s="97">
        <v>0</v>
      </c>
      <c r="L312" s="97">
        <v>0</v>
      </c>
      <c r="M312" s="97">
        <v>8370971</v>
      </c>
      <c r="N312" s="97">
        <v>8119435</v>
      </c>
      <c r="O312" s="97">
        <v>0</v>
      </c>
      <c r="P312" s="97">
        <v>5941200</v>
      </c>
      <c r="Q312" s="97">
        <v>7824778</v>
      </c>
      <c r="R312" s="97">
        <v>0</v>
      </c>
      <c r="S312" s="103">
        <f t="shared" si="25"/>
        <v>63755350</v>
      </c>
      <c r="U312" s="97">
        <v>100</v>
      </c>
      <c r="V312" s="97">
        <v>92</v>
      </c>
      <c r="W312" s="97">
        <v>97</v>
      </c>
      <c r="X312" s="97">
        <v>115</v>
      </c>
      <c r="Y312" s="97">
        <v>107</v>
      </c>
      <c r="Z312" s="97">
        <v>0</v>
      </c>
      <c r="AA312" s="97">
        <v>0</v>
      </c>
      <c r="AB312" s="97">
        <v>120</v>
      </c>
      <c r="AC312" s="97">
        <v>121</v>
      </c>
      <c r="AD312" s="97">
        <v>0</v>
      </c>
      <c r="AE312" s="97">
        <v>108</v>
      </c>
      <c r="AF312" s="97">
        <v>101</v>
      </c>
      <c r="AG312" s="97">
        <v>0</v>
      </c>
      <c r="AH312" s="90">
        <f t="shared" si="26"/>
        <v>961</v>
      </c>
      <c r="AI312">
        <f t="shared" si="27"/>
        <v>66342.7159209157</v>
      </c>
      <c r="AJ312">
        <f t="shared" si="28"/>
        <v>106.777777777778</v>
      </c>
    </row>
    <row r="313" ht="15.75" spans="3:36">
      <c r="C313" t="s">
        <v>1043</v>
      </c>
      <c r="D313" t="s">
        <v>1044</v>
      </c>
      <c r="E313">
        <f t="shared" si="24"/>
        <v>0</v>
      </c>
      <c r="F313" s="97">
        <v>0</v>
      </c>
      <c r="G313" s="97">
        <v>0</v>
      </c>
      <c r="H313" s="97">
        <v>0</v>
      </c>
      <c r="I313" s="97">
        <v>0</v>
      </c>
      <c r="J313" s="97">
        <v>0</v>
      </c>
      <c r="K313" s="97">
        <v>0</v>
      </c>
      <c r="L313" s="97">
        <v>0</v>
      </c>
      <c r="M313" s="97">
        <v>0</v>
      </c>
      <c r="N313" s="97">
        <v>0</v>
      </c>
      <c r="O313" s="97">
        <v>0</v>
      </c>
      <c r="P313" s="97">
        <v>0</v>
      </c>
      <c r="Q313" s="97">
        <v>0</v>
      </c>
      <c r="R313" s="97">
        <v>0</v>
      </c>
      <c r="S313" s="103">
        <f t="shared" si="25"/>
        <v>0</v>
      </c>
      <c r="U313" s="97">
        <v>0</v>
      </c>
      <c r="V313" s="97">
        <v>0</v>
      </c>
      <c r="W313" s="97">
        <v>0</v>
      </c>
      <c r="X313" s="97">
        <v>0</v>
      </c>
      <c r="Y313" s="97">
        <v>0</v>
      </c>
      <c r="Z313" s="97">
        <v>0</v>
      </c>
      <c r="AA313" s="97">
        <v>0</v>
      </c>
      <c r="AB313" s="97">
        <v>0</v>
      </c>
      <c r="AC313" s="97">
        <v>0</v>
      </c>
      <c r="AD313" s="97">
        <v>0</v>
      </c>
      <c r="AE313" s="97">
        <v>0</v>
      </c>
      <c r="AF313" s="97">
        <v>0</v>
      </c>
      <c r="AG313" s="97">
        <v>0</v>
      </c>
      <c r="AH313" s="90">
        <f t="shared" si="26"/>
        <v>0</v>
      </c>
      <c r="AI313">
        <f t="shared" si="27"/>
        <v>0</v>
      </c>
      <c r="AJ313">
        <f t="shared" si="28"/>
        <v>0</v>
      </c>
    </row>
    <row r="314" ht="15.75" spans="3:36">
      <c r="C314" t="s">
        <v>389</v>
      </c>
      <c r="D314" t="s">
        <v>390</v>
      </c>
      <c r="E314">
        <f t="shared" si="24"/>
        <v>9</v>
      </c>
      <c r="F314" s="97">
        <v>1527101</v>
      </c>
      <c r="G314" s="97">
        <v>976185</v>
      </c>
      <c r="H314" s="97">
        <v>3026321</v>
      </c>
      <c r="I314" s="97">
        <v>1412280</v>
      </c>
      <c r="J314" s="97">
        <v>3048641</v>
      </c>
      <c r="K314" s="97">
        <v>0</v>
      </c>
      <c r="L314" s="97">
        <v>0</v>
      </c>
      <c r="M314" s="97">
        <v>4622494</v>
      </c>
      <c r="N314" s="97">
        <v>1502283</v>
      </c>
      <c r="O314" s="97">
        <v>0</v>
      </c>
      <c r="P314" s="97">
        <v>3834100</v>
      </c>
      <c r="Q314" s="97">
        <v>3307919</v>
      </c>
      <c r="R314" s="97">
        <v>0</v>
      </c>
      <c r="S314" s="103">
        <f t="shared" si="25"/>
        <v>23257324</v>
      </c>
      <c r="U314" s="97">
        <v>19</v>
      </c>
      <c r="V314" s="97">
        <v>16</v>
      </c>
      <c r="W314" s="97">
        <v>39</v>
      </c>
      <c r="X314" s="97">
        <v>20</v>
      </c>
      <c r="Y314" s="97">
        <v>43</v>
      </c>
      <c r="Z314" s="97">
        <v>0</v>
      </c>
      <c r="AA314" s="97">
        <v>0</v>
      </c>
      <c r="AB314" s="97">
        <v>26</v>
      </c>
      <c r="AC314" s="97">
        <v>21</v>
      </c>
      <c r="AD314" s="97">
        <v>0</v>
      </c>
      <c r="AE314" s="97">
        <v>44</v>
      </c>
      <c r="AF314" s="97">
        <v>33</v>
      </c>
      <c r="AG314" s="97">
        <v>0</v>
      </c>
      <c r="AH314" s="90">
        <f t="shared" si="26"/>
        <v>261</v>
      </c>
      <c r="AI314">
        <f t="shared" si="27"/>
        <v>89108.5210727969</v>
      </c>
      <c r="AJ314">
        <f t="shared" si="28"/>
        <v>29</v>
      </c>
    </row>
    <row r="315" ht="15.75" spans="3:36">
      <c r="C315" t="s">
        <v>391</v>
      </c>
      <c r="D315" t="s">
        <v>392</v>
      </c>
      <c r="E315">
        <f t="shared" si="24"/>
        <v>13</v>
      </c>
      <c r="F315" s="97">
        <v>17885421</v>
      </c>
      <c r="G315" s="97">
        <v>15244819</v>
      </c>
      <c r="H315" s="97">
        <v>21683799</v>
      </c>
      <c r="I315" s="97">
        <v>17926718</v>
      </c>
      <c r="J315" s="97">
        <v>13639489</v>
      </c>
      <c r="K315" s="97">
        <v>27417445</v>
      </c>
      <c r="L315" s="97">
        <v>24285714</v>
      </c>
      <c r="M315" s="97">
        <v>8442578</v>
      </c>
      <c r="N315" s="97">
        <v>12810029</v>
      </c>
      <c r="O315" s="97">
        <v>23488419</v>
      </c>
      <c r="P315" s="97">
        <v>11761366</v>
      </c>
      <c r="Q315" s="97">
        <v>14014827</v>
      </c>
      <c r="R315" s="97">
        <v>22057495</v>
      </c>
      <c r="S315" s="103">
        <f t="shared" si="25"/>
        <v>230658119</v>
      </c>
      <c r="U315" s="97">
        <v>202</v>
      </c>
      <c r="V315" s="97">
        <v>171</v>
      </c>
      <c r="W315" s="97">
        <v>247</v>
      </c>
      <c r="X315" s="97">
        <v>186</v>
      </c>
      <c r="Y315" s="97">
        <v>164</v>
      </c>
      <c r="Z315" s="97">
        <v>307</v>
      </c>
      <c r="AA315" s="97">
        <v>256</v>
      </c>
      <c r="AB315" s="97">
        <v>109</v>
      </c>
      <c r="AC315" s="97">
        <v>159</v>
      </c>
      <c r="AD315" s="97">
        <v>278</v>
      </c>
      <c r="AE315" s="97">
        <v>148</v>
      </c>
      <c r="AF315" s="97">
        <v>160</v>
      </c>
      <c r="AG315" s="97">
        <v>227</v>
      </c>
      <c r="AH315" s="90">
        <f t="shared" si="26"/>
        <v>2614</v>
      </c>
      <c r="AI315">
        <f t="shared" si="27"/>
        <v>88239.5252486611</v>
      </c>
      <c r="AJ315">
        <f t="shared" si="28"/>
        <v>201.076923076923</v>
      </c>
    </row>
    <row r="316" ht="15.75" spans="3:36">
      <c r="C316" t="s">
        <v>394</v>
      </c>
      <c r="D316" t="s">
        <v>395</v>
      </c>
      <c r="E316">
        <f t="shared" si="24"/>
        <v>9</v>
      </c>
      <c r="F316" s="97">
        <v>4766798</v>
      </c>
      <c r="G316" s="97">
        <v>5982156</v>
      </c>
      <c r="H316" s="97">
        <v>7228205</v>
      </c>
      <c r="I316" s="97">
        <v>5990931</v>
      </c>
      <c r="J316" s="97">
        <v>5180197</v>
      </c>
      <c r="K316" s="97">
        <v>0</v>
      </c>
      <c r="L316" s="97">
        <v>0</v>
      </c>
      <c r="M316" s="97">
        <v>7053114</v>
      </c>
      <c r="N316" s="97">
        <v>4739562</v>
      </c>
      <c r="O316" s="97">
        <v>0</v>
      </c>
      <c r="P316" s="97">
        <v>6587056</v>
      </c>
      <c r="Q316" s="97">
        <v>7831745</v>
      </c>
      <c r="R316" s="97">
        <v>0</v>
      </c>
      <c r="S316" s="103">
        <f t="shared" si="25"/>
        <v>55359764</v>
      </c>
      <c r="U316" s="97">
        <v>65</v>
      </c>
      <c r="V316" s="97">
        <v>75</v>
      </c>
      <c r="W316" s="97">
        <v>83</v>
      </c>
      <c r="X316" s="97">
        <v>67</v>
      </c>
      <c r="Y316" s="97">
        <v>61</v>
      </c>
      <c r="Z316" s="97">
        <v>0</v>
      </c>
      <c r="AA316" s="97">
        <v>0</v>
      </c>
      <c r="AB316" s="97">
        <v>71</v>
      </c>
      <c r="AC316" s="97">
        <v>75</v>
      </c>
      <c r="AD316" s="97">
        <v>0</v>
      </c>
      <c r="AE316" s="97">
        <v>78</v>
      </c>
      <c r="AF316" s="97">
        <v>86</v>
      </c>
      <c r="AG316" s="97">
        <v>0</v>
      </c>
      <c r="AH316" s="90">
        <f t="shared" si="26"/>
        <v>661</v>
      </c>
      <c r="AI316">
        <f t="shared" si="27"/>
        <v>83751.5340393343</v>
      </c>
      <c r="AJ316">
        <f t="shared" si="28"/>
        <v>73.4444444444444</v>
      </c>
    </row>
    <row r="317" ht="15.75" spans="3:36">
      <c r="C317" t="s">
        <v>1045</v>
      </c>
      <c r="D317" t="s">
        <v>1046</v>
      </c>
      <c r="E317">
        <f t="shared" si="24"/>
        <v>0</v>
      </c>
      <c r="F317" s="97">
        <v>0</v>
      </c>
      <c r="G317" s="97">
        <v>0</v>
      </c>
      <c r="H317" s="97">
        <v>0</v>
      </c>
      <c r="I317" s="97">
        <v>0</v>
      </c>
      <c r="J317" s="97">
        <v>0</v>
      </c>
      <c r="K317" s="97">
        <v>0</v>
      </c>
      <c r="L317" s="97">
        <v>0</v>
      </c>
      <c r="M317" s="97">
        <v>0</v>
      </c>
      <c r="N317" s="97">
        <v>0</v>
      </c>
      <c r="O317" s="97">
        <v>0</v>
      </c>
      <c r="P317" s="97">
        <v>0</v>
      </c>
      <c r="Q317" s="97">
        <v>0</v>
      </c>
      <c r="R317" s="97">
        <v>0</v>
      </c>
      <c r="S317" s="103">
        <f t="shared" si="25"/>
        <v>0</v>
      </c>
      <c r="U317" s="97">
        <v>0</v>
      </c>
      <c r="V317" s="97">
        <v>0</v>
      </c>
      <c r="W317" s="97">
        <v>0</v>
      </c>
      <c r="X317" s="97">
        <v>0</v>
      </c>
      <c r="Y317" s="97">
        <v>0</v>
      </c>
      <c r="Z317" s="97">
        <v>0</v>
      </c>
      <c r="AA317" s="97">
        <v>0</v>
      </c>
      <c r="AB317" s="97">
        <v>0</v>
      </c>
      <c r="AC317" s="97">
        <v>0</v>
      </c>
      <c r="AD317" s="97">
        <v>0</v>
      </c>
      <c r="AE317" s="97">
        <v>0</v>
      </c>
      <c r="AF317" s="97">
        <v>0</v>
      </c>
      <c r="AG317" s="97">
        <v>0</v>
      </c>
      <c r="AH317" s="90">
        <f t="shared" si="26"/>
        <v>0</v>
      </c>
      <c r="AI317">
        <f t="shared" si="27"/>
        <v>0</v>
      </c>
      <c r="AJ317">
        <f t="shared" si="28"/>
        <v>0</v>
      </c>
    </row>
    <row r="318" ht="15.75" spans="3:36">
      <c r="C318" t="s">
        <v>400</v>
      </c>
      <c r="D318" t="s">
        <v>401</v>
      </c>
      <c r="E318">
        <f t="shared" si="24"/>
        <v>13</v>
      </c>
      <c r="F318" s="97">
        <v>11650658</v>
      </c>
      <c r="G318" s="97">
        <v>9966276</v>
      </c>
      <c r="H318" s="97">
        <v>12725802</v>
      </c>
      <c r="I318" s="97">
        <v>12687622</v>
      </c>
      <c r="J318" s="97">
        <v>9070740</v>
      </c>
      <c r="K318" s="97">
        <v>11847301</v>
      </c>
      <c r="L318" s="97">
        <v>8452332</v>
      </c>
      <c r="M318" s="97">
        <v>10960020</v>
      </c>
      <c r="N318" s="97">
        <v>10820618</v>
      </c>
      <c r="O318" s="97">
        <v>13725876</v>
      </c>
      <c r="P318" s="97">
        <v>7379215</v>
      </c>
      <c r="Q318" s="97">
        <v>11456669</v>
      </c>
      <c r="R318" s="97">
        <v>12678264</v>
      </c>
      <c r="S318" s="103">
        <f t="shared" si="25"/>
        <v>143421393</v>
      </c>
      <c r="U318" s="97">
        <v>117</v>
      </c>
      <c r="V318" s="97">
        <v>122</v>
      </c>
      <c r="W318" s="97">
        <v>141</v>
      </c>
      <c r="X318" s="97">
        <v>125</v>
      </c>
      <c r="Y318" s="97">
        <v>103</v>
      </c>
      <c r="Z318" s="97">
        <v>133</v>
      </c>
      <c r="AA318" s="97">
        <v>79</v>
      </c>
      <c r="AB318" s="97">
        <v>114</v>
      </c>
      <c r="AC318" s="97">
        <v>117</v>
      </c>
      <c r="AD318" s="97">
        <v>151</v>
      </c>
      <c r="AE318" s="97">
        <v>85</v>
      </c>
      <c r="AF318" s="97">
        <v>120</v>
      </c>
      <c r="AG318" s="97">
        <v>126</v>
      </c>
      <c r="AH318" s="90">
        <f t="shared" si="26"/>
        <v>1533</v>
      </c>
      <c r="AI318">
        <f t="shared" si="27"/>
        <v>93556.0293542074</v>
      </c>
      <c r="AJ318">
        <f t="shared" si="28"/>
        <v>117.923076923077</v>
      </c>
    </row>
    <row r="319" ht="15.75" spans="3:36">
      <c r="C319" t="s">
        <v>414</v>
      </c>
      <c r="D319" t="s">
        <v>415</v>
      </c>
      <c r="E319">
        <f t="shared" si="24"/>
        <v>13</v>
      </c>
      <c r="F319" s="97">
        <v>12734601</v>
      </c>
      <c r="G319" s="97">
        <v>14369984</v>
      </c>
      <c r="H319" s="97">
        <v>16072422</v>
      </c>
      <c r="I319" s="97">
        <v>15808026</v>
      </c>
      <c r="J319" s="97">
        <v>15437774</v>
      </c>
      <c r="K319" s="97">
        <v>8554662</v>
      </c>
      <c r="L319" s="97">
        <v>4625832</v>
      </c>
      <c r="M319" s="97">
        <v>10664615</v>
      </c>
      <c r="N319" s="97">
        <v>16100115</v>
      </c>
      <c r="O319" s="97">
        <v>5630384</v>
      </c>
      <c r="P319" s="97">
        <v>12980128</v>
      </c>
      <c r="Q319" s="97">
        <v>15849873</v>
      </c>
      <c r="R319" s="97">
        <v>6675668</v>
      </c>
      <c r="S319" s="103">
        <f t="shared" si="25"/>
        <v>155504084</v>
      </c>
      <c r="U319" s="97">
        <v>159</v>
      </c>
      <c r="V319" s="97">
        <v>168</v>
      </c>
      <c r="W319" s="97">
        <v>194</v>
      </c>
      <c r="X319" s="97">
        <v>180</v>
      </c>
      <c r="Y319" s="97">
        <v>165</v>
      </c>
      <c r="Z319" s="97">
        <v>98</v>
      </c>
      <c r="AA319" s="97">
        <v>41</v>
      </c>
      <c r="AB319" s="97">
        <v>146</v>
      </c>
      <c r="AC319" s="97">
        <v>212</v>
      </c>
      <c r="AD319" s="97">
        <v>71</v>
      </c>
      <c r="AE319" s="97">
        <v>185</v>
      </c>
      <c r="AF319" s="97">
        <v>196</v>
      </c>
      <c r="AG319" s="97">
        <v>60</v>
      </c>
      <c r="AH319" s="90">
        <f t="shared" si="26"/>
        <v>1875</v>
      </c>
      <c r="AI319">
        <f t="shared" si="27"/>
        <v>82935.5114666667</v>
      </c>
      <c r="AJ319">
        <f t="shared" si="28"/>
        <v>144.230769230769</v>
      </c>
    </row>
    <row r="320" ht="15.75" spans="3:36">
      <c r="C320" t="s">
        <v>396</v>
      </c>
      <c r="D320" t="s">
        <v>397</v>
      </c>
      <c r="E320">
        <f t="shared" si="24"/>
        <v>13</v>
      </c>
      <c r="F320" s="97">
        <v>8323332</v>
      </c>
      <c r="G320" s="97">
        <v>10414681</v>
      </c>
      <c r="H320" s="97">
        <v>10188006</v>
      </c>
      <c r="I320" s="97">
        <v>8192883</v>
      </c>
      <c r="J320" s="97">
        <v>11203775</v>
      </c>
      <c r="K320" s="97">
        <v>14674083</v>
      </c>
      <c r="L320" s="97">
        <v>10521468</v>
      </c>
      <c r="M320" s="97">
        <v>8483650</v>
      </c>
      <c r="N320" s="97">
        <v>11028941</v>
      </c>
      <c r="O320" s="97">
        <v>11400105</v>
      </c>
      <c r="P320" s="97">
        <v>11240441</v>
      </c>
      <c r="Q320" s="97">
        <v>8978846</v>
      </c>
      <c r="R320" s="97">
        <v>14806543</v>
      </c>
      <c r="S320" s="103">
        <f t="shared" si="25"/>
        <v>139456754</v>
      </c>
      <c r="U320" s="97">
        <v>116</v>
      </c>
      <c r="V320" s="97">
        <v>132</v>
      </c>
      <c r="W320" s="97">
        <v>127</v>
      </c>
      <c r="X320" s="97">
        <v>116</v>
      </c>
      <c r="Y320" s="97">
        <v>140</v>
      </c>
      <c r="Z320" s="97">
        <v>164</v>
      </c>
      <c r="AA320" s="97">
        <v>117</v>
      </c>
      <c r="AB320" s="97">
        <v>107</v>
      </c>
      <c r="AC320" s="97">
        <v>126</v>
      </c>
      <c r="AD320" s="97">
        <v>136</v>
      </c>
      <c r="AE320" s="97">
        <v>145</v>
      </c>
      <c r="AF320" s="97">
        <v>126</v>
      </c>
      <c r="AG320" s="97">
        <v>160</v>
      </c>
      <c r="AH320" s="90">
        <f t="shared" si="26"/>
        <v>1712</v>
      </c>
      <c r="AI320">
        <f t="shared" si="27"/>
        <v>81458.3843457944</v>
      </c>
      <c r="AJ320">
        <f t="shared" si="28"/>
        <v>131.692307692308</v>
      </c>
    </row>
    <row r="321" ht="15.75" spans="3:36">
      <c r="C321" t="s">
        <v>398</v>
      </c>
      <c r="D321" t="s">
        <v>399</v>
      </c>
      <c r="E321">
        <f t="shared" si="24"/>
        <v>13</v>
      </c>
      <c r="F321" s="97">
        <v>14501206</v>
      </c>
      <c r="G321" s="97">
        <v>16775973</v>
      </c>
      <c r="H321" s="97">
        <v>15159924</v>
      </c>
      <c r="I321" s="97">
        <v>14109389</v>
      </c>
      <c r="J321" s="97">
        <v>13693337</v>
      </c>
      <c r="K321" s="97">
        <v>12821646</v>
      </c>
      <c r="L321" s="97">
        <v>11676969</v>
      </c>
      <c r="M321" s="97">
        <v>16014764</v>
      </c>
      <c r="N321" s="97">
        <v>17061433</v>
      </c>
      <c r="O321" s="97">
        <v>14837876</v>
      </c>
      <c r="P321" s="97">
        <v>16984127</v>
      </c>
      <c r="Q321" s="97">
        <v>18766656</v>
      </c>
      <c r="R321" s="97">
        <v>15740865</v>
      </c>
      <c r="S321" s="103">
        <f t="shared" si="25"/>
        <v>198144165</v>
      </c>
      <c r="U321" s="97">
        <v>172</v>
      </c>
      <c r="V321" s="97">
        <v>195</v>
      </c>
      <c r="W321" s="97">
        <v>188</v>
      </c>
      <c r="X321" s="97">
        <v>187</v>
      </c>
      <c r="Y321" s="97">
        <v>167</v>
      </c>
      <c r="Z321" s="97">
        <v>173</v>
      </c>
      <c r="AA321" s="97">
        <v>141</v>
      </c>
      <c r="AB321" s="97">
        <v>189</v>
      </c>
      <c r="AC321" s="97">
        <v>222</v>
      </c>
      <c r="AD321" s="97">
        <v>187</v>
      </c>
      <c r="AE321" s="97">
        <v>222</v>
      </c>
      <c r="AF321" s="97">
        <v>226</v>
      </c>
      <c r="AG321" s="97">
        <v>186</v>
      </c>
      <c r="AH321" s="90">
        <f t="shared" si="26"/>
        <v>2455</v>
      </c>
      <c r="AI321">
        <f t="shared" si="27"/>
        <v>80710.4541751527</v>
      </c>
      <c r="AJ321">
        <f t="shared" si="28"/>
        <v>188.846153846154</v>
      </c>
    </row>
    <row r="322" ht="15.75" spans="3:36">
      <c r="C322" t="s">
        <v>402</v>
      </c>
      <c r="D322" t="s">
        <v>403</v>
      </c>
      <c r="E322">
        <f t="shared" si="24"/>
        <v>13</v>
      </c>
      <c r="F322" s="97">
        <v>7426209</v>
      </c>
      <c r="G322" s="97">
        <v>7916797</v>
      </c>
      <c r="H322" s="97">
        <v>8019485</v>
      </c>
      <c r="I322" s="97">
        <v>8481978</v>
      </c>
      <c r="J322" s="97">
        <v>7327458</v>
      </c>
      <c r="K322" s="97">
        <v>10368371</v>
      </c>
      <c r="L322" s="97">
        <v>13140108</v>
      </c>
      <c r="M322" s="97">
        <v>5844339</v>
      </c>
      <c r="N322" s="97">
        <v>5337109</v>
      </c>
      <c r="O322" s="97">
        <v>11078824</v>
      </c>
      <c r="P322" s="97">
        <v>6271983</v>
      </c>
      <c r="Q322" s="97">
        <v>11702026</v>
      </c>
      <c r="R322" s="97">
        <v>12637608</v>
      </c>
      <c r="S322" s="103">
        <f t="shared" si="25"/>
        <v>115552295</v>
      </c>
      <c r="U322" s="97">
        <v>91</v>
      </c>
      <c r="V322" s="97">
        <v>76</v>
      </c>
      <c r="W322" s="97">
        <v>100</v>
      </c>
      <c r="X322" s="97">
        <v>109</v>
      </c>
      <c r="Y322" s="97">
        <v>89</v>
      </c>
      <c r="Z322" s="97">
        <v>138</v>
      </c>
      <c r="AA322" s="97">
        <v>151</v>
      </c>
      <c r="AB322" s="97">
        <v>77</v>
      </c>
      <c r="AC322" s="97">
        <v>72</v>
      </c>
      <c r="AD322" s="97">
        <v>130</v>
      </c>
      <c r="AE322" s="97">
        <v>100</v>
      </c>
      <c r="AF322" s="97">
        <v>146</v>
      </c>
      <c r="AG322" s="97">
        <v>164</v>
      </c>
      <c r="AH322" s="90">
        <f t="shared" si="26"/>
        <v>1443</v>
      </c>
      <c r="AI322">
        <f t="shared" si="27"/>
        <v>80077.8205128205</v>
      </c>
      <c r="AJ322">
        <f t="shared" si="28"/>
        <v>111</v>
      </c>
    </row>
    <row r="323" ht="15.75" spans="3:36">
      <c r="C323" t="s">
        <v>404</v>
      </c>
      <c r="D323" t="s">
        <v>405</v>
      </c>
      <c r="E323">
        <f t="shared" si="24"/>
        <v>13</v>
      </c>
      <c r="F323" s="97">
        <v>27398574</v>
      </c>
      <c r="G323" s="97">
        <v>26253428</v>
      </c>
      <c r="H323" s="97">
        <v>28992093</v>
      </c>
      <c r="I323" s="97">
        <v>19788031</v>
      </c>
      <c r="J323" s="97">
        <v>18220441</v>
      </c>
      <c r="K323" s="97">
        <v>28834976</v>
      </c>
      <c r="L323" s="97">
        <v>22710812</v>
      </c>
      <c r="M323" s="97">
        <v>13783723</v>
      </c>
      <c r="N323" s="97">
        <v>19330540</v>
      </c>
      <c r="O323" s="97">
        <v>30441425</v>
      </c>
      <c r="P323" s="97">
        <v>16532428</v>
      </c>
      <c r="Q323" s="97">
        <v>16984949</v>
      </c>
      <c r="R323" s="97">
        <v>23908408</v>
      </c>
      <c r="S323" s="103">
        <f t="shared" si="25"/>
        <v>293179828</v>
      </c>
      <c r="U323" s="97">
        <v>299</v>
      </c>
      <c r="V323" s="97">
        <v>286</v>
      </c>
      <c r="W323" s="97">
        <v>321</v>
      </c>
      <c r="X323" s="97">
        <v>223</v>
      </c>
      <c r="Y323" s="97">
        <v>211</v>
      </c>
      <c r="Z323" s="97">
        <v>325</v>
      </c>
      <c r="AA323" s="97">
        <v>232</v>
      </c>
      <c r="AB323" s="97">
        <v>159</v>
      </c>
      <c r="AC323" s="97">
        <v>210</v>
      </c>
      <c r="AD323" s="97">
        <v>345</v>
      </c>
      <c r="AE323" s="97">
        <v>196</v>
      </c>
      <c r="AF323" s="97">
        <v>200</v>
      </c>
      <c r="AG323" s="97">
        <v>253</v>
      </c>
      <c r="AH323" s="90">
        <f t="shared" si="26"/>
        <v>3260</v>
      </c>
      <c r="AI323">
        <f t="shared" si="27"/>
        <v>89932.4625766871</v>
      </c>
      <c r="AJ323">
        <f t="shared" si="28"/>
        <v>250.769230769231</v>
      </c>
    </row>
    <row r="324" ht="15.75" spans="3:36">
      <c r="C324" t="s">
        <v>1025</v>
      </c>
      <c r="D324" t="s">
        <v>1026</v>
      </c>
      <c r="E324">
        <f t="shared" si="24"/>
        <v>0</v>
      </c>
      <c r="F324" s="97">
        <v>0</v>
      </c>
      <c r="G324" s="97">
        <v>0</v>
      </c>
      <c r="H324" s="97">
        <v>0</v>
      </c>
      <c r="I324" s="97">
        <v>0</v>
      </c>
      <c r="J324" s="97">
        <v>0</v>
      </c>
      <c r="K324" s="97">
        <v>0</v>
      </c>
      <c r="L324" s="97">
        <v>0</v>
      </c>
      <c r="M324" s="97">
        <v>0</v>
      </c>
      <c r="N324" s="97">
        <v>0</v>
      </c>
      <c r="O324" s="97">
        <v>0</v>
      </c>
      <c r="P324" s="97">
        <v>0</v>
      </c>
      <c r="Q324" s="97">
        <v>0</v>
      </c>
      <c r="R324" s="97">
        <v>0</v>
      </c>
      <c r="S324" s="103">
        <f t="shared" si="25"/>
        <v>0</v>
      </c>
      <c r="U324" s="97">
        <v>0</v>
      </c>
      <c r="V324" s="97">
        <v>0</v>
      </c>
      <c r="W324" s="97">
        <v>0</v>
      </c>
      <c r="X324" s="97">
        <v>0</v>
      </c>
      <c r="Y324" s="97">
        <v>0</v>
      </c>
      <c r="Z324" s="97">
        <v>0</v>
      </c>
      <c r="AA324" s="97">
        <v>0</v>
      </c>
      <c r="AB324" s="97">
        <v>0</v>
      </c>
      <c r="AC324" s="97">
        <v>0</v>
      </c>
      <c r="AD324" s="97">
        <v>0</v>
      </c>
      <c r="AE324" s="97">
        <v>0</v>
      </c>
      <c r="AF324" s="97">
        <v>0</v>
      </c>
      <c r="AG324" s="97">
        <v>0</v>
      </c>
      <c r="AH324" s="90">
        <f t="shared" si="26"/>
        <v>0</v>
      </c>
      <c r="AI324">
        <f t="shared" si="27"/>
        <v>0</v>
      </c>
      <c r="AJ324">
        <f t="shared" si="28"/>
        <v>0</v>
      </c>
    </row>
    <row r="325" ht="15.75" spans="3:36">
      <c r="C325" t="s">
        <v>408</v>
      </c>
      <c r="D325" t="s">
        <v>409</v>
      </c>
      <c r="E325">
        <f t="shared" si="24"/>
        <v>13</v>
      </c>
      <c r="F325" s="97">
        <v>15558784</v>
      </c>
      <c r="G325" s="97">
        <v>11965171</v>
      </c>
      <c r="H325" s="97">
        <v>20364152</v>
      </c>
      <c r="I325" s="97">
        <v>13083169</v>
      </c>
      <c r="J325" s="97">
        <v>14606833</v>
      </c>
      <c r="K325" s="97">
        <v>18861352</v>
      </c>
      <c r="L325" s="97">
        <v>13512139</v>
      </c>
      <c r="M325" s="97">
        <v>9473160</v>
      </c>
      <c r="N325" s="97">
        <v>17160511</v>
      </c>
      <c r="O325" s="97">
        <v>17075101</v>
      </c>
      <c r="P325" s="97">
        <v>13260526</v>
      </c>
      <c r="Q325" s="97">
        <v>12358961</v>
      </c>
      <c r="R325" s="97">
        <v>14589121</v>
      </c>
      <c r="S325" s="103">
        <f t="shared" si="25"/>
        <v>191868980</v>
      </c>
      <c r="U325" s="97">
        <v>184</v>
      </c>
      <c r="V325" s="97">
        <v>160</v>
      </c>
      <c r="W325" s="97">
        <v>244</v>
      </c>
      <c r="X325" s="97">
        <v>181</v>
      </c>
      <c r="Y325" s="97">
        <v>171</v>
      </c>
      <c r="Z325" s="97">
        <v>238</v>
      </c>
      <c r="AA325" s="97">
        <v>154</v>
      </c>
      <c r="AB325" s="97">
        <v>137</v>
      </c>
      <c r="AC325" s="97">
        <v>188</v>
      </c>
      <c r="AD325" s="97">
        <v>221</v>
      </c>
      <c r="AE325" s="97">
        <v>183</v>
      </c>
      <c r="AF325" s="97">
        <v>184</v>
      </c>
      <c r="AG325" s="97">
        <v>206</v>
      </c>
      <c r="AH325" s="90">
        <f t="shared" si="26"/>
        <v>2451</v>
      </c>
      <c r="AI325">
        <f t="shared" si="27"/>
        <v>78281.9175846593</v>
      </c>
      <c r="AJ325">
        <f t="shared" si="28"/>
        <v>188.538461538462</v>
      </c>
    </row>
    <row r="326" ht="15.75" spans="3:36">
      <c r="C326" t="s">
        <v>406</v>
      </c>
      <c r="D326" t="s">
        <v>407</v>
      </c>
      <c r="E326">
        <f t="shared" si="24"/>
        <v>13</v>
      </c>
      <c r="F326" s="97">
        <v>6668586</v>
      </c>
      <c r="G326" s="97">
        <v>6705342</v>
      </c>
      <c r="H326" s="97">
        <v>8660178</v>
      </c>
      <c r="I326" s="97">
        <v>6807734</v>
      </c>
      <c r="J326" s="97">
        <v>8099158</v>
      </c>
      <c r="K326" s="97">
        <v>4948077</v>
      </c>
      <c r="L326" s="97">
        <v>2863781</v>
      </c>
      <c r="M326" s="97">
        <v>5049888</v>
      </c>
      <c r="N326" s="97">
        <v>7728893</v>
      </c>
      <c r="O326" s="97">
        <v>4331390</v>
      </c>
      <c r="P326" s="97">
        <v>7835510</v>
      </c>
      <c r="Q326" s="97">
        <v>7604668</v>
      </c>
      <c r="R326" s="97">
        <v>5145215</v>
      </c>
      <c r="S326" s="103">
        <f t="shared" si="25"/>
        <v>82448420</v>
      </c>
      <c r="U326" s="97">
        <v>109</v>
      </c>
      <c r="V326" s="97">
        <v>111</v>
      </c>
      <c r="W326" s="97">
        <v>124</v>
      </c>
      <c r="X326" s="97">
        <v>138</v>
      </c>
      <c r="Y326" s="97">
        <v>134</v>
      </c>
      <c r="Z326" s="97">
        <v>74</v>
      </c>
      <c r="AA326" s="97">
        <v>43</v>
      </c>
      <c r="AB326" s="97">
        <v>82</v>
      </c>
      <c r="AC326" s="97">
        <v>123</v>
      </c>
      <c r="AD326" s="97">
        <v>71</v>
      </c>
      <c r="AE326" s="97">
        <v>156</v>
      </c>
      <c r="AF326" s="97">
        <v>132</v>
      </c>
      <c r="AG326" s="97">
        <v>79</v>
      </c>
      <c r="AH326" s="90">
        <f t="shared" si="26"/>
        <v>1376</v>
      </c>
      <c r="AI326">
        <f t="shared" si="27"/>
        <v>59918.9098837209</v>
      </c>
      <c r="AJ326">
        <f t="shared" si="28"/>
        <v>105.846153846154</v>
      </c>
    </row>
    <row r="327" ht="15.75" spans="3:36">
      <c r="C327" t="s">
        <v>410</v>
      </c>
      <c r="D327" t="s">
        <v>411</v>
      </c>
      <c r="E327">
        <f t="shared" si="24"/>
        <v>13</v>
      </c>
      <c r="F327" s="97">
        <v>12960070</v>
      </c>
      <c r="G327" s="97">
        <v>12214800</v>
      </c>
      <c r="H327" s="97">
        <v>16314586</v>
      </c>
      <c r="I327" s="97">
        <v>13570467</v>
      </c>
      <c r="J327" s="97">
        <v>10574702</v>
      </c>
      <c r="K327" s="97">
        <v>18158378</v>
      </c>
      <c r="L327" s="97">
        <v>16219089</v>
      </c>
      <c r="M327" s="97">
        <v>9753887</v>
      </c>
      <c r="N327" s="97">
        <v>11179311</v>
      </c>
      <c r="O327" s="97">
        <v>18152366</v>
      </c>
      <c r="P327" s="97">
        <v>10970177</v>
      </c>
      <c r="Q327" s="97">
        <v>15044919</v>
      </c>
      <c r="R327" s="97">
        <v>18006594</v>
      </c>
      <c r="S327" s="103">
        <f t="shared" si="25"/>
        <v>183119346</v>
      </c>
      <c r="U327" s="97">
        <v>162</v>
      </c>
      <c r="V327" s="97">
        <v>140</v>
      </c>
      <c r="W327" s="97">
        <v>189</v>
      </c>
      <c r="X327" s="97">
        <v>161</v>
      </c>
      <c r="Y327" s="97">
        <v>139</v>
      </c>
      <c r="Z327" s="97">
        <v>196</v>
      </c>
      <c r="AA327" s="97">
        <v>182</v>
      </c>
      <c r="AB327" s="97">
        <v>125</v>
      </c>
      <c r="AC327" s="97">
        <v>127</v>
      </c>
      <c r="AD327" s="97">
        <v>229</v>
      </c>
      <c r="AE327" s="97">
        <v>145</v>
      </c>
      <c r="AF327" s="97">
        <v>192</v>
      </c>
      <c r="AG327" s="97">
        <v>213</v>
      </c>
      <c r="AH327" s="90">
        <f t="shared" si="26"/>
        <v>2200</v>
      </c>
      <c r="AI327">
        <f t="shared" si="27"/>
        <v>83236.0663636364</v>
      </c>
      <c r="AJ327">
        <f t="shared" si="28"/>
        <v>169.230769230769</v>
      </c>
    </row>
    <row r="328" ht="15.75" spans="3:36">
      <c r="C328" t="s">
        <v>428</v>
      </c>
      <c r="D328" t="s">
        <v>429</v>
      </c>
      <c r="E328">
        <f t="shared" si="24"/>
        <v>13</v>
      </c>
      <c r="F328" s="97">
        <v>4287919</v>
      </c>
      <c r="G328" s="97">
        <v>4006514</v>
      </c>
      <c r="H328" s="97">
        <v>4485559</v>
      </c>
      <c r="I328" s="97">
        <v>4330103</v>
      </c>
      <c r="J328" s="97">
        <v>4262653</v>
      </c>
      <c r="K328" s="97">
        <v>5085930</v>
      </c>
      <c r="L328" s="97">
        <v>4294841</v>
      </c>
      <c r="M328" s="97">
        <v>3929280</v>
      </c>
      <c r="N328" s="97">
        <v>3646734</v>
      </c>
      <c r="O328" s="97">
        <v>2761787</v>
      </c>
      <c r="P328" s="97">
        <v>4695739</v>
      </c>
      <c r="Q328" s="97">
        <v>4612280</v>
      </c>
      <c r="R328" s="97">
        <v>3369188</v>
      </c>
      <c r="S328" s="103">
        <f t="shared" si="25"/>
        <v>53768527</v>
      </c>
      <c r="U328" s="97">
        <v>45</v>
      </c>
      <c r="V328" s="97">
        <v>48</v>
      </c>
      <c r="W328" s="97">
        <v>60</v>
      </c>
      <c r="X328" s="97">
        <v>54</v>
      </c>
      <c r="Y328" s="97">
        <v>44</v>
      </c>
      <c r="Z328" s="97">
        <v>55</v>
      </c>
      <c r="AA328" s="97">
        <v>47</v>
      </c>
      <c r="AB328" s="97">
        <v>48</v>
      </c>
      <c r="AC328" s="97">
        <v>42</v>
      </c>
      <c r="AD328" s="97">
        <v>37</v>
      </c>
      <c r="AE328" s="97">
        <v>58</v>
      </c>
      <c r="AF328" s="97">
        <v>57</v>
      </c>
      <c r="AG328" s="97">
        <v>47</v>
      </c>
      <c r="AH328" s="90">
        <f t="shared" si="26"/>
        <v>642</v>
      </c>
      <c r="AI328">
        <f t="shared" si="27"/>
        <v>83751.5996884735</v>
      </c>
      <c r="AJ328">
        <f t="shared" si="28"/>
        <v>49.3846153846154</v>
      </c>
    </row>
    <row r="329" ht="15.75" spans="3:36">
      <c r="C329" t="s">
        <v>416</v>
      </c>
      <c r="D329" t="s">
        <v>417</v>
      </c>
      <c r="E329">
        <f t="shared" si="24"/>
        <v>13</v>
      </c>
      <c r="F329" s="97">
        <v>12289976</v>
      </c>
      <c r="G329" s="97">
        <v>10410942</v>
      </c>
      <c r="H329" s="97">
        <v>12879832</v>
      </c>
      <c r="I329" s="97">
        <v>9181263</v>
      </c>
      <c r="J329" s="97">
        <v>10439133</v>
      </c>
      <c r="K329" s="97">
        <v>16829965</v>
      </c>
      <c r="L329" s="97">
        <v>14529820</v>
      </c>
      <c r="M329" s="97">
        <v>7874422</v>
      </c>
      <c r="N329" s="97">
        <v>9403492</v>
      </c>
      <c r="O329" s="97">
        <v>13466311</v>
      </c>
      <c r="P329" s="97">
        <v>9769820</v>
      </c>
      <c r="Q329" s="97">
        <v>11224992</v>
      </c>
      <c r="R329" s="97">
        <v>17410203</v>
      </c>
      <c r="S329" s="103">
        <f t="shared" si="25"/>
        <v>155710171</v>
      </c>
      <c r="U329" s="97">
        <v>159</v>
      </c>
      <c r="V329" s="97">
        <v>134</v>
      </c>
      <c r="W329" s="97">
        <v>159</v>
      </c>
      <c r="X329" s="97">
        <v>120</v>
      </c>
      <c r="Y329" s="97">
        <v>119</v>
      </c>
      <c r="Z329" s="97">
        <v>191</v>
      </c>
      <c r="AA329" s="97">
        <v>153</v>
      </c>
      <c r="AB329" s="97">
        <v>106</v>
      </c>
      <c r="AC329" s="97">
        <v>116</v>
      </c>
      <c r="AD329" s="97">
        <v>166</v>
      </c>
      <c r="AE329" s="97">
        <v>114</v>
      </c>
      <c r="AF329" s="97">
        <v>135</v>
      </c>
      <c r="AG329" s="97">
        <v>195</v>
      </c>
      <c r="AH329" s="90">
        <f t="shared" si="26"/>
        <v>1867</v>
      </c>
      <c r="AI329">
        <f t="shared" si="27"/>
        <v>83401.2699517943</v>
      </c>
      <c r="AJ329">
        <f t="shared" si="28"/>
        <v>143.615384615385</v>
      </c>
    </row>
    <row r="330" ht="15.75" spans="3:36">
      <c r="C330" t="s">
        <v>418</v>
      </c>
      <c r="D330" t="s">
        <v>419</v>
      </c>
      <c r="E330">
        <f t="shared" si="24"/>
        <v>13</v>
      </c>
      <c r="F330" s="97">
        <v>4166874</v>
      </c>
      <c r="G330" s="97">
        <v>12431562</v>
      </c>
      <c r="H330" s="97">
        <v>14661160</v>
      </c>
      <c r="I330" s="97">
        <v>14455779</v>
      </c>
      <c r="J330" s="97">
        <v>16456976</v>
      </c>
      <c r="K330" s="97">
        <v>16109834</v>
      </c>
      <c r="L330" s="97">
        <v>17759174</v>
      </c>
      <c r="M330" s="97">
        <v>12852721</v>
      </c>
      <c r="N330" s="97">
        <v>15519998</v>
      </c>
      <c r="O330" s="97">
        <v>21229886</v>
      </c>
      <c r="P330" s="97">
        <v>17369745</v>
      </c>
      <c r="Q330" s="97">
        <v>17150331</v>
      </c>
      <c r="R330" s="97">
        <v>18243052</v>
      </c>
      <c r="S330" s="103">
        <f t="shared" si="25"/>
        <v>198407092</v>
      </c>
      <c r="U330" s="97">
        <v>40</v>
      </c>
      <c r="V330" s="97">
        <v>134</v>
      </c>
      <c r="W330" s="97">
        <v>135</v>
      </c>
      <c r="X330" s="97">
        <v>158</v>
      </c>
      <c r="Y330" s="97">
        <v>150</v>
      </c>
      <c r="Z330" s="97">
        <v>165</v>
      </c>
      <c r="AA330" s="97">
        <v>173</v>
      </c>
      <c r="AB330" s="97">
        <v>130</v>
      </c>
      <c r="AC330" s="97">
        <v>151</v>
      </c>
      <c r="AD330" s="97">
        <v>199</v>
      </c>
      <c r="AE330" s="97">
        <v>162</v>
      </c>
      <c r="AF330" s="97">
        <v>168</v>
      </c>
      <c r="AG330" s="97">
        <v>185</v>
      </c>
      <c r="AH330" s="90">
        <f t="shared" si="26"/>
        <v>1950</v>
      </c>
      <c r="AI330">
        <f t="shared" si="27"/>
        <v>101747.226666667</v>
      </c>
      <c r="AJ330">
        <f t="shared" si="28"/>
        <v>150</v>
      </c>
    </row>
    <row r="331" ht="15.75" spans="3:36">
      <c r="C331" t="s">
        <v>426</v>
      </c>
      <c r="D331" t="s">
        <v>1143</v>
      </c>
      <c r="E331">
        <f t="shared" si="24"/>
        <v>13</v>
      </c>
      <c r="F331" s="97">
        <v>1543373</v>
      </c>
      <c r="G331" s="97">
        <v>1946596</v>
      </c>
      <c r="H331" s="97">
        <v>1451370</v>
      </c>
      <c r="I331" s="97">
        <v>1720463</v>
      </c>
      <c r="J331" s="97">
        <v>2240013</v>
      </c>
      <c r="K331" s="97">
        <v>1050455</v>
      </c>
      <c r="L331" s="97">
        <v>1130910</v>
      </c>
      <c r="M331" s="97">
        <v>1528276</v>
      </c>
      <c r="N331" s="97">
        <v>2053592</v>
      </c>
      <c r="O331" s="97">
        <v>944410</v>
      </c>
      <c r="P331" s="97">
        <v>2199688</v>
      </c>
      <c r="Q331" s="97">
        <v>948095</v>
      </c>
      <c r="R331" s="97">
        <v>589092</v>
      </c>
      <c r="S331" s="103">
        <f t="shared" si="25"/>
        <v>19346333</v>
      </c>
      <c r="U331" s="97">
        <v>24</v>
      </c>
      <c r="V331" s="97">
        <v>23</v>
      </c>
      <c r="W331" s="97">
        <v>25</v>
      </c>
      <c r="X331" s="97">
        <v>31</v>
      </c>
      <c r="Y331" s="97">
        <v>39</v>
      </c>
      <c r="Z331" s="97">
        <v>16</v>
      </c>
      <c r="AA331" s="97">
        <v>15</v>
      </c>
      <c r="AB331" s="97">
        <v>27</v>
      </c>
      <c r="AC331" s="97">
        <v>25</v>
      </c>
      <c r="AD331" s="97">
        <v>13</v>
      </c>
      <c r="AE331" s="97">
        <v>37</v>
      </c>
      <c r="AF331" s="97">
        <v>22</v>
      </c>
      <c r="AG331" s="97">
        <v>11</v>
      </c>
      <c r="AH331" s="90">
        <f t="shared" si="26"/>
        <v>308</v>
      </c>
      <c r="AI331">
        <f t="shared" si="27"/>
        <v>62812.7694805195</v>
      </c>
      <c r="AJ331">
        <f t="shared" si="28"/>
        <v>23.6923076923077</v>
      </c>
    </row>
    <row r="332" ht="15.75" spans="3:36">
      <c r="C332" t="s">
        <v>420</v>
      </c>
      <c r="D332" t="s">
        <v>421</v>
      </c>
      <c r="E332">
        <f t="shared" ref="E332:E395" si="29">COUNTIF(F332:R332,"&gt;0")</f>
        <v>9</v>
      </c>
      <c r="F332" s="97">
        <v>3262690</v>
      </c>
      <c r="G332" s="97">
        <v>7914687</v>
      </c>
      <c r="H332" s="97">
        <v>7036747</v>
      </c>
      <c r="I332" s="97">
        <v>8461866</v>
      </c>
      <c r="J332" s="97">
        <v>10594451</v>
      </c>
      <c r="K332" s="97">
        <v>0</v>
      </c>
      <c r="L332" s="97">
        <v>0</v>
      </c>
      <c r="M332" s="97">
        <v>10984239</v>
      </c>
      <c r="N332" s="97">
        <v>9359983</v>
      </c>
      <c r="O332" s="97">
        <v>0</v>
      </c>
      <c r="P332" s="97">
        <v>10292401</v>
      </c>
      <c r="Q332" s="97">
        <v>10085543</v>
      </c>
      <c r="R332" s="97">
        <v>0</v>
      </c>
      <c r="S332" s="103">
        <f t="shared" ref="S332:S395" si="30">SUM(F332:R332)</f>
        <v>77992607</v>
      </c>
      <c r="U332" s="97">
        <v>41</v>
      </c>
      <c r="V332" s="97">
        <v>130</v>
      </c>
      <c r="W332" s="97">
        <v>127</v>
      </c>
      <c r="X332" s="97">
        <v>155</v>
      </c>
      <c r="Y332" s="97">
        <v>158</v>
      </c>
      <c r="Z332" s="97">
        <v>0</v>
      </c>
      <c r="AA332" s="97">
        <v>0</v>
      </c>
      <c r="AB332" s="97">
        <v>184</v>
      </c>
      <c r="AC332" s="97">
        <v>149</v>
      </c>
      <c r="AD332" s="97">
        <v>0</v>
      </c>
      <c r="AE332" s="97">
        <v>206</v>
      </c>
      <c r="AF332" s="97">
        <v>149</v>
      </c>
      <c r="AG332" s="97">
        <v>0</v>
      </c>
      <c r="AH332" s="90">
        <f t="shared" ref="AH332:AH395" si="31">SUM(U332:AG332)</f>
        <v>1299</v>
      </c>
      <c r="AI332">
        <f t="shared" ref="AI332:AI395" si="32">IFERROR(S332/AH332,0)</f>
        <v>60040.4980754427</v>
      </c>
      <c r="AJ332">
        <f t="shared" ref="AJ332:AJ395" si="33">IFERROR(AH332/E332,0)</f>
        <v>144.333333333333</v>
      </c>
    </row>
    <row r="333" ht="15.75" spans="3:36">
      <c r="C333" t="s">
        <v>422</v>
      </c>
      <c r="D333" t="s">
        <v>423</v>
      </c>
      <c r="E333">
        <f t="shared" si="29"/>
        <v>13</v>
      </c>
      <c r="F333" s="97">
        <v>11589962</v>
      </c>
      <c r="G333" s="97">
        <v>11900471</v>
      </c>
      <c r="H333" s="97">
        <v>15528167</v>
      </c>
      <c r="I333" s="97">
        <v>12535539</v>
      </c>
      <c r="J333" s="97">
        <v>9926486</v>
      </c>
      <c r="K333" s="97">
        <v>14647617</v>
      </c>
      <c r="L333" s="97">
        <v>9127476</v>
      </c>
      <c r="M333" s="97">
        <v>10194582</v>
      </c>
      <c r="N333" s="97">
        <v>9152801</v>
      </c>
      <c r="O333" s="97">
        <v>15720803</v>
      </c>
      <c r="P333" s="97">
        <v>8974308</v>
      </c>
      <c r="Q333" s="97">
        <v>10299894</v>
      </c>
      <c r="R333" s="97">
        <v>11491381</v>
      </c>
      <c r="S333" s="103">
        <f t="shared" si="30"/>
        <v>151089487</v>
      </c>
      <c r="U333" s="97">
        <v>132</v>
      </c>
      <c r="V333" s="97">
        <v>125</v>
      </c>
      <c r="W333" s="97">
        <v>168</v>
      </c>
      <c r="X333" s="97">
        <v>135</v>
      </c>
      <c r="Y333" s="97">
        <v>108</v>
      </c>
      <c r="Z333" s="97">
        <v>162</v>
      </c>
      <c r="AA333" s="97">
        <v>95</v>
      </c>
      <c r="AB333" s="97">
        <v>116</v>
      </c>
      <c r="AC333" s="97">
        <v>101</v>
      </c>
      <c r="AD333" s="97">
        <v>178</v>
      </c>
      <c r="AE333" s="97">
        <v>115</v>
      </c>
      <c r="AF333" s="97">
        <v>129</v>
      </c>
      <c r="AG333" s="97">
        <v>118</v>
      </c>
      <c r="AH333" s="90">
        <f t="shared" si="31"/>
        <v>1682</v>
      </c>
      <c r="AI333">
        <f t="shared" si="32"/>
        <v>89827.2812128419</v>
      </c>
      <c r="AJ333">
        <f t="shared" si="33"/>
        <v>129.384615384615</v>
      </c>
    </row>
    <row r="334" ht="15.75" spans="3:36">
      <c r="C334" t="s">
        <v>424</v>
      </c>
      <c r="D334" t="s">
        <v>425</v>
      </c>
      <c r="E334">
        <f t="shared" si="29"/>
        <v>13</v>
      </c>
      <c r="F334" s="97">
        <v>19347868</v>
      </c>
      <c r="G334" s="97">
        <v>15378872</v>
      </c>
      <c r="H334" s="97">
        <v>21411467</v>
      </c>
      <c r="I334" s="97">
        <v>14156440</v>
      </c>
      <c r="J334" s="97">
        <v>23998852</v>
      </c>
      <c r="K334" s="97">
        <v>21617797</v>
      </c>
      <c r="L334" s="97">
        <v>21431957</v>
      </c>
      <c r="M334" s="97">
        <v>16968258</v>
      </c>
      <c r="N334" s="97">
        <v>19503955</v>
      </c>
      <c r="O334" s="97">
        <v>29924884</v>
      </c>
      <c r="P334" s="97">
        <v>20667767</v>
      </c>
      <c r="Q334" s="97">
        <v>20827359</v>
      </c>
      <c r="R334" s="97">
        <v>23942737</v>
      </c>
      <c r="S334" s="103">
        <f t="shared" si="30"/>
        <v>269178213</v>
      </c>
      <c r="U334" s="97">
        <v>268</v>
      </c>
      <c r="V334" s="97">
        <v>218</v>
      </c>
      <c r="W334" s="97">
        <v>260</v>
      </c>
      <c r="X334" s="97">
        <v>215</v>
      </c>
      <c r="Y334" s="97">
        <v>253</v>
      </c>
      <c r="Z334" s="97">
        <v>295</v>
      </c>
      <c r="AA334" s="97">
        <v>251</v>
      </c>
      <c r="AB334" s="97">
        <v>236</v>
      </c>
      <c r="AC334" s="97">
        <v>301</v>
      </c>
      <c r="AD334" s="97">
        <v>343</v>
      </c>
      <c r="AE334" s="97">
        <v>285</v>
      </c>
      <c r="AF334" s="97">
        <v>288</v>
      </c>
      <c r="AG334" s="97">
        <v>297</v>
      </c>
      <c r="AH334" s="90">
        <f t="shared" si="31"/>
        <v>3510</v>
      </c>
      <c r="AI334">
        <f t="shared" si="32"/>
        <v>76688.9495726496</v>
      </c>
      <c r="AJ334">
        <f t="shared" si="33"/>
        <v>270</v>
      </c>
    </row>
    <row r="335" ht="15.75" spans="3:36">
      <c r="C335" t="s">
        <v>1023</v>
      </c>
      <c r="D335" t="s">
        <v>1024</v>
      </c>
      <c r="E335">
        <f t="shared" si="29"/>
        <v>0</v>
      </c>
      <c r="F335" s="97">
        <v>0</v>
      </c>
      <c r="G335" s="97">
        <v>0</v>
      </c>
      <c r="H335" s="97">
        <v>0</v>
      </c>
      <c r="I335" s="97">
        <v>0</v>
      </c>
      <c r="J335" s="97">
        <v>0</v>
      </c>
      <c r="K335" s="97">
        <v>0</v>
      </c>
      <c r="L335" s="97">
        <v>0</v>
      </c>
      <c r="M335" s="97">
        <v>0</v>
      </c>
      <c r="N335" s="97">
        <v>0</v>
      </c>
      <c r="O335" s="97">
        <v>0</v>
      </c>
      <c r="P335" s="97">
        <v>0</v>
      </c>
      <c r="Q335" s="97">
        <v>0</v>
      </c>
      <c r="R335" s="97">
        <v>0</v>
      </c>
      <c r="S335" s="103">
        <f t="shared" si="30"/>
        <v>0</v>
      </c>
      <c r="U335" s="97">
        <v>0</v>
      </c>
      <c r="V335" s="97">
        <v>0</v>
      </c>
      <c r="W335" s="97">
        <v>0</v>
      </c>
      <c r="X335" s="97">
        <v>0</v>
      </c>
      <c r="Y335" s="97">
        <v>0</v>
      </c>
      <c r="Z335" s="97">
        <v>0</v>
      </c>
      <c r="AA335" s="97">
        <v>0</v>
      </c>
      <c r="AB335" s="97">
        <v>0</v>
      </c>
      <c r="AC335" s="97">
        <v>0</v>
      </c>
      <c r="AD335" s="97">
        <v>0</v>
      </c>
      <c r="AE335" s="97">
        <v>0</v>
      </c>
      <c r="AF335" s="97">
        <v>0</v>
      </c>
      <c r="AG335" s="97">
        <v>0</v>
      </c>
      <c r="AH335" s="90">
        <f t="shared" si="31"/>
        <v>0</v>
      </c>
      <c r="AI335">
        <f t="shared" si="32"/>
        <v>0</v>
      </c>
      <c r="AJ335">
        <f t="shared" si="33"/>
        <v>0</v>
      </c>
    </row>
    <row r="336" ht="15.75" spans="3:36">
      <c r="C336" t="s">
        <v>1019</v>
      </c>
      <c r="D336" t="s">
        <v>1020</v>
      </c>
      <c r="E336">
        <f t="shared" si="29"/>
        <v>0</v>
      </c>
      <c r="F336" s="97">
        <v>0</v>
      </c>
      <c r="G336" s="97">
        <v>0</v>
      </c>
      <c r="H336" s="97">
        <v>0</v>
      </c>
      <c r="I336" s="97">
        <v>0</v>
      </c>
      <c r="J336" s="97">
        <v>0</v>
      </c>
      <c r="K336" s="97">
        <v>0</v>
      </c>
      <c r="L336" s="97">
        <v>0</v>
      </c>
      <c r="M336" s="97">
        <v>0</v>
      </c>
      <c r="N336" s="97">
        <v>0</v>
      </c>
      <c r="O336" s="97">
        <v>0</v>
      </c>
      <c r="P336" s="97">
        <v>0</v>
      </c>
      <c r="Q336" s="97">
        <v>0</v>
      </c>
      <c r="R336" s="97">
        <v>0</v>
      </c>
      <c r="S336" s="103">
        <f t="shared" si="30"/>
        <v>0</v>
      </c>
      <c r="U336" s="97">
        <v>0</v>
      </c>
      <c r="V336" s="97">
        <v>0</v>
      </c>
      <c r="W336" s="97">
        <v>0</v>
      </c>
      <c r="X336" s="97">
        <v>0</v>
      </c>
      <c r="Y336" s="97">
        <v>0</v>
      </c>
      <c r="Z336" s="97">
        <v>0</v>
      </c>
      <c r="AA336" s="97">
        <v>0</v>
      </c>
      <c r="AB336" s="97">
        <v>0</v>
      </c>
      <c r="AC336" s="97">
        <v>0</v>
      </c>
      <c r="AD336" s="97">
        <v>0</v>
      </c>
      <c r="AE336" s="97">
        <v>0</v>
      </c>
      <c r="AF336" s="97">
        <v>0</v>
      </c>
      <c r="AG336" s="97">
        <v>0</v>
      </c>
      <c r="AH336" s="90">
        <f t="shared" si="31"/>
        <v>0</v>
      </c>
      <c r="AI336">
        <f t="shared" si="32"/>
        <v>0</v>
      </c>
      <c r="AJ336">
        <f t="shared" si="33"/>
        <v>0</v>
      </c>
    </row>
    <row r="337" ht="15.75" spans="3:36">
      <c r="C337" t="s">
        <v>469</v>
      </c>
      <c r="D337" t="s">
        <v>470</v>
      </c>
      <c r="E337">
        <f t="shared" si="29"/>
        <v>9</v>
      </c>
      <c r="F337" s="97">
        <v>9754770</v>
      </c>
      <c r="G337" s="97">
        <v>11500480</v>
      </c>
      <c r="H337" s="97">
        <v>14778078</v>
      </c>
      <c r="I337" s="97">
        <v>10527049</v>
      </c>
      <c r="J337" s="97">
        <v>11269356</v>
      </c>
      <c r="K337" s="97">
        <v>0</v>
      </c>
      <c r="L337" s="97">
        <v>0</v>
      </c>
      <c r="M337" s="97">
        <v>7871096</v>
      </c>
      <c r="N337" s="97">
        <v>14861343</v>
      </c>
      <c r="O337" s="97">
        <v>0</v>
      </c>
      <c r="P337" s="97">
        <v>8702321</v>
      </c>
      <c r="Q337" s="97">
        <v>11484304</v>
      </c>
      <c r="R337" s="97">
        <v>0</v>
      </c>
      <c r="S337" s="103">
        <f t="shared" si="30"/>
        <v>100748797</v>
      </c>
      <c r="U337" s="97">
        <v>103</v>
      </c>
      <c r="V337" s="97">
        <v>136</v>
      </c>
      <c r="W337" s="97">
        <v>173</v>
      </c>
      <c r="X337" s="97">
        <v>129</v>
      </c>
      <c r="Y337" s="97">
        <v>114</v>
      </c>
      <c r="Z337" s="97">
        <v>0</v>
      </c>
      <c r="AA337" s="97">
        <v>0</v>
      </c>
      <c r="AB337" s="97">
        <v>96</v>
      </c>
      <c r="AC337" s="97">
        <v>147</v>
      </c>
      <c r="AD337" s="97">
        <v>0</v>
      </c>
      <c r="AE337" s="97">
        <v>106</v>
      </c>
      <c r="AF337" s="97">
        <v>116</v>
      </c>
      <c r="AG337" s="97">
        <v>0</v>
      </c>
      <c r="AH337" s="90">
        <f t="shared" si="31"/>
        <v>1120</v>
      </c>
      <c r="AI337">
        <f t="shared" si="32"/>
        <v>89954.2830357143</v>
      </c>
      <c r="AJ337">
        <f t="shared" si="33"/>
        <v>124.444444444444</v>
      </c>
    </row>
    <row r="338" ht="15.75" spans="3:36">
      <c r="C338" t="s">
        <v>436</v>
      </c>
      <c r="D338" t="s">
        <v>437</v>
      </c>
      <c r="E338">
        <f t="shared" si="29"/>
        <v>9</v>
      </c>
      <c r="F338" s="97">
        <v>10261286</v>
      </c>
      <c r="G338" s="97">
        <v>11337823</v>
      </c>
      <c r="H338" s="97">
        <v>15018246</v>
      </c>
      <c r="I338" s="97">
        <v>11598163</v>
      </c>
      <c r="J338" s="97">
        <v>12948105</v>
      </c>
      <c r="K338" s="97">
        <v>0</v>
      </c>
      <c r="L338" s="97">
        <v>0</v>
      </c>
      <c r="M338" s="97">
        <v>11543664</v>
      </c>
      <c r="N338" s="97">
        <v>13708625</v>
      </c>
      <c r="O338" s="97">
        <v>0</v>
      </c>
      <c r="P338" s="97">
        <v>14542212</v>
      </c>
      <c r="Q338" s="97">
        <v>12409858</v>
      </c>
      <c r="R338" s="97">
        <v>0</v>
      </c>
      <c r="S338" s="103">
        <f t="shared" si="30"/>
        <v>113367982</v>
      </c>
      <c r="U338" s="97">
        <v>158</v>
      </c>
      <c r="V338" s="97">
        <v>181</v>
      </c>
      <c r="W338" s="97">
        <v>221</v>
      </c>
      <c r="X338" s="97">
        <v>230</v>
      </c>
      <c r="Y338" s="97">
        <v>223</v>
      </c>
      <c r="Z338" s="97">
        <v>0</v>
      </c>
      <c r="AA338" s="97">
        <v>0</v>
      </c>
      <c r="AB338" s="97">
        <v>204</v>
      </c>
      <c r="AC338" s="97">
        <v>229</v>
      </c>
      <c r="AD338" s="97">
        <v>0</v>
      </c>
      <c r="AE338" s="97">
        <v>253</v>
      </c>
      <c r="AF338" s="97">
        <v>219</v>
      </c>
      <c r="AG338" s="97">
        <v>0</v>
      </c>
      <c r="AH338" s="90">
        <f t="shared" si="31"/>
        <v>1918</v>
      </c>
      <c r="AI338">
        <f t="shared" si="32"/>
        <v>59107.3941605839</v>
      </c>
      <c r="AJ338">
        <f t="shared" si="33"/>
        <v>213.111111111111</v>
      </c>
    </row>
    <row r="339" ht="15.75" spans="3:36">
      <c r="C339" t="s">
        <v>1021</v>
      </c>
      <c r="D339" t="s">
        <v>1022</v>
      </c>
      <c r="E339">
        <f t="shared" si="29"/>
        <v>0</v>
      </c>
      <c r="F339" s="97">
        <v>0</v>
      </c>
      <c r="G339" s="97">
        <v>0</v>
      </c>
      <c r="H339" s="97">
        <v>0</v>
      </c>
      <c r="I339" s="97">
        <v>0</v>
      </c>
      <c r="J339" s="97">
        <v>0</v>
      </c>
      <c r="K339" s="97">
        <v>0</v>
      </c>
      <c r="L339" s="97">
        <v>0</v>
      </c>
      <c r="M339" s="97">
        <v>0</v>
      </c>
      <c r="N339" s="97">
        <v>0</v>
      </c>
      <c r="O339" s="97">
        <v>0</v>
      </c>
      <c r="P339" s="97">
        <v>0</v>
      </c>
      <c r="Q339" s="97">
        <v>0</v>
      </c>
      <c r="R339" s="97">
        <v>0</v>
      </c>
      <c r="S339" s="103">
        <f t="shared" si="30"/>
        <v>0</v>
      </c>
      <c r="U339" s="97">
        <v>0</v>
      </c>
      <c r="V339" s="97">
        <v>0</v>
      </c>
      <c r="W339" s="97">
        <v>0</v>
      </c>
      <c r="X339" s="97">
        <v>0</v>
      </c>
      <c r="Y339" s="97">
        <v>0</v>
      </c>
      <c r="Z339" s="97">
        <v>0</v>
      </c>
      <c r="AA339" s="97">
        <v>0</v>
      </c>
      <c r="AB339" s="97">
        <v>0</v>
      </c>
      <c r="AC339" s="97">
        <v>0</v>
      </c>
      <c r="AD339" s="97">
        <v>0</v>
      </c>
      <c r="AE339" s="97">
        <v>0</v>
      </c>
      <c r="AF339" s="97">
        <v>0</v>
      </c>
      <c r="AG339" s="97">
        <v>0</v>
      </c>
      <c r="AH339" s="90">
        <f t="shared" si="31"/>
        <v>0</v>
      </c>
      <c r="AI339">
        <f t="shared" si="32"/>
        <v>0</v>
      </c>
      <c r="AJ339">
        <f t="shared" si="33"/>
        <v>0</v>
      </c>
    </row>
    <row r="340" ht="15.75" spans="3:36">
      <c r="C340" t="s">
        <v>432</v>
      </c>
      <c r="D340" t="s">
        <v>433</v>
      </c>
      <c r="E340">
        <f t="shared" si="29"/>
        <v>13</v>
      </c>
      <c r="F340" s="97">
        <v>10915565</v>
      </c>
      <c r="G340" s="97">
        <v>14274887</v>
      </c>
      <c r="H340" s="97">
        <v>13241207</v>
      </c>
      <c r="I340" s="97">
        <v>11230678</v>
      </c>
      <c r="J340" s="97">
        <v>14060247</v>
      </c>
      <c r="K340" s="97">
        <v>13430952</v>
      </c>
      <c r="L340" s="97">
        <v>7915393</v>
      </c>
      <c r="M340" s="97">
        <v>11728524</v>
      </c>
      <c r="N340" s="97">
        <v>12313918</v>
      </c>
      <c r="O340" s="97">
        <v>11572598</v>
      </c>
      <c r="P340" s="97">
        <v>11231880</v>
      </c>
      <c r="Q340" s="97">
        <v>14200487</v>
      </c>
      <c r="R340" s="97">
        <v>13979905</v>
      </c>
      <c r="S340" s="103">
        <f t="shared" si="30"/>
        <v>160096241</v>
      </c>
      <c r="U340" s="97">
        <v>124</v>
      </c>
      <c r="V340" s="97">
        <v>142</v>
      </c>
      <c r="W340" s="97">
        <v>144</v>
      </c>
      <c r="X340" s="97">
        <v>129</v>
      </c>
      <c r="Y340" s="97">
        <v>148</v>
      </c>
      <c r="Z340" s="97">
        <v>146</v>
      </c>
      <c r="AA340" s="97">
        <v>86</v>
      </c>
      <c r="AB340" s="97">
        <v>132</v>
      </c>
      <c r="AC340" s="97">
        <v>130</v>
      </c>
      <c r="AD340" s="97">
        <v>128</v>
      </c>
      <c r="AE340" s="97">
        <v>141</v>
      </c>
      <c r="AF340" s="97">
        <v>153</v>
      </c>
      <c r="AG340" s="97">
        <v>149</v>
      </c>
      <c r="AH340" s="90">
        <f t="shared" si="31"/>
        <v>1752</v>
      </c>
      <c r="AI340">
        <f t="shared" si="32"/>
        <v>91379.1329908676</v>
      </c>
      <c r="AJ340">
        <f t="shared" si="33"/>
        <v>134.769230769231</v>
      </c>
    </row>
    <row r="341" ht="15.75" spans="3:36">
      <c r="C341" t="s">
        <v>466</v>
      </c>
      <c r="D341" t="s">
        <v>467</v>
      </c>
      <c r="E341">
        <f t="shared" si="29"/>
        <v>13</v>
      </c>
      <c r="F341" s="97">
        <v>10413043</v>
      </c>
      <c r="G341" s="97">
        <v>12768541</v>
      </c>
      <c r="H341" s="97">
        <v>15958270</v>
      </c>
      <c r="I341" s="97">
        <v>12427684</v>
      </c>
      <c r="J341" s="97">
        <v>12282251</v>
      </c>
      <c r="K341" s="97">
        <v>18783605</v>
      </c>
      <c r="L341" s="97">
        <v>21245571</v>
      </c>
      <c r="M341" s="97">
        <v>9554988</v>
      </c>
      <c r="N341" s="97">
        <v>11305979</v>
      </c>
      <c r="O341" s="97">
        <v>22549443</v>
      </c>
      <c r="P341" s="97">
        <v>13956941</v>
      </c>
      <c r="Q341" s="97">
        <v>15619835</v>
      </c>
      <c r="R341" s="97">
        <v>18163493</v>
      </c>
      <c r="S341" s="103">
        <f t="shared" si="30"/>
        <v>195029644</v>
      </c>
      <c r="U341" s="97">
        <v>135</v>
      </c>
      <c r="V341" s="97">
        <v>140</v>
      </c>
      <c r="W341" s="97">
        <v>160</v>
      </c>
      <c r="X341" s="97">
        <v>153</v>
      </c>
      <c r="Y341" s="97">
        <v>145</v>
      </c>
      <c r="Z341" s="97">
        <v>210</v>
      </c>
      <c r="AA341" s="97">
        <v>190</v>
      </c>
      <c r="AB341" s="97">
        <v>125</v>
      </c>
      <c r="AC341" s="97">
        <v>146</v>
      </c>
      <c r="AD341" s="97">
        <v>254</v>
      </c>
      <c r="AE341" s="97">
        <v>163</v>
      </c>
      <c r="AF341" s="97">
        <v>189</v>
      </c>
      <c r="AG341" s="97">
        <v>208</v>
      </c>
      <c r="AH341" s="90">
        <f t="shared" si="31"/>
        <v>2218</v>
      </c>
      <c r="AI341">
        <f t="shared" si="32"/>
        <v>87930.4075743913</v>
      </c>
      <c r="AJ341">
        <f t="shared" si="33"/>
        <v>170.615384615385</v>
      </c>
    </row>
    <row r="342" ht="15.75" spans="3:36">
      <c r="C342" t="s">
        <v>438</v>
      </c>
      <c r="D342" t="s">
        <v>439</v>
      </c>
      <c r="E342">
        <f t="shared" si="29"/>
        <v>9</v>
      </c>
      <c r="F342" s="97">
        <v>2919283</v>
      </c>
      <c r="G342" s="97">
        <v>2855962</v>
      </c>
      <c r="H342" s="97">
        <v>4153477</v>
      </c>
      <c r="I342" s="97">
        <v>2718467</v>
      </c>
      <c r="J342" s="97">
        <v>4123372</v>
      </c>
      <c r="K342" s="97">
        <v>0</v>
      </c>
      <c r="L342" s="97">
        <v>0</v>
      </c>
      <c r="M342" s="97">
        <v>3798100</v>
      </c>
      <c r="N342" s="97">
        <v>5548526</v>
      </c>
      <c r="O342" s="97">
        <v>0</v>
      </c>
      <c r="P342" s="97">
        <v>5313119</v>
      </c>
      <c r="Q342" s="97">
        <v>7184021</v>
      </c>
      <c r="R342" s="97">
        <v>0</v>
      </c>
      <c r="S342" s="103">
        <f t="shared" si="30"/>
        <v>38614327</v>
      </c>
      <c r="U342" s="97">
        <v>34</v>
      </c>
      <c r="V342" s="97">
        <v>42</v>
      </c>
      <c r="W342" s="97">
        <v>51</v>
      </c>
      <c r="X342" s="97">
        <v>43</v>
      </c>
      <c r="Y342" s="97">
        <v>46</v>
      </c>
      <c r="Z342" s="97">
        <v>0</v>
      </c>
      <c r="AA342" s="97">
        <v>0</v>
      </c>
      <c r="AB342" s="97">
        <v>41</v>
      </c>
      <c r="AC342" s="97">
        <v>69</v>
      </c>
      <c r="AD342" s="97">
        <v>0</v>
      </c>
      <c r="AE342" s="97">
        <v>63</v>
      </c>
      <c r="AF342" s="97">
        <v>63</v>
      </c>
      <c r="AG342" s="97">
        <v>0</v>
      </c>
      <c r="AH342" s="90">
        <f t="shared" si="31"/>
        <v>452</v>
      </c>
      <c r="AI342">
        <f t="shared" si="32"/>
        <v>85429.9269911504</v>
      </c>
      <c r="AJ342">
        <f t="shared" si="33"/>
        <v>50.2222222222222</v>
      </c>
    </row>
    <row r="343" ht="15.75" spans="3:36">
      <c r="C343" t="s">
        <v>430</v>
      </c>
      <c r="D343" t="s">
        <v>431</v>
      </c>
      <c r="E343">
        <f t="shared" si="29"/>
        <v>13</v>
      </c>
      <c r="F343" s="97">
        <v>4334512</v>
      </c>
      <c r="G343" s="97">
        <v>3811868</v>
      </c>
      <c r="H343" s="97">
        <v>3692746</v>
      </c>
      <c r="I343" s="97">
        <v>3451097</v>
      </c>
      <c r="J343" s="97">
        <v>2692776</v>
      </c>
      <c r="K343" s="97">
        <v>5041696</v>
      </c>
      <c r="L343" s="97">
        <v>3542461</v>
      </c>
      <c r="M343" s="97">
        <v>3463189</v>
      </c>
      <c r="N343" s="97">
        <v>5184453</v>
      </c>
      <c r="O343" s="97">
        <v>6018156</v>
      </c>
      <c r="P343" s="97">
        <v>2785872</v>
      </c>
      <c r="Q343" s="97">
        <v>3868907</v>
      </c>
      <c r="R343" s="97">
        <v>5911292</v>
      </c>
      <c r="S343" s="103">
        <f t="shared" si="30"/>
        <v>53799025</v>
      </c>
      <c r="U343" s="97">
        <v>49</v>
      </c>
      <c r="V343" s="97">
        <v>51</v>
      </c>
      <c r="W343" s="97">
        <v>45</v>
      </c>
      <c r="X343" s="97">
        <v>48</v>
      </c>
      <c r="Y343" s="97">
        <v>42</v>
      </c>
      <c r="Z343" s="97">
        <v>65</v>
      </c>
      <c r="AA343" s="97">
        <v>37</v>
      </c>
      <c r="AB343" s="97">
        <v>44</v>
      </c>
      <c r="AC343" s="97">
        <v>56</v>
      </c>
      <c r="AD343" s="97">
        <v>71</v>
      </c>
      <c r="AE343" s="97">
        <v>47</v>
      </c>
      <c r="AF343" s="97">
        <v>49</v>
      </c>
      <c r="AG343" s="97">
        <v>68</v>
      </c>
      <c r="AH343" s="90">
        <f t="shared" si="31"/>
        <v>672</v>
      </c>
      <c r="AI343">
        <f t="shared" si="32"/>
        <v>80058.0729166667</v>
      </c>
      <c r="AJ343">
        <f t="shared" si="33"/>
        <v>51.6923076923077</v>
      </c>
    </row>
    <row r="344" ht="15.75" spans="3:36">
      <c r="C344" t="s">
        <v>492</v>
      </c>
      <c r="D344" t="s">
        <v>493</v>
      </c>
      <c r="E344">
        <f t="shared" si="29"/>
        <v>0</v>
      </c>
      <c r="F344" s="97">
        <v>0</v>
      </c>
      <c r="G344" s="97">
        <v>0</v>
      </c>
      <c r="H344" s="97">
        <v>0</v>
      </c>
      <c r="I344" s="97">
        <v>0</v>
      </c>
      <c r="J344" s="97">
        <v>0</v>
      </c>
      <c r="K344" s="97">
        <v>0</v>
      </c>
      <c r="L344" s="97">
        <v>0</v>
      </c>
      <c r="M344" s="97">
        <v>0</v>
      </c>
      <c r="N344" s="97">
        <v>0</v>
      </c>
      <c r="O344" s="97">
        <v>0</v>
      </c>
      <c r="P344" s="97">
        <v>0</v>
      </c>
      <c r="Q344" s="97">
        <v>0</v>
      </c>
      <c r="R344" s="97">
        <v>0</v>
      </c>
      <c r="S344" s="103">
        <f t="shared" si="30"/>
        <v>0</v>
      </c>
      <c r="U344" s="97">
        <v>0</v>
      </c>
      <c r="V344" s="97">
        <v>0</v>
      </c>
      <c r="W344" s="97">
        <v>0</v>
      </c>
      <c r="X344" s="97">
        <v>0</v>
      </c>
      <c r="Y344" s="97">
        <v>0</v>
      </c>
      <c r="Z344" s="97">
        <v>0</v>
      </c>
      <c r="AA344" s="97">
        <v>0</v>
      </c>
      <c r="AB344" s="97">
        <v>0</v>
      </c>
      <c r="AC344" s="97">
        <v>0</v>
      </c>
      <c r="AD344" s="97">
        <v>0</v>
      </c>
      <c r="AE344" s="97">
        <v>0</v>
      </c>
      <c r="AF344" s="97">
        <v>0</v>
      </c>
      <c r="AG344" s="97">
        <v>0</v>
      </c>
      <c r="AH344" s="90">
        <f t="shared" si="31"/>
        <v>0</v>
      </c>
      <c r="AI344">
        <f t="shared" si="32"/>
        <v>0</v>
      </c>
      <c r="AJ344">
        <f t="shared" si="33"/>
        <v>0</v>
      </c>
    </row>
    <row r="345" ht="15.75" spans="3:36">
      <c r="C345" t="s">
        <v>444</v>
      </c>
      <c r="D345" t="s">
        <v>445</v>
      </c>
      <c r="E345">
        <f t="shared" si="29"/>
        <v>13</v>
      </c>
      <c r="F345" s="97">
        <v>18145184</v>
      </c>
      <c r="G345" s="97">
        <v>18934733</v>
      </c>
      <c r="H345" s="97">
        <v>19595280</v>
      </c>
      <c r="I345" s="97">
        <v>18923999</v>
      </c>
      <c r="J345" s="97">
        <v>17773124</v>
      </c>
      <c r="K345" s="97">
        <v>27374259</v>
      </c>
      <c r="L345" s="97">
        <v>23262037</v>
      </c>
      <c r="M345" s="97">
        <v>11887317</v>
      </c>
      <c r="N345" s="97">
        <v>16247700</v>
      </c>
      <c r="O345" s="97">
        <v>28317270</v>
      </c>
      <c r="P345" s="97">
        <v>20343810</v>
      </c>
      <c r="Q345" s="97">
        <v>19800798</v>
      </c>
      <c r="R345" s="97">
        <v>28330101</v>
      </c>
      <c r="S345" s="103">
        <f t="shared" si="30"/>
        <v>268935612</v>
      </c>
      <c r="U345" s="97">
        <v>202</v>
      </c>
      <c r="V345" s="97">
        <v>215</v>
      </c>
      <c r="W345" s="97">
        <v>207</v>
      </c>
      <c r="X345" s="97">
        <v>181</v>
      </c>
      <c r="Y345" s="97">
        <v>200</v>
      </c>
      <c r="Z345" s="97">
        <v>236</v>
      </c>
      <c r="AA345" s="97">
        <v>233</v>
      </c>
      <c r="AB345" s="97">
        <v>121</v>
      </c>
      <c r="AC345" s="97">
        <v>180</v>
      </c>
      <c r="AD345" s="97">
        <v>275</v>
      </c>
      <c r="AE345" s="97">
        <v>246</v>
      </c>
      <c r="AF345" s="97">
        <v>225</v>
      </c>
      <c r="AG345" s="97">
        <v>225</v>
      </c>
      <c r="AH345" s="90">
        <f t="shared" si="31"/>
        <v>2746</v>
      </c>
      <c r="AI345">
        <f t="shared" si="32"/>
        <v>97937.2221412964</v>
      </c>
      <c r="AJ345">
        <f t="shared" si="33"/>
        <v>211.230769230769</v>
      </c>
    </row>
    <row r="346" ht="15.75" spans="3:36">
      <c r="C346" t="s">
        <v>485</v>
      </c>
      <c r="D346" t="s">
        <v>486</v>
      </c>
      <c r="E346">
        <f t="shared" si="29"/>
        <v>13</v>
      </c>
      <c r="F346" s="97">
        <v>15579028</v>
      </c>
      <c r="G346" s="97">
        <v>12670497</v>
      </c>
      <c r="H346" s="97">
        <v>23009636</v>
      </c>
      <c r="I346" s="97">
        <v>15247964</v>
      </c>
      <c r="J346" s="97">
        <v>15246742</v>
      </c>
      <c r="K346" s="97">
        <v>29198241</v>
      </c>
      <c r="L346" s="97">
        <v>23321415</v>
      </c>
      <c r="M346" s="97">
        <v>13531296</v>
      </c>
      <c r="N346" s="97">
        <v>15018795</v>
      </c>
      <c r="O346" s="97">
        <v>23584428</v>
      </c>
      <c r="P346" s="97">
        <v>13836693</v>
      </c>
      <c r="Q346" s="97">
        <v>16201542</v>
      </c>
      <c r="R346" s="97">
        <v>27005293</v>
      </c>
      <c r="S346" s="103">
        <f t="shared" si="30"/>
        <v>243451570</v>
      </c>
      <c r="U346" s="97">
        <v>187</v>
      </c>
      <c r="V346" s="97">
        <v>143</v>
      </c>
      <c r="W346" s="97">
        <v>222</v>
      </c>
      <c r="X346" s="97">
        <v>189</v>
      </c>
      <c r="Y346" s="97">
        <v>174</v>
      </c>
      <c r="Z346" s="97">
        <v>250</v>
      </c>
      <c r="AA346" s="97">
        <v>222</v>
      </c>
      <c r="AB346" s="97">
        <v>144</v>
      </c>
      <c r="AC346" s="97">
        <v>166</v>
      </c>
      <c r="AD346" s="97">
        <v>264</v>
      </c>
      <c r="AE346" s="97">
        <v>156</v>
      </c>
      <c r="AF346" s="97">
        <v>181</v>
      </c>
      <c r="AG346" s="97">
        <v>284</v>
      </c>
      <c r="AH346" s="90">
        <f t="shared" si="31"/>
        <v>2582</v>
      </c>
      <c r="AI346">
        <f t="shared" si="32"/>
        <v>94287.9821843532</v>
      </c>
      <c r="AJ346">
        <f t="shared" si="33"/>
        <v>198.615384615385</v>
      </c>
    </row>
    <row r="347" ht="15.75" spans="3:36">
      <c r="C347" t="s">
        <v>434</v>
      </c>
      <c r="D347" t="s">
        <v>435</v>
      </c>
      <c r="E347">
        <f t="shared" si="29"/>
        <v>13</v>
      </c>
      <c r="F347" s="97">
        <v>12271934</v>
      </c>
      <c r="G347" s="97">
        <v>13248835</v>
      </c>
      <c r="H347" s="97">
        <v>12501359</v>
      </c>
      <c r="I347" s="97">
        <v>12164865</v>
      </c>
      <c r="J347" s="97">
        <v>13019063</v>
      </c>
      <c r="K347" s="97">
        <v>23239828</v>
      </c>
      <c r="L347" s="97">
        <v>19304656</v>
      </c>
      <c r="M347" s="97">
        <v>10863818</v>
      </c>
      <c r="N347" s="97">
        <v>12097668</v>
      </c>
      <c r="O347" s="97">
        <v>22142680</v>
      </c>
      <c r="P347" s="97">
        <v>11470346</v>
      </c>
      <c r="Q347" s="97">
        <v>13505490</v>
      </c>
      <c r="R347" s="97">
        <v>21378852</v>
      </c>
      <c r="S347" s="103">
        <f t="shared" si="30"/>
        <v>197209394</v>
      </c>
      <c r="U347" s="97">
        <v>212</v>
      </c>
      <c r="V347" s="97">
        <v>179</v>
      </c>
      <c r="W347" s="97">
        <v>167</v>
      </c>
      <c r="X347" s="97">
        <v>165</v>
      </c>
      <c r="Y347" s="97">
        <v>162</v>
      </c>
      <c r="Z347" s="97">
        <v>290</v>
      </c>
      <c r="AA347" s="97">
        <v>261</v>
      </c>
      <c r="AB347" s="97">
        <v>153</v>
      </c>
      <c r="AC347" s="97">
        <v>173</v>
      </c>
      <c r="AD347" s="97">
        <v>292</v>
      </c>
      <c r="AE347" s="97">
        <v>165</v>
      </c>
      <c r="AF347" s="97">
        <v>203</v>
      </c>
      <c r="AG347" s="97">
        <v>267</v>
      </c>
      <c r="AH347" s="90">
        <f t="shared" si="31"/>
        <v>2689</v>
      </c>
      <c r="AI347">
        <f t="shared" si="32"/>
        <v>73339.306061733</v>
      </c>
      <c r="AJ347">
        <f t="shared" si="33"/>
        <v>206.846153846154</v>
      </c>
    </row>
    <row r="348" ht="15.75" spans="3:36">
      <c r="C348" t="s">
        <v>452</v>
      </c>
      <c r="D348" t="s">
        <v>453</v>
      </c>
      <c r="E348">
        <f t="shared" si="29"/>
        <v>13</v>
      </c>
      <c r="F348" s="97">
        <v>18844421</v>
      </c>
      <c r="G348" s="97">
        <v>23562162</v>
      </c>
      <c r="H348" s="97">
        <v>22043258</v>
      </c>
      <c r="I348" s="97">
        <v>21492090</v>
      </c>
      <c r="J348" s="97">
        <v>26830211</v>
      </c>
      <c r="K348" s="97">
        <v>41239071</v>
      </c>
      <c r="L348" s="97">
        <v>30490865</v>
      </c>
      <c r="M348" s="97">
        <v>22287918</v>
      </c>
      <c r="N348" s="97">
        <v>23101606</v>
      </c>
      <c r="O348" s="97">
        <v>38319319</v>
      </c>
      <c r="P348" s="97">
        <v>24933154</v>
      </c>
      <c r="Q348" s="97">
        <v>26533356</v>
      </c>
      <c r="R348" s="97">
        <v>47790356</v>
      </c>
      <c r="S348" s="103">
        <f t="shared" si="30"/>
        <v>367467787</v>
      </c>
      <c r="U348" s="97">
        <v>203</v>
      </c>
      <c r="V348" s="97">
        <v>221</v>
      </c>
      <c r="W348" s="97">
        <v>217</v>
      </c>
      <c r="X348" s="97">
        <v>239</v>
      </c>
      <c r="Y348" s="97">
        <v>254</v>
      </c>
      <c r="Z348" s="97">
        <v>406</v>
      </c>
      <c r="AA348" s="97">
        <v>265</v>
      </c>
      <c r="AB348" s="97">
        <v>199</v>
      </c>
      <c r="AC348" s="97">
        <v>244</v>
      </c>
      <c r="AD348" s="97">
        <v>359</v>
      </c>
      <c r="AE348" s="97">
        <v>261</v>
      </c>
      <c r="AF348" s="97">
        <v>291</v>
      </c>
      <c r="AG348" s="97">
        <v>456</v>
      </c>
      <c r="AH348" s="90">
        <f t="shared" si="31"/>
        <v>3615</v>
      </c>
      <c r="AI348">
        <f t="shared" si="32"/>
        <v>101650.84011065</v>
      </c>
      <c r="AJ348">
        <f t="shared" si="33"/>
        <v>278.076923076923</v>
      </c>
    </row>
    <row r="349" ht="15.75" spans="3:36">
      <c r="C349" t="s">
        <v>440</v>
      </c>
      <c r="D349" t="s">
        <v>441</v>
      </c>
      <c r="E349">
        <f t="shared" si="29"/>
        <v>9</v>
      </c>
      <c r="F349" s="97">
        <v>6764006</v>
      </c>
      <c r="G349" s="97">
        <v>7262370</v>
      </c>
      <c r="H349" s="97">
        <v>11110052</v>
      </c>
      <c r="I349" s="97">
        <v>10610373</v>
      </c>
      <c r="J349" s="97">
        <v>8267179</v>
      </c>
      <c r="K349" s="97">
        <v>0</v>
      </c>
      <c r="L349" s="97">
        <v>0</v>
      </c>
      <c r="M349" s="97">
        <v>8210097</v>
      </c>
      <c r="N349" s="97">
        <v>10219376</v>
      </c>
      <c r="O349" s="97">
        <v>0</v>
      </c>
      <c r="P349" s="97">
        <v>11738576</v>
      </c>
      <c r="Q349" s="97">
        <v>10025598</v>
      </c>
      <c r="R349" s="97">
        <v>0</v>
      </c>
      <c r="S349" s="103">
        <f t="shared" si="30"/>
        <v>84207627</v>
      </c>
      <c r="U349" s="97">
        <v>90</v>
      </c>
      <c r="V349" s="97">
        <v>86</v>
      </c>
      <c r="W349" s="97">
        <v>123</v>
      </c>
      <c r="X349" s="97">
        <v>115</v>
      </c>
      <c r="Y349" s="97">
        <v>101</v>
      </c>
      <c r="Z349" s="97">
        <v>0</v>
      </c>
      <c r="AA349" s="97">
        <v>0</v>
      </c>
      <c r="AB349" s="97">
        <v>88</v>
      </c>
      <c r="AC349" s="97">
        <v>108</v>
      </c>
      <c r="AD349" s="97">
        <v>0</v>
      </c>
      <c r="AE349" s="97">
        <v>104</v>
      </c>
      <c r="AF349" s="97">
        <v>118</v>
      </c>
      <c r="AG349" s="97">
        <v>0</v>
      </c>
      <c r="AH349" s="90">
        <f t="shared" si="31"/>
        <v>933</v>
      </c>
      <c r="AI349">
        <f t="shared" si="32"/>
        <v>90254.691318328</v>
      </c>
      <c r="AJ349">
        <f t="shared" si="33"/>
        <v>103.666666666667</v>
      </c>
    </row>
    <row r="350" ht="15.75" spans="3:36">
      <c r="C350" t="s">
        <v>475</v>
      </c>
      <c r="D350" t="s">
        <v>476</v>
      </c>
      <c r="E350">
        <f t="shared" si="29"/>
        <v>9</v>
      </c>
      <c r="F350" s="97">
        <v>10473440</v>
      </c>
      <c r="G350" s="97">
        <v>11431435</v>
      </c>
      <c r="H350" s="97">
        <v>15129933</v>
      </c>
      <c r="I350" s="97">
        <v>11189804</v>
      </c>
      <c r="J350" s="97">
        <v>13115288</v>
      </c>
      <c r="K350" s="97">
        <v>0</v>
      </c>
      <c r="L350" s="97">
        <v>0</v>
      </c>
      <c r="M350" s="97">
        <v>14791396</v>
      </c>
      <c r="N350" s="97">
        <v>13162916</v>
      </c>
      <c r="O350" s="97">
        <v>0</v>
      </c>
      <c r="P350" s="97">
        <v>10202215</v>
      </c>
      <c r="Q350" s="97">
        <v>13255053</v>
      </c>
      <c r="R350" s="97">
        <v>0</v>
      </c>
      <c r="S350" s="103">
        <f t="shared" si="30"/>
        <v>112751480</v>
      </c>
      <c r="U350" s="97">
        <v>193</v>
      </c>
      <c r="V350" s="97">
        <v>190</v>
      </c>
      <c r="W350" s="97">
        <v>267</v>
      </c>
      <c r="X350" s="97">
        <v>233</v>
      </c>
      <c r="Y350" s="97">
        <v>229</v>
      </c>
      <c r="Z350" s="97">
        <v>0</v>
      </c>
      <c r="AA350" s="97">
        <v>0</v>
      </c>
      <c r="AB350" s="97">
        <v>269</v>
      </c>
      <c r="AC350" s="97">
        <v>260</v>
      </c>
      <c r="AD350" s="97">
        <v>0</v>
      </c>
      <c r="AE350" s="97">
        <v>257</v>
      </c>
      <c r="AF350" s="97">
        <v>238</v>
      </c>
      <c r="AG350" s="97">
        <v>0</v>
      </c>
      <c r="AH350" s="90">
        <f t="shared" si="31"/>
        <v>2136</v>
      </c>
      <c r="AI350">
        <f t="shared" si="32"/>
        <v>52786.2734082397</v>
      </c>
      <c r="AJ350">
        <f t="shared" si="33"/>
        <v>237.333333333333</v>
      </c>
    </row>
    <row r="351" ht="15.75" spans="3:36">
      <c r="C351" t="s">
        <v>447</v>
      </c>
      <c r="D351" t="s">
        <v>448</v>
      </c>
      <c r="E351">
        <f t="shared" si="29"/>
        <v>13</v>
      </c>
      <c r="F351" s="97">
        <v>21318691</v>
      </c>
      <c r="G351" s="97">
        <v>18970130</v>
      </c>
      <c r="H351" s="97">
        <v>22727124</v>
      </c>
      <c r="I351" s="97">
        <v>17242574</v>
      </c>
      <c r="J351" s="97">
        <v>16793519</v>
      </c>
      <c r="K351" s="97">
        <v>23527037</v>
      </c>
      <c r="L351" s="97">
        <v>23280310</v>
      </c>
      <c r="M351" s="97">
        <v>13265732</v>
      </c>
      <c r="N351" s="97">
        <v>13696948</v>
      </c>
      <c r="O351" s="97">
        <v>22000717</v>
      </c>
      <c r="P351" s="97">
        <v>13872929</v>
      </c>
      <c r="Q351" s="97">
        <v>16168053</v>
      </c>
      <c r="R351" s="97">
        <v>21262217</v>
      </c>
      <c r="S351" s="103">
        <f t="shared" si="30"/>
        <v>244125981</v>
      </c>
      <c r="U351" s="97">
        <v>234</v>
      </c>
      <c r="V351" s="97">
        <v>212</v>
      </c>
      <c r="W351" s="97">
        <v>253</v>
      </c>
      <c r="X351" s="97">
        <v>181</v>
      </c>
      <c r="Y351" s="97">
        <v>179</v>
      </c>
      <c r="Z351" s="97">
        <v>266</v>
      </c>
      <c r="AA351" s="97">
        <v>226</v>
      </c>
      <c r="AB351" s="97">
        <v>151</v>
      </c>
      <c r="AC351" s="97">
        <v>168</v>
      </c>
      <c r="AD351" s="97">
        <v>230</v>
      </c>
      <c r="AE351" s="97">
        <v>169</v>
      </c>
      <c r="AF351" s="97">
        <v>179</v>
      </c>
      <c r="AG351" s="97">
        <v>224</v>
      </c>
      <c r="AH351" s="90">
        <f t="shared" si="31"/>
        <v>2672</v>
      </c>
      <c r="AI351">
        <f t="shared" si="32"/>
        <v>91364.5138473054</v>
      </c>
      <c r="AJ351">
        <f t="shared" si="33"/>
        <v>205.538461538462</v>
      </c>
    </row>
    <row r="352" ht="15.75" spans="3:36">
      <c r="C352" t="s">
        <v>1047</v>
      </c>
      <c r="D352" t="s">
        <v>1048</v>
      </c>
      <c r="E352">
        <f t="shared" si="29"/>
        <v>0</v>
      </c>
      <c r="F352" s="97">
        <v>0</v>
      </c>
      <c r="G352" s="97">
        <v>0</v>
      </c>
      <c r="H352" s="97">
        <v>0</v>
      </c>
      <c r="I352" s="97">
        <v>0</v>
      </c>
      <c r="J352" s="97">
        <v>0</v>
      </c>
      <c r="K352" s="97">
        <v>0</v>
      </c>
      <c r="L352" s="97">
        <v>0</v>
      </c>
      <c r="M352" s="97">
        <v>0</v>
      </c>
      <c r="N352" s="97">
        <v>0</v>
      </c>
      <c r="O352" s="97">
        <v>0</v>
      </c>
      <c r="P352" s="97">
        <v>0</v>
      </c>
      <c r="Q352" s="97">
        <v>0</v>
      </c>
      <c r="R352" s="97">
        <v>0</v>
      </c>
      <c r="S352" s="103">
        <f t="shared" si="30"/>
        <v>0</v>
      </c>
      <c r="U352" s="97">
        <v>0</v>
      </c>
      <c r="V352" s="97">
        <v>0</v>
      </c>
      <c r="W352" s="97">
        <v>0</v>
      </c>
      <c r="X352" s="97">
        <v>0</v>
      </c>
      <c r="Y352" s="97">
        <v>0</v>
      </c>
      <c r="Z352" s="97">
        <v>0</v>
      </c>
      <c r="AA352" s="97">
        <v>0</v>
      </c>
      <c r="AB352" s="97">
        <v>0</v>
      </c>
      <c r="AC352" s="97">
        <v>0</v>
      </c>
      <c r="AD352" s="97">
        <v>0</v>
      </c>
      <c r="AE352" s="97">
        <v>0</v>
      </c>
      <c r="AF352" s="97">
        <v>0</v>
      </c>
      <c r="AG352" s="97">
        <v>0</v>
      </c>
      <c r="AH352" s="90">
        <f t="shared" si="31"/>
        <v>0</v>
      </c>
      <c r="AI352">
        <f t="shared" si="32"/>
        <v>0</v>
      </c>
      <c r="AJ352">
        <f t="shared" si="33"/>
        <v>0</v>
      </c>
    </row>
    <row r="353" ht="15.75" spans="3:36">
      <c r="C353" t="s">
        <v>456</v>
      </c>
      <c r="D353" t="s">
        <v>457</v>
      </c>
      <c r="E353">
        <f t="shared" si="29"/>
        <v>13</v>
      </c>
      <c r="F353" s="97">
        <v>24269226</v>
      </c>
      <c r="G353" s="97">
        <v>22352701</v>
      </c>
      <c r="H353" s="97">
        <v>21352256</v>
      </c>
      <c r="I353" s="97">
        <v>23402847</v>
      </c>
      <c r="J353" s="97">
        <v>21859491</v>
      </c>
      <c r="K353" s="97">
        <v>22991380</v>
      </c>
      <c r="L353" s="97">
        <v>23649663</v>
      </c>
      <c r="M353" s="97">
        <v>20879512</v>
      </c>
      <c r="N353" s="97">
        <v>20907726</v>
      </c>
      <c r="O353" s="97">
        <v>19980304</v>
      </c>
      <c r="P353" s="97">
        <v>18140684</v>
      </c>
      <c r="Q353" s="97">
        <v>19394796</v>
      </c>
      <c r="R353" s="97">
        <v>19677054</v>
      </c>
      <c r="S353" s="103">
        <f t="shared" si="30"/>
        <v>278857640</v>
      </c>
      <c r="U353" s="97">
        <v>278</v>
      </c>
      <c r="V353" s="97">
        <v>278</v>
      </c>
      <c r="W353" s="97">
        <v>268</v>
      </c>
      <c r="X353" s="97">
        <v>268</v>
      </c>
      <c r="Y353" s="97">
        <v>269</v>
      </c>
      <c r="Z353" s="97">
        <v>285</v>
      </c>
      <c r="AA353" s="97">
        <v>264</v>
      </c>
      <c r="AB353" s="97">
        <v>250</v>
      </c>
      <c r="AC353" s="97">
        <v>255</v>
      </c>
      <c r="AD353" s="97">
        <v>294</v>
      </c>
      <c r="AE353" s="97">
        <v>268</v>
      </c>
      <c r="AF353" s="97">
        <v>284</v>
      </c>
      <c r="AG353" s="97">
        <v>241</v>
      </c>
      <c r="AH353" s="90">
        <f t="shared" si="31"/>
        <v>3502</v>
      </c>
      <c r="AI353">
        <f t="shared" si="32"/>
        <v>79628.1096516276</v>
      </c>
      <c r="AJ353">
        <f t="shared" si="33"/>
        <v>269.384615384615</v>
      </c>
    </row>
    <row r="354" ht="15.75" spans="3:36">
      <c r="C354" t="s">
        <v>442</v>
      </c>
      <c r="D354" t="s">
        <v>443</v>
      </c>
      <c r="E354">
        <f t="shared" si="29"/>
        <v>13</v>
      </c>
      <c r="F354" s="97">
        <v>6104057</v>
      </c>
      <c r="G354" s="97">
        <v>7626649</v>
      </c>
      <c r="H354" s="97">
        <v>9074358</v>
      </c>
      <c r="I354" s="97">
        <v>7598029</v>
      </c>
      <c r="J354" s="97">
        <v>9881826</v>
      </c>
      <c r="K354" s="97">
        <v>7688085</v>
      </c>
      <c r="L354" s="97">
        <v>6234092</v>
      </c>
      <c r="M354" s="97">
        <v>5248910</v>
      </c>
      <c r="N354" s="97">
        <v>7812189</v>
      </c>
      <c r="O354" s="97">
        <v>8260720</v>
      </c>
      <c r="P354" s="97">
        <v>5912554</v>
      </c>
      <c r="Q354" s="97">
        <v>6360100</v>
      </c>
      <c r="R354" s="97">
        <v>7572754</v>
      </c>
      <c r="S354" s="103">
        <f t="shared" si="30"/>
        <v>95374323</v>
      </c>
      <c r="U354" s="97">
        <v>84</v>
      </c>
      <c r="V354" s="97">
        <v>90</v>
      </c>
      <c r="W354" s="97">
        <v>118</v>
      </c>
      <c r="X354" s="97">
        <v>96</v>
      </c>
      <c r="Y354" s="97">
        <v>117</v>
      </c>
      <c r="Z354" s="97">
        <v>112</v>
      </c>
      <c r="AA354" s="97">
        <v>70</v>
      </c>
      <c r="AB354" s="97">
        <v>67</v>
      </c>
      <c r="AC354" s="97">
        <v>104</v>
      </c>
      <c r="AD354" s="97">
        <v>112</v>
      </c>
      <c r="AE354" s="97">
        <v>86</v>
      </c>
      <c r="AF354" s="97">
        <v>96</v>
      </c>
      <c r="AG354" s="97">
        <v>82</v>
      </c>
      <c r="AH354" s="90">
        <f t="shared" si="31"/>
        <v>1234</v>
      </c>
      <c r="AI354">
        <f t="shared" si="32"/>
        <v>77288.7544570502</v>
      </c>
      <c r="AJ354">
        <f t="shared" si="33"/>
        <v>94.9230769230769</v>
      </c>
    </row>
    <row r="355" ht="15.75" spans="3:36">
      <c r="C355" t="s">
        <v>450</v>
      </c>
      <c r="D355" t="s">
        <v>451</v>
      </c>
      <c r="E355">
        <f t="shared" si="29"/>
        <v>13</v>
      </c>
      <c r="F355" s="97">
        <v>7541990</v>
      </c>
      <c r="G355" s="97">
        <v>7731982</v>
      </c>
      <c r="H355" s="97">
        <v>10166076</v>
      </c>
      <c r="I355" s="97">
        <v>10098091</v>
      </c>
      <c r="J355" s="97">
        <v>7441656</v>
      </c>
      <c r="K355" s="97">
        <v>13182682</v>
      </c>
      <c r="L355" s="97">
        <v>10459122</v>
      </c>
      <c r="M355" s="97">
        <v>5547462</v>
      </c>
      <c r="N355" s="97">
        <v>7603777</v>
      </c>
      <c r="O355" s="97">
        <v>11941848</v>
      </c>
      <c r="P355" s="97">
        <v>5980890</v>
      </c>
      <c r="Q355" s="97">
        <v>7980702</v>
      </c>
      <c r="R355" s="97">
        <v>12892952</v>
      </c>
      <c r="S355" s="103">
        <f t="shared" si="30"/>
        <v>118569230</v>
      </c>
      <c r="U355" s="97">
        <v>115</v>
      </c>
      <c r="V355" s="97">
        <v>95</v>
      </c>
      <c r="W355" s="97">
        <v>133</v>
      </c>
      <c r="X355" s="97">
        <v>133</v>
      </c>
      <c r="Y355" s="97">
        <v>112</v>
      </c>
      <c r="Z355" s="97">
        <v>184</v>
      </c>
      <c r="AA355" s="97">
        <v>144</v>
      </c>
      <c r="AB355" s="97">
        <v>101</v>
      </c>
      <c r="AC355" s="97">
        <v>108</v>
      </c>
      <c r="AD355" s="97">
        <v>173</v>
      </c>
      <c r="AE355" s="97">
        <v>117</v>
      </c>
      <c r="AF355" s="97">
        <v>145</v>
      </c>
      <c r="AG355" s="97">
        <v>173</v>
      </c>
      <c r="AH355" s="90">
        <f t="shared" si="31"/>
        <v>1733</v>
      </c>
      <c r="AI355">
        <f t="shared" si="32"/>
        <v>68418.4824004616</v>
      </c>
      <c r="AJ355">
        <f t="shared" si="33"/>
        <v>133.307692307692</v>
      </c>
    </row>
    <row r="356" ht="15.75" spans="3:36">
      <c r="C356" t="s">
        <v>454</v>
      </c>
      <c r="D356" t="s">
        <v>455</v>
      </c>
      <c r="E356">
        <f t="shared" si="29"/>
        <v>13</v>
      </c>
      <c r="F356" s="97">
        <v>15731761</v>
      </c>
      <c r="G356" s="97">
        <v>20683099</v>
      </c>
      <c r="H356" s="97">
        <v>18093787</v>
      </c>
      <c r="I356" s="97">
        <v>15503206</v>
      </c>
      <c r="J356" s="97">
        <v>20093254</v>
      </c>
      <c r="K356" s="97">
        <v>17674439</v>
      </c>
      <c r="L356" s="97">
        <v>19286358</v>
      </c>
      <c r="M356" s="97">
        <v>12723821</v>
      </c>
      <c r="N356" s="97">
        <v>15496661</v>
      </c>
      <c r="O356" s="97">
        <v>22844390</v>
      </c>
      <c r="P356" s="97">
        <v>13851256</v>
      </c>
      <c r="Q356" s="97">
        <v>17463122</v>
      </c>
      <c r="R356" s="97">
        <v>17974920</v>
      </c>
      <c r="S356" s="103">
        <f t="shared" si="30"/>
        <v>227420074</v>
      </c>
      <c r="U356" s="97">
        <v>171</v>
      </c>
      <c r="V356" s="97">
        <v>190</v>
      </c>
      <c r="W356" s="97">
        <v>208</v>
      </c>
      <c r="X356" s="97">
        <v>166</v>
      </c>
      <c r="Y356" s="97">
        <v>192</v>
      </c>
      <c r="Z356" s="97">
        <v>206</v>
      </c>
      <c r="AA356" s="97">
        <v>176</v>
      </c>
      <c r="AB356" s="97">
        <v>160</v>
      </c>
      <c r="AC356" s="97">
        <v>171</v>
      </c>
      <c r="AD356" s="97">
        <v>236</v>
      </c>
      <c r="AE356" s="97">
        <v>172</v>
      </c>
      <c r="AF356" s="97">
        <v>190</v>
      </c>
      <c r="AG356" s="97">
        <v>211</v>
      </c>
      <c r="AH356" s="90">
        <f t="shared" si="31"/>
        <v>2449</v>
      </c>
      <c r="AI356">
        <f t="shared" si="32"/>
        <v>92862.4230298081</v>
      </c>
      <c r="AJ356">
        <f t="shared" si="33"/>
        <v>188.384615384615</v>
      </c>
    </row>
    <row r="357" ht="15.75" spans="3:36">
      <c r="C357" t="s">
        <v>460</v>
      </c>
      <c r="D357" t="s">
        <v>461</v>
      </c>
      <c r="E357">
        <f t="shared" si="29"/>
        <v>13</v>
      </c>
      <c r="F357" s="97">
        <v>8261694</v>
      </c>
      <c r="G357" s="97">
        <v>7533731</v>
      </c>
      <c r="H357" s="97">
        <v>8986955</v>
      </c>
      <c r="I357" s="97">
        <v>5902373</v>
      </c>
      <c r="J357" s="97">
        <v>6692279</v>
      </c>
      <c r="K357" s="97">
        <v>6007539</v>
      </c>
      <c r="L357" s="97">
        <v>3704058</v>
      </c>
      <c r="M357" s="97">
        <v>5128379</v>
      </c>
      <c r="N357" s="97">
        <v>5497829</v>
      </c>
      <c r="O357" s="97">
        <v>5096526</v>
      </c>
      <c r="P357" s="97">
        <v>4928882</v>
      </c>
      <c r="Q357" s="97">
        <v>6467737</v>
      </c>
      <c r="R357" s="97">
        <v>5262125</v>
      </c>
      <c r="S357" s="103">
        <f t="shared" si="30"/>
        <v>79470107</v>
      </c>
      <c r="U357" s="97">
        <v>85</v>
      </c>
      <c r="V357" s="97">
        <v>74</v>
      </c>
      <c r="W357" s="97">
        <v>88</v>
      </c>
      <c r="X357" s="97">
        <v>68</v>
      </c>
      <c r="Y357" s="97">
        <v>77</v>
      </c>
      <c r="Z357" s="97">
        <v>68</v>
      </c>
      <c r="AA357" s="97">
        <v>52</v>
      </c>
      <c r="AB357" s="97">
        <v>56</v>
      </c>
      <c r="AC357" s="97">
        <v>67</v>
      </c>
      <c r="AD357" s="97">
        <v>56</v>
      </c>
      <c r="AE357" s="97">
        <v>73</v>
      </c>
      <c r="AF357" s="97">
        <v>79</v>
      </c>
      <c r="AG357" s="97">
        <v>54</v>
      </c>
      <c r="AH357" s="90">
        <f t="shared" si="31"/>
        <v>897</v>
      </c>
      <c r="AI357">
        <f t="shared" si="32"/>
        <v>88595.4370122631</v>
      </c>
      <c r="AJ357">
        <f t="shared" si="33"/>
        <v>69</v>
      </c>
    </row>
    <row r="358" ht="15.75" spans="3:36">
      <c r="C358" t="s">
        <v>458</v>
      </c>
      <c r="D358" t="s">
        <v>459</v>
      </c>
      <c r="E358">
        <f t="shared" si="29"/>
        <v>13</v>
      </c>
      <c r="F358" s="97">
        <v>20538989</v>
      </c>
      <c r="G358" s="97">
        <v>17042389</v>
      </c>
      <c r="H358" s="97">
        <v>20570616</v>
      </c>
      <c r="I358" s="97">
        <v>17107030</v>
      </c>
      <c r="J358" s="97">
        <v>16423108</v>
      </c>
      <c r="K358" s="97">
        <v>25112374</v>
      </c>
      <c r="L358" s="97">
        <v>23221168</v>
      </c>
      <c r="M358" s="97">
        <v>9158382</v>
      </c>
      <c r="N358" s="97">
        <v>12381152</v>
      </c>
      <c r="O358" s="97">
        <v>29832615</v>
      </c>
      <c r="P358" s="97">
        <v>15415769</v>
      </c>
      <c r="Q358" s="97">
        <v>18281596</v>
      </c>
      <c r="R358" s="97">
        <v>22988210</v>
      </c>
      <c r="S358" s="103">
        <f t="shared" si="30"/>
        <v>248073398</v>
      </c>
      <c r="U358" s="97">
        <v>234</v>
      </c>
      <c r="V358" s="97">
        <v>217</v>
      </c>
      <c r="W358" s="97">
        <v>252</v>
      </c>
      <c r="X358" s="97">
        <v>211</v>
      </c>
      <c r="Y358" s="97">
        <v>212</v>
      </c>
      <c r="Z358" s="97">
        <v>282</v>
      </c>
      <c r="AA358" s="97">
        <v>261</v>
      </c>
      <c r="AB358" s="97">
        <v>124</v>
      </c>
      <c r="AC358" s="97">
        <v>180</v>
      </c>
      <c r="AD358" s="97">
        <v>349</v>
      </c>
      <c r="AE358" s="97">
        <v>238</v>
      </c>
      <c r="AF358" s="97">
        <v>243</v>
      </c>
      <c r="AG358" s="97">
        <v>267</v>
      </c>
      <c r="AH358" s="90">
        <f t="shared" si="31"/>
        <v>3070</v>
      </c>
      <c r="AI358">
        <f t="shared" si="32"/>
        <v>80805.6671009772</v>
      </c>
      <c r="AJ358">
        <f t="shared" si="33"/>
        <v>236.153846153846</v>
      </c>
    </row>
    <row r="359" ht="15.75" spans="3:36">
      <c r="C359" t="s">
        <v>462</v>
      </c>
      <c r="D359" t="s">
        <v>463</v>
      </c>
      <c r="E359">
        <f t="shared" si="29"/>
        <v>13</v>
      </c>
      <c r="F359" s="97">
        <v>20956660</v>
      </c>
      <c r="G359" s="97">
        <v>20627983</v>
      </c>
      <c r="H359" s="97">
        <v>23420068</v>
      </c>
      <c r="I359" s="97">
        <v>18291091</v>
      </c>
      <c r="J359" s="97">
        <v>17623237</v>
      </c>
      <c r="K359" s="97">
        <v>19789173</v>
      </c>
      <c r="L359" s="97">
        <v>15744705</v>
      </c>
      <c r="M359" s="97">
        <v>16087927</v>
      </c>
      <c r="N359" s="97">
        <v>17078785</v>
      </c>
      <c r="O359" s="97">
        <v>19017234</v>
      </c>
      <c r="P359" s="97">
        <v>19064890</v>
      </c>
      <c r="Q359" s="97">
        <v>17336006</v>
      </c>
      <c r="R359" s="97">
        <v>18647093</v>
      </c>
      <c r="S359" s="103">
        <f t="shared" si="30"/>
        <v>243684852</v>
      </c>
      <c r="U359" s="97">
        <v>237</v>
      </c>
      <c r="V359" s="97">
        <v>245</v>
      </c>
      <c r="W359" s="97">
        <v>238</v>
      </c>
      <c r="X359" s="97">
        <v>242</v>
      </c>
      <c r="Y359" s="97">
        <v>203</v>
      </c>
      <c r="Z359" s="97">
        <v>252</v>
      </c>
      <c r="AA359" s="97">
        <v>187</v>
      </c>
      <c r="AB359" s="97">
        <v>203</v>
      </c>
      <c r="AC359" s="97">
        <v>222</v>
      </c>
      <c r="AD359" s="97">
        <v>233</v>
      </c>
      <c r="AE359" s="97">
        <v>265</v>
      </c>
      <c r="AF359" s="97">
        <v>243</v>
      </c>
      <c r="AG359" s="97">
        <v>209</v>
      </c>
      <c r="AH359" s="90">
        <f t="shared" si="31"/>
        <v>2979</v>
      </c>
      <c r="AI359">
        <f t="shared" si="32"/>
        <v>81800.8902316213</v>
      </c>
      <c r="AJ359">
        <f t="shared" si="33"/>
        <v>229.153846153846</v>
      </c>
    </row>
    <row r="360" ht="15.75" spans="3:36">
      <c r="C360" t="s">
        <v>471</v>
      </c>
      <c r="D360" t="s">
        <v>472</v>
      </c>
      <c r="E360">
        <f t="shared" si="29"/>
        <v>13</v>
      </c>
      <c r="F360" s="97">
        <v>15670009</v>
      </c>
      <c r="G360" s="97">
        <v>13046083</v>
      </c>
      <c r="H360" s="97">
        <v>14837140</v>
      </c>
      <c r="I360" s="97">
        <v>10234270</v>
      </c>
      <c r="J360" s="97">
        <v>12563861</v>
      </c>
      <c r="K360" s="97">
        <v>18288689</v>
      </c>
      <c r="L360" s="97">
        <v>15194365</v>
      </c>
      <c r="M360" s="97">
        <v>10726811</v>
      </c>
      <c r="N360" s="97">
        <v>12440078</v>
      </c>
      <c r="O360" s="97">
        <v>19135756</v>
      </c>
      <c r="P360" s="97">
        <v>11866787</v>
      </c>
      <c r="Q360" s="97">
        <v>13709386</v>
      </c>
      <c r="R360" s="97">
        <v>16590660</v>
      </c>
      <c r="S360" s="103">
        <f t="shared" si="30"/>
        <v>184303895</v>
      </c>
      <c r="U360" s="97">
        <v>217</v>
      </c>
      <c r="V360" s="97">
        <v>174</v>
      </c>
      <c r="W360" s="97">
        <v>219</v>
      </c>
      <c r="X360" s="97">
        <v>173</v>
      </c>
      <c r="Y360" s="97">
        <v>184</v>
      </c>
      <c r="Z360" s="97">
        <v>256</v>
      </c>
      <c r="AA360" s="97">
        <v>210</v>
      </c>
      <c r="AB360" s="97">
        <v>169</v>
      </c>
      <c r="AC360" s="97">
        <v>168</v>
      </c>
      <c r="AD360" s="97">
        <v>258</v>
      </c>
      <c r="AE360" s="97">
        <v>181</v>
      </c>
      <c r="AF360" s="97">
        <v>200</v>
      </c>
      <c r="AG360" s="97">
        <v>224</v>
      </c>
      <c r="AH360" s="90">
        <f t="shared" si="31"/>
        <v>2633</v>
      </c>
      <c r="AI360">
        <f t="shared" si="32"/>
        <v>69997.6813520699</v>
      </c>
      <c r="AJ360">
        <f t="shared" si="33"/>
        <v>202.538461538462</v>
      </c>
    </row>
    <row r="361" ht="15.75" spans="3:36">
      <c r="C361" t="s">
        <v>496</v>
      </c>
      <c r="D361" t="s">
        <v>497</v>
      </c>
      <c r="E361">
        <f t="shared" si="29"/>
        <v>13</v>
      </c>
      <c r="F361" s="97">
        <v>10174741</v>
      </c>
      <c r="G361" s="97">
        <v>9625431</v>
      </c>
      <c r="H361" s="97">
        <v>13893933</v>
      </c>
      <c r="I361" s="97">
        <v>10815910</v>
      </c>
      <c r="J361" s="97">
        <v>11234300</v>
      </c>
      <c r="K361" s="97">
        <v>10078577</v>
      </c>
      <c r="L361" s="97">
        <v>11029692</v>
      </c>
      <c r="M361" s="97">
        <v>8110700</v>
      </c>
      <c r="N361" s="97">
        <v>8751780</v>
      </c>
      <c r="O361" s="97">
        <v>12742247</v>
      </c>
      <c r="P361" s="97">
        <v>10399777</v>
      </c>
      <c r="Q361" s="97">
        <v>10153112</v>
      </c>
      <c r="R361" s="97">
        <v>12299027</v>
      </c>
      <c r="S361" s="103">
        <f t="shared" si="30"/>
        <v>139309227</v>
      </c>
      <c r="U361" s="97">
        <v>117</v>
      </c>
      <c r="V361" s="97">
        <v>104</v>
      </c>
      <c r="W361" s="97">
        <v>149</v>
      </c>
      <c r="X361" s="97">
        <v>130</v>
      </c>
      <c r="Y361" s="97">
        <v>137</v>
      </c>
      <c r="Z361" s="97">
        <v>141</v>
      </c>
      <c r="AA361" s="97">
        <v>107</v>
      </c>
      <c r="AB361" s="97">
        <v>99</v>
      </c>
      <c r="AC361" s="97">
        <v>116</v>
      </c>
      <c r="AD361" s="97">
        <v>176</v>
      </c>
      <c r="AE361" s="97">
        <v>148</v>
      </c>
      <c r="AF361" s="97">
        <v>132</v>
      </c>
      <c r="AG361" s="97">
        <v>160</v>
      </c>
      <c r="AH361" s="90">
        <f t="shared" si="31"/>
        <v>1716</v>
      </c>
      <c r="AI361">
        <f t="shared" si="32"/>
        <v>81182.5332167832</v>
      </c>
      <c r="AJ361">
        <f t="shared" si="33"/>
        <v>132</v>
      </c>
    </row>
    <row r="362" ht="15.75" spans="3:36">
      <c r="C362" t="s">
        <v>500</v>
      </c>
      <c r="D362" t="s">
        <v>501</v>
      </c>
      <c r="E362">
        <f t="shared" si="29"/>
        <v>13</v>
      </c>
      <c r="F362" s="97">
        <v>9986657</v>
      </c>
      <c r="G362" s="97">
        <v>14343118</v>
      </c>
      <c r="H362" s="97">
        <v>14476489</v>
      </c>
      <c r="I362" s="97">
        <v>15895585</v>
      </c>
      <c r="J362" s="97">
        <v>12302308</v>
      </c>
      <c r="K362" s="97">
        <v>13433080</v>
      </c>
      <c r="L362" s="97">
        <v>12555850</v>
      </c>
      <c r="M362" s="97">
        <v>12412263</v>
      </c>
      <c r="N362" s="97">
        <v>12750888</v>
      </c>
      <c r="O362" s="97">
        <v>16495053</v>
      </c>
      <c r="P362" s="97">
        <v>12614261</v>
      </c>
      <c r="Q362" s="97">
        <v>11138554</v>
      </c>
      <c r="R362" s="97">
        <v>20756447</v>
      </c>
      <c r="S362" s="103">
        <f t="shared" si="30"/>
        <v>179160553</v>
      </c>
      <c r="U362" s="97">
        <v>139</v>
      </c>
      <c r="V362" s="97">
        <v>161</v>
      </c>
      <c r="W362" s="97">
        <v>183</v>
      </c>
      <c r="X362" s="97">
        <v>183</v>
      </c>
      <c r="Y362" s="97">
        <v>163</v>
      </c>
      <c r="Z362" s="97">
        <v>193</v>
      </c>
      <c r="AA362" s="97">
        <v>152</v>
      </c>
      <c r="AB362" s="97">
        <v>153</v>
      </c>
      <c r="AC362" s="97">
        <v>153</v>
      </c>
      <c r="AD362" s="97">
        <v>210</v>
      </c>
      <c r="AE362" s="97">
        <v>166</v>
      </c>
      <c r="AF362" s="97">
        <v>143</v>
      </c>
      <c r="AG362" s="97">
        <v>190</v>
      </c>
      <c r="AH362" s="90">
        <f t="shared" si="31"/>
        <v>2189</v>
      </c>
      <c r="AI362">
        <f t="shared" si="32"/>
        <v>81845.8442211055</v>
      </c>
      <c r="AJ362">
        <f t="shared" si="33"/>
        <v>168.384615384615</v>
      </c>
    </row>
    <row r="363" ht="15.75" spans="3:36">
      <c r="C363" t="s">
        <v>473</v>
      </c>
      <c r="D363" t="s">
        <v>474</v>
      </c>
      <c r="E363">
        <f t="shared" si="29"/>
        <v>13</v>
      </c>
      <c r="F363" s="97">
        <v>6525831</v>
      </c>
      <c r="G363" s="97">
        <v>14130320</v>
      </c>
      <c r="H363" s="97">
        <v>10893920</v>
      </c>
      <c r="I363" s="97">
        <v>8722543</v>
      </c>
      <c r="J363" s="97">
        <v>4777467</v>
      </c>
      <c r="K363" s="97">
        <v>9596985</v>
      </c>
      <c r="L363" s="97">
        <v>8231454</v>
      </c>
      <c r="M363" s="97">
        <v>7214281</v>
      </c>
      <c r="N363" s="97">
        <v>10016183</v>
      </c>
      <c r="O363" s="97">
        <v>8359764</v>
      </c>
      <c r="P363" s="97">
        <v>8602783</v>
      </c>
      <c r="Q363" s="97">
        <v>8926908</v>
      </c>
      <c r="R363" s="97">
        <v>8598224</v>
      </c>
      <c r="S363" s="103">
        <f t="shared" si="30"/>
        <v>114596663</v>
      </c>
      <c r="U363" s="97">
        <v>86</v>
      </c>
      <c r="V363" s="97">
        <v>110</v>
      </c>
      <c r="W363" s="97">
        <v>135</v>
      </c>
      <c r="X363" s="97">
        <v>108</v>
      </c>
      <c r="Y363" s="97">
        <v>93</v>
      </c>
      <c r="Z363" s="97">
        <v>116</v>
      </c>
      <c r="AA363" s="97">
        <v>78</v>
      </c>
      <c r="AB363" s="97">
        <v>89</v>
      </c>
      <c r="AC363" s="97">
        <v>122</v>
      </c>
      <c r="AD363" s="97">
        <v>105</v>
      </c>
      <c r="AE363" s="97">
        <v>111</v>
      </c>
      <c r="AF363" s="97">
        <v>113</v>
      </c>
      <c r="AG363" s="97">
        <v>103</v>
      </c>
      <c r="AH363" s="90">
        <f t="shared" si="31"/>
        <v>1369</v>
      </c>
      <c r="AI363">
        <f t="shared" si="32"/>
        <v>83708.3002191381</v>
      </c>
      <c r="AJ363">
        <f t="shared" si="33"/>
        <v>105.307692307692</v>
      </c>
    </row>
    <row r="364" ht="15.75" spans="3:36">
      <c r="C364" t="s">
        <v>477</v>
      </c>
      <c r="D364" t="s">
        <v>478</v>
      </c>
      <c r="E364">
        <f t="shared" si="29"/>
        <v>0</v>
      </c>
      <c r="F364" s="97">
        <v>0</v>
      </c>
      <c r="G364" s="97">
        <v>0</v>
      </c>
      <c r="H364" s="97">
        <v>0</v>
      </c>
      <c r="I364" s="97">
        <v>0</v>
      </c>
      <c r="J364" s="97">
        <v>0</v>
      </c>
      <c r="K364" s="97">
        <v>0</v>
      </c>
      <c r="L364" s="97">
        <v>0</v>
      </c>
      <c r="M364" s="97">
        <v>0</v>
      </c>
      <c r="N364" s="97">
        <v>0</v>
      </c>
      <c r="O364" s="97">
        <v>0</v>
      </c>
      <c r="P364" s="97">
        <v>0</v>
      </c>
      <c r="Q364" s="97">
        <v>0</v>
      </c>
      <c r="R364" s="97">
        <v>0</v>
      </c>
      <c r="S364" s="103">
        <f t="shared" si="30"/>
        <v>0</v>
      </c>
      <c r="U364" s="97">
        <v>0</v>
      </c>
      <c r="V364" s="97">
        <v>0</v>
      </c>
      <c r="W364" s="97">
        <v>0</v>
      </c>
      <c r="X364" s="97">
        <v>0</v>
      </c>
      <c r="Y364" s="97">
        <v>0</v>
      </c>
      <c r="Z364" s="97">
        <v>0</v>
      </c>
      <c r="AA364" s="97">
        <v>0</v>
      </c>
      <c r="AB364" s="97">
        <v>0</v>
      </c>
      <c r="AC364" s="97">
        <v>0</v>
      </c>
      <c r="AD364" s="97">
        <v>0</v>
      </c>
      <c r="AE364" s="97">
        <v>0</v>
      </c>
      <c r="AF364" s="97">
        <v>0</v>
      </c>
      <c r="AG364" s="97">
        <v>0</v>
      </c>
      <c r="AH364" s="90">
        <f t="shared" si="31"/>
        <v>0</v>
      </c>
      <c r="AI364">
        <f t="shared" si="32"/>
        <v>0</v>
      </c>
      <c r="AJ364">
        <f t="shared" si="33"/>
        <v>0</v>
      </c>
    </row>
    <row r="365" ht="15.75" spans="3:36">
      <c r="C365" t="s">
        <v>490</v>
      </c>
      <c r="D365" t="s">
        <v>491</v>
      </c>
      <c r="E365">
        <f t="shared" si="29"/>
        <v>13</v>
      </c>
      <c r="F365" s="97">
        <v>7555771</v>
      </c>
      <c r="G365" s="97">
        <v>12729278</v>
      </c>
      <c r="H365" s="97">
        <v>14519355</v>
      </c>
      <c r="I365" s="97">
        <v>14252935</v>
      </c>
      <c r="J365" s="97">
        <v>19056970</v>
      </c>
      <c r="K365" s="97">
        <v>27010907</v>
      </c>
      <c r="L365" s="97">
        <v>17415969</v>
      </c>
      <c r="M365" s="97">
        <v>12172051</v>
      </c>
      <c r="N365" s="97">
        <v>20162894</v>
      </c>
      <c r="O365" s="97">
        <v>32071480</v>
      </c>
      <c r="P365" s="97">
        <v>20060017</v>
      </c>
      <c r="Q365" s="97">
        <v>32822451</v>
      </c>
      <c r="R365" s="97">
        <v>45091179</v>
      </c>
      <c r="S365" s="103">
        <f t="shared" si="30"/>
        <v>274921257</v>
      </c>
      <c r="U365" s="97">
        <v>77</v>
      </c>
      <c r="V365" s="97">
        <v>140</v>
      </c>
      <c r="W365" s="97">
        <v>140</v>
      </c>
      <c r="X365" s="97">
        <v>138</v>
      </c>
      <c r="Y365" s="97">
        <v>203</v>
      </c>
      <c r="Z365" s="97">
        <v>257</v>
      </c>
      <c r="AA365" s="97">
        <v>156</v>
      </c>
      <c r="AB365" s="97">
        <v>121</v>
      </c>
      <c r="AC365" s="97">
        <v>186</v>
      </c>
      <c r="AD365" s="97">
        <v>320</v>
      </c>
      <c r="AE365" s="97">
        <v>192</v>
      </c>
      <c r="AF365" s="97">
        <v>317</v>
      </c>
      <c r="AG365" s="97">
        <v>426</v>
      </c>
      <c r="AH365" s="90">
        <f t="shared" si="31"/>
        <v>2673</v>
      </c>
      <c r="AI365">
        <f t="shared" si="32"/>
        <v>102851.199775533</v>
      </c>
      <c r="AJ365">
        <f t="shared" si="33"/>
        <v>205.615384615385</v>
      </c>
    </row>
    <row r="366" ht="15.75" spans="3:36">
      <c r="C366" t="s">
        <v>506</v>
      </c>
      <c r="D366" t="s">
        <v>507</v>
      </c>
      <c r="E366">
        <f t="shared" si="29"/>
        <v>13</v>
      </c>
      <c r="F366" s="97">
        <v>6526104</v>
      </c>
      <c r="G366" s="97">
        <v>6965564</v>
      </c>
      <c r="H366" s="97">
        <v>6568757</v>
      </c>
      <c r="I366" s="97">
        <v>6317697</v>
      </c>
      <c r="J366" s="97">
        <v>7136273</v>
      </c>
      <c r="K366" s="97">
        <v>10861032</v>
      </c>
      <c r="L366" s="97">
        <v>5785280</v>
      </c>
      <c r="M366" s="97">
        <v>6406189</v>
      </c>
      <c r="N366" s="97">
        <v>6072607</v>
      </c>
      <c r="O366" s="97">
        <v>8798223</v>
      </c>
      <c r="P366" s="97">
        <v>7185982</v>
      </c>
      <c r="Q366" s="97">
        <v>5810331</v>
      </c>
      <c r="R366" s="97">
        <v>7537492</v>
      </c>
      <c r="S366" s="103">
        <f t="shared" si="30"/>
        <v>91971531</v>
      </c>
      <c r="U366" s="97">
        <v>68</v>
      </c>
      <c r="V366" s="97">
        <v>65</v>
      </c>
      <c r="W366" s="97">
        <v>78</v>
      </c>
      <c r="X366" s="97">
        <v>74</v>
      </c>
      <c r="Y366" s="97">
        <v>70</v>
      </c>
      <c r="Z366" s="97">
        <v>85</v>
      </c>
      <c r="AA366" s="97">
        <v>64</v>
      </c>
      <c r="AB366" s="97">
        <v>71</v>
      </c>
      <c r="AC366" s="97">
        <v>74</v>
      </c>
      <c r="AD366" s="97">
        <v>93</v>
      </c>
      <c r="AE366" s="97">
        <v>80</v>
      </c>
      <c r="AF366" s="97">
        <v>61</v>
      </c>
      <c r="AG366" s="97">
        <v>82</v>
      </c>
      <c r="AH366" s="90">
        <f t="shared" si="31"/>
        <v>965</v>
      </c>
      <c r="AI366">
        <f t="shared" si="32"/>
        <v>95307.2860103627</v>
      </c>
      <c r="AJ366">
        <f t="shared" si="33"/>
        <v>74.2307692307692</v>
      </c>
    </row>
    <row r="367" ht="15.75" spans="3:36">
      <c r="C367" t="s">
        <v>481</v>
      </c>
      <c r="D367" t="s">
        <v>482</v>
      </c>
      <c r="E367">
        <f t="shared" si="29"/>
        <v>13</v>
      </c>
      <c r="F367" s="97">
        <v>2461004</v>
      </c>
      <c r="G367" s="97">
        <v>8652451</v>
      </c>
      <c r="H367" s="97">
        <v>9005631</v>
      </c>
      <c r="I367" s="97">
        <v>5616067</v>
      </c>
      <c r="J367" s="97">
        <v>5772066</v>
      </c>
      <c r="K367" s="97">
        <v>6544295</v>
      </c>
      <c r="L367" s="97">
        <v>10020321</v>
      </c>
      <c r="M367" s="97">
        <v>7743724</v>
      </c>
      <c r="N367" s="97">
        <v>7410877</v>
      </c>
      <c r="O367" s="97">
        <v>8405196</v>
      </c>
      <c r="P367" s="97">
        <v>6968414</v>
      </c>
      <c r="Q367" s="97">
        <v>9297495</v>
      </c>
      <c r="R367" s="97">
        <v>9857548</v>
      </c>
      <c r="S367" s="103">
        <f t="shared" si="30"/>
        <v>97755089</v>
      </c>
      <c r="U367" s="97">
        <v>24</v>
      </c>
      <c r="V367" s="97">
        <v>86</v>
      </c>
      <c r="W367" s="97">
        <v>75</v>
      </c>
      <c r="X367" s="97">
        <v>58</v>
      </c>
      <c r="Y367" s="97">
        <v>65</v>
      </c>
      <c r="Z367" s="97">
        <v>59</v>
      </c>
      <c r="AA367" s="97">
        <v>86</v>
      </c>
      <c r="AB367" s="97">
        <v>67</v>
      </c>
      <c r="AC367" s="97">
        <v>72</v>
      </c>
      <c r="AD367" s="97">
        <v>82</v>
      </c>
      <c r="AE367" s="97">
        <v>63</v>
      </c>
      <c r="AF367" s="97">
        <v>89</v>
      </c>
      <c r="AG367" s="97">
        <v>76</v>
      </c>
      <c r="AH367" s="90">
        <f t="shared" si="31"/>
        <v>902</v>
      </c>
      <c r="AI367">
        <f t="shared" si="32"/>
        <v>108375.930155211</v>
      </c>
      <c r="AJ367">
        <f t="shared" si="33"/>
        <v>69.3846153846154</v>
      </c>
    </row>
    <row r="368" ht="15.75" spans="3:36">
      <c r="C368" t="s">
        <v>488</v>
      </c>
      <c r="D368" t="s">
        <v>489</v>
      </c>
      <c r="E368">
        <f t="shared" si="29"/>
        <v>13</v>
      </c>
      <c r="F368" s="97">
        <v>20179674</v>
      </c>
      <c r="G368" s="97">
        <v>23752584</v>
      </c>
      <c r="H368" s="97">
        <v>23226902</v>
      </c>
      <c r="I368" s="97">
        <v>19831253</v>
      </c>
      <c r="J368" s="97">
        <v>22515354</v>
      </c>
      <c r="K368" s="97">
        <v>30938063</v>
      </c>
      <c r="L368" s="97">
        <v>39426836</v>
      </c>
      <c r="M368" s="97">
        <v>19047212</v>
      </c>
      <c r="N368" s="97">
        <v>18195363</v>
      </c>
      <c r="O368" s="97">
        <v>26458847</v>
      </c>
      <c r="P368" s="97">
        <v>19174490</v>
      </c>
      <c r="Q368" s="97">
        <v>25887714</v>
      </c>
      <c r="R368" s="97">
        <v>28968656</v>
      </c>
      <c r="S368" s="103">
        <f t="shared" si="30"/>
        <v>317602948</v>
      </c>
      <c r="U368" s="97">
        <v>238</v>
      </c>
      <c r="V368" s="97">
        <v>255</v>
      </c>
      <c r="W368" s="97">
        <v>256</v>
      </c>
      <c r="X368" s="97">
        <v>256</v>
      </c>
      <c r="Y368" s="97">
        <v>264</v>
      </c>
      <c r="Z368" s="97">
        <v>337</v>
      </c>
      <c r="AA368" s="97">
        <v>315</v>
      </c>
      <c r="AB368" s="97">
        <v>205</v>
      </c>
      <c r="AC368" s="97">
        <v>224</v>
      </c>
      <c r="AD368" s="97">
        <v>319</v>
      </c>
      <c r="AE368" s="97">
        <v>236</v>
      </c>
      <c r="AF368" s="97">
        <v>304</v>
      </c>
      <c r="AG368" s="97">
        <v>326</v>
      </c>
      <c r="AH368" s="90">
        <f t="shared" si="31"/>
        <v>3535</v>
      </c>
      <c r="AI368">
        <f t="shared" si="32"/>
        <v>89845.2469589816</v>
      </c>
      <c r="AJ368">
        <f t="shared" si="33"/>
        <v>271.923076923077</v>
      </c>
    </row>
    <row r="369" ht="15.75" spans="3:36">
      <c r="C369" t="s">
        <v>498</v>
      </c>
      <c r="D369" t="s">
        <v>499</v>
      </c>
      <c r="E369">
        <f t="shared" si="29"/>
        <v>9</v>
      </c>
      <c r="F369" s="97">
        <v>5907427</v>
      </c>
      <c r="G369" s="97">
        <v>9013775</v>
      </c>
      <c r="H369" s="97">
        <v>10662956</v>
      </c>
      <c r="I369" s="97">
        <v>7212237</v>
      </c>
      <c r="J369" s="97">
        <v>7573540</v>
      </c>
      <c r="K369" s="97">
        <v>0</v>
      </c>
      <c r="L369" s="97">
        <v>0</v>
      </c>
      <c r="M369" s="97">
        <v>5453109</v>
      </c>
      <c r="N369" s="97">
        <v>9105514</v>
      </c>
      <c r="O369" s="97">
        <v>0</v>
      </c>
      <c r="P369" s="97">
        <v>7746794</v>
      </c>
      <c r="Q369" s="97">
        <v>6829092</v>
      </c>
      <c r="R369" s="97">
        <v>0</v>
      </c>
      <c r="S369" s="103">
        <f t="shared" si="30"/>
        <v>69504444</v>
      </c>
      <c r="U369" s="97">
        <v>80</v>
      </c>
      <c r="V369" s="97">
        <v>95</v>
      </c>
      <c r="W369" s="97">
        <v>115</v>
      </c>
      <c r="X369" s="97">
        <v>88</v>
      </c>
      <c r="Y369" s="97">
        <v>106</v>
      </c>
      <c r="Z369" s="97">
        <v>0</v>
      </c>
      <c r="AA369" s="97">
        <v>0</v>
      </c>
      <c r="AB369" s="97">
        <v>68</v>
      </c>
      <c r="AC369" s="97">
        <v>132</v>
      </c>
      <c r="AD369" s="97">
        <v>0</v>
      </c>
      <c r="AE369" s="97">
        <v>108</v>
      </c>
      <c r="AF369" s="97">
        <v>102</v>
      </c>
      <c r="AG369" s="97">
        <v>0</v>
      </c>
      <c r="AH369" s="90">
        <f t="shared" si="31"/>
        <v>894</v>
      </c>
      <c r="AI369">
        <f t="shared" si="32"/>
        <v>77745.4630872483</v>
      </c>
      <c r="AJ369">
        <f t="shared" si="33"/>
        <v>99.3333333333333</v>
      </c>
    </row>
    <row r="370" ht="15.75" spans="3:36">
      <c r="C370" t="s">
        <v>503</v>
      </c>
      <c r="D370" t="s">
        <v>504</v>
      </c>
      <c r="E370">
        <f t="shared" si="29"/>
        <v>0</v>
      </c>
      <c r="F370" s="97">
        <v>0</v>
      </c>
      <c r="G370" s="97">
        <v>0</v>
      </c>
      <c r="H370" s="97">
        <v>0</v>
      </c>
      <c r="I370" s="97">
        <v>0</v>
      </c>
      <c r="J370" s="97">
        <v>0</v>
      </c>
      <c r="K370" s="97">
        <v>0</v>
      </c>
      <c r="L370" s="97">
        <v>0</v>
      </c>
      <c r="M370" s="97">
        <v>0</v>
      </c>
      <c r="N370" s="97">
        <v>0</v>
      </c>
      <c r="O370" s="97">
        <v>0</v>
      </c>
      <c r="P370" s="97">
        <v>0</v>
      </c>
      <c r="Q370" s="97">
        <v>0</v>
      </c>
      <c r="R370" s="97">
        <v>0</v>
      </c>
      <c r="S370" s="103">
        <f t="shared" si="30"/>
        <v>0</v>
      </c>
      <c r="U370" s="97">
        <v>0</v>
      </c>
      <c r="V370" s="97">
        <v>0</v>
      </c>
      <c r="W370" s="97">
        <v>0</v>
      </c>
      <c r="X370" s="97">
        <v>0</v>
      </c>
      <c r="Y370" s="97">
        <v>0</v>
      </c>
      <c r="Z370" s="97">
        <v>0</v>
      </c>
      <c r="AA370" s="97">
        <v>0</v>
      </c>
      <c r="AB370" s="97">
        <v>0</v>
      </c>
      <c r="AC370" s="97">
        <v>0</v>
      </c>
      <c r="AD370" s="97">
        <v>0</v>
      </c>
      <c r="AE370" s="97">
        <v>0</v>
      </c>
      <c r="AF370" s="97">
        <v>0</v>
      </c>
      <c r="AG370" s="97">
        <v>0</v>
      </c>
      <c r="AH370" s="90">
        <f t="shared" si="31"/>
        <v>0</v>
      </c>
      <c r="AI370">
        <f t="shared" si="32"/>
        <v>0</v>
      </c>
      <c r="AJ370">
        <f t="shared" si="33"/>
        <v>0</v>
      </c>
    </row>
    <row r="371" ht="15.75" spans="3:36">
      <c r="C371" t="s">
        <v>479</v>
      </c>
      <c r="D371" t="s">
        <v>480</v>
      </c>
      <c r="E371">
        <f t="shared" si="29"/>
        <v>13</v>
      </c>
      <c r="F371" s="97">
        <v>13577883</v>
      </c>
      <c r="G371" s="97">
        <v>10661014</v>
      </c>
      <c r="H371" s="97">
        <v>15561515</v>
      </c>
      <c r="I371" s="97">
        <v>11521064</v>
      </c>
      <c r="J371" s="97">
        <v>11073373</v>
      </c>
      <c r="K371" s="97">
        <v>16059491</v>
      </c>
      <c r="L371" s="97">
        <v>14223901</v>
      </c>
      <c r="M371" s="97">
        <v>8651921</v>
      </c>
      <c r="N371" s="97">
        <v>12064071</v>
      </c>
      <c r="O371" s="97">
        <v>17089042</v>
      </c>
      <c r="P371" s="97">
        <v>9489244</v>
      </c>
      <c r="Q371" s="97">
        <v>10712294</v>
      </c>
      <c r="R371" s="97">
        <v>14763438</v>
      </c>
      <c r="S371" s="103">
        <f t="shared" si="30"/>
        <v>165448251</v>
      </c>
      <c r="U371" s="97">
        <v>145</v>
      </c>
      <c r="V371" s="97">
        <v>148</v>
      </c>
      <c r="W371" s="97">
        <v>195</v>
      </c>
      <c r="X371" s="97">
        <v>160</v>
      </c>
      <c r="Y371" s="97">
        <v>136</v>
      </c>
      <c r="Z371" s="97">
        <v>201</v>
      </c>
      <c r="AA371" s="97">
        <v>146</v>
      </c>
      <c r="AB371" s="97">
        <v>113</v>
      </c>
      <c r="AC371" s="97">
        <v>143</v>
      </c>
      <c r="AD371" s="97">
        <v>221</v>
      </c>
      <c r="AE371" s="97">
        <v>124</v>
      </c>
      <c r="AF371" s="97">
        <v>142</v>
      </c>
      <c r="AG371" s="97">
        <v>184</v>
      </c>
      <c r="AH371" s="90">
        <f t="shared" si="31"/>
        <v>2058</v>
      </c>
      <c r="AI371">
        <f t="shared" si="32"/>
        <v>80392.7361516035</v>
      </c>
      <c r="AJ371">
        <f t="shared" si="33"/>
        <v>158.307692307692</v>
      </c>
    </row>
    <row r="372" ht="15.75" spans="3:36">
      <c r="C372" t="s">
        <v>483</v>
      </c>
      <c r="D372" t="s">
        <v>484</v>
      </c>
      <c r="E372">
        <f t="shared" si="29"/>
        <v>13</v>
      </c>
      <c r="F372" s="97">
        <v>5296287</v>
      </c>
      <c r="G372" s="97">
        <v>6110114</v>
      </c>
      <c r="H372" s="97">
        <v>5633056</v>
      </c>
      <c r="I372" s="97">
        <v>5582785</v>
      </c>
      <c r="J372" s="97">
        <v>7266194</v>
      </c>
      <c r="K372" s="97">
        <v>8183233</v>
      </c>
      <c r="L372" s="97">
        <v>6802648</v>
      </c>
      <c r="M372" s="97">
        <v>6109757</v>
      </c>
      <c r="N372" s="97">
        <v>5142518</v>
      </c>
      <c r="O372" s="97">
        <v>8255070</v>
      </c>
      <c r="P372" s="97">
        <v>5534187</v>
      </c>
      <c r="Q372" s="97">
        <v>10336759</v>
      </c>
      <c r="R372" s="97">
        <v>6376830</v>
      </c>
      <c r="S372" s="103">
        <f t="shared" si="30"/>
        <v>86629438</v>
      </c>
      <c r="U372" s="97">
        <v>74</v>
      </c>
      <c r="V372" s="97">
        <v>79</v>
      </c>
      <c r="W372" s="97">
        <v>74</v>
      </c>
      <c r="X372" s="97">
        <v>83</v>
      </c>
      <c r="Y372" s="97">
        <v>105</v>
      </c>
      <c r="Z372" s="97">
        <v>106</v>
      </c>
      <c r="AA372" s="97">
        <v>99</v>
      </c>
      <c r="AB372" s="97">
        <v>77</v>
      </c>
      <c r="AC372" s="97">
        <v>76</v>
      </c>
      <c r="AD372" s="97">
        <v>135</v>
      </c>
      <c r="AE372" s="97">
        <v>77</v>
      </c>
      <c r="AF372" s="97">
        <v>102</v>
      </c>
      <c r="AG372" s="97">
        <v>100</v>
      </c>
      <c r="AH372" s="90">
        <f t="shared" si="31"/>
        <v>1187</v>
      </c>
      <c r="AI372">
        <f t="shared" si="32"/>
        <v>72981.8348778433</v>
      </c>
      <c r="AJ372">
        <f t="shared" si="33"/>
        <v>91.3076923076923</v>
      </c>
    </row>
    <row r="373" ht="15.75" spans="3:36">
      <c r="C373" t="s">
        <v>529</v>
      </c>
      <c r="D373" t="s">
        <v>530</v>
      </c>
      <c r="E373">
        <f t="shared" si="29"/>
        <v>13</v>
      </c>
      <c r="F373" s="97">
        <v>13078032</v>
      </c>
      <c r="G373" s="97">
        <v>12964454</v>
      </c>
      <c r="H373" s="97">
        <v>16318885</v>
      </c>
      <c r="I373" s="97">
        <v>13875905</v>
      </c>
      <c r="J373" s="97">
        <v>16553001</v>
      </c>
      <c r="K373" s="97">
        <v>20223661</v>
      </c>
      <c r="L373" s="97">
        <v>15303182</v>
      </c>
      <c r="M373" s="97">
        <v>16160975</v>
      </c>
      <c r="N373" s="97">
        <v>17334613</v>
      </c>
      <c r="O373" s="97">
        <v>23482412</v>
      </c>
      <c r="P373" s="97">
        <v>14088081</v>
      </c>
      <c r="Q373" s="97">
        <v>17125129</v>
      </c>
      <c r="R373" s="97">
        <v>23907541</v>
      </c>
      <c r="S373" s="103">
        <f t="shared" si="30"/>
        <v>220415871</v>
      </c>
      <c r="U373" s="97">
        <v>135</v>
      </c>
      <c r="V373" s="97">
        <v>136</v>
      </c>
      <c r="W373" s="97">
        <v>175</v>
      </c>
      <c r="X373" s="97">
        <v>155</v>
      </c>
      <c r="Y373" s="97">
        <v>165</v>
      </c>
      <c r="Z373" s="97">
        <v>191</v>
      </c>
      <c r="AA373" s="97">
        <v>122</v>
      </c>
      <c r="AB373" s="97">
        <v>169</v>
      </c>
      <c r="AC373" s="97">
        <v>177</v>
      </c>
      <c r="AD373" s="97">
        <v>224</v>
      </c>
      <c r="AE373" s="97">
        <v>160</v>
      </c>
      <c r="AF373" s="97">
        <v>172</v>
      </c>
      <c r="AG373" s="97">
        <v>221</v>
      </c>
      <c r="AH373" s="90">
        <f t="shared" si="31"/>
        <v>2202</v>
      </c>
      <c r="AI373">
        <f t="shared" si="32"/>
        <v>100098.034059946</v>
      </c>
      <c r="AJ373">
        <f t="shared" si="33"/>
        <v>169.384615384615</v>
      </c>
    </row>
    <row r="374" ht="15.75" spans="3:36">
      <c r="C374" t="s">
        <v>1049</v>
      </c>
      <c r="D374" t="s">
        <v>1050</v>
      </c>
      <c r="E374">
        <f t="shared" si="29"/>
        <v>0</v>
      </c>
      <c r="F374" s="97">
        <v>0</v>
      </c>
      <c r="G374" s="97">
        <v>0</v>
      </c>
      <c r="H374" s="97">
        <v>0</v>
      </c>
      <c r="I374" s="97">
        <v>0</v>
      </c>
      <c r="J374" s="97">
        <v>0</v>
      </c>
      <c r="K374" s="97">
        <v>0</v>
      </c>
      <c r="L374" s="97">
        <v>0</v>
      </c>
      <c r="M374" s="97">
        <v>0</v>
      </c>
      <c r="N374" s="97">
        <v>0</v>
      </c>
      <c r="O374" s="97">
        <v>0</v>
      </c>
      <c r="P374" s="97">
        <v>0</v>
      </c>
      <c r="Q374" s="97">
        <v>0</v>
      </c>
      <c r="R374" s="97">
        <v>0</v>
      </c>
      <c r="S374" s="103">
        <f t="shared" si="30"/>
        <v>0</v>
      </c>
      <c r="U374" s="97">
        <v>0</v>
      </c>
      <c r="V374" s="97">
        <v>0</v>
      </c>
      <c r="W374" s="97">
        <v>0</v>
      </c>
      <c r="X374" s="97">
        <v>0</v>
      </c>
      <c r="Y374" s="97">
        <v>0</v>
      </c>
      <c r="Z374" s="97">
        <v>0</v>
      </c>
      <c r="AA374" s="97">
        <v>0</v>
      </c>
      <c r="AB374" s="97">
        <v>0</v>
      </c>
      <c r="AC374" s="97">
        <v>0</v>
      </c>
      <c r="AD374" s="97">
        <v>0</v>
      </c>
      <c r="AE374" s="97">
        <v>0</v>
      </c>
      <c r="AF374" s="97">
        <v>0</v>
      </c>
      <c r="AG374" s="97">
        <v>0</v>
      </c>
      <c r="AH374" s="90">
        <f t="shared" si="31"/>
        <v>0</v>
      </c>
      <c r="AI374">
        <f t="shared" si="32"/>
        <v>0</v>
      </c>
      <c r="AJ374">
        <f t="shared" si="33"/>
        <v>0</v>
      </c>
    </row>
    <row r="375" ht="15.75" spans="3:36">
      <c r="C375" t="s">
        <v>508</v>
      </c>
      <c r="D375" t="s">
        <v>509</v>
      </c>
      <c r="E375">
        <f t="shared" si="29"/>
        <v>13</v>
      </c>
      <c r="F375" s="97">
        <v>9294579</v>
      </c>
      <c r="G375" s="97">
        <v>7126843</v>
      </c>
      <c r="H375" s="97">
        <v>7768347</v>
      </c>
      <c r="I375" s="97">
        <v>6874150</v>
      </c>
      <c r="J375" s="97">
        <v>12321830</v>
      </c>
      <c r="K375" s="97">
        <v>9257858</v>
      </c>
      <c r="L375" s="97">
        <v>6059392</v>
      </c>
      <c r="M375" s="97">
        <v>5670462</v>
      </c>
      <c r="N375" s="97">
        <v>7147371</v>
      </c>
      <c r="O375" s="97">
        <v>7276123</v>
      </c>
      <c r="P375" s="97">
        <v>8527672</v>
      </c>
      <c r="Q375" s="97">
        <v>6210509</v>
      </c>
      <c r="R375" s="97">
        <v>7434728</v>
      </c>
      <c r="S375" s="103">
        <f t="shared" si="30"/>
        <v>100969864</v>
      </c>
      <c r="U375" s="97">
        <v>101</v>
      </c>
      <c r="V375" s="97">
        <v>79</v>
      </c>
      <c r="W375" s="97">
        <v>103</v>
      </c>
      <c r="X375" s="97">
        <v>72</v>
      </c>
      <c r="Y375" s="97">
        <v>125</v>
      </c>
      <c r="Z375" s="97">
        <v>106</v>
      </c>
      <c r="AA375" s="97">
        <v>82</v>
      </c>
      <c r="AB375" s="97">
        <v>73</v>
      </c>
      <c r="AC375" s="97">
        <v>98</v>
      </c>
      <c r="AD375" s="97">
        <v>91</v>
      </c>
      <c r="AE375" s="97">
        <v>122</v>
      </c>
      <c r="AF375" s="97">
        <v>83</v>
      </c>
      <c r="AG375" s="97">
        <v>91</v>
      </c>
      <c r="AH375" s="90">
        <f t="shared" si="31"/>
        <v>1226</v>
      </c>
      <c r="AI375">
        <f t="shared" si="32"/>
        <v>82357.1484502447</v>
      </c>
      <c r="AJ375">
        <f t="shared" si="33"/>
        <v>94.3076923076923</v>
      </c>
    </row>
    <row r="376" ht="15.75" spans="3:36">
      <c r="C376" t="s">
        <v>514</v>
      </c>
      <c r="D376" t="s">
        <v>515</v>
      </c>
      <c r="E376">
        <f t="shared" si="29"/>
        <v>13</v>
      </c>
      <c r="F376" s="97">
        <v>16894797</v>
      </c>
      <c r="G376" s="97">
        <v>17521515</v>
      </c>
      <c r="H376" s="97">
        <v>21807167</v>
      </c>
      <c r="I376" s="97">
        <v>15499933</v>
      </c>
      <c r="J376" s="97">
        <v>15527639</v>
      </c>
      <c r="K376" s="97">
        <v>18654211</v>
      </c>
      <c r="L376" s="97">
        <v>10952713</v>
      </c>
      <c r="M376" s="97">
        <v>16073392</v>
      </c>
      <c r="N376" s="97">
        <v>20171852</v>
      </c>
      <c r="O376" s="97">
        <v>14362010</v>
      </c>
      <c r="P376" s="97">
        <v>13917476</v>
      </c>
      <c r="Q376" s="97">
        <v>17147705</v>
      </c>
      <c r="R376" s="97">
        <v>16601687</v>
      </c>
      <c r="S376" s="103">
        <f t="shared" si="30"/>
        <v>215132097</v>
      </c>
      <c r="U376" s="97">
        <v>212</v>
      </c>
      <c r="V376" s="97">
        <v>227</v>
      </c>
      <c r="W376" s="97">
        <v>242</v>
      </c>
      <c r="X376" s="97">
        <v>213</v>
      </c>
      <c r="Y376" s="97">
        <v>204</v>
      </c>
      <c r="Z376" s="97">
        <v>246</v>
      </c>
      <c r="AA376" s="97">
        <v>141</v>
      </c>
      <c r="AB376" s="97">
        <v>216</v>
      </c>
      <c r="AC376" s="97">
        <v>240</v>
      </c>
      <c r="AD376" s="97">
        <v>184</v>
      </c>
      <c r="AE376" s="97">
        <v>215</v>
      </c>
      <c r="AF376" s="97">
        <v>224</v>
      </c>
      <c r="AG376" s="97">
        <v>225</v>
      </c>
      <c r="AH376" s="90">
        <f t="shared" si="31"/>
        <v>2789</v>
      </c>
      <c r="AI376">
        <f t="shared" si="32"/>
        <v>77135.9257798494</v>
      </c>
      <c r="AJ376">
        <f t="shared" si="33"/>
        <v>214.538461538462</v>
      </c>
    </row>
    <row r="377" ht="15.75" spans="3:36">
      <c r="C377" t="s">
        <v>510</v>
      </c>
      <c r="D377" t="s">
        <v>511</v>
      </c>
      <c r="E377">
        <f t="shared" si="29"/>
        <v>13</v>
      </c>
      <c r="F377" s="97">
        <v>6437177</v>
      </c>
      <c r="G377" s="97">
        <v>3980527</v>
      </c>
      <c r="H377" s="97">
        <v>8274387</v>
      </c>
      <c r="I377" s="97">
        <v>6236115</v>
      </c>
      <c r="J377" s="97">
        <v>4234700</v>
      </c>
      <c r="K377" s="97">
        <v>9655710</v>
      </c>
      <c r="L377" s="97">
        <v>7296399</v>
      </c>
      <c r="M377" s="97">
        <v>3188206</v>
      </c>
      <c r="N377" s="97">
        <v>4963218</v>
      </c>
      <c r="O377" s="97">
        <v>13815198</v>
      </c>
      <c r="P377" s="97">
        <v>4767361</v>
      </c>
      <c r="Q377" s="97">
        <v>5463937</v>
      </c>
      <c r="R377" s="97">
        <v>10281850</v>
      </c>
      <c r="S377" s="103">
        <f t="shared" si="30"/>
        <v>88594785</v>
      </c>
      <c r="U377" s="97">
        <v>69</v>
      </c>
      <c r="V377" s="97">
        <v>60</v>
      </c>
      <c r="W377" s="97">
        <v>87</v>
      </c>
      <c r="X377" s="97">
        <v>75</v>
      </c>
      <c r="Y377" s="97">
        <v>44</v>
      </c>
      <c r="Z377" s="97">
        <v>110</v>
      </c>
      <c r="AA377" s="97">
        <v>83</v>
      </c>
      <c r="AB377" s="97">
        <v>48</v>
      </c>
      <c r="AC377" s="97">
        <v>77</v>
      </c>
      <c r="AD377" s="97">
        <v>105</v>
      </c>
      <c r="AE377" s="97">
        <v>73</v>
      </c>
      <c r="AF377" s="97">
        <v>71</v>
      </c>
      <c r="AG377" s="97">
        <v>95</v>
      </c>
      <c r="AH377" s="90">
        <f t="shared" si="31"/>
        <v>997</v>
      </c>
      <c r="AI377">
        <f t="shared" si="32"/>
        <v>88861.369107322</v>
      </c>
      <c r="AJ377">
        <f t="shared" si="33"/>
        <v>76.6923076923077</v>
      </c>
    </row>
    <row r="378" ht="15.75" spans="3:36">
      <c r="C378" t="s">
        <v>527</v>
      </c>
      <c r="D378" t="s">
        <v>528</v>
      </c>
      <c r="E378">
        <f t="shared" si="29"/>
        <v>13</v>
      </c>
      <c r="F378" s="97">
        <v>19300097</v>
      </c>
      <c r="G378" s="97">
        <v>21483396</v>
      </c>
      <c r="H378" s="97">
        <v>22793747</v>
      </c>
      <c r="I378" s="97">
        <v>22465546</v>
      </c>
      <c r="J378" s="97">
        <v>20719575</v>
      </c>
      <c r="K378" s="97">
        <v>30100396</v>
      </c>
      <c r="L378" s="97">
        <v>17652649</v>
      </c>
      <c r="M378" s="97">
        <v>13285494</v>
      </c>
      <c r="N378" s="97">
        <v>22420899</v>
      </c>
      <c r="O378" s="97">
        <v>26401228</v>
      </c>
      <c r="P378" s="97">
        <v>14717598</v>
      </c>
      <c r="Q378" s="97">
        <v>23086126</v>
      </c>
      <c r="R378" s="97">
        <v>26683639</v>
      </c>
      <c r="S378" s="103">
        <f t="shared" si="30"/>
        <v>281110390</v>
      </c>
      <c r="U378" s="97">
        <v>222</v>
      </c>
      <c r="V378" s="97">
        <v>242</v>
      </c>
      <c r="W378" s="97">
        <v>262</v>
      </c>
      <c r="X378" s="97">
        <v>237</v>
      </c>
      <c r="Y378" s="97">
        <v>236</v>
      </c>
      <c r="Z378" s="97">
        <v>341</v>
      </c>
      <c r="AA378" s="97">
        <v>189</v>
      </c>
      <c r="AB378" s="97">
        <v>164</v>
      </c>
      <c r="AC378" s="97">
        <v>233</v>
      </c>
      <c r="AD378" s="97">
        <v>321</v>
      </c>
      <c r="AE378" s="97">
        <v>202</v>
      </c>
      <c r="AF378" s="97">
        <v>263</v>
      </c>
      <c r="AG378" s="97">
        <v>298</v>
      </c>
      <c r="AH378" s="90">
        <f t="shared" si="31"/>
        <v>3210</v>
      </c>
      <c r="AI378">
        <f t="shared" si="32"/>
        <v>87573.3302180685</v>
      </c>
      <c r="AJ378">
        <f t="shared" si="33"/>
        <v>246.923076923077</v>
      </c>
    </row>
    <row r="379" ht="15.75" spans="3:36">
      <c r="C379" t="s">
        <v>512</v>
      </c>
      <c r="D379" t="s">
        <v>513</v>
      </c>
      <c r="E379">
        <f t="shared" si="29"/>
        <v>13</v>
      </c>
      <c r="F379" s="97">
        <v>18423252</v>
      </c>
      <c r="G379" s="97">
        <v>16817001</v>
      </c>
      <c r="H379" s="97">
        <v>20069307</v>
      </c>
      <c r="I379" s="97">
        <v>17469872</v>
      </c>
      <c r="J379" s="97">
        <v>17428603</v>
      </c>
      <c r="K379" s="97">
        <v>28170442</v>
      </c>
      <c r="L379" s="97">
        <v>23386814</v>
      </c>
      <c r="M379" s="97">
        <v>10538216</v>
      </c>
      <c r="N379" s="97">
        <v>16930330</v>
      </c>
      <c r="O379" s="97">
        <v>27185858</v>
      </c>
      <c r="P379" s="97">
        <v>20072721</v>
      </c>
      <c r="Q379" s="97">
        <v>16440289</v>
      </c>
      <c r="R379" s="97">
        <v>23433689</v>
      </c>
      <c r="S379" s="103">
        <f t="shared" si="30"/>
        <v>256366394</v>
      </c>
      <c r="U379" s="97">
        <v>194</v>
      </c>
      <c r="V379" s="97">
        <v>157</v>
      </c>
      <c r="W379" s="97">
        <v>209</v>
      </c>
      <c r="X379" s="97">
        <v>151</v>
      </c>
      <c r="Y379" s="97">
        <v>185</v>
      </c>
      <c r="Z379" s="97">
        <v>274</v>
      </c>
      <c r="AA379" s="97">
        <v>206</v>
      </c>
      <c r="AB379" s="97">
        <v>114</v>
      </c>
      <c r="AC379" s="97">
        <v>145</v>
      </c>
      <c r="AD379" s="97">
        <v>260</v>
      </c>
      <c r="AE379" s="97">
        <v>212</v>
      </c>
      <c r="AF379" s="97">
        <v>175</v>
      </c>
      <c r="AG379" s="97">
        <v>267</v>
      </c>
      <c r="AH379" s="90">
        <f t="shared" si="31"/>
        <v>2549</v>
      </c>
      <c r="AI379">
        <f t="shared" si="32"/>
        <v>100575.282071401</v>
      </c>
      <c r="AJ379">
        <f t="shared" si="33"/>
        <v>196.076923076923</v>
      </c>
    </row>
    <row r="380" ht="15.75" spans="3:36">
      <c r="C380" t="s">
        <v>525</v>
      </c>
      <c r="D380" t="s">
        <v>526</v>
      </c>
      <c r="E380">
        <f t="shared" si="29"/>
        <v>13</v>
      </c>
      <c r="F380" s="97">
        <v>17660342</v>
      </c>
      <c r="G380" s="97">
        <v>15266523</v>
      </c>
      <c r="H380" s="97">
        <v>16882174</v>
      </c>
      <c r="I380" s="97">
        <v>14417356</v>
      </c>
      <c r="J380" s="97">
        <v>15151608</v>
      </c>
      <c r="K380" s="97">
        <v>20626463</v>
      </c>
      <c r="L380" s="97">
        <v>17637811</v>
      </c>
      <c r="M380" s="97">
        <v>9927131</v>
      </c>
      <c r="N380" s="97">
        <v>12110111</v>
      </c>
      <c r="O380" s="97">
        <v>19812258</v>
      </c>
      <c r="P380" s="97">
        <v>10846269</v>
      </c>
      <c r="Q380" s="97">
        <v>11686515</v>
      </c>
      <c r="R380" s="97">
        <v>16981929</v>
      </c>
      <c r="S380" s="103">
        <f t="shared" si="30"/>
        <v>199006490</v>
      </c>
      <c r="U380" s="97">
        <v>198</v>
      </c>
      <c r="V380" s="97">
        <v>177</v>
      </c>
      <c r="W380" s="97">
        <v>210</v>
      </c>
      <c r="X380" s="97">
        <v>186</v>
      </c>
      <c r="Y380" s="97">
        <v>189</v>
      </c>
      <c r="Z380" s="97">
        <v>252</v>
      </c>
      <c r="AA380" s="97">
        <v>223</v>
      </c>
      <c r="AB380" s="97">
        <v>126</v>
      </c>
      <c r="AC380" s="97">
        <v>142</v>
      </c>
      <c r="AD380" s="97">
        <v>273</v>
      </c>
      <c r="AE380" s="97">
        <v>158</v>
      </c>
      <c r="AF380" s="97">
        <v>181</v>
      </c>
      <c r="AG380" s="97">
        <v>208</v>
      </c>
      <c r="AH380" s="90">
        <f t="shared" si="31"/>
        <v>2523</v>
      </c>
      <c r="AI380">
        <f t="shared" si="32"/>
        <v>78876.9282600079</v>
      </c>
      <c r="AJ380">
        <f t="shared" si="33"/>
        <v>194.076923076923</v>
      </c>
    </row>
    <row r="381" ht="15.75" spans="3:36">
      <c r="C381" t="s">
        <v>518</v>
      </c>
      <c r="D381" t="s">
        <v>519</v>
      </c>
      <c r="E381">
        <f t="shared" si="29"/>
        <v>13</v>
      </c>
      <c r="F381" s="97">
        <v>11579159</v>
      </c>
      <c r="G381" s="97">
        <v>13098567</v>
      </c>
      <c r="H381" s="97">
        <v>10889863</v>
      </c>
      <c r="I381" s="97">
        <v>11596202</v>
      </c>
      <c r="J381" s="97">
        <v>14777863</v>
      </c>
      <c r="K381" s="97">
        <v>12712747</v>
      </c>
      <c r="L381" s="97">
        <v>8091388</v>
      </c>
      <c r="M381" s="97">
        <v>11776307</v>
      </c>
      <c r="N381" s="97">
        <v>11992589</v>
      </c>
      <c r="O381" s="97">
        <v>12178318</v>
      </c>
      <c r="P381" s="97">
        <v>16513787</v>
      </c>
      <c r="Q381" s="97">
        <v>12517481</v>
      </c>
      <c r="R381" s="97">
        <v>11855810</v>
      </c>
      <c r="S381" s="103">
        <f t="shared" si="30"/>
        <v>159580081</v>
      </c>
      <c r="U381" s="97">
        <v>128</v>
      </c>
      <c r="V381" s="97">
        <v>153</v>
      </c>
      <c r="W381" s="97">
        <v>120</v>
      </c>
      <c r="X381" s="97">
        <v>142</v>
      </c>
      <c r="Y381" s="97">
        <v>182</v>
      </c>
      <c r="Z381" s="97">
        <v>146</v>
      </c>
      <c r="AA381" s="97">
        <v>95</v>
      </c>
      <c r="AB381" s="97">
        <v>135</v>
      </c>
      <c r="AC381" s="97">
        <v>157</v>
      </c>
      <c r="AD381" s="97">
        <v>153</v>
      </c>
      <c r="AE381" s="97">
        <v>183</v>
      </c>
      <c r="AF381" s="97">
        <v>157</v>
      </c>
      <c r="AG381" s="97">
        <v>112</v>
      </c>
      <c r="AH381" s="90">
        <f t="shared" si="31"/>
        <v>1863</v>
      </c>
      <c r="AI381">
        <f t="shared" si="32"/>
        <v>85657.5850778314</v>
      </c>
      <c r="AJ381">
        <f t="shared" si="33"/>
        <v>143.307692307692</v>
      </c>
    </row>
    <row r="382" ht="15.75" spans="3:36">
      <c r="C382" t="s">
        <v>520</v>
      </c>
      <c r="D382" t="s">
        <v>521</v>
      </c>
      <c r="E382">
        <f t="shared" si="29"/>
        <v>13</v>
      </c>
      <c r="F382" s="97">
        <v>9316671</v>
      </c>
      <c r="G382" s="97">
        <v>10160520</v>
      </c>
      <c r="H382" s="97">
        <v>11017603</v>
      </c>
      <c r="I382" s="97">
        <v>11943486</v>
      </c>
      <c r="J382" s="97">
        <v>9192370</v>
      </c>
      <c r="K382" s="97">
        <v>15849385</v>
      </c>
      <c r="L382" s="97">
        <v>9885187</v>
      </c>
      <c r="M382" s="97">
        <v>7762624</v>
      </c>
      <c r="N382" s="97">
        <v>11221102</v>
      </c>
      <c r="O382" s="97">
        <v>16131186</v>
      </c>
      <c r="P382" s="97">
        <v>10777861</v>
      </c>
      <c r="Q382" s="97">
        <v>9985804</v>
      </c>
      <c r="R382" s="97">
        <v>15392457</v>
      </c>
      <c r="S382" s="103">
        <f t="shared" si="30"/>
        <v>148636256</v>
      </c>
      <c r="U382" s="97">
        <v>125</v>
      </c>
      <c r="V382" s="97">
        <v>117</v>
      </c>
      <c r="W382" s="97">
        <v>130</v>
      </c>
      <c r="X382" s="97">
        <v>134</v>
      </c>
      <c r="Y382" s="97">
        <v>111</v>
      </c>
      <c r="Z382" s="97">
        <v>170</v>
      </c>
      <c r="AA382" s="97">
        <v>118</v>
      </c>
      <c r="AB382" s="97">
        <v>91</v>
      </c>
      <c r="AC382" s="97">
        <v>120</v>
      </c>
      <c r="AD382" s="97">
        <v>166</v>
      </c>
      <c r="AE382" s="97">
        <v>134</v>
      </c>
      <c r="AF382" s="97">
        <v>119</v>
      </c>
      <c r="AG382" s="97">
        <v>159</v>
      </c>
      <c r="AH382" s="90">
        <f t="shared" si="31"/>
        <v>1694</v>
      </c>
      <c r="AI382">
        <f t="shared" si="32"/>
        <v>87742.772136954</v>
      </c>
      <c r="AJ382">
        <f t="shared" si="33"/>
        <v>130.307692307692</v>
      </c>
    </row>
    <row r="383" ht="15.75" spans="3:36">
      <c r="C383" t="s">
        <v>523</v>
      </c>
      <c r="D383" t="s">
        <v>524</v>
      </c>
      <c r="E383">
        <f t="shared" si="29"/>
        <v>9</v>
      </c>
      <c r="F383" s="97">
        <v>7390373</v>
      </c>
      <c r="G383" s="97">
        <v>7006015</v>
      </c>
      <c r="H383" s="97">
        <v>7456193</v>
      </c>
      <c r="I383" s="97">
        <v>8569944</v>
      </c>
      <c r="J383" s="97">
        <v>7577606</v>
      </c>
      <c r="K383" s="97">
        <v>0</v>
      </c>
      <c r="L383" s="97">
        <v>0</v>
      </c>
      <c r="M383" s="97">
        <v>11184690</v>
      </c>
      <c r="N383" s="97">
        <v>9276111</v>
      </c>
      <c r="O383" s="97">
        <v>0</v>
      </c>
      <c r="P383" s="97">
        <v>7547760</v>
      </c>
      <c r="Q383" s="97">
        <v>9898462</v>
      </c>
      <c r="R383" s="97">
        <v>0</v>
      </c>
      <c r="S383" s="103">
        <f t="shared" si="30"/>
        <v>75907154</v>
      </c>
      <c r="U383" s="97">
        <v>75</v>
      </c>
      <c r="V383" s="97">
        <v>92</v>
      </c>
      <c r="W383" s="97">
        <v>87</v>
      </c>
      <c r="X383" s="97">
        <v>92</v>
      </c>
      <c r="Y383" s="97">
        <v>97</v>
      </c>
      <c r="Z383" s="97">
        <v>0</v>
      </c>
      <c r="AA383" s="97">
        <v>0</v>
      </c>
      <c r="AB383" s="97">
        <v>116</v>
      </c>
      <c r="AC383" s="97">
        <v>126</v>
      </c>
      <c r="AD383" s="97">
        <v>0</v>
      </c>
      <c r="AE383" s="97">
        <v>116</v>
      </c>
      <c r="AF383" s="97">
        <v>110</v>
      </c>
      <c r="AG383" s="97">
        <v>0</v>
      </c>
      <c r="AH383" s="90">
        <f t="shared" si="31"/>
        <v>911</v>
      </c>
      <c r="AI383">
        <f t="shared" si="32"/>
        <v>83322.8913282108</v>
      </c>
      <c r="AJ383">
        <f t="shared" si="33"/>
        <v>101.222222222222</v>
      </c>
    </row>
    <row r="384" ht="15.75" spans="3:36">
      <c r="C384" t="s">
        <v>531</v>
      </c>
      <c r="D384" t="s">
        <v>532</v>
      </c>
      <c r="E384">
        <f t="shared" si="29"/>
        <v>13</v>
      </c>
      <c r="F384" s="97">
        <v>6562059</v>
      </c>
      <c r="G384" s="97">
        <v>15185388</v>
      </c>
      <c r="H384" s="97">
        <v>17842611</v>
      </c>
      <c r="I384" s="97">
        <v>20140013</v>
      </c>
      <c r="J384" s="97">
        <v>27063805</v>
      </c>
      <c r="K384" s="97">
        <v>36560907</v>
      </c>
      <c r="L384" s="97">
        <v>28324076</v>
      </c>
      <c r="M384" s="97">
        <v>19453277</v>
      </c>
      <c r="N384" s="97">
        <v>34524656</v>
      </c>
      <c r="O384" s="97">
        <v>54494958</v>
      </c>
      <c r="P384" s="97">
        <v>20464202</v>
      </c>
      <c r="Q384" s="97">
        <v>40984884</v>
      </c>
      <c r="R384" s="97">
        <v>52831695</v>
      </c>
      <c r="S384" s="103">
        <f t="shared" si="30"/>
        <v>374432531</v>
      </c>
      <c r="U384" s="97">
        <v>64</v>
      </c>
      <c r="V384" s="97">
        <v>128</v>
      </c>
      <c r="W384" s="97">
        <v>163</v>
      </c>
      <c r="X384" s="97">
        <v>168</v>
      </c>
      <c r="Y384" s="97">
        <v>254</v>
      </c>
      <c r="Z384" s="97">
        <v>291</v>
      </c>
      <c r="AA384" s="97">
        <v>232</v>
      </c>
      <c r="AB384" s="97">
        <v>179</v>
      </c>
      <c r="AC384" s="97">
        <v>275</v>
      </c>
      <c r="AD384" s="97">
        <v>513</v>
      </c>
      <c r="AE384" s="97">
        <v>204</v>
      </c>
      <c r="AF384" s="97">
        <v>399</v>
      </c>
      <c r="AG384" s="97">
        <v>472</v>
      </c>
      <c r="AH384" s="90">
        <f t="shared" si="31"/>
        <v>3342</v>
      </c>
      <c r="AI384">
        <f t="shared" si="32"/>
        <v>112038.459305805</v>
      </c>
      <c r="AJ384">
        <f t="shared" si="33"/>
        <v>257.076923076923</v>
      </c>
    </row>
    <row r="385" ht="15.75" spans="3:36">
      <c r="C385" t="s">
        <v>539</v>
      </c>
      <c r="D385" t="s">
        <v>540</v>
      </c>
      <c r="E385">
        <f t="shared" si="29"/>
        <v>13</v>
      </c>
      <c r="F385" s="97">
        <v>13081588</v>
      </c>
      <c r="G385" s="97">
        <v>10446720</v>
      </c>
      <c r="H385" s="97">
        <v>14239148</v>
      </c>
      <c r="I385" s="97">
        <v>14405576</v>
      </c>
      <c r="J385" s="97">
        <v>12712082</v>
      </c>
      <c r="K385" s="97">
        <v>19360890</v>
      </c>
      <c r="L385" s="97">
        <v>15540741</v>
      </c>
      <c r="M385" s="97">
        <v>14086430</v>
      </c>
      <c r="N385" s="97">
        <v>11192429</v>
      </c>
      <c r="O385" s="97">
        <v>17564982</v>
      </c>
      <c r="P385" s="97">
        <v>10059186</v>
      </c>
      <c r="Q385" s="97">
        <v>13431953</v>
      </c>
      <c r="R385" s="97">
        <v>15625114</v>
      </c>
      <c r="S385" s="103">
        <f t="shared" si="30"/>
        <v>181746839</v>
      </c>
      <c r="U385" s="97">
        <v>172</v>
      </c>
      <c r="V385" s="97">
        <v>145</v>
      </c>
      <c r="W385" s="97">
        <v>172</v>
      </c>
      <c r="X385" s="97">
        <v>176</v>
      </c>
      <c r="Y385" s="97">
        <v>148</v>
      </c>
      <c r="Z385" s="97">
        <v>235</v>
      </c>
      <c r="AA385" s="97">
        <v>188</v>
      </c>
      <c r="AB385" s="97">
        <v>177</v>
      </c>
      <c r="AC385" s="97">
        <v>165</v>
      </c>
      <c r="AD385" s="97">
        <v>224</v>
      </c>
      <c r="AE385" s="97">
        <v>150</v>
      </c>
      <c r="AF385" s="97">
        <v>194</v>
      </c>
      <c r="AG385" s="97">
        <v>197</v>
      </c>
      <c r="AH385" s="90">
        <f t="shared" si="31"/>
        <v>2343</v>
      </c>
      <c r="AI385">
        <f t="shared" si="32"/>
        <v>77570.1404182672</v>
      </c>
      <c r="AJ385">
        <f t="shared" si="33"/>
        <v>180.230769230769</v>
      </c>
    </row>
    <row r="386" ht="15.75" spans="3:36">
      <c r="C386" t="s">
        <v>955</v>
      </c>
      <c r="D386" t="s">
        <v>956</v>
      </c>
      <c r="E386">
        <f t="shared" si="29"/>
        <v>13</v>
      </c>
      <c r="F386" s="97">
        <v>14365988</v>
      </c>
      <c r="G386" s="97">
        <v>13690752</v>
      </c>
      <c r="H386" s="97">
        <v>11627701</v>
      </c>
      <c r="I386" s="97">
        <v>10834432</v>
      </c>
      <c r="J386" s="97">
        <v>10332870</v>
      </c>
      <c r="K386" s="97">
        <v>17510358</v>
      </c>
      <c r="L386" s="97">
        <v>14674210</v>
      </c>
      <c r="M386" s="97">
        <v>7154612</v>
      </c>
      <c r="N386" s="97">
        <v>11733345</v>
      </c>
      <c r="O386" s="97">
        <v>18750898</v>
      </c>
      <c r="P386" s="97">
        <v>9447141</v>
      </c>
      <c r="Q386" s="97">
        <v>10106017</v>
      </c>
      <c r="R386" s="97">
        <v>14682334</v>
      </c>
      <c r="S386" s="103">
        <f t="shared" si="30"/>
        <v>164910658</v>
      </c>
      <c r="U386" s="97">
        <v>208</v>
      </c>
      <c r="V386" s="97">
        <v>192</v>
      </c>
      <c r="W386" s="97">
        <v>195</v>
      </c>
      <c r="X386" s="97">
        <v>169</v>
      </c>
      <c r="Y386" s="97">
        <v>129</v>
      </c>
      <c r="Z386" s="97">
        <v>245</v>
      </c>
      <c r="AA386" s="97">
        <v>212</v>
      </c>
      <c r="AB386" s="97">
        <v>109</v>
      </c>
      <c r="AC386" s="97">
        <v>164</v>
      </c>
      <c r="AD386" s="97">
        <v>255</v>
      </c>
      <c r="AE386" s="97">
        <v>158</v>
      </c>
      <c r="AF386" s="97">
        <v>154</v>
      </c>
      <c r="AG386" s="97">
        <v>212</v>
      </c>
      <c r="AH386" s="90">
        <f t="shared" si="31"/>
        <v>2402</v>
      </c>
      <c r="AI386">
        <f t="shared" si="32"/>
        <v>68655.5611990008</v>
      </c>
      <c r="AJ386">
        <f t="shared" si="33"/>
        <v>184.769230769231</v>
      </c>
    </row>
    <row r="387" ht="15.75" spans="3:36">
      <c r="C387" t="s">
        <v>947</v>
      </c>
      <c r="D387" t="s">
        <v>1144</v>
      </c>
      <c r="E387">
        <f t="shared" si="29"/>
        <v>13</v>
      </c>
      <c r="F387" s="97">
        <v>4084472</v>
      </c>
      <c r="G387" s="97">
        <v>4286647</v>
      </c>
      <c r="H387" s="97">
        <v>5808476</v>
      </c>
      <c r="I387" s="97">
        <v>6324903</v>
      </c>
      <c r="J387" s="97">
        <v>6990432</v>
      </c>
      <c r="K387" s="97">
        <v>4785223</v>
      </c>
      <c r="L387" s="97">
        <v>4874024</v>
      </c>
      <c r="M387" s="97">
        <v>3876749</v>
      </c>
      <c r="N387" s="97">
        <v>3591107</v>
      </c>
      <c r="O387" s="97">
        <v>5669813</v>
      </c>
      <c r="P387" s="97">
        <v>4328506</v>
      </c>
      <c r="Q387" s="97">
        <v>5555296</v>
      </c>
      <c r="R387" s="97">
        <v>4343528</v>
      </c>
      <c r="S387" s="103">
        <f t="shared" si="30"/>
        <v>64519176</v>
      </c>
      <c r="U387" s="97">
        <v>51</v>
      </c>
      <c r="V387" s="97">
        <v>51</v>
      </c>
      <c r="W387" s="97">
        <v>58</v>
      </c>
      <c r="X387" s="97">
        <v>62</v>
      </c>
      <c r="Y387" s="97">
        <v>74</v>
      </c>
      <c r="Z387" s="97">
        <v>63</v>
      </c>
      <c r="AA387" s="97">
        <v>60</v>
      </c>
      <c r="AB387" s="97">
        <v>45</v>
      </c>
      <c r="AC387" s="97">
        <v>44</v>
      </c>
      <c r="AD387" s="97">
        <v>67</v>
      </c>
      <c r="AE387" s="97">
        <v>53</v>
      </c>
      <c r="AF387" s="97">
        <v>58</v>
      </c>
      <c r="AG387" s="97">
        <v>53</v>
      </c>
      <c r="AH387" s="90">
        <f t="shared" si="31"/>
        <v>739</v>
      </c>
      <c r="AI387">
        <f t="shared" si="32"/>
        <v>87306.0568335589</v>
      </c>
      <c r="AJ387">
        <f t="shared" si="33"/>
        <v>56.8461538461538</v>
      </c>
    </row>
    <row r="388" ht="15.75" spans="3:36">
      <c r="C388" t="s">
        <v>953</v>
      </c>
      <c r="D388" t="s">
        <v>954</v>
      </c>
      <c r="E388">
        <f t="shared" si="29"/>
        <v>13</v>
      </c>
      <c r="F388" s="97">
        <v>9105773</v>
      </c>
      <c r="G388" s="97">
        <v>9437828</v>
      </c>
      <c r="H388" s="97">
        <v>10298576</v>
      </c>
      <c r="I388" s="97">
        <v>8418226</v>
      </c>
      <c r="J388" s="97">
        <v>9421600</v>
      </c>
      <c r="K388" s="97">
        <v>12593725</v>
      </c>
      <c r="L388" s="97">
        <v>9148370</v>
      </c>
      <c r="M388" s="97">
        <v>9541463</v>
      </c>
      <c r="N388" s="97">
        <v>11407284</v>
      </c>
      <c r="O388" s="97">
        <v>11860714</v>
      </c>
      <c r="P388" s="97">
        <v>10716463</v>
      </c>
      <c r="Q388" s="97">
        <v>9689557</v>
      </c>
      <c r="R388" s="97">
        <v>11089974</v>
      </c>
      <c r="S388" s="103">
        <f t="shared" si="30"/>
        <v>132729553</v>
      </c>
      <c r="U388" s="97">
        <v>113</v>
      </c>
      <c r="V388" s="97">
        <v>120</v>
      </c>
      <c r="W388" s="97">
        <v>139</v>
      </c>
      <c r="X388" s="97">
        <v>130</v>
      </c>
      <c r="Y388" s="97">
        <v>118</v>
      </c>
      <c r="Z388" s="97">
        <v>147</v>
      </c>
      <c r="AA388" s="97">
        <v>93</v>
      </c>
      <c r="AB388" s="97">
        <v>134</v>
      </c>
      <c r="AC388" s="97">
        <v>151</v>
      </c>
      <c r="AD388" s="97">
        <v>153</v>
      </c>
      <c r="AE388" s="97">
        <v>151</v>
      </c>
      <c r="AF388" s="97">
        <v>145</v>
      </c>
      <c r="AG388" s="97">
        <v>131</v>
      </c>
      <c r="AH388" s="90">
        <f t="shared" si="31"/>
        <v>1725</v>
      </c>
      <c r="AI388">
        <f t="shared" si="32"/>
        <v>76944.6684057971</v>
      </c>
      <c r="AJ388">
        <f t="shared" si="33"/>
        <v>132.692307692308</v>
      </c>
    </row>
    <row r="389" ht="15.75" spans="3:36">
      <c r="C389" t="s">
        <v>949</v>
      </c>
      <c r="D389" t="s">
        <v>1145</v>
      </c>
      <c r="E389">
        <f t="shared" si="29"/>
        <v>13</v>
      </c>
      <c r="F389" s="97">
        <v>14702366</v>
      </c>
      <c r="G389" s="97">
        <v>9463462</v>
      </c>
      <c r="H389" s="97">
        <v>16438257</v>
      </c>
      <c r="I389" s="97">
        <v>12533494</v>
      </c>
      <c r="J389" s="97">
        <v>14653194</v>
      </c>
      <c r="K389" s="97">
        <v>15097176</v>
      </c>
      <c r="L389" s="97">
        <v>9769388</v>
      </c>
      <c r="M389" s="97">
        <v>8101360</v>
      </c>
      <c r="N389" s="97">
        <v>12743170</v>
      </c>
      <c r="O389" s="97">
        <v>14388706</v>
      </c>
      <c r="P389" s="97">
        <v>12221628</v>
      </c>
      <c r="Q389" s="97">
        <v>12450216</v>
      </c>
      <c r="R389" s="97">
        <v>12625551</v>
      </c>
      <c r="S389" s="103">
        <f t="shared" si="30"/>
        <v>165187968</v>
      </c>
      <c r="U389" s="97">
        <v>170</v>
      </c>
      <c r="V389" s="97">
        <v>125</v>
      </c>
      <c r="W389" s="97">
        <v>197</v>
      </c>
      <c r="X389" s="97">
        <v>148</v>
      </c>
      <c r="Y389" s="97">
        <v>144</v>
      </c>
      <c r="Z389" s="97">
        <v>182</v>
      </c>
      <c r="AA389" s="97">
        <v>120</v>
      </c>
      <c r="AB389" s="97">
        <v>117</v>
      </c>
      <c r="AC389" s="97">
        <v>162</v>
      </c>
      <c r="AD389" s="97">
        <v>181</v>
      </c>
      <c r="AE389" s="97">
        <v>173</v>
      </c>
      <c r="AF389" s="97">
        <v>161</v>
      </c>
      <c r="AG389" s="97">
        <v>149</v>
      </c>
      <c r="AH389" s="90">
        <f t="shared" si="31"/>
        <v>2029</v>
      </c>
      <c r="AI389">
        <f t="shared" si="32"/>
        <v>81413.4884179399</v>
      </c>
      <c r="AJ389">
        <f t="shared" si="33"/>
        <v>156.076923076923</v>
      </c>
    </row>
    <row r="390" ht="15.75" spans="3:36">
      <c r="C390" t="s">
        <v>973</v>
      </c>
      <c r="D390" t="s">
        <v>1146</v>
      </c>
      <c r="E390">
        <f t="shared" si="29"/>
        <v>13</v>
      </c>
      <c r="F390" s="97">
        <v>15846092</v>
      </c>
      <c r="G390" s="97">
        <v>18298539</v>
      </c>
      <c r="H390" s="97">
        <v>21008696</v>
      </c>
      <c r="I390" s="97">
        <v>15635934</v>
      </c>
      <c r="J390" s="97">
        <v>18568492</v>
      </c>
      <c r="K390" s="97">
        <v>20477548</v>
      </c>
      <c r="L390" s="97">
        <v>18483940</v>
      </c>
      <c r="M390" s="97">
        <v>17753025</v>
      </c>
      <c r="N390" s="97">
        <v>16516972</v>
      </c>
      <c r="O390" s="97">
        <v>21682136</v>
      </c>
      <c r="P390" s="97">
        <v>19912801</v>
      </c>
      <c r="Q390" s="97">
        <v>15611200</v>
      </c>
      <c r="R390" s="97">
        <v>22325821</v>
      </c>
      <c r="S390" s="103">
        <f t="shared" si="30"/>
        <v>242121196</v>
      </c>
      <c r="U390" s="97">
        <v>175</v>
      </c>
      <c r="V390" s="97">
        <v>210</v>
      </c>
      <c r="W390" s="97">
        <v>226</v>
      </c>
      <c r="X390" s="97">
        <v>205</v>
      </c>
      <c r="Y390" s="97">
        <v>220</v>
      </c>
      <c r="Z390" s="97">
        <v>226</v>
      </c>
      <c r="AA390" s="97">
        <v>193</v>
      </c>
      <c r="AB390" s="97">
        <v>193</v>
      </c>
      <c r="AC390" s="97">
        <v>186</v>
      </c>
      <c r="AD390" s="97">
        <v>261</v>
      </c>
      <c r="AE390" s="97">
        <v>225</v>
      </c>
      <c r="AF390" s="97">
        <v>188</v>
      </c>
      <c r="AG390" s="97">
        <v>211</v>
      </c>
      <c r="AH390" s="90">
        <f t="shared" si="31"/>
        <v>2719</v>
      </c>
      <c r="AI390">
        <f t="shared" si="32"/>
        <v>89047.8837808018</v>
      </c>
      <c r="AJ390">
        <f t="shared" si="33"/>
        <v>209.153846153846</v>
      </c>
    </row>
    <row r="391" ht="15.75" spans="3:36">
      <c r="C391" t="s">
        <v>943</v>
      </c>
      <c r="D391" t="s">
        <v>1147</v>
      </c>
      <c r="E391">
        <f t="shared" si="29"/>
        <v>11</v>
      </c>
      <c r="F391" s="97">
        <v>3448191</v>
      </c>
      <c r="G391" s="97">
        <v>2818316</v>
      </c>
      <c r="H391" s="97">
        <v>4797377</v>
      </c>
      <c r="I391" s="97">
        <v>11310627</v>
      </c>
      <c r="J391" s="97">
        <v>5985270</v>
      </c>
      <c r="K391" s="97">
        <v>3364469</v>
      </c>
      <c r="L391" s="97">
        <v>0</v>
      </c>
      <c r="M391" s="97">
        <v>4348686</v>
      </c>
      <c r="N391" s="97">
        <v>8525914</v>
      </c>
      <c r="O391" s="97">
        <v>0</v>
      </c>
      <c r="P391" s="97">
        <v>5394463</v>
      </c>
      <c r="Q391" s="97">
        <v>8099012</v>
      </c>
      <c r="R391" s="97">
        <v>4559890</v>
      </c>
      <c r="S391" s="103">
        <f t="shared" si="30"/>
        <v>62652215</v>
      </c>
      <c r="U391" s="97">
        <v>26</v>
      </c>
      <c r="V391" s="97">
        <v>32</v>
      </c>
      <c r="W391" s="97">
        <v>57</v>
      </c>
      <c r="X391" s="97">
        <v>53</v>
      </c>
      <c r="Y391" s="97">
        <v>62</v>
      </c>
      <c r="Z391" s="97">
        <v>35</v>
      </c>
      <c r="AA391" s="97">
        <v>0</v>
      </c>
      <c r="AB391" s="97">
        <v>66</v>
      </c>
      <c r="AC391" s="97">
        <v>83</v>
      </c>
      <c r="AD391" s="97">
        <v>0</v>
      </c>
      <c r="AE391" s="97">
        <v>91</v>
      </c>
      <c r="AF391" s="97">
        <v>96</v>
      </c>
      <c r="AG391" s="97">
        <v>52</v>
      </c>
      <c r="AH391" s="90">
        <f t="shared" si="31"/>
        <v>653</v>
      </c>
      <c r="AI391">
        <f t="shared" si="32"/>
        <v>95945.1990811639</v>
      </c>
      <c r="AJ391">
        <f t="shared" si="33"/>
        <v>59.3636363636364</v>
      </c>
    </row>
    <row r="392" ht="15.75" spans="3:36">
      <c r="C392" t="s">
        <v>941</v>
      </c>
      <c r="D392" t="s">
        <v>1148</v>
      </c>
      <c r="E392">
        <f t="shared" si="29"/>
        <v>13</v>
      </c>
      <c r="F392" s="97">
        <v>16505501</v>
      </c>
      <c r="G392" s="97">
        <v>14400348</v>
      </c>
      <c r="H392" s="97">
        <v>13712767</v>
      </c>
      <c r="I392" s="97">
        <v>13666154</v>
      </c>
      <c r="J392" s="97">
        <v>14025484</v>
      </c>
      <c r="K392" s="97">
        <v>16344031</v>
      </c>
      <c r="L392" s="97">
        <v>10523794</v>
      </c>
      <c r="M392" s="97">
        <v>11890448</v>
      </c>
      <c r="N392" s="97">
        <v>12891459</v>
      </c>
      <c r="O392" s="97">
        <v>12791070</v>
      </c>
      <c r="P392" s="97">
        <v>10309026</v>
      </c>
      <c r="Q392" s="97">
        <v>12361992</v>
      </c>
      <c r="R392" s="97">
        <v>13701955</v>
      </c>
      <c r="S392" s="103">
        <f t="shared" si="30"/>
        <v>173124029</v>
      </c>
      <c r="U392" s="97">
        <v>167</v>
      </c>
      <c r="V392" s="97">
        <v>155</v>
      </c>
      <c r="W392" s="97">
        <v>154</v>
      </c>
      <c r="X392" s="97">
        <v>176</v>
      </c>
      <c r="Y392" s="97">
        <v>171</v>
      </c>
      <c r="Z392" s="97">
        <v>178</v>
      </c>
      <c r="AA392" s="97">
        <v>123</v>
      </c>
      <c r="AB392" s="97">
        <v>133</v>
      </c>
      <c r="AC392" s="97">
        <v>151</v>
      </c>
      <c r="AD392" s="97">
        <v>153</v>
      </c>
      <c r="AE392" s="97">
        <v>153</v>
      </c>
      <c r="AF392" s="97">
        <v>155</v>
      </c>
      <c r="AG392" s="97">
        <v>143</v>
      </c>
      <c r="AH392" s="90">
        <f t="shared" si="31"/>
        <v>2012</v>
      </c>
      <c r="AI392">
        <f t="shared" si="32"/>
        <v>86045.7400596422</v>
      </c>
      <c r="AJ392">
        <f t="shared" si="33"/>
        <v>154.769230769231</v>
      </c>
    </row>
    <row r="393" ht="15.75" spans="3:36">
      <c r="C393" t="s">
        <v>959</v>
      </c>
      <c r="D393" t="s">
        <v>960</v>
      </c>
      <c r="E393">
        <f t="shared" si="29"/>
        <v>13</v>
      </c>
      <c r="F393" s="97">
        <v>27353381</v>
      </c>
      <c r="G393" s="97">
        <v>26567372</v>
      </c>
      <c r="H393" s="97">
        <v>37801202</v>
      </c>
      <c r="I393" s="97">
        <v>24381556</v>
      </c>
      <c r="J393" s="97">
        <v>30550232</v>
      </c>
      <c r="K393" s="97">
        <v>23739893</v>
      </c>
      <c r="L393" s="97">
        <v>20111747</v>
      </c>
      <c r="M393" s="97">
        <v>31759333</v>
      </c>
      <c r="N393" s="97">
        <v>35145212</v>
      </c>
      <c r="O393" s="97">
        <v>22666886</v>
      </c>
      <c r="P393" s="97">
        <v>20161974</v>
      </c>
      <c r="Q393" s="97">
        <v>19733383</v>
      </c>
      <c r="R393" s="97">
        <v>32472936</v>
      </c>
      <c r="S393" s="103">
        <f t="shared" si="30"/>
        <v>352445107</v>
      </c>
      <c r="U393" s="97">
        <v>278</v>
      </c>
      <c r="V393" s="97">
        <v>217</v>
      </c>
      <c r="W393" s="97">
        <v>315</v>
      </c>
      <c r="X393" s="97">
        <v>256</v>
      </c>
      <c r="Y393" s="97">
        <v>259</v>
      </c>
      <c r="Z393" s="97">
        <v>233</v>
      </c>
      <c r="AA393" s="97">
        <v>163</v>
      </c>
      <c r="AB393" s="97">
        <v>223</v>
      </c>
      <c r="AC393" s="97">
        <v>272</v>
      </c>
      <c r="AD393" s="97">
        <v>222</v>
      </c>
      <c r="AE393" s="97">
        <v>190</v>
      </c>
      <c r="AF393" s="97">
        <v>237</v>
      </c>
      <c r="AG393" s="97">
        <v>229</v>
      </c>
      <c r="AH393" s="90">
        <f t="shared" si="31"/>
        <v>3094</v>
      </c>
      <c r="AI393">
        <f t="shared" si="32"/>
        <v>113912.445701357</v>
      </c>
      <c r="AJ393">
        <f t="shared" si="33"/>
        <v>238</v>
      </c>
    </row>
    <row r="394" ht="15.75" spans="3:36">
      <c r="C394" t="s">
        <v>957</v>
      </c>
      <c r="D394" t="s">
        <v>958</v>
      </c>
      <c r="E394">
        <f t="shared" si="29"/>
        <v>13</v>
      </c>
      <c r="F394" s="97">
        <v>16075534</v>
      </c>
      <c r="G394" s="97">
        <v>13369650</v>
      </c>
      <c r="H394" s="97">
        <v>15650479</v>
      </c>
      <c r="I394" s="97">
        <v>15360726</v>
      </c>
      <c r="J394" s="97">
        <v>14638130</v>
      </c>
      <c r="K394" s="97">
        <v>9627371</v>
      </c>
      <c r="L394" s="97">
        <v>7239184</v>
      </c>
      <c r="M394" s="97">
        <v>9104553</v>
      </c>
      <c r="N394" s="97">
        <v>11760702</v>
      </c>
      <c r="O394" s="97">
        <v>9485820</v>
      </c>
      <c r="P394" s="97">
        <v>13763075</v>
      </c>
      <c r="Q394" s="97">
        <v>14102237</v>
      </c>
      <c r="R394" s="97">
        <v>8474957</v>
      </c>
      <c r="S394" s="103">
        <f t="shared" si="30"/>
        <v>158652418</v>
      </c>
      <c r="U394" s="97">
        <v>183</v>
      </c>
      <c r="V394" s="97">
        <v>150</v>
      </c>
      <c r="W394" s="97">
        <v>200</v>
      </c>
      <c r="X394" s="97">
        <v>187</v>
      </c>
      <c r="Y394" s="97">
        <v>171</v>
      </c>
      <c r="Z394" s="97">
        <v>135</v>
      </c>
      <c r="AA394" s="97">
        <v>88</v>
      </c>
      <c r="AB394" s="97">
        <v>117</v>
      </c>
      <c r="AC394" s="97">
        <v>170</v>
      </c>
      <c r="AD394" s="97">
        <v>113</v>
      </c>
      <c r="AE394" s="97">
        <v>174</v>
      </c>
      <c r="AF394" s="97">
        <v>155</v>
      </c>
      <c r="AG394" s="97">
        <v>93</v>
      </c>
      <c r="AH394" s="90">
        <f t="shared" si="31"/>
        <v>1936</v>
      </c>
      <c r="AI394">
        <f t="shared" si="32"/>
        <v>81948.5630165289</v>
      </c>
      <c r="AJ394">
        <f t="shared" si="33"/>
        <v>148.923076923077</v>
      </c>
    </row>
    <row r="395" ht="15.75" spans="3:36">
      <c r="C395" t="s">
        <v>1149</v>
      </c>
      <c r="D395" t="s">
        <v>1150</v>
      </c>
      <c r="E395">
        <f t="shared" si="29"/>
        <v>0</v>
      </c>
      <c r="F395" s="97">
        <v>0</v>
      </c>
      <c r="G395" s="97">
        <v>0</v>
      </c>
      <c r="H395" s="97">
        <v>0</v>
      </c>
      <c r="I395" s="97">
        <v>0</v>
      </c>
      <c r="J395" s="97">
        <v>0</v>
      </c>
      <c r="K395" s="97">
        <v>0</v>
      </c>
      <c r="L395" s="97">
        <v>0</v>
      </c>
      <c r="M395" s="97">
        <v>0</v>
      </c>
      <c r="N395" s="97">
        <v>0</v>
      </c>
      <c r="O395" s="97">
        <v>0</v>
      </c>
      <c r="P395" s="97">
        <v>0</v>
      </c>
      <c r="Q395" s="97">
        <v>0</v>
      </c>
      <c r="R395" s="97">
        <v>0</v>
      </c>
      <c r="S395" s="103">
        <f t="shared" si="30"/>
        <v>0</v>
      </c>
      <c r="U395" s="97">
        <v>0</v>
      </c>
      <c r="V395" s="97">
        <v>0</v>
      </c>
      <c r="W395" s="97">
        <v>0</v>
      </c>
      <c r="X395" s="97">
        <v>0</v>
      </c>
      <c r="Y395" s="97">
        <v>0</v>
      </c>
      <c r="Z395" s="97">
        <v>0</v>
      </c>
      <c r="AA395" s="97">
        <v>0</v>
      </c>
      <c r="AB395" s="97">
        <v>0</v>
      </c>
      <c r="AC395" s="97">
        <v>0</v>
      </c>
      <c r="AD395" s="97">
        <v>0</v>
      </c>
      <c r="AE395" s="97">
        <v>0</v>
      </c>
      <c r="AF395" s="97">
        <v>0</v>
      </c>
      <c r="AG395" s="97">
        <v>0</v>
      </c>
      <c r="AH395" s="90">
        <f t="shared" si="31"/>
        <v>0</v>
      </c>
      <c r="AI395">
        <f t="shared" si="32"/>
        <v>0</v>
      </c>
      <c r="AJ395">
        <f t="shared" si="33"/>
        <v>0</v>
      </c>
    </row>
    <row r="396" ht="15.75" spans="3:36">
      <c r="C396" t="s">
        <v>969</v>
      </c>
      <c r="D396" t="s">
        <v>1151</v>
      </c>
      <c r="E396">
        <f t="shared" ref="E396:E459" si="34">COUNTIF(F396:R396,"&gt;0")</f>
        <v>13</v>
      </c>
      <c r="F396" s="97">
        <v>8378437</v>
      </c>
      <c r="G396" s="97">
        <v>8714309</v>
      </c>
      <c r="H396" s="97">
        <v>7418215</v>
      </c>
      <c r="I396" s="97">
        <v>9855220</v>
      </c>
      <c r="J396" s="97">
        <v>7986240</v>
      </c>
      <c r="K396" s="97">
        <v>8384218</v>
      </c>
      <c r="L396" s="97">
        <v>7604702</v>
      </c>
      <c r="M396" s="97">
        <v>7487252</v>
      </c>
      <c r="N396" s="97">
        <v>9583250</v>
      </c>
      <c r="O396" s="97">
        <v>8822084</v>
      </c>
      <c r="P396" s="97">
        <v>8986972</v>
      </c>
      <c r="Q396" s="97">
        <v>8016158</v>
      </c>
      <c r="R396" s="97">
        <v>7606308</v>
      </c>
      <c r="S396" s="103">
        <f t="shared" ref="S396:S459" si="35">SUM(F396:R396)</f>
        <v>108843365</v>
      </c>
      <c r="U396" s="97">
        <v>106</v>
      </c>
      <c r="V396" s="97">
        <v>115</v>
      </c>
      <c r="W396" s="97">
        <v>91</v>
      </c>
      <c r="X396" s="97">
        <v>122</v>
      </c>
      <c r="Y396" s="97">
        <v>101</v>
      </c>
      <c r="Z396" s="97">
        <v>112</v>
      </c>
      <c r="AA396" s="97">
        <v>84</v>
      </c>
      <c r="AB396" s="97">
        <v>103</v>
      </c>
      <c r="AC396" s="97">
        <v>118</v>
      </c>
      <c r="AD396" s="97">
        <v>90</v>
      </c>
      <c r="AE396" s="97">
        <v>115</v>
      </c>
      <c r="AF396" s="97">
        <v>104</v>
      </c>
      <c r="AG396" s="97">
        <v>82</v>
      </c>
      <c r="AH396" s="90">
        <f t="shared" ref="AH396:AH459" si="36">SUM(U396:AG396)</f>
        <v>1343</v>
      </c>
      <c r="AI396">
        <f t="shared" ref="AI396:AI459" si="37">IFERROR(S396/AH396,0)</f>
        <v>81044.9478778853</v>
      </c>
      <c r="AJ396">
        <f t="shared" ref="AJ396:AJ459" si="38">IFERROR(AH396/E396,0)</f>
        <v>103.307692307692</v>
      </c>
    </row>
    <row r="397" ht="15.75" spans="3:36">
      <c r="C397" t="s">
        <v>939</v>
      </c>
      <c r="D397" t="s">
        <v>1152</v>
      </c>
      <c r="E397">
        <f t="shared" si="34"/>
        <v>13</v>
      </c>
      <c r="F397" s="97">
        <v>9516491</v>
      </c>
      <c r="G397" s="97">
        <v>11462476</v>
      </c>
      <c r="H397" s="97">
        <v>11597272</v>
      </c>
      <c r="I397" s="97">
        <v>12171523</v>
      </c>
      <c r="J397" s="97">
        <v>12533207</v>
      </c>
      <c r="K397" s="97">
        <v>11599306</v>
      </c>
      <c r="L397" s="97">
        <v>9200246</v>
      </c>
      <c r="M397" s="97">
        <v>11600353</v>
      </c>
      <c r="N397" s="97">
        <v>10243462</v>
      </c>
      <c r="O397" s="97">
        <v>12720692</v>
      </c>
      <c r="P397" s="97">
        <v>9571984</v>
      </c>
      <c r="Q397" s="97">
        <v>10105847</v>
      </c>
      <c r="R397" s="97">
        <v>13082118</v>
      </c>
      <c r="S397" s="103">
        <f t="shared" si="35"/>
        <v>145404977</v>
      </c>
      <c r="U397" s="97">
        <v>132</v>
      </c>
      <c r="V397" s="97">
        <v>153</v>
      </c>
      <c r="W397" s="97">
        <v>149</v>
      </c>
      <c r="X397" s="97">
        <v>165</v>
      </c>
      <c r="Y397" s="97">
        <v>156</v>
      </c>
      <c r="Z397" s="97">
        <v>153</v>
      </c>
      <c r="AA397" s="97">
        <v>111</v>
      </c>
      <c r="AB397" s="97">
        <v>150</v>
      </c>
      <c r="AC397" s="97">
        <v>149</v>
      </c>
      <c r="AD397" s="97">
        <v>168</v>
      </c>
      <c r="AE397" s="97">
        <v>146</v>
      </c>
      <c r="AF397" s="97">
        <v>137</v>
      </c>
      <c r="AG397" s="97">
        <v>160</v>
      </c>
      <c r="AH397" s="90">
        <f t="shared" si="36"/>
        <v>1929</v>
      </c>
      <c r="AI397">
        <f t="shared" si="37"/>
        <v>75378.422498704</v>
      </c>
      <c r="AJ397">
        <f t="shared" si="38"/>
        <v>148.384615384615</v>
      </c>
    </row>
    <row r="398" ht="15.75" spans="3:36">
      <c r="C398" t="s">
        <v>965</v>
      </c>
      <c r="D398" t="s">
        <v>1153</v>
      </c>
      <c r="E398">
        <f t="shared" si="34"/>
        <v>13</v>
      </c>
      <c r="F398" s="97">
        <v>11352107</v>
      </c>
      <c r="G398" s="97">
        <v>13173441</v>
      </c>
      <c r="H398" s="97">
        <v>13170658</v>
      </c>
      <c r="I398" s="97">
        <v>12061899</v>
      </c>
      <c r="J398" s="97">
        <v>10799879</v>
      </c>
      <c r="K398" s="97">
        <v>17495048</v>
      </c>
      <c r="L398" s="97">
        <v>13169651</v>
      </c>
      <c r="M398" s="97">
        <v>11518522</v>
      </c>
      <c r="N398" s="97">
        <v>8499795</v>
      </c>
      <c r="O398" s="97">
        <v>14164932</v>
      </c>
      <c r="P398" s="97">
        <v>11483900</v>
      </c>
      <c r="Q398" s="97">
        <v>9588254</v>
      </c>
      <c r="R398" s="97">
        <v>12705156</v>
      </c>
      <c r="S398" s="103">
        <f t="shared" si="35"/>
        <v>159183242</v>
      </c>
      <c r="U398" s="97">
        <v>114</v>
      </c>
      <c r="V398" s="97">
        <v>150</v>
      </c>
      <c r="W398" s="97">
        <v>152</v>
      </c>
      <c r="X398" s="97">
        <v>142</v>
      </c>
      <c r="Y398" s="97">
        <v>112</v>
      </c>
      <c r="Z398" s="97">
        <v>176</v>
      </c>
      <c r="AA398" s="97">
        <v>124</v>
      </c>
      <c r="AB398" s="97">
        <v>115</v>
      </c>
      <c r="AC398" s="97">
        <v>107</v>
      </c>
      <c r="AD398" s="97">
        <v>168</v>
      </c>
      <c r="AE398" s="97">
        <v>131</v>
      </c>
      <c r="AF398" s="97">
        <v>120</v>
      </c>
      <c r="AG398" s="97">
        <v>148</v>
      </c>
      <c r="AH398" s="90">
        <f t="shared" si="36"/>
        <v>1759</v>
      </c>
      <c r="AI398">
        <f t="shared" si="37"/>
        <v>90496.4422967595</v>
      </c>
      <c r="AJ398">
        <f t="shared" si="38"/>
        <v>135.307692307692</v>
      </c>
    </row>
    <row r="399" ht="15.75" spans="3:36">
      <c r="C399" t="s">
        <v>1154</v>
      </c>
      <c r="D399" t="s">
        <v>1155</v>
      </c>
      <c r="E399">
        <f t="shared" si="34"/>
        <v>0</v>
      </c>
      <c r="F399" s="97">
        <v>0</v>
      </c>
      <c r="G399" s="97">
        <v>0</v>
      </c>
      <c r="H399" s="97">
        <v>0</v>
      </c>
      <c r="I399" s="97">
        <v>0</v>
      </c>
      <c r="J399" s="97">
        <v>0</v>
      </c>
      <c r="K399" s="97">
        <v>0</v>
      </c>
      <c r="L399" s="97">
        <v>0</v>
      </c>
      <c r="M399" s="97">
        <v>0</v>
      </c>
      <c r="N399" s="97">
        <v>0</v>
      </c>
      <c r="O399" s="97">
        <v>0</v>
      </c>
      <c r="P399" s="97">
        <v>0</v>
      </c>
      <c r="Q399" s="97">
        <v>0</v>
      </c>
      <c r="R399" s="97">
        <v>0</v>
      </c>
      <c r="S399" s="103">
        <f t="shared" si="35"/>
        <v>0</v>
      </c>
      <c r="U399" s="97">
        <v>0</v>
      </c>
      <c r="V399" s="97">
        <v>0</v>
      </c>
      <c r="W399" s="97">
        <v>0</v>
      </c>
      <c r="X399" s="97">
        <v>0</v>
      </c>
      <c r="Y399" s="97">
        <v>0</v>
      </c>
      <c r="Z399" s="97">
        <v>0</v>
      </c>
      <c r="AA399" s="97">
        <v>0</v>
      </c>
      <c r="AB399" s="97">
        <v>0</v>
      </c>
      <c r="AC399" s="97">
        <v>0</v>
      </c>
      <c r="AD399" s="97">
        <v>0</v>
      </c>
      <c r="AE399" s="97">
        <v>0</v>
      </c>
      <c r="AF399" s="97">
        <v>0</v>
      </c>
      <c r="AG399" s="97">
        <v>0</v>
      </c>
      <c r="AH399" s="90">
        <f t="shared" si="36"/>
        <v>0</v>
      </c>
      <c r="AI399">
        <f t="shared" si="37"/>
        <v>0</v>
      </c>
      <c r="AJ399">
        <f t="shared" si="38"/>
        <v>0</v>
      </c>
    </row>
    <row r="400" ht="15.75" spans="3:36">
      <c r="C400" t="s">
        <v>963</v>
      </c>
      <c r="D400" t="s">
        <v>1156</v>
      </c>
      <c r="E400">
        <f t="shared" si="34"/>
        <v>9</v>
      </c>
      <c r="F400" s="97">
        <v>8055420</v>
      </c>
      <c r="G400" s="97">
        <v>9835816</v>
      </c>
      <c r="H400" s="97">
        <v>8583979</v>
      </c>
      <c r="I400" s="97">
        <v>10225438</v>
      </c>
      <c r="J400" s="97">
        <v>7162010</v>
      </c>
      <c r="K400" s="97">
        <v>0</v>
      </c>
      <c r="L400" s="97">
        <v>0</v>
      </c>
      <c r="M400" s="97">
        <v>9178693</v>
      </c>
      <c r="N400" s="97">
        <v>10711136</v>
      </c>
      <c r="O400" s="97">
        <v>0</v>
      </c>
      <c r="P400" s="97">
        <v>8250844</v>
      </c>
      <c r="Q400" s="97">
        <v>10476329</v>
      </c>
      <c r="R400" s="97">
        <v>0</v>
      </c>
      <c r="S400" s="103">
        <f t="shared" si="35"/>
        <v>82479665</v>
      </c>
      <c r="U400" s="97">
        <v>97</v>
      </c>
      <c r="V400" s="97">
        <v>130</v>
      </c>
      <c r="W400" s="97">
        <v>124</v>
      </c>
      <c r="X400" s="97">
        <v>110</v>
      </c>
      <c r="Y400" s="97">
        <v>97</v>
      </c>
      <c r="Z400" s="97">
        <v>0</v>
      </c>
      <c r="AA400" s="97">
        <v>0</v>
      </c>
      <c r="AB400" s="97">
        <v>124</v>
      </c>
      <c r="AC400" s="97">
        <v>134</v>
      </c>
      <c r="AD400" s="97">
        <v>0</v>
      </c>
      <c r="AE400" s="97">
        <v>125</v>
      </c>
      <c r="AF400" s="97">
        <v>124</v>
      </c>
      <c r="AG400" s="97">
        <v>0</v>
      </c>
      <c r="AH400" s="90">
        <f t="shared" si="36"/>
        <v>1065</v>
      </c>
      <c r="AI400">
        <f t="shared" si="37"/>
        <v>77445.6948356808</v>
      </c>
      <c r="AJ400">
        <f t="shared" si="38"/>
        <v>118.333333333333</v>
      </c>
    </row>
    <row r="401" ht="15.75" spans="3:36">
      <c r="C401" t="s">
        <v>945</v>
      </c>
      <c r="D401" t="s">
        <v>1157</v>
      </c>
      <c r="E401">
        <f t="shared" si="34"/>
        <v>13</v>
      </c>
      <c r="F401" s="97">
        <v>12939161</v>
      </c>
      <c r="G401" s="97">
        <v>9740754</v>
      </c>
      <c r="H401" s="97">
        <v>8878116</v>
      </c>
      <c r="I401" s="97">
        <v>8515537</v>
      </c>
      <c r="J401" s="97">
        <v>13250667</v>
      </c>
      <c r="K401" s="97">
        <v>15605780</v>
      </c>
      <c r="L401" s="97">
        <v>12875479</v>
      </c>
      <c r="M401" s="97">
        <v>8815540</v>
      </c>
      <c r="N401" s="97">
        <v>8014556</v>
      </c>
      <c r="O401" s="97">
        <v>14979801</v>
      </c>
      <c r="P401" s="97">
        <v>8270767</v>
      </c>
      <c r="Q401" s="97">
        <v>10936809</v>
      </c>
      <c r="R401" s="97">
        <v>15672816</v>
      </c>
      <c r="S401" s="103">
        <f t="shared" si="35"/>
        <v>148495783</v>
      </c>
      <c r="U401" s="97">
        <v>139</v>
      </c>
      <c r="V401" s="97">
        <v>133</v>
      </c>
      <c r="W401" s="97">
        <v>112</v>
      </c>
      <c r="X401" s="97">
        <v>118</v>
      </c>
      <c r="Y401" s="97">
        <v>157</v>
      </c>
      <c r="Z401" s="97">
        <v>210</v>
      </c>
      <c r="AA401" s="97">
        <v>154</v>
      </c>
      <c r="AB401" s="97">
        <v>89</v>
      </c>
      <c r="AC401" s="97">
        <v>110</v>
      </c>
      <c r="AD401" s="97">
        <v>205</v>
      </c>
      <c r="AE401" s="97">
        <v>119</v>
      </c>
      <c r="AF401" s="97">
        <v>145</v>
      </c>
      <c r="AG401" s="97">
        <v>186</v>
      </c>
      <c r="AH401" s="90">
        <f t="shared" si="36"/>
        <v>1877</v>
      </c>
      <c r="AI401">
        <f t="shared" si="37"/>
        <v>79113.3633457645</v>
      </c>
      <c r="AJ401">
        <f t="shared" si="38"/>
        <v>144.384615384615</v>
      </c>
    </row>
    <row r="402" ht="15.75" spans="3:36">
      <c r="C402" t="s">
        <v>1158</v>
      </c>
      <c r="D402" t="s">
        <v>1159</v>
      </c>
      <c r="E402">
        <f t="shared" si="34"/>
        <v>0</v>
      </c>
      <c r="F402" s="97">
        <v>0</v>
      </c>
      <c r="G402" s="97">
        <v>0</v>
      </c>
      <c r="H402" s="97">
        <v>0</v>
      </c>
      <c r="I402" s="97">
        <v>0</v>
      </c>
      <c r="J402" s="97">
        <v>0</v>
      </c>
      <c r="K402" s="97">
        <v>0</v>
      </c>
      <c r="L402" s="97">
        <v>0</v>
      </c>
      <c r="M402" s="97">
        <v>0</v>
      </c>
      <c r="N402" s="97">
        <v>0</v>
      </c>
      <c r="O402" s="97">
        <v>0</v>
      </c>
      <c r="P402" s="97">
        <v>0</v>
      </c>
      <c r="Q402" s="97">
        <v>0</v>
      </c>
      <c r="R402" s="97">
        <v>0</v>
      </c>
      <c r="S402" s="103">
        <f t="shared" si="35"/>
        <v>0</v>
      </c>
      <c r="U402" s="97">
        <v>0</v>
      </c>
      <c r="V402" s="97">
        <v>0</v>
      </c>
      <c r="W402" s="97">
        <v>0</v>
      </c>
      <c r="X402" s="97">
        <v>0</v>
      </c>
      <c r="Y402" s="97">
        <v>0</v>
      </c>
      <c r="Z402" s="97">
        <v>0</v>
      </c>
      <c r="AA402" s="97">
        <v>0</v>
      </c>
      <c r="AB402" s="97">
        <v>0</v>
      </c>
      <c r="AC402" s="97">
        <v>0</v>
      </c>
      <c r="AD402" s="97">
        <v>0</v>
      </c>
      <c r="AE402" s="97">
        <v>0</v>
      </c>
      <c r="AF402" s="97">
        <v>0</v>
      </c>
      <c r="AG402" s="97">
        <v>0</v>
      </c>
      <c r="AH402" s="90">
        <f t="shared" si="36"/>
        <v>0</v>
      </c>
      <c r="AI402">
        <f t="shared" si="37"/>
        <v>0</v>
      </c>
      <c r="AJ402">
        <f t="shared" si="38"/>
        <v>0</v>
      </c>
    </row>
    <row r="403" ht="15.75" spans="3:36">
      <c r="C403" t="s">
        <v>967</v>
      </c>
      <c r="D403" t="s">
        <v>1160</v>
      </c>
      <c r="E403">
        <f t="shared" si="34"/>
        <v>13</v>
      </c>
      <c r="F403" s="97">
        <v>6653484</v>
      </c>
      <c r="G403" s="97">
        <v>4784110</v>
      </c>
      <c r="H403" s="97">
        <v>6502558</v>
      </c>
      <c r="I403" s="97">
        <v>5201264</v>
      </c>
      <c r="J403" s="97">
        <v>4283831</v>
      </c>
      <c r="K403" s="97">
        <v>5966170</v>
      </c>
      <c r="L403" s="97">
        <v>7697053</v>
      </c>
      <c r="M403" s="97">
        <v>4853984</v>
      </c>
      <c r="N403" s="97">
        <v>4291235</v>
      </c>
      <c r="O403" s="97">
        <v>8104758</v>
      </c>
      <c r="P403" s="97">
        <v>4511162</v>
      </c>
      <c r="Q403" s="97">
        <v>6811648</v>
      </c>
      <c r="R403" s="97">
        <v>6583839</v>
      </c>
      <c r="S403" s="103">
        <f t="shared" si="35"/>
        <v>76245096</v>
      </c>
      <c r="U403" s="97">
        <v>87</v>
      </c>
      <c r="V403" s="97">
        <v>76</v>
      </c>
      <c r="W403" s="97">
        <v>100</v>
      </c>
      <c r="X403" s="97">
        <v>85</v>
      </c>
      <c r="Y403" s="97">
        <v>56</v>
      </c>
      <c r="Z403" s="97">
        <v>97</v>
      </c>
      <c r="AA403" s="97">
        <v>106</v>
      </c>
      <c r="AB403" s="97">
        <v>81</v>
      </c>
      <c r="AC403" s="97">
        <v>62</v>
      </c>
      <c r="AD403" s="97">
        <v>102</v>
      </c>
      <c r="AE403" s="97">
        <v>70</v>
      </c>
      <c r="AF403" s="97">
        <v>117</v>
      </c>
      <c r="AG403" s="97">
        <v>85</v>
      </c>
      <c r="AH403" s="90">
        <f t="shared" si="36"/>
        <v>1124</v>
      </c>
      <c r="AI403">
        <f t="shared" si="37"/>
        <v>67833.7153024911</v>
      </c>
      <c r="AJ403">
        <f t="shared" si="38"/>
        <v>86.4615384615385</v>
      </c>
    </row>
    <row r="404" ht="15.75" spans="3:36">
      <c r="C404" t="s">
        <v>1161</v>
      </c>
      <c r="D404" t="s">
        <v>1162</v>
      </c>
      <c r="E404">
        <f t="shared" si="34"/>
        <v>0</v>
      </c>
      <c r="F404" s="97">
        <v>0</v>
      </c>
      <c r="G404" s="97">
        <v>0</v>
      </c>
      <c r="H404" s="97">
        <v>0</v>
      </c>
      <c r="I404" s="97">
        <v>0</v>
      </c>
      <c r="J404" s="97">
        <v>0</v>
      </c>
      <c r="K404" s="97">
        <v>0</v>
      </c>
      <c r="L404" s="97">
        <v>0</v>
      </c>
      <c r="M404" s="97">
        <v>0</v>
      </c>
      <c r="N404" s="97">
        <v>0</v>
      </c>
      <c r="O404" s="97">
        <v>0</v>
      </c>
      <c r="P404" s="97">
        <v>0</v>
      </c>
      <c r="Q404" s="97">
        <v>0</v>
      </c>
      <c r="R404" s="97">
        <v>0</v>
      </c>
      <c r="S404" s="103">
        <f t="shared" si="35"/>
        <v>0</v>
      </c>
      <c r="U404" s="97">
        <v>0</v>
      </c>
      <c r="V404" s="97">
        <v>0</v>
      </c>
      <c r="W404" s="97">
        <v>0</v>
      </c>
      <c r="X404" s="97">
        <v>0</v>
      </c>
      <c r="Y404" s="97">
        <v>0</v>
      </c>
      <c r="Z404" s="97">
        <v>0</v>
      </c>
      <c r="AA404" s="97">
        <v>0</v>
      </c>
      <c r="AB404" s="97">
        <v>0</v>
      </c>
      <c r="AC404" s="97">
        <v>0</v>
      </c>
      <c r="AD404" s="97">
        <v>0</v>
      </c>
      <c r="AE404" s="97">
        <v>0</v>
      </c>
      <c r="AF404" s="97">
        <v>0</v>
      </c>
      <c r="AG404" s="97">
        <v>0</v>
      </c>
      <c r="AH404" s="90">
        <f t="shared" si="36"/>
        <v>0</v>
      </c>
      <c r="AI404">
        <f t="shared" si="37"/>
        <v>0</v>
      </c>
      <c r="AJ404">
        <f t="shared" si="38"/>
        <v>0</v>
      </c>
    </row>
    <row r="405" ht="15.75" spans="3:36">
      <c r="C405" t="s">
        <v>971</v>
      </c>
      <c r="D405" t="s">
        <v>972</v>
      </c>
      <c r="E405">
        <f t="shared" si="34"/>
        <v>13</v>
      </c>
      <c r="F405" s="97">
        <v>15157110</v>
      </c>
      <c r="G405" s="97">
        <v>16072970</v>
      </c>
      <c r="H405" s="97">
        <v>19310915</v>
      </c>
      <c r="I405" s="97">
        <v>15569583</v>
      </c>
      <c r="J405" s="97">
        <v>16782888</v>
      </c>
      <c r="K405" s="97">
        <v>24479378</v>
      </c>
      <c r="L405" s="97">
        <v>13740932</v>
      </c>
      <c r="M405" s="97">
        <v>12273707</v>
      </c>
      <c r="N405" s="97">
        <v>16232392</v>
      </c>
      <c r="O405" s="97">
        <v>18643559</v>
      </c>
      <c r="P405" s="97">
        <v>16181124</v>
      </c>
      <c r="Q405" s="97">
        <v>16860531</v>
      </c>
      <c r="R405" s="97">
        <v>16735593</v>
      </c>
      <c r="S405" s="103">
        <f t="shared" si="35"/>
        <v>218040682</v>
      </c>
      <c r="U405" s="97">
        <v>197</v>
      </c>
      <c r="V405" s="97">
        <v>186</v>
      </c>
      <c r="W405" s="97">
        <v>212</v>
      </c>
      <c r="X405" s="97">
        <v>196</v>
      </c>
      <c r="Y405" s="97">
        <v>175</v>
      </c>
      <c r="Z405" s="97">
        <v>219</v>
      </c>
      <c r="AA405" s="97">
        <v>169</v>
      </c>
      <c r="AB405" s="97">
        <v>158</v>
      </c>
      <c r="AC405" s="97">
        <v>192</v>
      </c>
      <c r="AD405" s="97">
        <v>230</v>
      </c>
      <c r="AE405" s="97">
        <v>207</v>
      </c>
      <c r="AF405" s="97">
        <v>214</v>
      </c>
      <c r="AG405" s="97">
        <v>189</v>
      </c>
      <c r="AH405" s="90">
        <f t="shared" si="36"/>
        <v>2544</v>
      </c>
      <c r="AI405">
        <f t="shared" si="37"/>
        <v>85707.8152515723</v>
      </c>
      <c r="AJ405">
        <f t="shared" si="38"/>
        <v>195.692307692308</v>
      </c>
    </row>
    <row r="406" ht="15.75" spans="3:36">
      <c r="C406" t="s">
        <v>981</v>
      </c>
      <c r="D406" t="s">
        <v>1163</v>
      </c>
      <c r="E406">
        <f t="shared" si="34"/>
        <v>13</v>
      </c>
      <c r="F406" s="97">
        <v>21040811</v>
      </c>
      <c r="G406" s="97">
        <v>20717930</v>
      </c>
      <c r="H406" s="97">
        <v>18231026</v>
      </c>
      <c r="I406" s="97">
        <v>21184425</v>
      </c>
      <c r="J406" s="97">
        <v>20395879</v>
      </c>
      <c r="K406" s="97">
        <v>27307711</v>
      </c>
      <c r="L406" s="97">
        <v>31484604</v>
      </c>
      <c r="M406" s="97">
        <v>14824847</v>
      </c>
      <c r="N406" s="97">
        <v>21570398</v>
      </c>
      <c r="O406" s="97">
        <v>38880697</v>
      </c>
      <c r="P406" s="97">
        <v>16661169</v>
      </c>
      <c r="Q406" s="97">
        <v>19651968</v>
      </c>
      <c r="R406" s="97">
        <v>27954271</v>
      </c>
      <c r="S406" s="103">
        <f t="shared" si="35"/>
        <v>299905736</v>
      </c>
      <c r="U406" s="97">
        <v>234</v>
      </c>
      <c r="V406" s="97">
        <v>216</v>
      </c>
      <c r="W406" s="97">
        <v>218</v>
      </c>
      <c r="X406" s="97">
        <v>234</v>
      </c>
      <c r="Y406" s="97">
        <v>222</v>
      </c>
      <c r="Z406" s="97">
        <v>279</v>
      </c>
      <c r="AA406" s="97">
        <v>303</v>
      </c>
      <c r="AB406" s="97">
        <v>190</v>
      </c>
      <c r="AC406" s="97">
        <v>247</v>
      </c>
      <c r="AD406" s="97">
        <v>384</v>
      </c>
      <c r="AE406" s="97">
        <v>216</v>
      </c>
      <c r="AF406" s="97">
        <v>229</v>
      </c>
      <c r="AG406" s="97">
        <v>281</v>
      </c>
      <c r="AH406" s="90">
        <f t="shared" si="36"/>
        <v>3253</v>
      </c>
      <c r="AI406">
        <f t="shared" si="37"/>
        <v>92193.5862280971</v>
      </c>
      <c r="AJ406">
        <f t="shared" si="38"/>
        <v>250.230769230769</v>
      </c>
    </row>
    <row r="407" ht="15.75" spans="3:36">
      <c r="C407" t="s">
        <v>975</v>
      </c>
      <c r="D407" t="s">
        <v>976</v>
      </c>
      <c r="E407">
        <f t="shared" si="34"/>
        <v>13</v>
      </c>
      <c r="F407" s="97">
        <v>15220675</v>
      </c>
      <c r="G407" s="97">
        <v>17097554</v>
      </c>
      <c r="H407" s="97">
        <v>13759723</v>
      </c>
      <c r="I407" s="97">
        <v>12850618</v>
      </c>
      <c r="J407" s="97">
        <v>13314348</v>
      </c>
      <c r="K407" s="97">
        <v>15414297</v>
      </c>
      <c r="L407" s="97">
        <v>13360542</v>
      </c>
      <c r="M407" s="97">
        <v>10064609</v>
      </c>
      <c r="N407" s="97">
        <v>15189686</v>
      </c>
      <c r="O407" s="97">
        <v>17191759</v>
      </c>
      <c r="P407" s="97">
        <v>13244295</v>
      </c>
      <c r="Q407" s="97">
        <v>11261669</v>
      </c>
      <c r="R407" s="97">
        <v>15246177</v>
      </c>
      <c r="S407" s="103">
        <f t="shared" si="35"/>
        <v>183215952</v>
      </c>
      <c r="U407" s="97">
        <v>181</v>
      </c>
      <c r="V407" s="97">
        <v>228</v>
      </c>
      <c r="W407" s="97">
        <v>195</v>
      </c>
      <c r="X407" s="97">
        <v>175</v>
      </c>
      <c r="Y407" s="97">
        <v>165</v>
      </c>
      <c r="Z407" s="97">
        <v>215</v>
      </c>
      <c r="AA407" s="97">
        <v>171</v>
      </c>
      <c r="AB407" s="97">
        <v>131</v>
      </c>
      <c r="AC407" s="97">
        <v>198</v>
      </c>
      <c r="AD407" s="97">
        <v>252</v>
      </c>
      <c r="AE407" s="97">
        <v>183</v>
      </c>
      <c r="AF407" s="97">
        <v>178</v>
      </c>
      <c r="AG407" s="97">
        <v>199</v>
      </c>
      <c r="AH407" s="90">
        <f t="shared" si="36"/>
        <v>2471</v>
      </c>
      <c r="AI407">
        <f t="shared" si="37"/>
        <v>74146.4799676244</v>
      </c>
      <c r="AJ407">
        <f t="shared" si="38"/>
        <v>190.076923076923</v>
      </c>
    </row>
    <row r="408" ht="15.75" spans="3:36">
      <c r="C408" t="s">
        <v>977</v>
      </c>
      <c r="D408" t="s">
        <v>978</v>
      </c>
      <c r="E408">
        <f t="shared" si="34"/>
        <v>13</v>
      </c>
      <c r="F408" s="97">
        <v>16072486</v>
      </c>
      <c r="G408" s="97">
        <v>16133298</v>
      </c>
      <c r="H408" s="97">
        <v>13357713</v>
      </c>
      <c r="I408" s="97">
        <v>11887748</v>
      </c>
      <c r="J408" s="97">
        <v>15854436</v>
      </c>
      <c r="K408" s="97">
        <v>14129567</v>
      </c>
      <c r="L408" s="97">
        <v>12515933</v>
      </c>
      <c r="M408" s="97">
        <v>12984910</v>
      </c>
      <c r="N408" s="97">
        <v>14537509</v>
      </c>
      <c r="O408" s="97">
        <v>18417188</v>
      </c>
      <c r="P408" s="97">
        <v>16177855</v>
      </c>
      <c r="Q408" s="97">
        <v>13930247</v>
      </c>
      <c r="R408" s="97">
        <v>15706736</v>
      </c>
      <c r="S408" s="103">
        <f t="shared" si="35"/>
        <v>191705626</v>
      </c>
      <c r="U408" s="97">
        <v>192</v>
      </c>
      <c r="V408" s="97">
        <v>207</v>
      </c>
      <c r="W408" s="97">
        <v>161</v>
      </c>
      <c r="X408" s="97">
        <v>158</v>
      </c>
      <c r="Y408" s="97">
        <v>175</v>
      </c>
      <c r="Z408" s="97">
        <v>185</v>
      </c>
      <c r="AA408" s="97">
        <v>150</v>
      </c>
      <c r="AB408" s="97">
        <v>151</v>
      </c>
      <c r="AC408" s="97">
        <v>172</v>
      </c>
      <c r="AD408" s="97">
        <v>211</v>
      </c>
      <c r="AE408" s="97">
        <v>194</v>
      </c>
      <c r="AF408" s="97">
        <v>176</v>
      </c>
      <c r="AG408" s="97">
        <v>172</v>
      </c>
      <c r="AH408" s="90">
        <f t="shared" si="36"/>
        <v>2304</v>
      </c>
      <c r="AI408">
        <f t="shared" si="37"/>
        <v>83205.5668402778</v>
      </c>
      <c r="AJ408">
        <f t="shared" si="38"/>
        <v>177.230769230769</v>
      </c>
    </row>
    <row r="409" ht="15.75" spans="3:36">
      <c r="C409" t="s">
        <v>979</v>
      </c>
      <c r="D409" t="s">
        <v>1164</v>
      </c>
      <c r="E409">
        <f t="shared" si="34"/>
        <v>13</v>
      </c>
      <c r="F409" s="97">
        <v>9741361</v>
      </c>
      <c r="G409" s="97">
        <v>14436751</v>
      </c>
      <c r="H409" s="97">
        <v>11400687</v>
      </c>
      <c r="I409" s="97">
        <v>13690773</v>
      </c>
      <c r="J409" s="97">
        <v>17366452</v>
      </c>
      <c r="K409" s="97">
        <v>29270273</v>
      </c>
      <c r="L409" s="97">
        <v>23013691</v>
      </c>
      <c r="M409" s="97">
        <v>9187260</v>
      </c>
      <c r="N409" s="97">
        <v>14566682</v>
      </c>
      <c r="O409" s="97">
        <v>32825841</v>
      </c>
      <c r="P409" s="97">
        <v>12198364</v>
      </c>
      <c r="Q409" s="97">
        <v>19455933</v>
      </c>
      <c r="R409" s="97">
        <v>29206001</v>
      </c>
      <c r="S409" s="103">
        <f t="shared" si="35"/>
        <v>236360069</v>
      </c>
      <c r="U409" s="97">
        <v>81</v>
      </c>
      <c r="V409" s="97">
        <v>134</v>
      </c>
      <c r="W409" s="97">
        <v>111</v>
      </c>
      <c r="X409" s="97">
        <v>112</v>
      </c>
      <c r="Y409" s="97">
        <v>166</v>
      </c>
      <c r="Z409" s="97">
        <v>244</v>
      </c>
      <c r="AA409" s="97">
        <v>184</v>
      </c>
      <c r="AB409" s="97">
        <v>90</v>
      </c>
      <c r="AC409" s="97">
        <v>139</v>
      </c>
      <c r="AD409" s="97">
        <v>287</v>
      </c>
      <c r="AE409" s="97">
        <v>130</v>
      </c>
      <c r="AF409" s="97">
        <v>181</v>
      </c>
      <c r="AG409" s="97">
        <v>258</v>
      </c>
      <c r="AH409" s="90">
        <f t="shared" si="36"/>
        <v>2117</v>
      </c>
      <c r="AI409">
        <f t="shared" si="37"/>
        <v>111648.591875295</v>
      </c>
      <c r="AJ409">
        <f t="shared" si="38"/>
        <v>162.846153846154</v>
      </c>
    </row>
    <row r="410" ht="15.75" spans="3:36">
      <c r="C410" t="s">
        <v>983</v>
      </c>
      <c r="D410" t="s">
        <v>984</v>
      </c>
      <c r="E410">
        <f t="shared" si="34"/>
        <v>13</v>
      </c>
      <c r="F410" s="97">
        <v>8897162</v>
      </c>
      <c r="G410" s="97">
        <v>8519783</v>
      </c>
      <c r="H410" s="97">
        <v>8696276</v>
      </c>
      <c r="I410" s="97">
        <v>9020812</v>
      </c>
      <c r="J410" s="97">
        <v>7204551</v>
      </c>
      <c r="K410" s="97">
        <v>13257187</v>
      </c>
      <c r="L410" s="97">
        <v>7945190</v>
      </c>
      <c r="M410" s="97">
        <v>7495389</v>
      </c>
      <c r="N410" s="97">
        <v>7920098</v>
      </c>
      <c r="O410" s="97">
        <v>9086314</v>
      </c>
      <c r="P410" s="97">
        <v>6413352</v>
      </c>
      <c r="Q410" s="97">
        <v>8062188</v>
      </c>
      <c r="R410" s="97">
        <v>11800995</v>
      </c>
      <c r="S410" s="103">
        <f t="shared" si="35"/>
        <v>114319297</v>
      </c>
      <c r="U410" s="97">
        <v>110</v>
      </c>
      <c r="V410" s="97">
        <v>108</v>
      </c>
      <c r="W410" s="97">
        <v>110</v>
      </c>
      <c r="X410" s="97">
        <v>108</v>
      </c>
      <c r="Y410" s="97">
        <v>95</v>
      </c>
      <c r="Z410" s="97">
        <v>156</v>
      </c>
      <c r="AA410" s="97">
        <v>94</v>
      </c>
      <c r="AB410" s="97">
        <v>79</v>
      </c>
      <c r="AC410" s="97">
        <v>98</v>
      </c>
      <c r="AD410" s="97">
        <v>114</v>
      </c>
      <c r="AE410" s="97">
        <v>96</v>
      </c>
      <c r="AF410" s="97">
        <v>98</v>
      </c>
      <c r="AG410" s="97">
        <v>102</v>
      </c>
      <c r="AH410" s="90">
        <f t="shared" si="36"/>
        <v>1368</v>
      </c>
      <c r="AI410">
        <f t="shared" si="37"/>
        <v>83566.7375730994</v>
      </c>
      <c r="AJ410">
        <f t="shared" si="38"/>
        <v>105.230769230769</v>
      </c>
    </row>
    <row r="411" ht="15.75" spans="3:36">
      <c r="C411" t="s">
        <v>985</v>
      </c>
      <c r="D411" t="s">
        <v>986</v>
      </c>
      <c r="E411">
        <f t="shared" si="34"/>
        <v>13</v>
      </c>
      <c r="F411" s="97">
        <v>8364422</v>
      </c>
      <c r="G411" s="97">
        <v>10385976</v>
      </c>
      <c r="H411" s="97">
        <v>9732607</v>
      </c>
      <c r="I411" s="97">
        <v>10066631</v>
      </c>
      <c r="J411" s="97">
        <v>11970203</v>
      </c>
      <c r="K411" s="97">
        <v>16862219</v>
      </c>
      <c r="L411" s="97">
        <v>15053961</v>
      </c>
      <c r="M411" s="97">
        <v>6633295</v>
      </c>
      <c r="N411" s="97">
        <v>10749216</v>
      </c>
      <c r="O411" s="97">
        <v>12997686</v>
      </c>
      <c r="P411" s="97">
        <v>10431529</v>
      </c>
      <c r="Q411" s="97">
        <v>13862815</v>
      </c>
      <c r="R411" s="97">
        <v>13351365</v>
      </c>
      <c r="S411" s="103">
        <f t="shared" si="35"/>
        <v>150461925</v>
      </c>
      <c r="U411" s="97">
        <v>98</v>
      </c>
      <c r="V411" s="97">
        <v>122</v>
      </c>
      <c r="W411" s="97">
        <v>108</v>
      </c>
      <c r="X411" s="97">
        <v>109</v>
      </c>
      <c r="Y411" s="97">
        <v>145</v>
      </c>
      <c r="Z411" s="97">
        <v>178</v>
      </c>
      <c r="AA411" s="97">
        <v>154</v>
      </c>
      <c r="AB411" s="97">
        <v>78</v>
      </c>
      <c r="AC411" s="97">
        <v>129</v>
      </c>
      <c r="AD411" s="97">
        <v>151</v>
      </c>
      <c r="AE411" s="97">
        <v>100</v>
      </c>
      <c r="AF411" s="97">
        <v>151</v>
      </c>
      <c r="AG411" s="97">
        <v>135</v>
      </c>
      <c r="AH411" s="90">
        <f t="shared" si="36"/>
        <v>1658</v>
      </c>
      <c r="AI411">
        <f t="shared" si="37"/>
        <v>90749.0500603136</v>
      </c>
      <c r="AJ411">
        <f t="shared" si="38"/>
        <v>127.538461538462</v>
      </c>
    </row>
    <row r="412" ht="15.75" spans="3:36">
      <c r="C412" t="s">
        <v>987</v>
      </c>
      <c r="D412" t="s">
        <v>988</v>
      </c>
      <c r="E412">
        <f t="shared" si="34"/>
        <v>13</v>
      </c>
      <c r="F412" s="97">
        <v>18891852</v>
      </c>
      <c r="G412" s="97">
        <v>16431749</v>
      </c>
      <c r="H412" s="97">
        <v>21927612</v>
      </c>
      <c r="I412" s="97">
        <v>17748576</v>
      </c>
      <c r="J412" s="97">
        <v>15665792</v>
      </c>
      <c r="K412" s="97">
        <v>24997112</v>
      </c>
      <c r="L412" s="97">
        <v>20214985</v>
      </c>
      <c r="M412" s="97">
        <v>13911044</v>
      </c>
      <c r="N412" s="97">
        <v>17648433</v>
      </c>
      <c r="O412" s="97">
        <v>26843468</v>
      </c>
      <c r="P412" s="97">
        <v>17642940</v>
      </c>
      <c r="Q412" s="97">
        <v>14554654</v>
      </c>
      <c r="R412" s="97">
        <v>23806823</v>
      </c>
      <c r="S412" s="103">
        <f t="shared" si="35"/>
        <v>250285040</v>
      </c>
      <c r="U412" s="97">
        <v>211</v>
      </c>
      <c r="V412" s="97">
        <v>215</v>
      </c>
      <c r="W412" s="97">
        <v>264</v>
      </c>
      <c r="X412" s="97">
        <v>214</v>
      </c>
      <c r="Y412" s="97">
        <v>180</v>
      </c>
      <c r="Z412" s="97">
        <v>274</v>
      </c>
      <c r="AA412" s="97">
        <v>208</v>
      </c>
      <c r="AB412" s="97">
        <v>175</v>
      </c>
      <c r="AC412" s="97">
        <v>203</v>
      </c>
      <c r="AD412" s="97">
        <v>295</v>
      </c>
      <c r="AE412" s="97">
        <v>218</v>
      </c>
      <c r="AF412" s="97">
        <v>197</v>
      </c>
      <c r="AG412" s="97">
        <v>259</v>
      </c>
      <c r="AH412" s="90">
        <f t="shared" si="36"/>
        <v>2913</v>
      </c>
      <c r="AI412">
        <f t="shared" si="37"/>
        <v>85920.0274630965</v>
      </c>
      <c r="AJ412">
        <f t="shared" si="38"/>
        <v>224.076923076923</v>
      </c>
    </row>
    <row r="413" ht="15.75" spans="3:36">
      <c r="C413" t="s">
        <v>989</v>
      </c>
      <c r="D413" t="s">
        <v>990</v>
      </c>
      <c r="E413">
        <f t="shared" si="34"/>
        <v>13</v>
      </c>
      <c r="F413" s="97">
        <v>22797772</v>
      </c>
      <c r="G413" s="97">
        <v>19363355</v>
      </c>
      <c r="H413" s="97">
        <v>21470419</v>
      </c>
      <c r="I413" s="97">
        <v>20821048</v>
      </c>
      <c r="J413" s="97">
        <v>20441949</v>
      </c>
      <c r="K413" s="97">
        <v>23855011</v>
      </c>
      <c r="L413" s="97">
        <v>18775867</v>
      </c>
      <c r="M413" s="97">
        <v>14804965</v>
      </c>
      <c r="N413" s="97">
        <v>16210411</v>
      </c>
      <c r="O413" s="97">
        <v>22553278</v>
      </c>
      <c r="P413" s="97">
        <v>22257919</v>
      </c>
      <c r="Q413" s="97">
        <v>16932373</v>
      </c>
      <c r="R413" s="97">
        <v>18748190</v>
      </c>
      <c r="S413" s="103">
        <f t="shared" si="35"/>
        <v>259032557</v>
      </c>
      <c r="U413" s="97">
        <v>230</v>
      </c>
      <c r="V413" s="97">
        <v>216</v>
      </c>
      <c r="W413" s="97">
        <v>232</v>
      </c>
      <c r="X413" s="97">
        <v>246</v>
      </c>
      <c r="Y413" s="97">
        <v>238</v>
      </c>
      <c r="Z413" s="97">
        <v>257</v>
      </c>
      <c r="AA413" s="97">
        <v>153</v>
      </c>
      <c r="AB413" s="97">
        <v>169</v>
      </c>
      <c r="AC413" s="97">
        <v>188</v>
      </c>
      <c r="AD413" s="97">
        <v>247</v>
      </c>
      <c r="AE413" s="97">
        <v>260</v>
      </c>
      <c r="AF413" s="97">
        <v>192</v>
      </c>
      <c r="AG413" s="97">
        <v>191</v>
      </c>
      <c r="AH413" s="90">
        <f t="shared" si="36"/>
        <v>2819</v>
      </c>
      <c r="AI413">
        <f t="shared" si="37"/>
        <v>91888.1010996807</v>
      </c>
      <c r="AJ413">
        <f t="shared" si="38"/>
        <v>216.846153846154</v>
      </c>
    </row>
    <row r="414" ht="15.75" spans="3:36">
      <c r="C414" t="s">
        <v>991</v>
      </c>
      <c r="D414" t="s">
        <v>992</v>
      </c>
      <c r="E414">
        <f t="shared" si="34"/>
        <v>13</v>
      </c>
      <c r="F414" s="97">
        <v>16160289</v>
      </c>
      <c r="G414" s="97">
        <v>18855098</v>
      </c>
      <c r="H414" s="97">
        <v>20664502</v>
      </c>
      <c r="I414" s="97">
        <v>16014197</v>
      </c>
      <c r="J414" s="97">
        <v>15364903</v>
      </c>
      <c r="K414" s="97">
        <v>20027588</v>
      </c>
      <c r="L414" s="97">
        <v>16249301</v>
      </c>
      <c r="M414" s="97">
        <v>11926752</v>
      </c>
      <c r="N414" s="97">
        <v>11762348</v>
      </c>
      <c r="O414" s="97">
        <v>21493096</v>
      </c>
      <c r="P414" s="97">
        <v>17123350</v>
      </c>
      <c r="Q414" s="97">
        <v>16736573</v>
      </c>
      <c r="R414" s="97">
        <v>19127300</v>
      </c>
      <c r="S414" s="103">
        <f t="shared" si="35"/>
        <v>221505297</v>
      </c>
      <c r="U414" s="97">
        <v>199</v>
      </c>
      <c r="V414" s="97">
        <v>214</v>
      </c>
      <c r="W414" s="97">
        <v>222</v>
      </c>
      <c r="X414" s="97">
        <v>213</v>
      </c>
      <c r="Y414" s="97">
        <v>173</v>
      </c>
      <c r="Z414" s="97">
        <v>240</v>
      </c>
      <c r="AA414" s="97">
        <v>172</v>
      </c>
      <c r="AB414" s="97">
        <v>134</v>
      </c>
      <c r="AC414" s="97">
        <v>160</v>
      </c>
      <c r="AD414" s="97">
        <v>264</v>
      </c>
      <c r="AE414" s="97">
        <v>205</v>
      </c>
      <c r="AF414" s="97">
        <v>205</v>
      </c>
      <c r="AG414" s="97">
        <v>220</v>
      </c>
      <c r="AH414" s="90">
        <f t="shared" si="36"/>
        <v>2621</v>
      </c>
      <c r="AI414">
        <f t="shared" si="37"/>
        <v>84511.7500953834</v>
      </c>
      <c r="AJ414">
        <f t="shared" si="38"/>
        <v>201.615384615385</v>
      </c>
    </row>
    <row r="415" ht="15.75" spans="3:36">
      <c r="C415" t="s">
        <v>993</v>
      </c>
      <c r="D415" t="s">
        <v>994</v>
      </c>
      <c r="E415">
        <f t="shared" si="34"/>
        <v>13</v>
      </c>
      <c r="F415" s="97">
        <v>19947140</v>
      </c>
      <c r="G415" s="97">
        <v>18880651</v>
      </c>
      <c r="H415" s="97">
        <v>24214421</v>
      </c>
      <c r="I415" s="97">
        <v>15138654</v>
      </c>
      <c r="J415" s="97">
        <v>16463124</v>
      </c>
      <c r="K415" s="97">
        <v>27819227</v>
      </c>
      <c r="L415" s="97">
        <v>16185948</v>
      </c>
      <c r="M415" s="97">
        <v>12958069</v>
      </c>
      <c r="N415" s="97">
        <v>16001961</v>
      </c>
      <c r="O415" s="97">
        <v>30634838</v>
      </c>
      <c r="P415" s="97">
        <v>13806028</v>
      </c>
      <c r="Q415" s="97">
        <v>16140279</v>
      </c>
      <c r="R415" s="97">
        <v>23989335</v>
      </c>
      <c r="S415" s="103">
        <f t="shared" si="35"/>
        <v>252179675</v>
      </c>
      <c r="U415" s="97">
        <v>207</v>
      </c>
      <c r="V415" s="97">
        <v>220</v>
      </c>
      <c r="W415" s="97">
        <v>283</v>
      </c>
      <c r="X415" s="97">
        <v>173</v>
      </c>
      <c r="Y415" s="97">
        <v>160</v>
      </c>
      <c r="Z415" s="97">
        <v>290</v>
      </c>
      <c r="AA415" s="97">
        <v>168</v>
      </c>
      <c r="AB415" s="97">
        <v>134</v>
      </c>
      <c r="AC415" s="97">
        <v>187</v>
      </c>
      <c r="AD415" s="97">
        <v>335</v>
      </c>
      <c r="AE415" s="97">
        <v>164</v>
      </c>
      <c r="AF415" s="97">
        <v>168</v>
      </c>
      <c r="AG415" s="97">
        <v>239</v>
      </c>
      <c r="AH415" s="90">
        <f t="shared" si="36"/>
        <v>2728</v>
      </c>
      <c r="AI415">
        <f t="shared" si="37"/>
        <v>92441.2298387097</v>
      </c>
      <c r="AJ415">
        <f t="shared" si="38"/>
        <v>209.846153846154</v>
      </c>
    </row>
    <row r="416" ht="15.75" spans="3:36">
      <c r="C416" t="s">
        <v>951</v>
      </c>
      <c r="D416" t="s">
        <v>952</v>
      </c>
      <c r="E416">
        <f t="shared" si="34"/>
        <v>0</v>
      </c>
      <c r="F416" s="97">
        <v>0</v>
      </c>
      <c r="G416" s="97">
        <v>0</v>
      </c>
      <c r="H416" s="97">
        <v>0</v>
      </c>
      <c r="I416" s="97">
        <v>0</v>
      </c>
      <c r="J416" s="97">
        <v>0</v>
      </c>
      <c r="K416" s="97">
        <v>0</v>
      </c>
      <c r="L416" s="97">
        <v>0</v>
      </c>
      <c r="M416" s="97">
        <v>0</v>
      </c>
      <c r="N416" s="97">
        <v>0</v>
      </c>
      <c r="O416" s="97">
        <v>0</v>
      </c>
      <c r="P416" s="97">
        <v>0</v>
      </c>
      <c r="Q416" s="97">
        <v>0</v>
      </c>
      <c r="R416" s="97">
        <v>0</v>
      </c>
      <c r="S416" s="103">
        <f t="shared" si="35"/>
        <v>0</v>
      </c>
      <c r="U416" s="97">
        <v>0</v>
      </c>
      <c r="V416" s="97">
        <v>0</v>
      </c>
      <c r="W416" s="97">
        <v>0</v>
      </c>
      <c r="X416" s="97">
        <v>0</v>
      </c>
      <c r="Y416" s="97">
        <v>0</v>
      </c>
      <c r="Z416" s="97">
        <v>0</v>
      </c>
      <c r="AA416" s="97">
        <v>0</v>
      </c>
      <c r="AB416" s="97">
        <v>0</v>
      </c>
      <c r="AC416" s="97">
        <v>0</v>
      </c>
      <c r="AD416" s="97">
        <v>0</v>
      </c>
      <c r="AE416" s="97">
        <v>0</v>
      </c>
      <c r="AF416" s="97">
        <v>0</v>
      </c>
      <c r="AG416" s="97">
        <v>0</v>
      </c>
      <c r="AH416" s="90">
        <f t="shared" si="36"/>
        <v>0</v>
      </c>
      <c r="AI416">
        <f t="shared" si="37"/>
        <v>0</v>
      </c>
      <c r="AJ416">
        <f t="shared" si="38"/>
        <v>0</v>
      </c>
    </row>
    <row r="417" ht="15.75" spans="3:36">
      <c r="C417" t="s">
        <v>1165</v>
      </c>
      <c r="D417" t="s">
        <v>1166</v>
      </c>
      <c r="E417">
        <f t="shared" si="34"/>
        <v>0</v>
      </c>
      <c r="F417" s="97">
        <v>0</v>
      </c>
      <c r="G417" s="97">
        <v>0</v>
      </c>
      <c r="H417" s="97">
        <v>0</v>
      </c>
      <c r="I417" s="97">
        <v>0</v>
      </c>
      <c r="J417" s="97">
        <v>0</v>
      </c>
      <c r="K417" s="97">
        <v>0</v>
      </c>
      <c r="L417" s="97">
        <v>0</v>
      </c>
      <c r="M417" s="97">
        <v>0</v>
      </c>
      <c r="N417" s="97">
        <v>0</v>
      </c>
      <c r="O417" s="97">
        <v>0</v>
      </c>
      <c r="P417" s="97">
        <v>0</v>
      </c>
      <c r="Q417" s="97">
        <v>0</v>
      </c>
      <c r="R417" s="97">
        <v>0</v>
      </c>
      <c r="S417" s="103">
        <f t="shared" si="35"/>
        <v>0</v>
      </c>
      <c r="U417" s="97">
        <v>0</v>
      </c>
      <c r="V417" s="97">
        <v>0</v>
      </c>
      <c r="W417" s="97">
        <v>0</v>
      </c>
      <c r="X417" s="97">
        <v>0</v>
      </c>
      <c r="Y417" s="97">
        <v>0</v>
      </c>
      <c r="Z417" s="97">
        <v>0</v>
      </c>
      <c r="AA417" s="97">
        <v>0</v>
      </c>
      <c r="AB417" s="97">
        <v>0</v>
      </c>
      <c r="AC417" s="97">
        <v>0</v>
      </c>
      <c r="AD417" s="97">
        <v>0</v>
      </c>
      <c r="AE417" s="97">
        <v>0</v>
      </c>
      <c r="AF417" s="97">
        <v>0</v>
      </c>
      <c r="AG417" s="97">
        <v>0</v>
      </c>
      <c r="AH417" s="90">
        <f t="shared" si="36"/>
        <v>0</v>
      </c>
      <c r="AI417">
        <f t="shared" si="37"/>
        <v>0</v>
      </c>
      <c r="AJ417">
        <f t="shared" si="38"/>
        <v>0</v>
      </c>
    </row>
    <row r="418" ht="15.75" spans="3:36">
      <c r="C418" t="s">
        <v>961</v>
      </c>
      <c r="D418" t="s">
        <v>962</v>
      </c>
      <c r="E418">
        <f t="shared" si="34"/>
        <v>13</v>
      </c>
      <c r="F418" s="97">
        <v>4055276</v>
      </c>
      <c r="G418" s="97">
        <v>5214643</v>
      </c>
      <c r="H418" s="97">
        <v>5621383</v>
      </c>
      <c r="I418" s="97">
        <v>5358925</v>
      </c>
      <c r="J418" s="97">
        <v>5472282</v>
      </c>
      <c r="K418" s="97">
        <v>5809572</v>
      </c>
      <c r="L418" s="97">
        <v>3280183</v>
      </c>
      <c r="M418" s="97">
        <v>4993145</v>
      </c>
      <c r="N418" s="97">
        <v>4721650</v>
      </c>
      <c r="O418" s="97">
        <v>4438972</v>
      </c>
      <c r="P418" s="97">
        <v>4399845</v>
      </c>
      <c r="Q418" s="97">
        <v>4757823</v>
      </c>
      <c r="R418" s="97">
        <v>5591107</v>
      </c>
      <c r="S418" s="103">
        <f t="shared" si="35"/>
        <v>63714806</v>
      </c>
      <c r="U418" s="97">
        <v>50</v>
      </c>
      <c r="V418" s="97">
        <v>77</v>
      </c>
      <c r="W418" s="97">
        <v>88</v>
      </c>
      <c r="X418" s="97">
        <v>81</v>
      </c>
      <c r="Y418" s="97">
        <v>75</v>
      </c>
      <c r="Z418" s="97">
        <v>71</v>
      </c>
      <c r="AA418" s="97">
        <v>48</v>
      </c>
      <c r="AB418" s="97">
        <v>78</v>
      </c>
      <c r="AC418" s="97">
        <v>82</v>
      </c>
      <c r="AD418" s="97">
        <v>60</v>
      </c>
      <c r="AE418" s="97">
        <v>83</v>
      </c>
      <c r="AF418" s="97">
        <v>75</v>
      </c>
      <c r="AG418" s="97">
        <v>79</v>
      </c>
      <c r="AH418" s="90">
        <f t="shared" si="36"/>
        <v>947</v>
      </c>
      <c r="AI418">
        <f t="shared" si="37"/>
        <v>67280.6821541711</v>
      </c>
      <c r="AJ418">
        <f t="shared" si="38"/>
        <v>72.8461538461538</v>
      </c>
    </row>
    <row r="419" ht="15.75" spans="3:36">
      <c r="C419" t="s">
        <v>995</v>
      </c>
      <c r="D419" t="s">
        <v>996</v>
      </c>
      <c r="E419">
        <f t="shared" si="34"/>
        <v>13</v>
      </c>
      <c r="F419" s="97">
        <v>22041404</v>
      </c>
      <c r="G419" s="97">
        <v>18602681</v>
      </c>
      <c r="H419" s="97">
        <v>22688122</v>
      </c>
      <c r="I419" s="97">
        <v>16619525</v>
      </c>
      <c r="J419" s="97">
        <v>19532882</v>
      </c>
      <c r="K419" s="97">
        <v>28119453</v>
      </c>
      <c r="L419" s="97">
        <v>19372779</v>
      </c>
      <c r="M419" s="97">
        <v>16113496</v>
      </c>
      <c r="N419" s="97">
        <v>19117352</v>
      </c>
      <c r="O419" s="97">
        <v>25913187</v>
      </c>
      <c r="P419" s="97">
        <v>20059292</v>
      </c>
      <c r="Q419" s="97">
        <v>19551377</v>
      </c>
      <c r="R419" s="97">
        <v>25508828</v>
      </c>
      <c r="S419" s="103">
        <f t="shared" si="35"/>
        <v>273240378</v>
      </c>
      <c r="U419" s="97">
        <v>245</v>
      </c>
      <c r="V419" s="97">
        <v>202</v>
      </c>
      <c r="W419" s="97">
        <v>256</v>
      </c>
      <c r="X419" s="97">
        <v>195</v>
      </c>
      <c r="Y419" s="97">
        <v>198</v>
      </c>
      <c r="Z419" s="97">
        <v>308</v>
      </c>
      <c r="AA419" s="97">
        <v>197</v>
      </c>
      <c r="AB419" s="97">
        <v>170</v>
      </c>
      <c r="AC419" s="97">
        <v>211</v>
      </c>
      <c r="AD419" s="97">
        <v>271</v>
      </c>
      <c r="AE419" s="97">
        <v>220</v>
      </c>
      <c r="AF419" s="97">
        <v>211</v>
      </c>
      <c r="AG419" s="97">
        <v>236</v>
      </c>
      <c r="AH419" s="90">
        <f t="shared" si="36"/>
        <v>2920</v>
      </c>
      <c r="AI419">
        <f t="shared" si="37"/>
        <v>93575.4719178082</v>
      </c>
      <c r="AJ419">
        <f t="shared" si="38"/>
        <v>224.615384615385</v>
      </c>
    </row>
    <row r="420" ht="15.75" spans="3:36">
      <c r="C420" t="s">
        <v>997</v>
      </c>
      <c r="D420" t="s">
        <v>998</v>
      </c>
      <c r="E420">
        <f t="shared" si="34"/>
        <v>13</v>
      </c>
      <c r="F420" s="97">
        <v>15074641</v>
      </c>
      <c r="G420" s="97">
        <v>19034338</v>
      </c>
      <c r="H420" s="97">
        <v>19899201</v>
      </c>
      <c r="I420" s="97">
        <v>16462616</v>
      </c>
      <c r="J420" s="97">
        <v>16583908</v>
      </c>
      <c r="K420" s="97">
        <v>21309944</v>
      </c>
      <c r="L420" s="97">
        <v>19282463</v>
      </c>
      <c r="M420" s="97">
        <v>13285861</v>
      </c>
      <c r="N420" s="97">
        <v>17243668</v>
      </c>
      <c r="O420" s="97">
        <v>20593123</v>
      </c>
      <c r="P420" s="97">
        <v>13268397</v>
      </c>
      <c r="Q420" s="97">
        <v>16405056</v>
      </c>
      <c r="R420" s="97">
        <v>23079002</v>
      </c>
      <c r="S420" s="103">
        <f t="shared" si="35"/>
        <v>231522218</v>
      </c>
      <c r="U420" s="97">
        <v>155</v>
      </c>
      <c r="V420" s="97">
        <v>202</v>
      </c>
      <c r="W420" s="97">
        <v>234</v>
      </c>
      <c r="X420" s="97">
        <v>210</v>
      </c>
      <c r="Y420" s="97">
        <v>189</v>
      </c>
      <c r="Z420" s="97">
        <v>239</v>
      </c>
      <c r="AA420" s="97">
        <v>205</v>
      </c>
      <c r="AB420" s="97">
        <v>145</v>
      </c>
      <c r="AC420" s="97">
        <v>185</v>
      </c>
      <c r="AD420" s="97">
        <v>243</v>
      </c>
      <c r="AE420" s="97">
        <v>153</v>
      </c>
      <c r="AF420" s="97">
        <v>178</v>
      </c>
      <c r="AG420" s="97">
        <v>232</v>
      </c>
      <c r="AH420" s="90">
        <f t="shared" si="36"/>
        <v>2570</v>
      </c>
      <c r="AI420">
        <f t="shared" si="37"/>
        <v>90086.4661478599</v>
      </c>
      <c r="AJ420">
        <f t="shared" si="38"/>
        <v>197.692307692308</v>
      </c>
    </row>
    <row r="421" ht="15.75" spans="3:36">
      <c r="C421" t="s">
        <v>999</v>
      </c>
      <c r="D421" t="s">
        <v>1000</v>
      </c>
      <c r="E421">
        <f t="shared" si="34"/>
        <v>13</v>
      </c>
      <c r="F421" s="97">
        <v>14868344</v>
      </c>
      <c r="G421" s="97">
        <v>12079954</v>
      </c>
      <c r="H421" s="97">
        <v>10948408</v>
      </c>
      <c r="I421" s="97">
        <v>11451259</v>
      </c>
      <c r="J421" s="97">
        <v>13064687</v>
      </c>
      <c r="K421" s="97">
        <v>19091454</v>
      </c>
      <c r="L421" s="97">
        <v>17176459</v>
      </c>
      <c r="M421" s="97">
        <v>9575862</v>
      </c>
      <c r="N421" s="97">
        <v>9438216</v>
      </c>
      <c r="O421" s="97">
        <v>19166514</v>
      </c>
      <c r="P421" s="97">
        <v>8017607</v>
      </c>
      <c r="Q421" s="97">
        <v>9193536</v>
      </c>
      <c r="R421" s="97">
        <v>18012143</v>
      </c>
      <c r="S421" s="103">
        <f t="shared" si="35"/>
        <v>172084443</v>
      </c>
      <c r="U421" s="97">
        <v>159</v>
      </c>
      <c r="V421" s="97">
        <v>153</v>
      </c>
      <c r="W421" s="97">
        <v>132</v>
      </c>
      <c r="X421" s="97">
        <v>137</v>
      </c>
      <c r="Y421" s="97">
        <v>149</v>
      </c>
      <c r="Z421" s="97">
        <v>203</v>
      </c>
      <c r="AA421" s="97">
        <v>180</v>
      </c>
      <c r="AB421" s="97">
        <v>121</v>
      </c>
      <c r="AC421" s="97">
        <v>130</v>
      </c>
      <c r="AD421" s="97">
        <v>235</v>
      </c>
      <c r="AE421" s="97">
        <v>104</v>
      </c>
      <c r="AF421" s="97">
        <v>127</v>
      </c>
      <c r="AG421" s="97">
        <v>216</v>
      </c>
      <c r="AH421" s="90">
        <f t="shared" si="36"/>
        <v>2046</v>
      </c>
      <c r="AI421">
        <f t="shared" si="37"/>
        <v>84107.7434017595</v>
      </c>
      <c r="AJ421">
        <f t="shared" si="38"/>
        <v>157.384615384615</v>
      </c>
    </row>
    <row r="422" ht="15.75" spans="3:36">
      <c r="C422" t="s">
        <v>1001</v>
      </c>
      <c r="D422" t="s">
        <v>1002</v>
      </c>
      <c r="E422">
        <f t="shared" si="34"/>
        <v>13</v>
      </c>
      <c r="F422" s="97">
        <v>16549562</v>
      </c>
      <c r="G422" s="97">
        <v>19313278</v>
      </c>
      <c r="H422" s="97">
        <v>17318418</v>
      </c>
      <c r="I422" s="97">
        <v>18599865</v>
      </c>
      <c r="J422" s="97">
        <v>18870766</v>
      </c>
      <c r="K422" s="97">
        <v>26051668</v>
      </c>
      <c r="L422" s="97">
        <v>23218326</v>
      </c>
      <c r="M422" s="97">
        <v>14136371</v>
      </c>
      <c r="N422" s="97">
        <v>15062688</v>
      </c>
      <c r="O422" s="97">
        <v>25723811</v>
      </c>
      <c r="P422" s="97">
        <v>16164346</v>
      </c>
      <c r="Q422" s="97">
        <v>16312782</v>
      </c>
      <c r="R422" s="97">
        <v>23875392</v>
      </c>
      <c r="S422" s="103">
        <f t="shared" si="35"/>
        <v>251197273</v>
      </c>
      <c r="U422" s="97">
        <v>214</v>
      </c>
      <c r="V422" s="97">
        <v>201</v>
      </c>
      <c r="W422" s="97">
        <v>224</v>
      </c>
      <c r="X422" s="97">
        <v>215</v>
      </c>
      <c r="Y422" s="97">
        <v>219</v>
      </c>
      <c r="Z422" s="97">
        <v>318</v>
      </c>
      <c r="AA422" s="97">
        <v>263</v>
      </c>
      <c r="AB422" s="97">
        <v>163</v>
      </c>
      <c r="AC422" s="97">
        <v>227</v>
      </c>
      <c r="AD422" s="97">
        <v>298</v>
      </c>
      <c r="AE422" s="97">
        <v>214</v>
      </c>
      <c r="AF422" s="97">
        <v>231</v>
      </c>
      <c r="AG422" s="97">
        <v>282</v>
      </c>
      <c r="AH422" s="90">
        <f t="shared" si="36"/>
        <v>3069</v>
      </c>
      <c r="AI422">
        <f t="shared" si="37"/>
        <v>81849.8771586836</v>
      </c>
      <c r="AJ422">
        <f t="shared" si="38"/>
        <v>236.076923076923</v>
      </c>
    </row>
    <row r="423" ht="15.75" spans="3:36">
      <c r="C423" t="s">
        <v>1003</v>
      </c>
      <c r="D423" t="s">
        <v>1167</v>
      </c>
      <c r="E423">
        <f t="shared" si="34"/>
        <v>13</v>
      </c>
      <c r="F423" s="97">
        <v>28666559</v>
      </c>
      <c r="G423" s="97">
        <v>24396942</v>
      </c>
      <c r="H423" s="97">
        <v>28521417</v>
      </c>
      <c r="I423" s="97">
        <v>28489604</v>
      </c>
      <c r="J423" s="97">
        <v>29381961</v>
      </c>
      <c r="K423" s="97">
        <v>37708178</v>
      </c>
      <c r="L423" s="97">
        <v>31550453</v>
      </c>
      <c r="M423" s="97">
        <v>22958359</v>
      </c>
      <c r="N423" s="97">
        <v>27483168</v>
      </c>
      <c r="O423" s="97">
        <v>34723823</v>
      </c>
      <c r="P423" s="97">
        <v>25969325</v>
      </c>
      <c r="Q423" s="97">
        <v>30178860</v>
      </c>
      <c r="R423" s="97">
        <v>34615898</v>
      </c>
      <c r="S423" s="103">
        <f t="shared" si="35"/>
        <v>384644547</v>
      </c>
      <c r="U423" s="97">
        <v>349</v>
      </c>
      <c r="V423" s="97">
        <v>332</v>
      </c>
      <c r="W423" s="97">
        <v>382</v>
      </c>
      <c r="X423" s="97">
        <v>388</v>
      </c>
      <c r="Y423" s="97">
        <v>398</v>
      </c>
      <c r="Z423" s="97">
        <v>468</v>
      </c>
      <c r="AA423" s="97">
        <v>352</v>
      </c>
      <c r="AB423" s="97">
        <v>297</v>
      </c>
      <c r="AC423" s="97">
        <v>380</v>
      </c>
      <c r="AD423" s="97">
        <v>478</v>
      </c>
      <c r="AE423" s="97">
        <v>378</v>
      </c>
      <c r="AF423" s="97">
        <v>403</v>
      </c>
      <c r="AG423" s="97">
        <v>410</v>
      </c>
      <c r="AH423" s="90">
        <f t="shared" si="36"/>
        <v>5015</v>
      </c>
      <c r="AI423">
        <f t="shared" si="37"/>
        <v>76698.8129611167</v>
      </c>
      <c r="AJ423">
        <f t="shared" si="38"/>
        <v>385.769230769231</v>
      </c>
    </row>
    <row r="424" ht="15.75" spans="3:36">
      <c r="C424" t="s">
        <v>1055</v>
      </c>
      <c r="D424" t="s">
        <v>1168</v>
      </c>
      <c r="E424">
        <f t="shared" si="34"/>
        <v>13</v>
      </c>
      <c r="F424" s="97">
        <v>11652296</v>
      </c>
      <c r="G424" s="97">
        <v>14602514</v>
      </c>
      <c r="H424" s="97">
        <v>18571092</v>
      </c>
      <c r="I424" s="97">
        <v>15573954</v>
      </c>
      <c r="J424" s="97">
        <v>19337109</v>
      </c>
      <c r="K424" s="97">
        <v>27337684</v>
      </c>
      <c r="L424" s="97">
        <v>33476120</v>
      </c>
      <c r="M424" s="97">
        <v>15434929</v>
      </c>
      <c r="N424" s="97">
        <v>22482395</v>
      </c>
      <c r="O424" s="97">
        <v>33460829</v>
      </c>
      <c r="P424" s="97">
        <v>19612649</v>
      </c>
      <c r="Q424" s="97">
        <v>20363209</v>
      </c>
      <c r="R424" s="97">
        <v>31418213</v>
      </c>
      <c r="S424" s="103">
        <f t="shared" si="35"/>
        <v>283322993</v>
      </c>
      <c r="U424" s="97">
        <v>105</v>
      </c>
      <c r="V424" s="97">
        <v>149</v>
      </c>
      <c r="W424" s="97">
        <v>153</v>
      </c>
      <c r="X424" s="97">
        <v>135</v>
      </c>
      <c r="Y424" s="97">
        <v>188</v>
      </c>
      <c r="Z424" s="97">
        <v>244</v>
      </c>
      <c r="AA424" s="97">
        <v>324</v>
      </c>
      <c r="AB424" s="97">
        <v>155</v>
      </c>
      <c r="AC424" s="97">
        <v>223</v>
      </c>
      <c r="AD424" s="97">
        <v>370</v>
      </c>
      <c r="AE424" s="97">
        <v>162</v>
      </c>
      <c r="AF424" s="97">
        <v>210</v>
      </c>
      <c r="AG424" s="97">
        <v>328</v>
      </c>
      <c r="AH424" s="90">
        <f t="shared" si="36"/>
        <v>2746</v>
      </c>
      <c r="AI424">
        <f t="shared" si="37"/>
        <v>103176.617989803</v>
      </c>
      <c r="AJ424">
        <f t="shared" si="38"/>
        <v>211.230769230769</v>
      </c>
    </row>
    <row r="425" ht="15.75" spans="3:36">
      <c r="C425" t="s">
        <v>1009</v>
      </c>
      <c r="D425" t="s">
        <v>1010</v>
      </c>
      <c r="E425">
        <f t="shared" si="34"/>
        <v>13</v>
      </c>
      <c r="F425" s="97">
        <v>24955939</v>
      </c>
      <c r="G425" s="97">
        <v>26936002</v>
      </c>
      <c r="H425" s="97">
        <v>32488390</v>
      </c>
      <c r="I425" s="97">
        <v>25038107</v>
      </c>
      <c r="J425" s="97">
        <v>23775775</v>
      </c>
      <c r="K425" s="97">
        <v>35513885</v>
      </c>
      <c r="L425" s="97">
        <v>26560044</v>
      </c>
      <c r="M425" s="97">
        <v>18059730</v>
      </c>
      <c r="N425" s="97">
        <v>25796973</v>
      </c>
      <c r="O425" s="97">
        <v>36644707</v>
      </c>
      <c r="P425" s="97">
        <v>21731937</v>
      </c>
      <c r="Q425" s="97">
        <v>23228146</v>
      </c>
      <c r="R425" s="97">
        <v>25987627</v>
      </c>
      <c r="S425" s="103">
        <f t="shared" si="35"/>
        <v>346717262</v>
      </c>
      <c r="U425" s="97">
        <v>275</v>
      </c>
      <c r="V425" s="97">
        <v>340</v>
      </c>
      <c r="W425" s="97">
        <v>341</v>
      </c>
      <c r="X425" s="97">
        <v>283</v>
      </c>
      <c r="Y425" s="97">
        <v>263</v>
      </c>
      <c r="Z425" s="97">
        <v>399</v>
      </c>
      <c r="AA425" s="97">
        <v>286</v>
      </c>
      <c r="AB425" s="97">
        <v>217</v>
      </c>
      <c r="AC425" s="97">
        <v>324</v>
      </c>
      <c r="AD425" s="97">
        <v>398</v>
      </c>
      <c r="AE425" s="97">
        <v>248</v>
      </c>
      <c r="AF425" s="97">
        <v>252</v>
      </c>
      <c r="AG425" s="97">
        <v>285</v>
      </c>
      <c r="AH425" s="90">
        <f t="shared" si="36"/>
        <v>3911</v>
      </c>
      <c r="AI425">
        <f t="shared" si="37"/>
        <v>88651.8184607517</v>
      </c>
      <c r="AJ425">
        <f t="shared" si="38"/>
        <v>300.846153846154</v>
      </c>
    </row>
    <row r="426" ht="15.75" spans="3:36">
      <c r="C426" t="s">
        <v>1169</v>
      </c>
      <c r="D426" t="s">
        <v>1170</v>
      </c>
      <c r="E426">
        <f t="shared" si="34"/>
        <v>0</v>
      </c>
      <c r="F426" s="97">
        <v>0</v>
      </c>
      <c r="G426" s="97">
        <v>0</v>
      </c>
      <c r="H426" s="97">
        <v>0</v>
      </c>
      <c r="I426" s="97">
        <v>0</v>
      </c>
      <c r="J426" s="97">
        <v>0</v>
      </c>
      <c r="K426" s="97">
        <v>0</v>
      </c>
      <c r="L426" s="97">
        <v>0</v>
      </c>
      <c r="M426" s="97">
        <v>0</v>
      </c>
      <c r="N426" s="97">
        <v>0</v>
      </c>
      <c r="O426" s="97">
        <v>0</v>
      </c>
      <c r="P426" s="97">
        <v>0</v>
      </c>
      <c r="Q426" s="97">
        <v>0</v>
      </c>
      <c r="R426" s="97">
        <v>0</v>
      </c>
      <c r="S426" s="103">
        <f t="shared" si="35"/>
        <v>0</v>
      </c>
      <c r="U426" s="97">
        <v>0</v>
      </c>
      <c r="V426" s="97">
        <v>0</v>
      </c>
      <c r="W426" s="97">
        <v>0</v>
      </c>
      <c r="X426" s="97">
        <v>0</v>
      </c>
      <c r="Y426" s="97">
        <v>0</v>
      </c>
      <c r="Z426" s="97">
        <v>0</v>
      </c>
      <c r="AA426" s="97">
        <v>0</v>
      </c>
      <c r="AB426" s="97">
        <v>0</v>
      </c>
      <c r="AC426" s="97">
        <v>0</v>
      </c>
      <c r="AD426" s="97">
        <v>0</v>
      </c>
      <c r="AE426" s="97">
        <v>0</v>
      </c>
      <c r="AF426" s="97">
        <v>0</v>
      </c>
      <c r="AG426" s="97">
        <v>0</v>
      </c>
      <c r="AH426" s="90">
        <f t="shared" si="36"/>
        <v>0</v>
      </c>
      <c r="AI426">
        <f t="shared" si="37"/>
        <v>0</v>
      </c>
      <c r="AJ426">
        <f t="shared" si="38"/>
        <v>0</v>
      </c>
    </row>
    <row r="427" ht="15.75" spans="3:36">
      <c r="C427" t="s">
        <v>1171</v>
      </c>
      <c r="D427" t="s">
        <v>1172</v>
      </c>
      <c r="E427">
        <f t="shared" si="34"/>
        <v>0</v>
      </c>
      <c r="F427" s="97">
        <v>0</v>
      </c>
      <c r="G427" s="97">
        <v>0</v>
      </c>
      <c r="H427" s="97">
        <v>0</v>
      </c>
      <c r="I427" s="97">
        <v>0</v>
      </c>
      <c r="J427" s="97">
        <v>0</v>
      </c>
      <c r="K427" s="97">
        <v>0</v>
      </c>
      <c r="L427" s="97">
        <v>0</v>
      </c>
      <c r="M427" s="97">
        <v>0</v>
      </c>
      <c r="N427" s="97">
        <v>0</v>
      </c>
      <c r="O427" s="97">
        <v>0</v>
      </c>
      <c r="P427" s="97">
        <v>0</v>
      </c>
      <c r="Q427" s="97">
        <v>0</v>
      </c>
      <c r="R427" s="97">
        <v>0</v>
      </c>
      <c r="S427" s="103">
        <f t="shared" si="35"/>
        <v>0</v>
      </c>
      <c r="U427" s="97">
        <v>0</v>
      </c>
      <c r="V427" s="97">
        <v>0</v>
      </c>
      <c r="W427" s="97">
        <v>0</v>
      </c>
      <c r="X427" s="97">
        <v>0</v>
      </c>
      <c r="Y427" s="97">
        <v>0</v>
      </c>
      <c r="Z427" s="97">
        <v>0</v>
      </c>
      <c r="AA427" s="97">
        <v>0</v>
      </c>
      <c r="AB427" s="97">
        <v>0</v>
      </c>
      <c r="AC427" s="97">
        <v>0</v>
      </c>
      <c r="AD427" s="97">
        <v>0</v>
      </c>
      <c r="AE427" s="97">
        <v>0</v>
      </c>
      <c r="AF427" s="97">
        <v>0</v>
      </c>
      <c r="AG427" s="97">
        <v>0</v>
      </c>
      <c r="AH427" s="90">
        <f t="shared" si="36"/>
        <v>0</v>
      </c>
      <c r="AI427">
        <f t="shared" si="37"/>
        <v>0</v>
      </c>
      <c r="AJ427">
        <f t="shared" si="38"/>
        <v>0</v>
      </c>
    </row>
    <row r="428" ht="15.75" spans="3:36">
      <c r="C428" t="s">
        <v>1173</v>
      </c>
      <c r="D428" t="s">
        <v>1174</v>
      </c>
      <c r="E428">
        <f t="shared" si="34"/>
        <v>0</v>
      </c>
      <c r="F428" s="97">
        <v>0</v>
      </c>
      <c r="G428" s="97">
        <v>0</v>
      </c>
      <c r="H428" s="97">
        <v>0</v>
      </c>
      <c r="I428" s="97">
        <v>0</v>
      </c>
      <c r="J428" s="97">
        <v>0</v>
      </c>
      <c r="K428" s="97">
        <v>0</v>
      </c>
      <c r="L428" s="97">
        <v>0</v>
      </c>
      <c r="M428" s="97">
        <v>0</v>
      </c>
      <c r="N428" s="97">
        <v>0</v>
      </c>
      <c r="O428" s="97">
        <v>0</v>
      </c>
      <c r="P428" s="97">
        <v>0</v>
      </c>
      <c r="Q428" s="97">
        <v>0</v>
      </c>
      <c r="R428" s="97">
        <v>0</v>
      </c>
      <c r="S428" s="103">
        <f t="shared" si="35"/>
        <v>0</v>
      </c>
      <c r="U428" s="97">
        <v>0</v>
      </c>
      <c r="V428" s="97">
        <v>0</v>
      </c>
      <c r="W428" s="97">
        <v>0</v>
      </c>
      <c r="X428" s="97">
        <v>0</v>
      </c>
      <c r="Y428" s="97">
        <v>0</v>
      </c>
      <c r="Z428" s="97">
        <v>0</v>
      </c>
      <c r="AA428" s="97">
        <v>0</v>
      </c>
      <c r="AB428" s="97">
        <v>0</v>
      </c>
      <c r="AC428" s="97">
        <v>0</v>
      </c>
      <c r="AD428" s="97">
        <v>0</v>
      </c>
      <c r="AE428" s="97">
        <v>0</v>
      </c>
      <c r="AF428" s="97">
        <v>0</v>
      </c>
      <c r="AG428" s="97">
        <v>0</v>
      </c>
      <c r="AH428" s="90">
        <f t="shared" si="36"/>
        <v>0</v>
      </c>
      <c r="AI428">
        <f t="shared" si="37"/>
        <v>0</v>
      </c>
      <c r="AJ428">
        <f t="shared" si="38"/>
        <v>0</v>
      </c>
    </row>
    <row r="429" ht="15.75" spans="3:36">
      <c r="C429" t="s">
        <v>1175</v>
      </c>
      <c r="D429" t="s">
        <v>1176</v>
      </c>
      <c r="E429">
        <f t="shared" si="34"/>
        <v>0</v>
      </c>
      <c r="F429" s="97">
        <v>0</v>
      </c>
      <c r="G429" s="97">
        <v>0</v>
      </c>
      <c r="H429" s="97">
        <v>0</v>
      </c>
      <c r="I429" s="97">
        <v>0</v>
      </c>
      <c r="J429" s="97">
        <v>0</v>
      </c>
      <c r="K429" s="97">
        <v>0</v>
      </c>
      <c r="L429" s="97">
        <v>0</v>
      </c>
      <c r="M429" s="97">
        <v>0</v>
      </c>
      <c r="N429" s="97">
        <v>0</v>
      </c>
      <c r="O429" s="97">
        <v>0</v>
      </c>
      <c r="P429" s="97">
        <v>0</v>
      </c>
      <c r="Q429" s="97">
        <v>0</v>
      </c>
      <c r="R429" s="97">
        <v>0</v>
      </c>
      <c r="S429" s="103">
        <f t="shared" si="35"/>
        <v>0</v>
      </c>
      <c r="U429" s="97">
        <v>0</v>
      </c>
      <c r="V429" s="97">
        <v>0</v>
      </c>
      <c r="W429" s="97">
        <v>0</v>
      </c>
      <c r="X429" s="97">
        <v>0</v>
      </c>
      <c r="Y429" s="97">
        <v>0</v>
      </c>
      <c r="Z429" s="97">
        <v>0</v>
      </c>
      <c r="AA429" s="97">
        <v>0</v>
      </c>
      <c r="AB429" s="97">
        <v>0</v>
      </c>
      <c r="AC429" s="97">
        <v>0</v>
      </c>
      <c r="AD429" s="97">
        <v>0</v>
      </c>
      <c r="AE429" s="97">
        <v>0</v>
      </c>
      <c r="AF429" s="97">
        <v>0</v>
      </c>
      <c r="AG429" s="97">
        <v>0</v>
      </c>
      <c r="AH429" s="90">
        <f t="shared" si="36"/>
        <v>0</v>
      </c>
      <c r="AI429">
        <f t="shared" si="37"/>
        <v>0</v>
      </c>
      <c r="AJ429">
        <f t="shared" si="38"/>
        <v>0</v>
      </c>
    </row>
    <row r="430" ht="15.75" spans="3:36">
      <c r="C430" t="s">
        <v>1177</v>
      </c>
      <c r="D430" t="s">
        <v>1178</v>
      </c>
      <c r="E430">
        <f t="shared" si="34"/>
        <v>0</v>
      </c>
      <c r="F430" s="97">
        <v>0</v>
      </c>
      <c r="G430" s="97">
        <v>0</v>
      </c>
      <c r="H430" s="97">
        <v>0</v>
      </c>
      <c r="I430" s="97">
        <v>0</v>
      </c>
      <c r="J430" s="97">
        <v>0</v>
      </c>
      <c r="K430" s="97">
        <v>0</v>
      </c>
      <c r="L430" s="97">
        <v>0</v>
      </c>
      <c r="M430" s="97">
        <v>0</v>
      </c>
      <c r="N430" s="97">
        <v>0</v>
      </c>
      <c r="O430" s="97">
        <v>0</v>
      </c>
      <c r="P430" s="97">
        <v>0</v>
      </c>
      <c r="Q430" s="97">
        <v>0</v>
      </c>
      <c r="R430" s="97">
        <v>0</v>
      </c>
      <c r="S430" s="103">
        <f t="shared" si="35"/>
        <v>0</v>
      </c>
      <c r="U430" s="97">
        <v>0</v>
      </c>
      <c r="V430" s="97">
        <v>0</v>
      </c>
      <c r="W430" s="97">
        <v>0</v>
      </c>
      <c r="X430" s="97">
        <v>0</v>
      </c>
      <c r="Y430" s="97">
        <v>0</v>
      </c>
      <c r="Z430" s="97">
        <v>0</v>
      </c>
      <c r="AA430" s="97">
        <v>0</v>
      </c>
      <c r="AB430" s="97">
        <v>0</v>
      </c>
      <c r="AC430" s="97">
        <v>0</v>
      </c>
      <c r="AD430" s="97">
        <v>0</v>
      </c>
      <c r="AE430" s="97">
        <v>0</v>
      </c>
      <c r="AF430" s="97">
        <v>0</v>
      </c>
      <c r="AG430" s="97">
        <v>0</v>
      </c>
      <c r="AH430" s="90">
        <f t="shared" si="36"/>
        <v>0</v>
      </c>
      <c r="AI430">
        <f t="shared" si="37"/>
        <v>0</v>
      </c>
      <c r="AJ430">
        <f t="shared" si="38"/>
        <v>0</v>
      </c>
    </row>
    <row r="431" ht="15.75" spans="3:36">
      <c r="C431" t="s">
        <v>533</v>
      </c>
      <c r="D431" t="s">
        <v>534</v>
      </c>
      <c r="E431">
        <f t="shared" si="34"/>
        <v>13</v>
      </c>
      <c r="F431" s="97">
        <v>13452675</v>
      </c>
      <c r="G431" s="97">
        <v>23337536</v>
      </c>
      <c r="H431" s="97">
        <v>21774805</v>
      </c>
      <c r="I431" s="97">
        <v>24161220</v>
      </c>
      <c r="J431" s="97">
        <v>31342071</v>
      </c>
      <c r="K431" s="97">
        <v>35893436</v>
      </c>
      <c r="L431" s="97">
        <v>55168220</v>
      </c>
      <c r="M431" s="97">
        <v>19707231</v>
      </c>
      <c r="N431" s="97">
        <v>31265617</v>
      </c>
      <c r="O431" s="97">
        <v>41818405</v>
      </c>
      <c r="P431" s="97">
        <v>24702781</v>
      </c>
      <c r="Q431" s="97">
        <v>32464784</v>
      </c>
      <c r="R431" s="97">
        <v>43415228</v>
      </c>
      <c r="S431" s="103">
        <f t="shared" si="35"/>
        <v>398504009</v>
      </c>
      <c r="U431" s="97">
        <v>136</v>
      </c>
      <c r="V431" s="97">
        <v>198</v>
      </c>
      <c r="W431" s="97">
        <v>197</v>
      </c>
      <c r="X431" s="97">
        <v>226</v>
      </c>
      <c r="Y431" s="97">
        <v>258</v>
      </c>
      <c r="Z431" s="97">
        <v>318</v>
      </c>
      <c r="AA431" s="97">
        <v>428</v>
      </c>
      <c r="AB431" s="97">
        <v>204</v>
      </c>
      <c r="AC431" s="97">
        <v>304</v>
      </c>
      <c r="AD431" s="97">
        <v>401</v>
      </c>
      <c r="AE431" s="97">
        <v>218</v>
      </c>
      <c r="AF431" s="97">
        <v>297</v>
      </c>
      <c r="AG431" s="97">
        <v>392</v>
      </c>
      <c r="AH431" s="90">
        <f t="shared" si="36"/>
        <v>3577</v>
      </c>
      <c r="AI431">
        <f t="shared" si="37"/>
        <v>111407.32708974</v>
      </c>
      <c r="AJ431">
        <f t="shared" si="38"/>
        <v>275.153846153846</v>
      </c>
    </row>
    <row r="432" ht="15.75" spans="3:36">
      <c r="C432" t="s">
        <v>516</v>
      </c>
      <c r="D432" t="s">
        <v>517</v>
      </c>
      <c r="E432">
        <f t="shared" si="34"/>
        <v>13</v>
      </c>
      <c r="F432" s="97">
        <v>2935956</v>
      </c>
      <c r="G432" s="97">
        <v>3069282</v>
      </c>
      <c r="H432" s="97">
        <v>3591379</v>
      </c>
      <c r="I432" s="97">
        <v>3157197</v>
      </c>
      <c r="J432" s="97">
        <v>3495965</v>
      </c>
      <c r="K432" s="97">
        <v>3862165</v>
      </c>
      <c r="L432" s="97">
        <v>2031911</v>
      </c>
      <c r="M432" s="97">
        <v>2684609</v>
      </c>
      <c r="N432" s="97">
        <v>2689277</v>
      </c>
      <c r="O432" s="97">
        <v>4537749</v>
      </c>
      <c r="P432" s="97">
        <v>4711109</v>
      </c>
      <c r="Q432" s="97">
        <v>2789229</v>
      </c>
      <c r="R432" s="97">
        <v>3667022</v>
      </c>
      <c r="S432" s="103">
        <f t="shared" si="35"/>
        <v>43222850</v>
      </c>
      <c r="U432" s="97">
        <v>35</v>
      </c>
      <c r="V432" s="97">
        <v>40</v>
      </c>
      <c r="W432" s="97">
        <v>49</v>
      </c>
      <c r="X432" s="97">
        <v>51</v>
      </c>
      <c r="Y432" s="97">
        <v>48</v>
      </c>
      <c r="Z432" s="97">
        <v>47</v>
      </c>
      <c r="AA432" s="97">
        <v>29</v>
      </c>
      <c r="AB432" s="97">
        <v>37</v>
      </c>
      <c r="AC432" s="97">
        <v>42</v>
      </c>
      <c r="AD432" s="97">
        <v>62</v>
      </c>
      <c r="AE432" s="97">
        <v>72</v>
      </c>
      <c r="AF432" s="97">
        <v>45</v>
      </c>
      <c r="AG432" s="97">
        <v>45</v>
      </c>
      <c r="AH432" s="90">
        <f t="shared" si="36"/>
        <v>602</v>
      </c>
      <c r="AI432">
        <f t="shared" si="37"/>
        <v>71798.7541528239</v>
      </c>
      <c r="AJ432">
        <f t="shared" si="38"/>
        <v>46.3076923076923</v>
      </c>
    </row>
    <row r="433" ht="15.75" spans="3:36">
      <c r="C433" t="s">
        <v>618</v>
      </c>
      <c r="D433" t="s">
        <v>619</v>
      </c>
      <c r="E433">
        <f t="shared" si="34"/>
        <v>13</v>
      </c>
      <c r="F433" s="97">
        <v>5939159</v>
      </c>
      <c r="G433" s="97">
        <v>6841361</v>
      </c>
      <c r="H433" s="97">
        <v>9303732</v>
      </c>
      <c r="I433" s="97">
        <v>9203403</v>
      </c>
      <c r="J433" s="97">
        <v>10213529</v>
      </c>
      <c r="K433" s="97">
        <v>8701106</v>
      </c>
      <c r="L433" s="97">
        <v>10962027</v>
      </c>
      <c r="M433" s="97">
        <v>6919900</v>
      </c>
      <c r="N433" s="97">
        <v>12011129</v>
      </c>
      <c r="O433" s="97">
        <v>10253779</v>
      </c>
      <c r="P433" s="97">
        <v>10687097</v>
      </c>
      <c r="Q433" s="97">
        <v>8372077</v>
      </c>
      <c r="R433" s="97">
        <v>11550017</v>
      </c>
      <c r="S433" s="103">
        <f t="shared" si="35"/>
        <v>120958316</v>
      </c>
      <c r="U433" s="97">
        <v>84</v>
      </c>
      <c r="V433" s="97">
        <v>103</v>
      </c>
      <c r="W433" s="97">
        <v>90</v>
      </c>
      <c r="X433" s="97">
        <v>104</v>
      </c>
      <c r="Y433" s="97">
        <v>89</v>
      </c>
      <c r="Z433" s="97">
        <v>108</v>
      </c>
      <c r="AA433" s="97">
        <v>94</v>
      </c>
      <c r="AB433" s="97">
        <v>79</v>
      </c>
      <c r="AC433" s="97">
        <v>105</v>
      </c>
      <c r="AD433" s="97">
        <v>117</v>
      </c>
      <c r="AE433" s="97">
        <v>123</v>
      </c>
      <c r="AF433" s="97">
        <v>100</v>
      </c>
      <c r="AG433" s="97">
        <v>123</v>
      </c>
      <c r="AH433" s="90">
        <f t="shared" si="36"/>
        <v>1319</v>
      </c>
      <c r="AI433">
        <f t="shared" si="37"/>
        <v>91704.5610310842</v>
      </c>
      <c r="AJ433">
        <f t="shared" si="38"/>
        <v>101.461538461538</v>
      </c>
    </row>
    <row r="434" ht="15.75" spans="3:36">
      <c r="C434" t="s">
        <v>541</v>
      </c>
      <c r="D434" t="s">
        <v>542</v>
      </c>
      <c r="E434">
        <f t="shared" si="34"/>
        <v>13</v>
      </c>
      <c r="F434" s="97">
        <v>13304965</v>
      </c>
      <c r="G434" s="97">
        <v>13003266</v>
      </c>
      <c r="H434" s="97">
        <v>15239361</v>
      </c>
      <c r="I434" s="97">
        <v>11512585</v>
      </c>
      <c r="J434" s="97">
        <v>17573664</v>
      </c>
      <c r="K434" s="97">
        <v>17961149</v>
      </c>
      <c r="L434" s="97">
        <v>21809649</v>
      </c>
      <c r="M434" s="97">
        <v>13388541</v>
      </c>
      <c r="N434" s="97">
        <v>13204621</v>
      </c>
      <c r="O434" s="97">
        <v>18548101</v>
      </c>
      <c r="P434" s="97">
        <v>13198415</v>
      </c>
      <c r="Q434" s="97">
        <v>14870631</v>
      </c>
      <c r="R434" s="97">
        <v>18972487</v>
      </c>
      <c r="S434" s="103">
        <f t="shared" si="35"/>
        <v>202587435</v>
      </c>
      <c r="U434" s="97">
        <v>153</v>
      </c>
      <c r="V434" s="97">
        <v>150</v>
      </c>
      <c r="W434" s="97">
        <v>165</v>
      </c>
      <c r="X434" s="97">
        <v>137</v>
      </c>
      <c r="Y434" s="97">
        <v>190</v>
      </c>
      <c r="Z434" s="97">
        <v>216</v>
      </c>
      <c r="AA434" s="97">
        <v>223</v>
      </c>
      <c r="AB434" s="97">
        <v>132</v>
      </c>
      <c r="AC434" s="97">
        <v>153</v>
      </c>
      <c r="AD434" s="97">
        <v>226</v>
      </c>
      <c r="AE434" s="97">
        <v>183</v>
      </c>
      <c r="AF434" s="97">
        <v>175</v>
      </c>
      <c r="AG434" s="97">
        <v>211</v>
      </c>
      <c r="AH434" s="90">
        <f t="shared" si="36"/>
        <v>2314</v>
      </c>
      <c r="AI434">
        <f t="shared" si="37"/>
        <v>87548.5890233362</v>
      </c>
      <c r="AJ434">
        <f t="shared" si="38"/>
        <v>178</v>
      </c>
    </row>
    <row r="435" ht="15.75" spans="3:36">
      <c r="C435" t="s">
        <v>535</v>
      </c>
      <c r="D435" t="s">
        <v>536</v>
      </c>
      <c r="E435">
        <f t="shared" si="34"/>
        <v>13</v>
      </c>
      <c r="F435" s="97">
        <v>13365777</v>
      </c>
      <c r="G435" s="97">
        <v>12626893</v>
      </c>
      <c r="H435" s="97">
        <v>12059061</v>
      </c>
      <c r="I435" s="97">
        <v>11883957</v>
      </c>
      <c r="J435" s="97">
        <v>16303412</v>
      </c>
      <c r="K435" s="97">
        <v>23803629</v>
      </c>
      <c r="L435" s="97">
        <v>17559721</v>
      </c>
      <c r="M435" s="97">
        <v>11062459</v>
      </c>
      <c r="N435" s="97">
        <v>18647875</v>
      </c>
      <c r="O435" s="97">
        <v>23389005</v>
      </c>
      <c r="P435" s="97">
        <v>13222176</v>
      </c>
      <c r="Q435" s="97">
        <v>16773677</v>
      </c>
      <c r="R435" s="97">
        <v>20959465</v>
      </c>
      <c r="S435" s="103">
        <f t="shared" si="35"/>
        <v>211657107</v>
      </c>
      <c r="U435" s="97">
        <v>124</v>
      </c>
      <c r="V435" s="97">
        <v>114</v>
      </c>
      <c r="W435" s="97">
        <v>127</v>
      </c>
      <c r="X435" s="97">
        <v>126</v>
      </c>
      <c r="Y435" s="97">
        <v>167</v>
      </c>
      <c r="Z435" s="97">
        <v>199</v>
      </c>
      <c r="AA435" s="97">
        <v>150</v>
      </c>
      <c r="AB435" s="97">
        <v>107</v>
      </c>
      <c r="AC435" s="97">
        <v>172</v>
      </c>
      <c r="AD435" s="97">
        <v>223</v>
      </c>
      <c r="AE435" s="97">
        <v>160</v>
      </c>
      <c r="AF435" s="97">
        <v>169</v>
      </c>
      <c r="AG435" s="97">
        <v>195</v>
      </c>
      <c r="AH435" s="90">
        <f t="shared" si="36"/>
        <v>2033</v>
      </c>
      <c r="AI435">
        <f t="shared" si="37"/>
        <v>104110.726512543</v>
      </c>
      <c r="AJ435">
        <f t="shared" si="38"/>
        <v>156.384615384615</v>
      </c>
    </row>
    <row r="436" ht="15.75" spans="3:36">
      <c r="C436" t="s">
        <v>537</v>
      </c>
      <c r="D436" t="s">
        <v>538</v>
      </c>
      <c r="E436">
        <f t="shared" si="34"/>
        <v>13</v>
      </c>
      <c r="F436" s="97">
        <v>20734290</v>
      </c>
      <c r="G436" s="97">
        <v>24332532</v>
      </c>
      <c r="H436" s="97">
        <v>26404289</v>
      </c>
      <c r="I436" s="97">
        <v>20947828</v>
      </c>
      <c r="J436" s="97">
        <v>23717946</v>
      </c>
      <c r="K436" s="97">
        <v>15065343</v>
      </c>
      <c r="L436" s="97">
        <v>8457609</v>
      </c>
      <c r="M436" s="97">
        <v>20676151</v>
      </c>
      <c r="N436" s="97">
        <v>23590228</v>
      </c>
      <c r="O436" s="97">
        <v>16642147</v>
      </c>
      <c r="P436" s="97">
        <v>22143849</v>
      </c>
      <c r="Q436" s="97">
        <v>25820836</v>
      </c>
      <c r="R436" s="97">
        <v>17639291</v>
      </c>
      <c r="S436" s="103">
        <f t="shared" si="35"/>
        <v>266172339</v>
      </c>
      <c r="U436" s="97">
        <v>241</v>
      </c>
      <c r="V436" s="97">
        <v>280</v>
      </c>
      <c r="W436" s="97">
        <v>277</v>
      </c>
      <c r="X436" s="97">
        <v>266</v>
      </c>
      <c r="Y436" s="97">
        <v>286</v>
      </c>
      <c r="Z436" s="97">
        <v>224</v>
      </c>
      <c r="AA436" s="97">
        <v>116</v>
      </c>
      <c r="AB436" s="97">
        <v>262</v>
      </c>
      <c r="AC436" s="97">
        <v>299</v>
      </c>
      <c r="AD436" s="97">
        <v>228</v>
      </c>
      <c r="AE436" s="97">
        <v>301</v>
      </c>
      <c r="AF436" s="97">
        <v>322</v>
      </c>
      <c r="AG436" s="97">
        <v>227</v>
      </c>
      <c r="AH436" s="90">
        <f t="shared" si="36"/>
        <v>3329</v>
      </c>
      <c r="AI436">
        <f t="shared" si="37"/>
        <v>79955.6440372484</v>
      </c>
      <c r="AJ436">
        <f t="shared" si="38"/>
        <v>256.076923076923</v>
      </c>
    </row>
    <row r="437" ht="15.75" spans="3:36">
      <c r="C437" t="s">
        <v>568</v>
      </c>
      <c r="D437" t="s">
        <v>569</v>
      </c>
      <c r="E437">
        <f t="shared" si="34"/>
        <v>13</v>
      </c>
      <c r="F437" s="97">
        <v>8940878</v>
      </c>
      <c r="G437" s="97">
        <v>40374399</v>
      </c>
      <c r="H437" s="97">
        <v>33148529</v>
      </c>
      <c r="I437" s="97">
        <v>26477696</v>
      </c>
      <c r="J437" s="97">
        <v>30115984</v>
      </c>
      <c r="K437" s="97">
        <v>33047496</v>
      </c>
      <c r="L437" s="97">
        <v>31132739</v>
      </c>
      <c r="M437" s="97">
        <v>28724834</v>
      </c>
      <c r="N437" s="97">
        <v>32180613</v>
      </c>
      <c r="O437" s="97">
        <v>44642819</v>
      </c>
      <c r="P437" s="97">
        <v>39953173</v>
      </c>
      <c r="Q437" s="97">
        <v>34404293</v>
      </c>
      <c r="R437" s="97">
        <v>34673179</v>
      </c>
      <c r="S437" s="103">
        <f t="shared" si="35"/>
        <v>417816632</v>
      </c>
      <c r="U437" s="97">
        <v>109</v>
      </c>
      <c r="V437" s="97">
        <v>481</v>
      </c>
      <c r="W437" s="97">
        <v>378</v>
      </c>
      <c r="X437" s="97">
        <v>296</v>
      </c>
      <c r="Y437" s="97">
        <v>336</v>
      </c>
      <c r="Z437" s="97">
        <v>380</v>
      </c>
      <c r="AA437" s="97">
        <v>355</v>
      </c>
      <c r="AB437" s="97">
        <v>317</v>
      </c>
      <c r="AC437" s="97">
        <v>355</v>
      </c>
      <c r="AD437" s="97">
        <v>467</v>
      </c>
      <c r="AE437" s="97">
        <v>409</v>
      </c>
      <c r="AF437" s="97">
        <v>345</v>
      </c>
      <c r="AG437" s="97">
        <v>380</v>
      </c>
      <c r="AH437" s="90">
        <f t="shared" si="36"/>
        <v>4608</v>
      </c>
      <c r="AI437">
        <f t="shared" si="37"/>
        <v>90672.0121527778</v>
      </c>
      <c r="AJ437">
        <f t="shared" si="38"/>
        <v>354.461538461538</v>
      </c>
    </row>
    <row r="438" ht="15.75" spans="3:36">
      <c r="C438" t="s">
        <v>544</v>
      </c>
      <c r="D438" t="s">
        <v>545</v>
      </c>
      <c r="E438">
        <f t="shared" si="34"/>
        <v>13</v>
      </c>
      <c r="F438" s="97">
        <v>8635151</v>
      </c>
      <c r="G438" s="97">
        <v>9381918</v>
      </c>
      <c r="H438" s="97">
        <v>9579811</v>
      </c>
      <c r="I438" s="97">
        <v>7302750</v>
      </c>
      <c r="J438" s="97">
        <v>8012965</v>
      </c>
      <c r="K438" s="97">
        <v>15576837</v>
      </c>
      <c r="L438" s="97">
        <v>9087313</v>
      </c>
      <c r="M438" s="97">
        <v>7848192</v>
      </c>
      <c r="N438" s="97">
        <v>11297003</v>
      </c>
      <c r="O438" s="97">
        <v>14604851</v>
      </c>
      <c r="P438" s="97">
        <v>14608006</v>
      </c>
      <c r="Q438" s="97">
        <v>10597092</v>
      </c>
      <c r="R438" s="97">
        <v>16054792</v>
      </c>
      <c r="S438" s="103">
        <f t="shared" si="35"/>
        <v>142586681</v>
      </c>
      <c r="U438" s="97">
        <v>105</v>
      </c>
      <c r="V438" s="97">
        <v>108</v>
      </c>
      <c r="W438" s="97">
        <v>122</v>
      </c>
      <c r="X438" s="97">
        <v>110</v>
      </c>
      <c r="Y438" s="97">
        <v>98</v>
      </c>
      <c r="Z438" s="97">
        <v>191</v>
      </c>
      <c r="AA438" s="97">
        <v>86</v>
      </c>
      <c r="AB438" s="97">
        <v>95</v>
      </c>
      <c r="AC438" s="97">
        <v>131</v>
      </c>
      <c r="AD438" s="97">
        <v>174</v>
      </c>
      <c r="AE438" s="97">
        <v>173</v>
      </c>
      <c r="AF438" s="97">
        <v>139</v>
      </c>
      <c r="AG438" s="97">
        <v>170</v>
      </c>
      <c r="AH438" s="90">
        <f t="shared" si="36"/>
        <v>1702</v>
      </c>
      <c r="AI438">
        <f t="shared" si="37"/>
        <v>83775.9582843713</v>
      </c>
      <c r="AJ438">
        <f t="shared" si="38"/>
        <v>130.923076923077</v>
      </c>
    </row>
    <row r="439" ht="15.75" spans="3:36">
      <c r="C439" t="s">
        <v>556</v>
      </c>
      <c r="D439" t="s">
        <v>557</v>
      </c>
      <c r="E439">
        <f t="shared" si="34"/>
        <v>13</v>
      </c>
      <c r="F439" s="97">
        <v>9374934</v>
      </c>
      <c r="G439" s="97">
        <v>8355339</v>
      </c>
      <c r="H439" s="97">
        <v>8760657</v>
      </c>
      <c r="I439" s="97">
        <v>8696178</v>
      </c>
      <c r="J439" s="97">
        <v>7381106</v>
      </c>
      <c r="K439" s="97">
        <v>16603335</v>
      </c>
      <c r="L439" s="97">
        <v>13532226</v>
      </c>
      <c r="M439" s="97">
        <v>6780751</v>
      </c>
      <c r="N439" s="97">
        <v>8182104</v>
      </c>
      <c r="O439" s="97">
        <v>15514956</v>
      </c>
      <c r="P439" s="97">
        <v>7311345</v>
      </c>
      <c r="Q439" s="97">
        <v>7824886</v>
      </c>
      <c r="R439" s="97">
        <v>14597182</v>
      </c>
      <c r="S439" s="103">
        <f t="shared" si="35"/>
        <v>132914999</v>
      </c>
      <c r="U439" s="97">
        <v>152</v>
      </c>
      <c r="V439" s="97">
        <v>129</v>
      </c>
      <c r="W439" s="97">
        <v>134</v>
      </c>
      <c r="X439" s="97">
        <v>132</v>
      </c>
      <c r="Y439" s="97">
        <v>109</v>
      </c>
      <c r="Z439" s="97">
        <v>234</v>
      </c>
      <c r="AA439" s="97">
        <v>200</v>
      </c>
      <c r="AB439" s="97">
        <v>104</v>
      </c>
      <c r="AC439" s="97">
        <v>118</v>
      </c>
      <c r="AD439" s="97">
        <v>208</v>
      </c>
      <c r="AE439" s="97">
        <v>126</v>
      </c>
      <c r="AF439" s="97">
        <v>136</v>
      </c>
      <c r="AG439" s="97">
        <v>196</v>
      </c>
      <c r="AH439" s="90">
        <f t="shared" si="36"/>
        <v>1978</v>
      </c>
      <c r="AI439">
        <f t="shared" si="37"/>
        <v>67196.6627906977</v>
      </c>
      <c r="AJ439">
        <f t="shared" si="38"/>
        <v>152.153846153846</v>
      </c>
    </row>
    <row r="440" ht="15.75" spans="3:36">
      <c r="C440" t="s">
        <v>546</v>
      </c>
      <c r="D440" t="s">
        <v>547</v>
      </c>
      <c r="E440">
        <f t="shared" si="34"/>
        <v>13</v>
      </c>
      <c r="F440" s="97">
        <v>9234748</v>
      </c>
      <c r="G440" s="97">
        <v>9808604</v>
      </c>
      <c r="H440" s="97">
        <v>10669554</v>
      </c>
      <c r="I440" s="97">
        <v>9183884</v>
      </c>
      <c r="J440" s="97">
        <v>11156101</v>
      </c>
      <c r="K440" s="97">
        <v>10451289</v>
      </c>
      <c r="L440" s="97">
        <v>9458826</v>
      </c>
      <c r="M440" s="97">
        <v>7813665</v>
      </c>
      <c r="N440" s="97">
        <v>11077341</v>
      </c>
      <c r="O440" s="97">
        <v>12010843</v>
      </c>
      <c r="P440" s="97">
        <v>7582475</v>
      </c>
      <c r="Q440" s="97">
        <v>9002058</v>
      </c>
      <c r="R440" s="97">
        <v>9741200</v>
      </c>
      <c r="S440" s="103">
        <f t="shared" si="35"/>
        <v>127190588</v>
      </c>
      <c r="U440" s="97">
        <v>119</v>
      </c>
      <c r="V440" s="97">
        <v>133</v>
      </c>
      <c r="W440" s="97">
        <v>143</v>
      </c>
      <c r="X440" s="97">
        <v>135</v>
      </c>
      <c r="Y440" s="97">
        <v>131</v>
      </c>
      <c r="Z440" s="97">
        <v>158</v>
      </c>
      <c r="AA440" s="97">
        <v>110</v>
      </c>
      <c r="AB440" s="97">
        <v>108</v>
      </c>
      <c r="AC440" s="97">
        <v>140</v>
      </c>
      <c r="AD440" s="97">
        <v>176</v>
      </c>
      <c r="AE440" s="97">
        <v>132</v>
      </c>
      <c r="AF440" s="97">
        <v>138</v>
      </c>
      <c r="AG440" s="97">
        <v>138</v>
      </c>
      <c r="AH440" s="90">
        <f t="shared" si="36"/>
        <v>1761</v>
      </c>
      <c r="AI440">
        <f t="shared" si="37"/>
        <v>72226.3418512209</v>
      </c>
      <c r="AJ440">
        <f t="shared" si="38"/>
        <v>135.461538461538</v>
      </c>
    </row>
    <row r="441" ht="15.75" spans="3:36">
      <c r="C441" t="s">
        <v>548</v>
      </c>
      <c r="D441" t="s">
        <v>549</v>
      </c>
      <c r="E441">
        <f t="shared" si="34"/>
        <v>13</v>
      </c>
      <c r="F441" s="97">
        <v>7569614</v>
      </c>
      <c r="G441" s="97">
        <v>7161474</v>
      </c>
      <c r="H441" s="97">
        <v>5892407</v>
      </c>
      <c r="I441" s="97">
        <v>5828925</v>
      </c>
      <c r="J441" s="97">
        <v>5567735</v>
      </c>
      <c r="K441" s="97">
        <v>9704657</v>
      </c>
      <c r="L441" s="97">
        <v>6803931</v>
      </c>
      <c r="M441" s="97">
        <v>4189482</v>
      </c>
      <c r="N441" s="97">
        <v>5227782</v>
      </c>
      <c r="O441" s="97">
        <v>10262789</v>
      </c>
      <c r="P441" s="97">
        <v>4163441</v>
      </c>
      <c r="Q441" s="97">
        <v>6504380</v>
      </c>
      <c r="R441" s="97">
        <v>6721669</v>
      </c>
      <c r="S441" s="103">
        <f t="shared" si="35"/>
        <v>85598286</v>
      </c>
      <c r="U441" s="97">
        <v>82</v>
      </c>
      <c r="V441" s="97">
        <v>88</v>
      </c>
      <c r="W441" s="97">
        <v>70</v>
      </c>
      <c r="X441" s="97">
        <v>65</v>
      </c>
      <c r="Y441" s="97">
        <v>53</v>
      </c>
      <c r="Z441" s="97">
        <v>113</v>
      </c>
      <c r="AA441" s="97">
        <v>67</v>
      </c>
      <c r="AB441" s="97">
        <v>45</v>
      </c>
      <c r="AC441" s="97">
        <v>53</v>
      </c>
      <c r="AD441" s="97">
        <v>115</v>
      </c>
      <c r="AE441" s="97">
        <v>47</v>
      </c>
      <c r="AF441" s="97">
        <v>71</v>
      </c>
      <c r="AG441" s="97">
        <v>77</v>
      </c>
      <c r="AH441" s="90">
        <f t="shared" si="36"/>
        <v>946</v>
      </c>
      <c r="AI441">
        <f t="shared" si="37"/>
        <v>90484.4460887949</v>
      </c>
      <c r="AJ441">
        <f t="shared" si="38"/>
        <v>72.7692307692308</v>
      </c>
    </row>
    <row r="442" ht="15.75" spans="3:36">
      <c r="C442" t="s">
        <v>554</v>
      </c>
      <c r="D442" t="s">
        <v>555</v>
      </c>
      <c r="E442">
        <f t="shared" si="34"/>
        <v>13</v>
      </c>
      <c r="F442" s="97">
        <v>11601966</v>
      </c>
      <c r="G442" s="97">
        <v>11138103</v>
      </c>
      <c r="H442" s="97">
        <v>13446598</v>
      </c>
      <c r="I442" s="97">
        <v>9538700</v>
      </c>
      <c r="J442" s="97">
        <v>10524603</v>
      </c>
      <c r="K442" s="97">
        <v>9833306</v>
      </c>
      <c r="L442" s="97">
        <v>4806918</v>
      </c>
      <c r="M442" s="97">
        <v>11217520</v>
      </c>
      <c r="N442" s="97">
        <v>15031367</v>
      </c>
      <c r="O442" s="97">
        <v>6162154</v>
      </c>
      <c r="P442" s="97">
        <v>11259847</v>
      </c>
      <c r="Q442" s="97">
        <v>13446568</v>
      </c>
      <c r="R442" s="97">
        <v>6132886</v>
      </c>
      <c r="S442" s="103">
        <f t="shared" si="35"/>
        <v>134140536</v>
      </c>
      <c r="U442" s="97">
        <v>136</v>
      </c>
      <c r="V442" s="97">
        <v>143</v>
      </c>
      <c r="W442" s="97">
        <v>161</v>
      </c>
      <c r="X442" s="97">
        <v>143</v>
      </c>
      <c r="Y442" s="97">
        <v>148</v>
      </c>
      <c r="Z442" s="97">
        <v>102</v>
      </c>
      <c r="AA442" s="97">
        <v>67</v>
      </c>
      <c r="AB442" s="97">
        <v>136</v>
      </c>
      <c r="AC442" s="97">
        <v>172</v>
      </c>
      <c r="AD442" s="97">
        <v>78</v>
      </c>
      <c r="AE442" s="97">
        <v>188</v>
      </c>
      <c r="AF442" s="97">
        <v>169</v>
      </c>
      <c r="AG442" s="97">
        <v>78</v>
      </c>
      <c r="AH442" s="90">
        <f t="shared" si="36"/>
        <v>1721</v>
      </c>
      <c r="AI442">
        <f t="shared" si="37"/>
        <v>77943.3678094131</v>
      </c>
      <c r="AJ442">
        <f t="shared" si="38"/>
        <v>132.384615384615</v>
      </c>
    </row>
    <row r="443" ht="15.75" spans="3:36">
      <c r="C443" t="s">
        <v>560</v>
      </c>
      <c r="D443" t="s">
        <v>561</v>
      </c>
      <c r="E443">
        <f t="shared" si="34"/>
        <v>13</v>
      </c>
      <c r="F443" s="97">
        <v>11016531</v>
      </c>
      <c r="G443" s="97">
        <v>15407163</v>
      </c>
      <c r="H443" s="97">
        <v>13471029</v>
      </c>
      <c r="I443" s="97">
        <v>10260896</v>
      </c>
      <c r="J443" s="97">
        <v>18436511</v>
      </c>
      <c r="K443" s="97">
        <v>16071686</v>
      </c>
      <c r="L443" s="97">
        <v>19475711</v>
      </c>
      <c r="M443" s="97">
        <v>10055640</v>
      </c>
      <c r="N443" s="97">
        <v>10975388</v>
      </c>
      <c r="O443" s="97">
        <v>17157232</v>
      </c>
      <c r="P443" s="97">
        <v>10565123</v>
      </c>
      <c r="Q443" s="97">
        <v>13080506</v>
      </c>
      <c r="R443" s="97">
        <v>18074332</v>
      </c>
      <c r="S443" s="103">
        <f t="shared" si="35"/>
        <v>184047748</v>
      </c>
      <c r="U443" s="97">
        <v>167</v>
      </c>
      <c r="V443" s="97">
        <v>169</v>
      </c>
      <c r="W443" s="97">
        <v>179</v>
      </c>
      <c r="X443" s="97">
        <v>156</v>
      </c>
      <c r="Y443" s="97">
        <v>200</v>
      </c>
      <c r="Z443" s="97">
        <v>208</v>
      </c>
      <c r="AA443" s="97">
        <v>218</v>
      </c>
      <c r="AB443" s="97">
        <v>141</v>
      </c>
      <c r="AC443" s="97">
        <v>158</v>
      </c>
      <c r="AD443" s="97">
        <v>261</v>
      </c>
      <c r="AE443" s="97">
        <v>167</v>
      </c>
      <c r="AF443" s="97">
        <v>203</v>
      </c>
      <c r="AG443" s="97">
        <v>223</v>
      </c>
      <c r="AH443" s="90">
        <f t="shared" si="36"/>
        <v>2450</v>
      </c>
      <c r="AI443">
        <f t="shared" si="37"/>
        <v>75121.5297959184</v>
      </c>
      <c r="AJ443">
        <f t="shared" si="38"/>
        <v>188.461538461538</v>
      </c>
    </row>
    <row r="444" ht="15.75" spans="3:36">
      <c r="C444" t="s">
        <v>552</v>
      </c>
      <c r="D444" t="s">
        <v>553</v>
      </c>
      <c r="E444">
        <f t="shared" si="34"/>
        <v>13</v>
      </c>
      <c r="F444" s="97">
        <v>21961820</v>
      </c>
      <c r="G444" s="97">
        <v>36034710</v>
      </c>
      <c r="H444" s="97">
        <v>32201931</v>
      </c>
      <c r="I444" s="97">
        <v>31437455</v>
      </c>
      <c r="J444" s="97">
        <v>43807459</v>
      </c>
      <c r="K444" s="97">
        <v>54727420</v>
      </c>
      <c r="L444" s="97">
        <v>48155164</v>
      </c>
      <c r="M444" s="97">
        <v>21622893</v>
      </c>
      <c r="N444" s="97">
        <v>40800459</v>
      </c>
      <c r="O444" s="97">
        <v>61200332</v>
      </c>
      <c r="P444" s="97">
        <v>29466869</v>
      </c>
      <c r="Q444" s="97">
        <v>45199733</v>
      </c>
      <c r="R444" s="97">
        <v>62376369</v>
      </c>
      <c r="S444" s="103">
        <f t="shared" si="35"/>
        <v>528992614</v>
      </c>
      <c r="U444" s="97">
        <v>190</v>
      </c>
      <c r="V444" s="97">
        <v>349</v>
      </c>
      <c r="W444" s="97">
        <v>282</v>
      </c>
      <c r="X444" s="97">
        <v>284</v>
      </c>
      <c r="Y444" s="97">
        <v>390</v>
      </c>
      <c r="Z444" s="97">
        <v>494</v>
      </c>
      <c r="AA444" s="97">
        <v>420</v>
      </c>
      <c r="AB444" s="97">
        <v>236</v>
      </c>
      <c r="AC444" s="97">
        <v>393</v>
      </c>
      <c r="AD444" s="97">
        <v>557</v>
      </c>
      <c r="AE444" s="97">
        <v>337</v>
      </c>
      <c r="AF444" s="97">
        <v>457</v>
      </c>
      <c r="AG444" s="97">
        <v>580</v>
      </c>
      <c r="AH444" s="90">
        <f t="shared" si="36"/>
        <v>4969</v>
      </c>
      <c r="AI444">
        <f t="shared" si="37"/>
        <v>106458.565908634</v>
      </c>
      <c r="AJ444">
        <f t="shared" si="38"/>
        <v>382.230769230769</v>
      </c>
    </row>
    <row r="445" ht="15.75" spans="3:36">
      <c r="C445" t="s">
        <v>558</v>
      </c>
      <c r="D445" t="s">
        <v>559</v>
      </c>
      <c r="E445">
        <f t="shared" si="34"/>
        <v>13</v>
      </c>
      <c r="F445" s="97">
        <v>9280739</v>
      </c>
      <c r="G445" s="97">
        <v>37899520</v>
      </c>
      <c r="H445" s="97">
        <v>28231523</v>
      </c>
      <c r="I445" s="97">
        <v>32647184</v>
      </c>
      <c r="J445" s="97">
        <v>35536500</v>
      </c>
      <c r="K445" s="97">
        <v>38232860</v>
      </c>
      <c r="L445" s="97">
        <v>32596688</v>
      </c>
      <c r="M445" s="97">
        <v>30396437</v>
      </c>
      <c r="N445" s="97">
        <v>41143289</v>
      </c>
      <c r="O445" s="97">
        <v>46799576</v>
      </c>
      <c r="P445" s="97">
        <v>39963600</v>
      </c>
      <c r="Q445" s="97">
        <v>43658824</v>
      </c>
      <c r="R445" s="97">
        <v>38043104</v>
      </c>
      <c r="S445" s="103">
        <f t="shared" si="35"/>
        <v>454429844</v>
      </c>
      <c r="U445" s="97">
        <v>109</v>
      </c>
      <c r="V445" s="97">
        <v>423</v>
      </c>
      <c r="W445" s="97">
        <v>330</v>
      </c>
      <c r="X445" s="97">
        <v>370</v>
      </c>
      <c r="Y445" s="97">
        <v>353</v>
      </c>
      <c r="Z445" s="97">
        <v>366</v>
      </c>
      <c r="AA445" s="97">
        <v>352</v>
      </c>
      <c r="AB445" s="97">
        <v>334</v>
      </c>
      <c r="AC445" s="97">
        <v>422</v>
      </c>
      <c r="AD445" s="97">
        <v>531</v>
      </c>
      <c r="AE445" s="97">
        <v>407</v>
      </c>
      <c r="AF445" s="97">
        <v>455</v>
      </c>
      <c r="AG445" s="97">
        <v>401</v>
      </c>
      <c r="AH445" s="90">
        <f t="shared" si="36"/>
        <v>4853</v>
      </c>
      <c r="AI445">
        <f t="shared" si="37"/>
        <v>93638.9540490418</v>
      </c>
      <c r="AJ445">
        <f t="shared" si="38"/>
        <v>373.307692307692</v>
      </c>
    </row>
    <row r="446" ht="15.75" spans="3:36">
      <c r="C446" t="s">
        <v>550</v>
      </c>
      <c r="D446" t="s">
        <v>551</v>
      </c>
      <c r="E446">
        <f t="shared" si="34"/>
        <v>13</v>
      </c>
      <c r="F446" s="97">
        <v>1149724</v>
      </c>
      <c r="G446" s="97">
        <v>7110784</v>
      </c>
      <c r="H446" s="97">
        <v>6906078</v>
      </c>
      <c r="I446" s="97">
        <v>8369378</v>
      </c>
      <c r="J446" s="97">
        <v>4800368</v>
      </c>
      <c r="K446" s="97">
        <v>7486262</v>
      </c>
      <c r="L446" s="97">
        <v>6484058</v>
      </c>
      <c r="M446" s="97">
        <v>6593185</v>
      </c>
      <c r="N446" s="97">
        <v>6734452</v>
      </c>
      <c r="O446" s="97">
        <v>8956678</v>
      </c>
      <c r="P446" s="97">
        <v>4422736</v>
      </c>
      <c r="Q446" s="97">
        <v>4795548</v>
      </c>
      <c r="R446" s="97">
        <v>5995523</v>
      </c>
      <c r="S446" s="103">
        <f t="shared" si="35"/>
        <v>79804774</v>
      </c>
      <c r="U446" s="97">
        <v>13</v>
      </c>
      <c r="V446" s="97">
        <v>80</v>
      </c>
      <c r="W446" s="97">
        <v>83</v>
      </c>
      <c r="X446" s="97">
        <v>76</v>
      </c>
      <c r="Y446" s="97">
        <v>60</v>
      </c>
      <c r="Z446" s="97">
        <v>85</v>
      </c>
      <c r="AA446" s="97">
        <v>70</v>
      </c>
      <c r="AB446" s="97">
        <v>58</v>
      </c>
      <c r="AC446" s="97">
        <v>79</v>
      </c>
      <c r="AD446" s="97">
        <v>115</v>
      </c>
      <c r="AE446" s="97">
        <v>55</v>
      </c>
      <c r="AF446" s="97">
        <v>63</v>
      </c>
      <c r="AG446" s="97">
        <v>74</v>
      </c>
      <c r="AH446" s="90">
        <f t="shared" si="36"/>
        <v>911</v>
      </c>
      <c r="AI446">
        <f t="shared" si="37"/>
        <v>87601.2886937431</v>
      </c>
      <c r="AJ446">
        <f t="shared" si="38"/>
        <v>70.0769230769231</v>
      </c>
    </row>
    <row r="447" ht="15.75" spans="3:36">
      <c r="C447" t="s">
        <v>564</v>
      </c>
      <c r="D447" t="s">
        <v>565</v>
      </c>
      <c r="E447">
        <f t="shared" si="34"/>
        <v>13</v>
      </c>
      <c r="F447" s="97">
        <v>11479410</v>
      </c>
      <c r="G447" s="97">
        <v>10404168</v>
      </c>
      <c r="H447" s="97">
        <v>12421657</v>
      </c>
      <c r="I447" s="97">
        <v>8764632</v>
      </c>
      <c r="J447" s="97">
        <v>8851849</v>
      </c>
      <c r="K447" s="97">
        <v>15874235</v>
      </c>
      <c r="L447" s="97">
        <v>12527281</v>
      </c>
      <c r="M447" s="97">
        <v>5575728</v>
      </c>
      <c r="N447" s="97">
        <v>9119000</v>
      </c>
      <c r="O447" s="97">
        <v>21511174</v>
      </c>
      <c r="P447" s="97">
        <v>11520118</v>
      </c>
      <c r="Q447" s="97">
        <v>10732152</v>
      </c>
      <c r="R447" s="97">
        <v>14329822</v>
      </c>
      <c r="S447" s="103">
        <f t="shared" si="35"/>
        <v>153111226</v>
      </c>
      <c r="U447" s="97">
        <v>133</v>
      </c>
      <c r="V447" s="97">
        <v>127</v>
      </c>
      <c r="W447" s="97">
        <v>135</v>
      </c>
      <c r="X447" s="97">
        <v>99</v>
      </c>
      <c r="Y447" s="97">
        <v>112</v>
      </c>
      <c r="Z447" s="97">
        <v>186</v>
      </c>
      <c r="AA447" s="97">
        <v>140</v>
      </c>
      <c r="AB447" s="97">
        <v>72</v>
      </c>
      <c r="AC447" s="97">
        <v>117</v>
      </c>
      <c r="AD447" s="97">
        <v>215</v>
      </c>
      <c r="AE447" s="97">
        <v>118</v>
      </c>
      <c r="AF447" s="97">
        <v>124</v>
      </c>
      <c r="AG447" s="97">
        <v>155</v>
      </c>
      <c r="AH447" s="90">
        <f t="shared" si="36"/>
        <v>1733</v>
      </c>
      <c r="AI447">
        <f t="shared" si="37"/>
        <v>88350.3900750144</v>
      </c>
      <c r="AJ447">
        <f t="shared" si="38"/>
        <v>133.307692307692</v>
      </c>
    </row>
    <row r="448" ht="15.75" spans="3:36">
      <c r="C448" t="s">
        <v>578</v>
      </c>
      <c r="D448" t="s">
        <v>579</v>
      </c>
      <c r="E448">
        <f t="shared" si="34"/>
        <v>13</v>
      </c>
      <c r="F448" s="97">
        <v>28741439</v>
      </c>
      <c r="G448" s="97">
        <v>22235350</v>
      </c>
      <c r="H448" s="97">
        <v>35524920</v>
      </c>
      <c r="I448" s="97">
        <v>31185028</v>
      </c>
      <c r="J448" s="97">
        <v>28138020</v>
      </c>
      <c r="K448" s="97">
        <v>31253297</v>
      </c>
      <c r="L448" s="97">
        <v>24703738</v>
      </c>
      <c r="M448" s="97">
        <v>21001450</v>
      </c>
      <c r="N448" s="97">
        <v>23290056</v>
      </c>
      <c r="O448" s="97">
        <v>31332833</v>
      </c>
      <c r="P448" s="97">
        <v>21399752</v>
      </c>
      <c r="Q448" s="97">
        <v>26521722</v>
      </c>
      <c r="R448" s="97">
        <v>29604673</v>
      </c>
      <c r="S448" s="103">
        <f t="shared" si="35"/>
        <v>354932278</v>
      </c>
      <c r="U448" s="97">
        <v>312</v>
      </c>
      <c r="V448" s="97">
        <v>256</v>
      </c>
      <c r="W448" s="97">
        <v>341</v>
      </c>
      <c r="X448" s="97">
        <v>332</v>
      </c>
      <c r="Y448" s="97">
        <v>275</v>
      </c>
      <c r="Z448" s="97">
        <v>349</v>
      </c>
      <c r="AA448" s="97">
        <v>247</v>
      </c>
      <c r="AB448" s="97">
        <v>237</v>
      </c>
      <c r="AC448" s="97">
        <v>253</v>
      </c>
      <c r="AD448" s="97">
        <v>344</v>
      </c>
      <c r="AE448" s="97">
        <v>295</v>
      </c>
      <c r="AF448" s="97">
        <v>294</v>
      </c>
      <c r="AG448" s="97">
        <v>325</v>
      </c>
      <c r="AH448" s="90">
        <f t="shared" si="36"/>
        <v>3860</v>
      </c>
      <c r="AI448">
        <f t="shared" si="37"/>
        <v>91951.367357513</v>
      </c>
      <c r="AJ448">
        <f t="shared" si="38"/>
        <v>296.923076923077</v>
      </c>
    </row>
    <row r="449" ht="15.75" spans="3:36">
      <c r="C449" t="s">
        <v>562</v>
      </c>
      <c r="D449" t="s">
        <v>563</v>
      </c>
      <c r="E449">
        <f t="shared" si="34"/>
        <v>13</v>
      </c>
      <c r="F449" s="97">
        <v>4865295</v>
      </c>
      <c r="G449" s="97">
        <v>6850309</v>
      </c>
      <c r="H449" s="97">
        <v>8201449</v>
      </c>
      <c r="I449" s="97">
        <v>6049165</v>
      </c>
      <c r="J449" s="97">
        <v>7299163</v>
      </c>
      <c r="K449" s="97">
        <v>10268426</v>
      </c>
      <c r="L449" s="97">
        <v>9193128</v>
      </c>
      <c r="M449" s="97">
        <v>4825613</v>
      </c>
      <c r="N449" s="97">
        <v>5746888</v>
      </c>
      <c r="O449" s="97">
        <v>9684499</v>
      </c>
      <c r="P449" s="97">
        <v>5536498</v>
      </c>
      <c r="Q449" s="97">
        <v>8144108</v>
      </c>
      <c r="R449" s="97">
        <v>6723123</v>
      </c>
      <c r="S449" s="103">
        <f t="shared" si="35"/>
        <v>93387664</v>
      </c>
      <c r="U449" s="97">
        <v>77</v>
      </c>
      <c r="V449" s="97">
        <v>84</v>
      </c>
      <c r="W449" s="97">
        <v>94</v>
      </c>
      <c r="X449" s="97">
        <v>95</v>
      </c>
      <c r="Y449" s="97">
        <v>97</v>
      </c>
      <c r="Z449" s="97">
        <v>132</v>
      </c>
      <c r="AA449" s="97">
        <v>114</v>
      </c>
      <c r="AB449" s="97">
        <v>61</v>
      </c>
      <c r="AC449" s="97">
        <v>78</v>
      </c>
      <c r="AD449" s="97">
        <v>132</v>
      </c>
      <c r="AE449" s="97">
        <v>80</v>
      </c>
      <c r="AF449" s="97">
        <v>94</v>
      </c>
      <c r="AG449" s="97">
        <v>79</v>
      </c>
      <c r="AH449" s="90">
        <f t="shared" si="36"/>
        <v>1217</v>
      </c>
      <c r="AI449">
        <f t="shared" si="37"/>
        <v>76735.960558751</v>
      </c>
      <c r="AJ449">
        <f t="shared" si="38"/>
        <v>93.6153846153846</v>
      </c>
    </row>
    <row r="450" ht="15.75" spans="3:36">
      <c r="C450" t="s">
        <v>570</v>
      </c>
      <c r="D450" t="s">
        <v>571</v>
      </c>
      <c r="E450">
        <f t="shared" si="34"/>
        <v>13</v>
      </c>
      <c r="F450" s="97">
        <v>15460149</v>
      </c>
      <c r="G450" s="97">
        <v>12443937</v>
      </c>
      <c r="H450" s="97">
        <v>13979619</v>
      </c>
      <c r="I450" s="97">
        <v>10474985</v>
      </c>
      <c r="J450" s="97">
        <v>15111693</v>
      </c>
      <c r="K450" s="97">
        <v>19304736</v>
      </c>
      <c r="L450" s="97">
        <v>13895609</v>
      </c>
      <c r="M450" s="97">
        <v>13121871</v>
      </c>
      <c r="N450" s="97">
        <v>16188576</v>
      </c>
      <c r="O450" s="97">
        <v>16992398</v>
      </c>
      <c r="P450" s="97">
        <v>13911343</v>
      </c>
      <c r="Q450" s="97">
        <v>13997776</v>
      </c>
      <c r="R450" s="97">
        <v>17280747</v>
      </c>
      <c r="S450" s="103">
        <f t="shared" si="35"/>
        <v>192163439</v>
      </c>
      <c r="U450" s="97">
        <v>184</v>
      </c>
      <c r="V450" s="97">
        <v>152</v>
      </c>
      <c r="W450" s="97">
        <v>152</v>
      </c>
      <c r="X450" s="97">
        <v>162</v>
      </c>
      <c r="Y450" s="97">
        <v>162</v>
      </c>
      <c r="Z450" s="97">
        <v>238</v>
      </c>
      <c r="AA450" s="97">
        <v>140</v>
      </c>
      <c r="AB450" s="97">
        <v>159</v>
      </c>
      <c r="AC450" s="97">
        <v>184</v>
      </c>
      <c r="AD450" s="97">
        <v>226</v>
      </c>
      <c r="AE450" s="97">
        <v>167</v>
      </c>
      <c r="AF450" s="97">
        <v>179</v>
      </c>
      <c r="AG450" s="97">
        <v>177</v>
      </c>
      <c r="AH450" s="90">
        <f t="shared" si="36"/>
        <v>2282</v>
      </c>
      <c r="AI450">
        <f t="shared" si="37"/>
        <v>84208.3431200701</v>
      </c>
      <c r="AJ450">
        <f t="shared" si="38"/>
        <v>175.538461538462</v>
      </c>
    </row>
    <row r="451" ht="15.75" spans="3:36">
      <c r="C451" t="s">
        <v>574</v>
      </c>
      <c r="D451" t="s">
        <v>575</v>
      </c>
      <c r="E451">
        <f t="shared" si="34"/>
        <v>13</v>
      </c>
      <c r="F451" s="97">
        <v>10958488</v>
      </c>
      <c r="G451" s="97">
        <v>9289962</v>
      </c>
      <c r="H451" s="97">
        <v>9419503</v>
      </c>
      <c r="I451" s="97">
        <v>10016337</v>
      </c>
      <c r="J451" s="97">
        <v>8272891</v>
      </c>
      <c r="K451" s="97">
        <v>12466519</v>
      </c>
      <c r="L451" s="97">
        <v>9317293</v>
      </c>
      <c r="M451" s="97">
        <v>11979524</v>
      </c>
      <c r="N451" s="97">
        <v>8135324</v>
      </c>
      <c r="O451" s="97">
        <v>9532654</v>
      </c>
      <c r="P451" s="97">
        <v>8514176</v>
      </c>
      <c r="Q451" s="97">
        <v>10813278</v>
      </c>
      <c r="R451" s="97">
        <v>10462935</v>
      </c>
      <c r="S451" s="103">
        <f t="shared" si="35"/>
        <v>129178884</v>
      </c>
      <c r="U451" s="97">
        <v>162</v>
      </c>
      <c r="V451" s="97">
        <v>132</v>
      </c>
      <c r="W451" s="97">
        <v>136</v>
      </c>
      <c r="X451" s="97">
        <v>157</v>
      </c>
      <c r="Y451" s="97">
        <v>109</v>
      </c>
      <c r="Z451" s="97">
        <v>159</v>
      </c>
      <c r="AA451" s="97">
        <v>111</v>
      </c>
      <c r="AB451" s="97">
        <v>161</v>
      </c>
      <c r="AC451" s="97">
        <v>115</v>
      </c>
      <c r="AD451" s="97">
        <v>134</v>
      </c>
      <c r="AE451" s="97">
        <v>128</v>
      </c>
      <c r="AF451" s="97">
        <v>150</v>
      </c>
      <c r="AG451" s="97">
        <v>136</v>
      </c>
      <c r="AH451" s="90">
        <f t="shared" si="36"/>
        <v>1790</v>
      </c>
      <c r="AI451">
        <f t="shared" si="37"/>
        <v>72166.974301676</v>
      </c>
      <c r="AJ451">
        <f t="shared" si="38"/>
        <v>137.692307692308</v>
      </c>
    </row>
    <row r="452" ht="15.75" spans="3:36">
      <c r="C452" t="s">
        <v>1027</v>
      </c>
      <c r="D452" t="s">
        <v>1028</v>
      </c>
      <c r="E452">
        <f t="shared" si="34"/>
        <v>0</v>
      </c>
      <c r="F452" s="97">
        <v>0</v>
      </c>
      <c r="G452" s="97">
        <v>0</v>
      </c>
      <c r="H452" s="97">
        <v>0</v>
      </c>
      <c r="I452" s="97">
        <v>0</v>
      </c>
      <c r="J452" s="97">
        <v>0</v>
      </c>
      <c r="K452" s="97">
        <v>0</v>
      </c>
      <c r="L452" s="97">
        <v>0</v>
      </c>
      <c r="M452" s="97">
        <v>0</v>
      </c>
      <c r="N452" s="97">
        <v>0</v>
      </c>
      <c r="O452" s="97">
        <v>0</v>
      </c>
      <c r="P452" s="97">
        <v>0</v>
      </c>
      <c r="Q452" s="97">
        <v>0</v>
      </c>
      <c r="R452" s="97">
        <v>0</v>
      </c>
      <c r="S452" s="103">
        <f t="shared" si="35"/>
        <v>0</v>
      </c>
      <c r="U452" s="97">
        <v>0</v>
      </c>
      <c r="V452" s="97">
        <v>0</v>
      </c>
      <c r="W452" s="97">
        <v>0</v>
      </c>
      <c r="X452" s="97">
        <v>0</v>
      </c>
      <c r="Y452" s="97">
        <v>0</v>
      </c>
      <c r="Z452" s="97">
        <v>0</v>
      </c>
      <c r="AA452" s="97">
        <v>0</v>
      </c>
      <c r="AB452" s="97">
        <v>0</v>
      </c>
      <c r="AC452" s="97">
        <v>0</v>
      </c>
      <c r="AD452" s="97">
        <v>0</v>
      </c>
      <c r="AE452" s="97">
        <v>0</v>
      </c>
      <c r="AF452" s="97">
        <v>0</v>
      </c>
      <c r="AG452" s="97">
        <v>0</v>
      </c>
      <c r="AH452" s="90">
        <f t="shared" si="36"/>
        <v>0</v>
      </c>
      <c r="AI452">
        <f t="shared" si="37"/>
        <v>0</v>
      </c>
      <c r="AJ452">
        <f t="shared" si="38"/>
        <v>0</v>
      </c>
    </row>
    <row r="453" ht="15.75" spans="3:36">
      <c r="C453" t="s">
        <v>566</v>
      </c>
      <c r="D453" t="s">
        <v>567</v>
      </c>
      <c r="E453">
        <f t="shared" si="34"/>
        <v>13</v>
      </c>
      <c r="F453" s="97">
        <v>15010194</v>
      </c>
      <c r="G453" s="97">
        <v>15346085</v>
      </c>
      <c r="H453" s="97">
        <v>16956359</v>
      </c>
      <c r="I453" s="97">
        <v>14565971</v>
      </c>
      <c r="J453" s="97">
        <v>15375452</v>
      </c>
      <c r="K453" s="97">
        <v>13895873</v>
      </c>
      <c r="L453" s="97">
        <v>7649135</v>
      </c>
      <c r="M453" s="97">
        <v>12676181</v>
      </c>
      <c r="N453" s="97">
        <v>11212281</v>
      </c>
      <c r="O453" s="97">
        <v>13589960</v>
      </c>
      <c r="P453" s="97">
        <v>14629933</v>
      </c>
      <c r="Q453" s="97">
        <v>12854050</v>
      </c>
      <c r="R453" s="97">
        <v>14769542</v>
      </c>
      <c r="S453" s="103">
        <f t="shared" si="35"/>
        <v>178531016</v>
      </c>
      <c r="U453" s="97">
        <v>177</v>
      </c>
      <c r="V453" s="97">
        <v>182</v>
      </c>
      <c r="W453" s="97">
        <v>224</v>
      </c>
      <c r="X453" s="97">
        <v>188</v>
      </c>
      <c r="Y453" s="97">
        <v>186</v>
      </c>
      <c r="Z453" s="97">
        <v>186</v>
      </c>
      <c r="AA453" s="97">
        <v>112</v>
      </c>
      <c r="AB453" s="97">
        <v>166</v>
      </c>
      <c r="AC453" s="97">
        <v>172</v>
      </c>
      <c r="AD453" s="97">
        <v>182</v>
      </c>
      <c r="AE453" s="97">
        <v>192</v>
      </c>
      <c r="AF453" s="97">
        <v>203</v>
      </c>
      <c r="AG453" s="97">
        <v>180</v>
      </c>
      <c r="AH453" s="90">
        <f t="shared" si="36"/>
        <v>2350</v>
      </c>
      <c r="AI453">
        <f t="shared" si="37"/>
        <v>75970.645106383</v>
      </c>
      <c r="AJ453">
        <f t="shared" si="38"/>
        <v>180.769230769231</v>
      </c>
    </row>
    <row r="454" ht="15.75" spans="3:36">
      <c r="C454" t="s">
        <v>572</v>
      </c>
      <c r="D454" t="s">
        <v>573</v>
      </c>
      <c r="E454">
        <f t="shared" si="34"/>
        <v>13</v>
      </c>
      <c r="F454" s="97">
        <v>9383153</v>
      </c>
      <c r="G454" s="97">
        <v>10910194</v>
      </c>
      <c r="H454" s="97">
        <v>12492194</v>
      </c>
      <c r="I454" s="97">
        <v>9120984</v>
      </c>
      <c r="J454" s="97">
        <v>8917679</v>
      </c>
      <c r="K454" s="97">
        <v>8420862</v>
      </c>
      <c r="L454" s="97">
        <v>5976452</v>
      </c>
      <c r="M454" s="97">
        <v>7894189</v>
      </c>
      <c r="N454" s="97">
        <v>9801149</v>
      </c>
      <c r="O454" s="97">
        <v>8236722</v>
      </c>
      <c r="P454" s="97">
        <v>12079118</v>
      </c>
      <c r="Q454" s="97">
        <v>12736819</v>
      </c>
      <c r="R454" s="97">
        <v>6392845</v>
      </c>
      <c r="S454" s="103">
        <f t="shared" si="35"/>
        <v>122362360</v>
      </c>
      <c r="U454" s="97">
        <v>126</v>
      </c>
      <c r="V454" s="97">
        <v>139</v>
      </c>
      <c r="W454" s="97">
        <v>176</v>
      </c>
      <c r="X454" s="97">
        <v>150</v>
      </c>
      <c r="Y454" s="97">
        <v>120</v>
      </c>
      <c r="Z454" s="97">
        <v>99</v>
      </c>
      <c r="AA454" s="97">
        <v>66</v>
      </c>
      <c r="AB454" s="97">
        <v>123</v>
      </c>
      <c r="AC454" s="97">
        <v>137</v>
      </c>
      <c r="AD454" s="97">
        <v>103</v>
      </c>
      <c r="AE454" s="97">
        <v>177</v>
      </c>
      <c r="AF454" s="97">
        <v>171</v>
      </c>
      <c r="AG454" s="97">
        <v>84</v>
      </c>
      <c r="AH454" s="90">
        <f t="shared" si="36"/>
        <v>1671</v>
      </c>
      <c r="AI454">
        <f t="shared" si="37"/>
        <v>73227.0257330939</v>
      </c>
      <c r="AJ454">
        <f t="shared" si="38"/>
        <v>128.538461538462</v>
      </c>
    </row>
    <row r="455" ht="15.75" spans="3:36">
      <c r="C455" t="s">
        <v>580</v>
      </c>
      <c r="D455" t="s">
        <v>581</v>
      </c>
      <c r="E455">
        <f t="shared" si="34"/>
        <v>13</v>
      </c>
      <c r="F455" s="97">
        <v>8499538</v>
      </c>
      <c r="G455" s="97">
        <v>6645471</v>
      </c>
      <c r="H455" s="97">
        <v>10698031</v>
      </c>
      <c r="I455" s="97">
        <v>10045553</v>
      </c>
      <c r="J455" s="97">
        <v>11785303</v>
      </c>
      <c r="K455" s="97">
        <v>11568112</v>
      </c>
      <c r="L455" s="97">
        <v>10845786</v>
      </c>
      <c r="M455" s="97">
        <v>8551656</v>
      </c>
      <c r="N455" s="97">
        <v>7623980</v>
      </c>
      <c r="O455" s="97">
        <v>13996662</v>
      </c>
      <c r="P455" s="97">
        <v>10632825</v>
      </c>
      <c r="Q455" s="97">
        <v>11458701</v>
      </c>
      <c r="R455" s="97">
        <v>15638683</v>
      </c>
      <c r="S455" s="103">
        <f t="shared" si="35"/>
        <v>137990301</v>
      </c>
      <c r="U455" s="97">
        <v>83</v>
      </c>
      <c r="V455" s="97">
        <v>81</v>
      </c>
      <c r="W455" s="97">
        <v>113</v>
      </c>
      <c r="X455" s="97">
        <v>107</v>
      </c>
      <c r="Y455" s="97">
        <v>115</v>
      </c>
      <c r="Z455" s="97">
        <v>122</v>
      </c>
      <c r="AA455" s="97">
        <v>111</v>
      </c>
      <c r="AB455" s="97">
        <v>77</v>
      </c>
      <c r="AC455" s="97">
        <v>96</v>
      </c>
      <c r="AD455" s="97">
        <v>143</v>
      </c>
      <c r="AE455" s="97">
        <v>118</v>
      </c>
      <c r="AF455" s="97">
        <v>120</v>
      </c>
      <c r="AG455" s="97">
        <v>163</v>
      </c>
      <c r="AH455" s="90">
        <f t="shared" si="36"/>
        <v>1449</v>
      </c>
      <c r="AI455">
        <f t="shared" si="37"/>
        <v>95231.4016563147</v>
      </c>
      <c r="AJ455">
        <f t="shared" si="38"/>
        <v>111.461538461538</v>
      </c>
    </row>
    <row r="456" ht="15.75" spans="3:36">
      <c r="C456" t="s">
        <v>576</v>
      </c>
      <c r="D456" t="s">
        <v>577</v>
      </c>
      <c r="E456">
        <f t="shared" si="34"/>
        <v>9</v>
      </c>
      <c r="F456" s="97">
        <v>1563956</v>
      </c>
      <c r="G456" s="97">
        <v>3010822</v>
      </c>
      <c r="H456" s="97">
        <v>2355288</v>
      </c>
      <c r="I456" s="97">
        <v>2726787</v>
      </c>
      <c r="J456" s="97">
        <v>1767640</v>
      </c>
      <c r="K456" s="97">
        <v>0</v>
      </c>
      <c r="L456" s="97">
        <v>0</v>
      </c>
      <c r="M456" s="97">
        <v>1290008</v>
      </c>
      <c r="N456" s="97">
        <v>2659151</v>
      </c>
      <c r="O456" s="97">
        <v>0</v>
      </c>
      <c r="P456" s="97">
        <v>2652193</v>
      </c>
      <c r="Q456" s="97">
        <v>1842552</v>
      </c>
      <c r="R456" s="97">
        <v>0</v>
      </c>
      <c r="S456" s="103">
        <f t="shared" si="35"/>
        <v>19868397</v>
      </c>
      <c r="U456" s="97">
        <v>23</v>
      </c>
      <c r="V456" s="97">
        <v>36</v>
      </c>
      <c r="W456" s="97">
        <v>39</v>
      </c>
      <c r="X456" s="97">
        <v>43</v>
      </c>
      <c r="Y456" s="97">
        <v>26</v>
      </c>
      <c r="Z456" s="97">
        <v>0</v>
      </c>
      <c r="AA456" s="97">
        <v>0</v>
      </c>
      <c r="AB456" s="97">
        <v>23</v>
      </c>
      <c r="AC456" s="97">
        <v>42</v>
      </c>
      <c r="AD456" s="97">
        <v>0</v>
      </c>
      <c r="AE456" s="97">
        <v>47</v>
      </c>
      <c r="AF456" s="97">
        <v>37</v>
      </c>
      <c r="AG456" s="97">
        <v>0</v>
      </c>
      <c r="AH456" s="90">
        <f t="shared" si="36"/>
        <v>316</v>
      </c>
      <c r="AI456">
        <f t="shared" si="37"/>
        <v>62874.6740506329</v>
      </c>
      <c r="AJ456">
        <f t="shared" si="38"/>
        <v>35.1111111111111</v>
      </c>
    </row>
    <row r="457" ht="15.75" spans="3:36">
      <c r="C457" t="s">
        <v>586</v>
      </c>
      <c r="D457" t="s">
        <v>587</v>
      </c>
      <c r="E457">
        <f t="shared" si="34"/>
        <v>13</v>
      </c>
      <c r="F457" s="97">
        <v>6974745</v>
      </c>
      <c r="G457" s="97">
        <v>5073007</v>
      </c>
      <c r="H457" s="97">
        <v>5876463</v>
      </c>
      <c r="I457" s="97">
        <v>5892564</v>
      </c>
      <c r="J457" s="97">
        <v>6656652</v>
      </c>
      <c r="K457" s="97">
        <v>6771420</v>
      </c>
      <c r="L457" s="97">
        <v>6035721</v>
      </c>
      <c r="M457" s="97">
        <v>4315330</v>
      </c>
      <c r="N457" s="97">
        <v>6582913</v>
      </c>
      <c r="O457" s="97">
        <v>7738961</v>
      </c>
      <c r="P457" s="97">
        <v>5618691</v>
      </c>
      <c r="Q457" s="97">
        <v>5433640</v>
      </c>
      <c r="R457" s="97">
        <v>6149689</v>
      </c>
      <c r="S457" s="103">
        <f t="shared" si="35"/>
        <v>79119796</v>
      </c>
      <c r="U457" s="97">
        <v>86</v>
      </c>
      <c r="V457" s="97">
        <v>88</v>
      </c>
      <c r="W457" s="97">
        <v>93</v>
      </c>
      <c r="X457" s="97">
        <v>93</v>
      </c>
      <c r="Y457" s="97">
        <v>107</v>
      </c>
      <c r="Z457" s="97">
        <v>109</v>
      </c>
      <c r="AA457" s="97">
        <v>95</v>
      </c>
      <c r="AB457" s="97">
        <v>80</v>
      </c>
      <c r="AC457" s="97">
        <v>112</v>
      </c>
      <c r="AD457" s="97">
        <v>101</v>
      </c>
      <c r="AE457" s="97">
        <v>104</v>
      </c>
      <c r="AF457" s="97">
        <v>110</v>
      </c>
      <c r="AG457" s="97">
        <v>103</v>
      </c>
      <c r="AH457" s="90">
        <f t="shared" si="36"/>
        <v>1281</v>
      </c>
      <c r="AI457">
        <f t="shared" si="37"/>
        <v>61764.087431694</v>
      </c>
      <c r="AJ457">
        <f t="shared" si="38"/>
        <v>98.5384615384615</v>
      </c>
    </row>
    <row r="458" ht="15.75" spans="3:36">
      <c r="C458" t="s">
        <v>620</v>
      </c>
      <c r="D458" t="s">
        <v>621</v>
      </c>
      <c r="E458">
        <f t="shared" si="34"/>
        <v>9</v>
      </c>
      <c r="F458" s="97">
        <v>8909200</v>
      </c>
      <c r="G458" s="97">
        <v>17496330</v>
      </c>
      <c r="H458" s="97">
        <v>17095068</v>
      </c>
      <c r="I458" s="97">
        <v>14273779</v>
      </c>
      <c r="J458" s="97">
        <v>13716535</v>
      </c>
      <c r="K458" s="97">
        <v>0</v>
      </c>
      <c r="L458" s="97">
        <v>0</v>
      </c>
      <c r="M458" s="97">
        <v>15764063</v>
      </c>
      <c r="N458" s="97">
        <v>23353036</v>
      </c>
      <c r="O458" s="97">
        <v>0</v>
      </c>
      <c r="P458" s="97">
        <v>27175198</v>
      </c>
      <c r="Q458" s="97">
        <v>18020331</v>
      </c>
      <c r="R458" s="97">
        <v>0</v>
      </c>
      <c r="S458" s="103">
        <f t="shared" si="35"/>
        <v>155803540</v>
      </c>
      <c r="U458" s="97">
        <v>95</v>
      </c>
      <c r="V458" s="97">
        <v>159</v>
      </c>
      <c r="W458" s="97">
        <v>152</v>
      </c>
      <c r="X458" s="97">
        <v>166</v>
      </c>
      <c r="Y458" s="97">
        <v>135</v>
      </c>
      <c r="Z458" s="97">
        <v>0</v>
      </c>
      <c r="AA458" s="97">
        <v>0</v>
      </c>
      <c r="AB458" s="97">
        <v>162</v>
      </c>
      <c r="AC458" s="97">
        <v>207</v>
      </c>
      <c r="AD458" s="97">
        <v>0</v>
      </c>
      <c r="AE458" s="97">
        <v>143</v>
      </c>
      <c r="AF458" s="97">
        <v>165</v>
      </c>
      <c r="AG458" s="97">
        <v>0</v>
      </c>
      <c r="AH458" s="90">
        <f t="shared" si="36"/>
        <v>1384</v>
      </c>
      <c r="AI458">
        <f t="shared" si="37"/>
        <v>112574.812138728</v>
      </c>
      <c r="AJ458">
        <f t="shared" si="38"/>
        <v>153.777777777778</v>
      </c>
    </row>
    <row r="459" ht="15.75" spans="3:36">
      <c r="C459" t="s">
        <v>604</v>
      </c>
      <c r="D459" t="s">
        <v>605</v>
      </c>
      <c r="E459">
        <f t="shared" si="34"/>
        <v>13</v>
      </c>
      <c r="F459" s="97">
        <v>14414751</v>
      </c>
      <c r="G459" s="97">
        <v>9222578</v>
      </c>
      <c r="H459" s="97">
        <v>13234853</v>
      </c>
      <c r="I459" s="97">
        <v>11570505</v>
      </c>
      <c r="J459" s="97">
        <v>7936068</v>
      </c>
      <c r="K459" s="97">
        <v>17189094</v>
      </c>
      <c r="L459" s="97">
        <v>12913668</v>
      </c>
      <c r="M459" s="97">
        <v>6634632</v>
      </c>
      <c r="N459" s="97">
        <v>8710992</v>
      </c>
      <c r="O459" s="97">
        <v>14528398</v>
      </c>
      <c r="P459" s="97">
        <v>7804637</v>
      </c>
      <c r="Q459" s="97">
        <v>12572994</v>
      </c>
      <c r="R459" s="97">
        <v>13388623</v>
      </c>
      <c r="S459" s="103">
        <f t="shared" si="35"/>
        <v>150121793</v>
      </c>
      <c r="U459" s="97">
        <v>132</v>
      </c>
      <c r="V459" s="97">
        <v>109</v>
      </c>
      <c r="W459" s="97">
        <v>143</v>
      </c>
      <c r="X459" s="97">
        <v>103</v>
      </c>
      <c r="Y459" s="97">
        <v>86</v>
      </c>
      <c r="Z459" s="97">
        <v>184</v>
      </c>
      <c r="AA459" s="97">
        <v>136</v>
      </c>
      <c r="AB459" s="97">
        <v>78</v>
      </c>
      <c r="AC459" s="97">
        <v>94</v>
      </c>
      <c r="AD459" s="97">
        <v>157</v>
      </c>
      <c r="AE459" s="97">
        <v>82</v>
      </c>
      <c r="AF459" s="97">
        <v>104</v>
      </c>
      <c r="AG459" s="97">
        <v>132</v>
      </c>
      <c r="AH459" s="90">
        <f t="shared" si="36"/>
        <v>1540</v>
      </c>
      <c r="AI459">
        <f t="shared" si="37"/>
        <v>97481.6837662338</v>
      </c>
      <c r="AJ459">
        <f t="shared" si="38"/>
        <v>118.461538461538</v>
      </c>
    </row>
    <row r="460" ht="15.75" spans="3:36">
      <c r="C460" t="s">
        <v>582</v>
      </c>
      <c r="D460" t="s">
        <v>583</v>
      </c>
      <c r="E460">
        <f t="shared" ref="E460:E495" si="39">COUNTIF(F460:R460,"&gt;0")</f>
        <v>13</v>
      </c>
      <c r="F460" s="97">
        <v>7314069</v>
      </c>
      <c r="G460" s="97">
        <v>9203929</v>
      </c>
      <c r="H460" s="97">
        <v>8947395</v>
      </c>
      <c r="I460" s="97">
        <v>7334579</v>
      </c>
      <c r="J460" s="97">
        <v>8360330</v>
      </c>
      <c r="K460" s="97">
        <v>3962454</v>
      </c>
      <c r="L460" s="97">
        <v>5110092</v>
      </c>
      <c r="M460" s="97">
        <v>8837091</v>
      </c>
      <c r="N460" s="97">
        <v>13141655</v>
      </c>
      <c r="O460" s="97">
        <v>3555751</v>
      </c>
      <c r="P460" s="97">
        <v>8449805</v>
      </c>
      <c r="Q460" s="97">
        <v>10442694</v>
      </c>
      <c r="R460" s="97">
        <v>6564720</v>
      </c>
      <c r="S460" s="103">
        <f t="shared" ref="S460:S495" si="40">SUM(F460:R460)</f>
        <v>101224564</v>
      </c>
      <c r="U460" s="97">
        <v>88</v>
      </c>
      <c r="V460" s="97">
        <v>113</v>
      </c>
      <c r="W460" s="97">
        <v>105</v>
      </c>
      <c r="X460" s="97">
        <v>89</v>
      </c>
      <c r="Y460" s="97">
        <v>96</v>
      </c>
      <c r="Z460" s="97">
        <v>56</v>
      </c>
      <c r="AA460" s="97">
        <v>51</v>
      </c>
      <c r="AB460" s="97">
        <v>101</v>
      </c>
      <c r="AC460" s="97">
        <v>119</v>
      </c>
      <c r="AD460" s="97">
        <v>49</v>
      </c>
      <c r="AE460" s="97">
        <v>100</v>
      </c>
      <c r="AF460" s="97">
        <v>127</v>
      </c>
      <c r="AG460" s="97">
        <v>81</v>
      </c>
      <c r="AH460" s="90">
        <f t="shared" ref="AH460:AH495" si="41">SUM(U460:AG460)</f>
        <v>1175</v>
      </c>
      <c r="AI460">
        <f t="shared" ref="AI460:AI495" si="42">IFERROR(S460/AH460,0)</f>
        <v>86148.565106383</v>
      </c>
      <c r="AJ460">
        <f t="shared" ref="AJ460:AJ495" si="43">IFERROR(AH460/E460,0)</f>
        <v>90.3846153846154</v>
      </c>
    </row>
    <row r="461" ht="15.75" spans="3:36">
      <c r="C461" t="s">
        <v>590</v>
      </c>
      <c r="D461" t="s">
        <v>591</v>
      </c>
      <c r="E461">
        <f t="shared" si="39"/>
        <v>13</v>
      </c>
      <c r="F461" s="97">
        <v>5739150</v>
      </c>
      <c r="G461" s="97">
        <v>5036098</v>
      </c>
      <c r="H461" s="97">
        <v>4986819</v>
      </c>
      <c r="I461" s="97">
        <v>4611054</v>
      </c>
      <c r="J461" s="97">
        <v>5647960</v>
      </c>
      <c r="K461" s="97">
        <v>6230821</v>
      </c>
      <c r="L461" s="97">
        <v>5348775</v>
      </c>
      <c r="M461" s="97">
        <v>4356642</v>
      </c>
      <c r="N461" s="97">
        <v>5546059</v>
      </c>
      <c r="O461" s="97">
        <v>6605966</v>
      </c>
      <c r="P461" s="97">
        <v>4974188</v>
      </c>
      <c r="Q461" s="97">
        <v>6006642</v>
      </c>
      <c r="R461" s="97">
        <v>7092155</v>
      </c>
      <c r="S461" s="103">
        <f t="shared" si="40"/>
        <v>72182329</v>
      </c>
      <c r="U461" s="97">
        <v>78</v>
      </c>
      <c r="V461" s="97">
        <v>68</v>
      </c>
      <c r="W461" s="97">
        <v>68</v>
      </c>
      <c r="X461" s="97">
        <v>66</v>
      </c>
      <c r="Y461" s="97">
        <v>86</v>
      </c>
      <c r="Z461" s="97">
        <v>84</v>
      </c>
      <c r="AA461" s="97">
        <v>71</v>
      </c>
      <c r="AB461" s="97">
        <v>73</v>
      </c>
      <c r="AC461" s="97">
        <v>89</v>
      </c>
      <c r="AD461" s="97">
        <v>83</v>
      </c>
      <c r="AE461" s="97">
        <v>87</v>
      </c>
      <c r="AF461" s="97">
        <v>87</v>
      </c>
      <c r="AG461" s="97">
        <v>83</v>
      </c>
      <c r="AH461" s="90">
        <f t="shared" si="41"/>
        <v>1023</v>
      </c>
      <c r="AI461">
        <f t="shared" si="42"/>
        <v>70559.4613880743</v>
      </c>
      <c r="AJ461">
        <f t="shared" si="43"/>
        <v>78.6923076923077</v>
      </c>
    </row>
    <row r="462" ht="15.75" spans="3:36">
      <c r="C462" t="s">
        <v>584</v>
      </c>
      <c r="D462" t="s">
        <v>585</v>
      </c>
      <c r="E462">
        <f t="shared" si="39"/>
        <v>13</v>
      </c>
      <c r="F462" s="97">
        <v>4526466</v>
      </c>
      <c r="G462" s="97">
        <v>3323461</v>
      </c>
      <c r="H462" s="97">
        <v>4084773</v>
      </c>
      <c r="I462" s="97">
        <v>3794955</v>
      </c>
      <c r="J462" s="97">
        <v>4555953</v>
      </c>
      <c r="K462" s="97">
        <v>4890747</v>
      </c>
      <c r="L462" s="97">
        <v>4695598</v>
      </c>
      <c r="M462" s="97">
        <v>3625417</v>
      </c>
      <c r="N462" s="97">
        <v>4631323</v>
      </c>
      <c r="O462" s="97">
        <v>4664422</v>
      </c>
      <c r="P462" s="97">
        <v>5271243</v>
      </c>
      <c r="Q462" s="97">
        <v>6078225</v>
      </c>
      <c r="R462" s="97">
        <v>3901006</v>
      </c>
      <c r="S462" s="103">
        <f t="shared" si="40"/>
        <v>58043589</v>
      </c>
      <c r="U462" s="97">
        <v>79</v>
      </c>
      <c r="V462" s="97">
        <v>60</v>
      </c>
      <c r="W462" s="97">
        <v>71</v>
      </c>
      <c r="X462" s="97">
        <v>54</v>
      </c>
      <c r="Y462" s="97">
        <v>73</v>
      </c>
      <c r="Z462" s="97">
        <v>75</v>
      </c>
      <c r="AA462" s="97">
        <v>70</v>
      </c>
      <c r="AB462" s="97">
        <v>58</v>
      </c>
      <c r="AC462" s="97">
        <v>82</v>
      </c>
      <c r="AD462" s="97">
        <v>69</v>
      </c>
      <c r="AE462" s="97">
        <v>87</v>
      </c>
      <c r="AF462" s="97">
        <v>95</v>
      </c>
      <c r="AG462" s="97">
        <v>59</v>
      </c>
      <c r="AH462" s="90">
        <f t="shared" si="41"/>
        <v>932</v>
      </c>
      <c r="AI462">
        <f t="shared" si="42"/>
        <v>62278.5289699571</v>
      </c>
      <c r="AJ462">
        <f t="shared" si="43"/>
        <v>71.6923076923077</v>
      </c>
    </row>
    <row r="463" ht="15.75" spans="3:36">
      <c r="C463" t="s">
        <v>671</v>
      </c>
      <c r="D463" t="s">
        <v>672</v>
      </c>
      <c r="E463">
        <f t="shared" si="39"/>
        <v>9</v>
      </c>
      <c r="F463" s="97">
        <v>5935567</v>
      </c>
      <c r="G463" s="97">
        <v>8784063</v>
      </c>
      <c r="H463" s="97">
        <v>9271881</v>
      </c>
      <c r="I463" s="97">
        <v>6004124</v>
      </c>
      <c r="J463" s="97">
        <v>7861972</v>
      </c>
      <c r="K463" s="97">
        <v>0</v>
      </c>
      <c r="L463" s="97">
        <v>0</v>
      </c>
      <c r="M463" s="97">
        <v>8370485</v>
      </c>
      <c r="N463" s="97">
        <v>7684701</v>
      </c>
      <c r="O463" s="97">
        <v>0</v>
      </c>
      <c r="P463" s="97">
        <v>7825405</v>
      </c>
      <c r="Q463" s="97">
        <v>9032332</v>
      </c>
      <c r="R463" s="97">
        <v>0</v>
      </c>
      <c r="S463" s="103">
        <f t="shared" si="40"/>
        <v>70770530</v>
      </c>
      <c r="U463" s="97">
        <v>99</v>
      </c>
      <c r="V463" s="97">
        <v>129</v>
      </c>
      <c r="W463" s="97">
        <v>134</v>
      </c>
      <c r="X463" s="97">
        <v>124</v>
      </c>
      <c r="Y463" s="97">
        <v>129</v>
      </c>
      <c r="Z463" s="97">
        <v>0</v>
      </c>
      <c r="AA463" s="97">
        <v>0</v>
      </c>
      <c r="AB463" s="97">
        <v>144</v>
      </c>
      <c r="AC463" s="97">
        <v>143</v>
      </c>
      <c r="AD463" s="97">
        <v>0</v>
      </c>
      <c r="AE463" s="97">
        <v>165</v>
      </c>
      <c r="AF463" s="97">
        <v>162</v>
      </c>
      <c r="AG463" s="97">
        <v>0</v>
      </c>
      <c r="AH463" s="90">
        <f t="shared" si="41"/>
        <v>1229</v>
      </c>
      <c r="AI463">
        <f t="shared" si="42"/>
        <v>57583.8323840521</v>
      </c>
      <c r="AJ463">
        <f t="shared" si="43"/>
        <v>136.555555555556</v>
      </c>
    </row>
    <row r="464" ht="15.75" spans="3:36">
      <c r="C464" t="s">
        <v>588</v>
      </c>
      <c r="D464" t="s">
        <v>589</v>
      </c>
      <c r="E464">
        <f t="shared" si="39"/>
        <v>9</v>
      </c>
      <c r="F464" s="97">
        <v>7132703</v>
      </c>
      <c r="G464" s="97">
        <v>7761424</v>
      </c>
      <c r="H464" s="97">
        <v>9857606</v>
      </c>
      <c r="I464" s="97">
        <v>8113613</v>
      </c>
      <c r="J464" s="97">
        <v>7710000</v>
      </c>
      <c r="K464" s="97">
        <v>0</v>
      </c>
      <c r="L464" s="97">
        <v>0</v>
      </c>
      <c r="M464" s="97">
        <v>9602942</v>
      </c>
      <c r="N464" s="97">
        <v>8048376</v>
      </c>
      <c r="O464" s="97">
        <v>0</v>
      </c>
      <c r="P464" s="97">
        <v>6495432</v>
      </c>
      <c r="Q464" s="97">
        <v>9595098</v>
      </c>
      <c r="R464" s="97">
        <v>0</v>
      </c>
      <c r="S464" s="103">
        <f t="shared" si="40"/>
        <v>74317194</v>
      </c>
      <c r="U464" s="97">
        <v>108</v>
      </c>
      <c r="V464" s="97">
        <v>100</v>
      </c>
      <c r="W464" s="97">
        <v>112</v>
      </c>
      <c r="X464" s="97">
        <v>117</v>
      </c>
      <c r="Y464" s="97">
        <v>111</v>
      </c>
      <c r="Z464" s="97">
        <v>0</v>
      </c>
      <c r="AA464" s="97">
        <v>0</v>
      </c>
      <c r="AB464" s="97">
        <v>134</v>
      </c>
      <c r="AC464" s="97">
        <v>130</v>
      </c>
      <c r="AD464" s="97">
        <v>0</v>
      </c>
      <c r="AE464" s="97">
        <v>113</v>
      </c>
      <c r="AF464" s="97">
        <v>141</v>
      </c>
      <c r="AG464" s="97">
        <v>0</v>
      </c>
      <c r="AH464" s="90">
        <f t="shared" si="41"/>
        <v>1066</v>
      </c>
      <c r="AI464">
        <f t="shared" si="42"/>
        <v>69715.9418386492</v>
      </c>
      <c r="AJ464">
        <f t="shared" si="43"/>
        <v>118.444444444444</v>
      </c>
    </row>
    <row r="465" ht="15.75" spans="3:36">
      <c r="C465" t="s">
        <v>592</v>
      </c>
      <c r="D465" t="s">
        <v>593</v>
      </c>
      <c r="E465">
        <f t="shared" si="39"/>
        <v>0</v>
      </c>
      <c r="F465" s="97">
        <v>0</v>
      </c>
      <c r="G465" s="97">
        <v>0</v>
      </c>
      <c r="H465" s="97">
        <v>0</v>
      </c>
      <c r="I465" s="97">
        <v>0</v>
      </c>
      <c r="J465" s="97">
        <v>0</v>
      </c>
      <c r="K465" s="97">
        <v>0</v>
      </c>
      <c r="L465" s="97">
        <v>0</v>
      </c>
      <c r="M465" s="97">
        <v>0</v>
      </c>
      <c r="N465" s="97">
        <v>0</v>
      </c>
      <c r="O465" s="97">
        <v>0</v>
      </c>
      <c r="P465" s="97">
        <v>0</v>
      </c>
      <c r="Q465" s="97">
        <v>0</v>
      </c>
      <c r="R465" s="97">
        <v>0</v>
      </c>
      <c r="S465" s="103">
        <f t="shared" si="40"/>
        <v>0</v>
      </c>
      <c r="U465" s="97">
        <v>0</v>
      </c>
      <c r="V465" s="97">
        <v>0</v>
      </c>
      <c r="W465" s="97">
        <v>0</v>
      </c>
      <c r="X465" s="97">
        <v>0</v>
      </c>
      <c r="Y465" s="97">
        <v>0</v>
      </c>
      <c r="Z465" s="97">
        <v>0</v>
      </c>
      <c r="AA465" s="97">
        <v>0</v>
      </c>
      <c r="AB465" s="97">
        <v>0</v>
      </c>
      <c r="AC465" s="97">
        <v>0</v>
      </c>
      <c r="AD465" s="97">
        <v>0</v>
      </c>
      <c r="AE465" s="97">
        <v>0</v>
      </c>
      <c r="AF465" s="97">
        <v>0</v>
      </c>
      <c r="AG465" s="97">
        <v>0</v>
      </c>
      <c r="AH465" s="90">
        <f t="shared" si="41"/>
        <v>0</v>
      </c>
      <c r="AI465">
        <f t="shared" si="42"/>
        <v>0</v>
      </c>
      <c r="AJ465">
        <f t="shared" si="43"/>
        <v>0</v>
      </c>
    </row>
    <row r="466" ht="15.75" spans="3:36">
      <c r="C466" t="s">
        <v>594</v>
      </c>
      <c r="D466" t="s">
        <v>595</v>
      </c>
      <c r="E466">
        <f t="shared" si="39"/>
        <v>13</v>
      </c>
      <c r="F466" s="97">
        <v>20621926</v>
      </c>
      <c r="G466" s="97">
        <v>14193613</v>
      </c>
      <c r="H466" s="97">
        <v>19491338</v>
      </c>
      <c r="I466" s="97">
        <v>16496047</v>
      </c>
      <c r="J466" s="97">
        <v>14936751</v>
      </c>
      <c r="K466" s="97">
        <v>18959383</v>
      </c>
      <c r="L466" s="97">
        <v>14521894</v>
      </c>
      <c r="M466" s="97">
        <v>14163361</v>
      </c>
      <c r="N466" s="97">
        <v>18202318</v>
      </c>
      <c r="O466" s="97">
        <v>20063084</v>
      </c>
      <c r="P466" s="97">
        <v>14391377</v>
      </c>
      <c r="Q466" s="97">
        <v>18668070</v>
      </c>
      <c r="R466" s="97">
        <v>17512313</v>
      </c>
      <c r="S466" s="103">
        <f t="shared" si="40"/>
        <v>222221475</v>
      </c>
      <c r="U466" s="97">
        <v>241</v>
      </c>
      <c r="V466" s="97">
        <v>196</v>
      </c>
      <c r="W466" s="97">
        <v>242</v>
      </c>
      <c r="X466" s="97">
        <v>219</v>
      </c>
      <c r="Y466" s="97">
        <v>204</v>
      </c>
      <c r="Z466" s="97">
        <v>256</v>
      </c>
      <c r="AA466" s="97">
        <v>194</v>
      </c>
      <c r="AB466" s="97">
        <v>158</v>
      </c>
      <c r="AC466" s="97">
        <v>230</v>
      </c>
      <c r="AD466" s="97">
        <v>270</v>
      </c>
      <c r="AE466" s="97">
        <v>188</v>
      </c>
      <c r="AF466" s="97">
        <v>229</v>
      </c>
      <c r="AG466" s="97">
        <v>222</v>
      </c>
      <c r="AH466" s="90">
        <f t="shared" si="41"/>
        <v>2849</v>
      </c>
      <c r="AI466">
        <f t="shared" si="42"/>
        <v>77999.8157248157</v>
      </c>
      <c r="AJ466">
        <f t="shared" si="43"/>
        <v>219.153846153846</v>
      </c>
    </row>
    <row r="467" ht="15.75" spans="3:36">
      <c r="C467" t="s">
        <v>596</v>
      </c>
      <c r="D467" t="s">
        <v>597</v>
      </c>
      <c r="E467">
        <f t="shared" si="39"/>
        <v>0</v>
      </c>
      <c r="F467" s="97">
        <v>0</v>
      </c>
      <c r="G467" s="97">
        <v>0</v>
      </c>
      <c r="H467" s="97">
        <v>0</v>
      </c>
      <c r="I467" s="97">
        <v>0</v>
      </c>
      <c r="J467" s="97">
        <v>0</v>
      </c>
      <c r="K467" s="97">
        <v>0</v>
      </c>
      <c r="L467" s="97">
        <v>0</v>
      </c>
      <c r="M467" s="97">
        <v>0</v>
      </c>
      <c r="N467" s="97">
        <v>0</v>
      </c>
      <c r="O467" s="97">
        <v>0</v>
      </c>
      <c r="P467" s="97">
        <v>0</v>
      </c>
      <c r="Q467" s="97">
        <v>0</v>
      </c>
      <c r="R467" s="97">
        <v>0</v>
      </c>
      <c r="S467" s="103">
        <f t="shared" si="40"/>
        <v>0</v>
      </c>
      <c r="U467" s="97">
        <v>0</v>
      </c>
      <c r="V467" s="97">
        <v>0</v>
      </c>
      <c r="W467" s="97">
        <v>0</v>
      </c>
      <c r="X467" s="97">
        <v>0</v>
      </c>
      <c r="Y467" s="97">
        <v>0</v>
      </c>
      <c r="Z467" s="97">
        <v>0</v>
      </c>
      <c r="AA467" s="97">
        <v>0</v>
      </c>
      <c r="AB467" s="97">
        <v>0</v>
      </c>
      <c r="AC467" s="97">
        <v>0</v>
      </c>
      <c r="AD467" s="97">
        <v>0</v>
      </c>
      <c r="AE467" s="97">
        <v>0</v>
      </c>
      <c r="AF467" s="97">
        <v>0</v>
      </c>
      <c r="AG467" s="97">
        <v>0</v>
      </c>
      <c r="AH467" s="90">
        <f t="shared" si="41"/>
        <v>0</v>
      </c>
      <c r="AI467">
        <f t="shared" si="42"/>
        <v>0</v>
      </c>
      <c r="AJ467">
        <f t="shared" si="43"/>
        <v>0</v>
      </c>
    </row>
    <row r="468" ht="15.75" spans="3:36">
      <c r="C468" t="s">
        <v>598</v>
      </c>
      <c r="D468" t="s">
        <v>599</v>
      </c>
      <c r="E468">
        <f t="shared" si="39"/>
        <v>13</v>
      </c>
      <c r="F468" s="97">
        <v>13912377</v>
      </c>
      <c r="G468" s="97">
        <v>15644914</v>
      </c>
      <c r="H468" s="97">
        <v>17940461</v>
      </c>
      <c r="I468" s="97">
        <v>14313293</v>
      </c>
      <c r="J468" s="97">
        <v>13887906</v>
      </c>
      <c r="K468" s="97">
        <v>16345615</v>
      </c>
      <c r="L468" s="97">
        <v>11475555</v>
      </c>
      <c r="M468" s="97">
        <v>10806064</v>
      </c>
      <c r="N468" s="97">
        <v>14395977</v>
      </c>
      <c r="O468" s="97">
        <v>16790240</v>
      </c>
      <c r="P468" s="97">
        <v>13424712</v>
      </c>
      <c r="Q468" s="97">
        <v>13461640</v>
      </c>
      <c r="R468" s="97">
        <v>14201298</v>
      </c>
      <c r="S468" s="103">
        <f t="shared" si="40"/>
        <v>186600052</v>
      </c>
      <c r="U468" s="97">
        <v>182</v>
      </c>
      <c r="V468" s="97">
        <v>190</v>
      </c>
      <c r="W468" s="97">
        <v>232</v>
      </c>
      <c r="X468" s="97">
        <v>201</v>
      </c>
      <c r="Y468" s="97">
        <v>188</v>
      </c>
      <c r="Z468" s="97">
        <v>198</v>
      </c>
      <c r="AA468" s="97">
        <v>138</v>
      </c>
      <c r="AB468" s="97">
        <v>148</v>
      </c>
      <c r="AC468" s="97">
        <v>180</v>
      </c>
      <c r="AD468" s="97">
        <v>230</v>
      </c>
      <c r="AE468" s="97">
        <v>212</v>
      </c>
      <c r="AF468" s="97">
        <v>179</v>
      </c>
      <c r="AG468" s="97">
        <v>167</v>
      </c>
      <c r="AH468" s="90">
        <f t="shared" si="41"/>
        <v>2445</v>
      </c>
      <c r="AI468">
        <f t="shared" si="42"/>
        <v>76319.0396728016</v>
      </c>
      <c r="AJ468">
        <f t="shared" si="43"/>
        <v>188.076923076923</v>
      </c>
    </row>
    <row r="469" ht="15.75" spans="3:36">
      <c r="C469" t="s">
        <v>602</v>
      </c>
      <c r="D469" t="s">
        <v>603</v>
      </c>
      <c r="E469">
        <f t="shared" si="39"/>
        <v>13</v>
      </c>
      <c r="F469" s="97">
        <v>14416850</v>
      </c>
      <c r="G469" s="97">
        <v>13547314</v>
      </c>
      <c r="H469" s="97">
        <v>14156102</v>
      </c>
      <c r="I469" s="97">
        <v>13625972</v>
      </c>
      <c r="J469" s="97">
        <v>12016970</v>
      </c>
      <c r="K469" s="97">
        <v>20007457</v>
      </c>
      <c r="L469" s="97">
        <v>21675274</v>
      </c>
      <c r="M469" s="97">
        <v>9886401</v>
      </c>
      <c r="N469" s="97">
        <v>14329136</v>
      </c>
      <c r="O469" s="97">
        <v>22328101</v>
      </c>
      <c r="P469" s="97">
        <v>10386503</v>
      </c>
      <c r="Q469" s="97">
        <v>14345177</v>
      </c>
      <c r="R469" s="97">
        <v>22836329</v>
      </c>
      <c r="S469" s="103">
        <f t="shared" si="40"/>
        <v>203557586</v>
      </c>
      <c r="U469" s="97">
        <v>167</v>
      </c>
      <c r="V469" s="97">
        <v>173</v>
      </c>
      <c r="W469" s="97">
        <v>179</v>
      </c>
      <c r="X469" s="97">
        <v>185</v>
      </c>
      <c r="Y469" s="97">
        <v>166</v>
      </c>
      <c r="Z469" s="97">
        <v>257</v>
      </c>
      <c r="AA469" s="97">
        <v>248</v>
      </c>
      <c r="AB469" s="97">
        <v>123</v>
      </c>
      <c r="AC469" s="97">
        <v>173</v>
      </c>
      <c r="AD469" s="97">
        <v>297</v>
      </c>
      <c r="AE469" s="97">
        <v>147</v>
      </c>
      <c r="AF469" s="97">
        <v>192</v>
      </c>
      <c r="AG469" s="97">
        <v>265</v>
      </c>
      <c r="AH469" s="90">
        <f t="shared" si="41"/>
        <v>2572</v>
      </c>
      <c r="AI469">
        <f t="shared" si="42"/>
        <v>79143.6959564541</v>
      </c>
      <c r="AJ469">
        <f t="shared" si="43"/>
        <v>197.846153846154</v>
      </c>
    </row>
    <row r="470" ht="15.75" spans="3:36">
      <c r="C470" t="s">
        <v>624</v>
      </c>
      <c r="D470" t="s">
        <v>625</v>
      </c>
      <c r="E470">
        <f t="shared" si="39"/>
        <v>13</v>
      </c>
      <c r="F470" s="97">
        <v>16562842</v>
      </c>
      <c r="G470" s="97">
        <v>14683891</v>
      </c>
      <c r="H470" s="97">
        <v>21055459</v>
      </c>
      <c r="I470" s="97">
        <v>18458220</v>
      </c>
      <c r="J470" s="97">
        <v>26294736</v>
      </c>
      <c r="K470" s="97">
        <v>20701061</v>
      </c>
      <c r="L470" s="97">
        <v>19011960</v>
      </c>
      <c r="M470" s="97">
        <v>13565960</v>
      </c>
      <c r="N470" s="97">
        <v>15428000</v>
      </c>
      <c r="O470" s="97">
        <v>23264958</v>
      </c>
      <c r="P470" s="97">
        <v>14856282</v>
      </c>
      <c r="Q470" s="97">
        <v>17882642</v>
      </c>
      <c r="R470" s="97">
        <v>23163367</v>
      </c>
      <c r="S470" s="103">
        <f t="shared" si="40"/>
        <v>244929378</v>
      </c>
      <c r="U470" s="97">
        <v>226</v>
      </c>
      <c r="V470" s="97">
        <v>217</v>
      </c>
      <c r="W470" s="97">
        <v>247</v>
      </c>
      <c r="X470" s="97">
        <v>248</v>
      </c>
      <c r="Y470" s="97">
        <v>274</v>
      </c>
      <c r="Z470" s="97">
        <v>312</v>
      </c>
      <c r="AA470" s="97">
        <v>250</v>
      </c>
      <c r="AB470" s="97">
        <v>197</v>
      </c>
      <c r="AC470" s="97">
        <v>230</v>
      </c>
      <c r="AD470" s="97">
        <v>317</v>
      </c>
      <c r="AE470" s="97">
        <v>242</v>
      </c>
      <c r="AF470" s="97">
        <v>246</v>
      </c>
      <c r="AG470" s="97">
        <v>288</v>
      </c>
      <c r="AH470" s="90">
        <f t="shared" si="41"/>
        <v>3294</v>
      </c>
      <c r="AI470">
        <f t="shared" si="42"/>
        <v>74356.2167577413</v>
      </c>
      <c r="AJ470">
        <f t="shared" si="43"/>
        <v>253.384615384615</v>
      </c>
    </row>
    <row r="471" ht="15.75" spans="3:36">
      <c r="C471" t="s">
        <v>642</v>
      </c>
      <c r="D471" t="s">
        <v>643</v>
      </c>
      <c r="E471">
        <f t="shared" si="39"/>
        <v>13</v>
      </c>
      <c r="F471" s="97">
        <v>10380867</v>
      </c>
      <c r="G471" s="97">
        <v>8707151</v>
      </c>
      <c r="H471" s="97">
        <v>9966203</v>
      </c>
      <c r="I471" s="97">
        <v>10714277</v>
      </c>
      <c r="J471" s="97">
        <v>11845604</v>
      </c>
      <c r="K471" s="97">
        <v>12309181</v>
      </c>
      <c r="L471" s="97">
        <v>10688622</v>
      </c>
      <c r="M471" s="97">
        <v>6432588</v>
      </c>
      <c r="N471" s="97">
        <v>8797599</v>
      </c>
      <c r="O471" s="97">
        <v>9965798</v>
      </c>
      <c r="P471" s="97">
        <v>10084686</v>
      </c>
      <c r="Q471" s="97">
        <v>8170462</v>
      </c>
      <c r="R471" s="97">
        <v>11575021</v>
      </c>
      <c r="S471" s="103">
        <f t="shared" si="40"/>
        <v>129638059</v>
      </c>
      <c r="U471" s="97">
        <v>149</v>
      </c>
      <c r="V471" s="97">
        <v>124</v>
      </c>
      <c r="W471" s="97">
        <v>150</v>
      </c>
      <c r="X471" s="97">
        <v>131</v>
      </c>
      <c r="Y471" s="97">
        <v>153</v>
      </c>
      <c r="Z471" s="97">
        <v>167</v>
      </c>
      <c r="AA471" s="97">
        <v>119</v>
      </c>
      <c r="AB471" s="97">
        <v>100</v>
      </c>
      <c r="AC471" s="97">
        <v>125</v>
      </c>
      <c r="AD471" s="97">
        <v>129</v>
      </c>
      <c r="AE471" s="97">
        <v>155</v>
      </c>
      <c r="AF471" s="97">
        <v>123</v>
      </c>
      <c r="AG471" s="97">
        <v>146</v>
      </c>
      <c r="AH471" s="90">
        <f t="shared" si="41"/>
        <v>1771</v>
      </c>
      <c r="AI471">
        <f t="shared" si="42"/>
        <v>73200.4850367024</v>
      </c>
      <c r="AJ471">
        <f t="shared" si="43"/>
        <v>136.230769230769</v>
      </c>
    </row>
    <row r="472" ht="15.75" spans="3:36">
      <c r="C472" t="s">
        <v>634</v>
      </c>
      <c r="D472" t="s">
        <v>635</v>
      </c>
      <c r="E472">
        <f t="shared" si="39"/>
        <v>13</v>
      </c>
      <c r="F472" s="97">
        <v>32803877</v>
      </c>
      <c r="G472" s="97">
        <v>32450388</v>
      </c>
      <c r="H472" s="97">
        <v>33612966</v>
      </c>
      <c r="I472" s="97">
        <v>28239018</v>
      </c>
      <c r="J472" s="97">
        <v>38575430</v>
      </c>
      <c r="K472" s="97">
        <v>34639904</v>
      </c>
      <c r="L472" s="97">
        <v>28294726</v>
      </c>
      <c r="M472" s="97">
        <v>28411607</v>
      </c>
      <c r="N472" s="97">
        <v>30161932</v>
      </c>
      <c r="O472" s="97">
        <v>32687203</v>
      </c>
      <c r="P472" s="97">
        <v>31513507</v>
      </c>
      <c r="Q472" s="97">
        <v>34319943</v>
      </c>
      <c r="R472" s="97">
        <v>34086772</v>
      </c>
      <c r="S472" s="103">
        <f t="shared" si="40"/>
        <v>419797273</v>
      </c>
      <c r="U472" s="97">
        <v>404</v>
      </c>
      <c r="V472" s="97">
        <v>351</v>
      </c>
      <c r="W472" s="97">
        <v>371</v>
      </c>
      <c r="X472" s="97">
        <v>331</v>
      </c>
      <c r="Y472" s="97">
        <v>434</v>
      </c>
      <c r="Z472" s="97">
        <v>419</v>
      </c>
      <c r="AA472" s="97">
        <v>341</v>
      </c>
      <c r="AB472" s="97">
        <v>343</v>
      </c>
      <c r="AC472" s="97">
        <v>376</v>
      </c>
      <c r="AD472" s="97">
        <v>396</v>
      </c>
      <c r="AE472" s="97">
        <v>368</v>
      </c>
      <c r="AF472" s="97">
        <v>410</v>
      </c>
      <c r="AG472" s="97">
        <v>376</v>
      </c>
      <c r="AH472" s="90">
        <f t="shared" si="41"/>
        <v>4920</v>
      </c>
      <c r="AI472">
        <f t="shared" si="42"/>
        <v>85324.6489837398</v>
      </c>
      <c r="AJ472">
        <f t="shared" si="43"/>
        <v>378.461538461538</v>
      </c>
    </row>
    <row r="473" ht="15.75" spans="3:36">
      <c r="C473" t="s">
        <v>600</v>
      </c>
      <c r="D473" t="s">
        <v>601</v>
      </c>
      <c r="E473">
        <f t="shared" si="39"/>
        <v>13</v>
      </c>
      <c r="F473" s="97">
        <v>14600112</v>
      </c>
      <c r="G473" s="97">
        <v>14393566</v>
      </c>
      <c r="H473" s="97">
        <v>15234387</v>
      </c>
      <c r="I473" s="97">
        <v>14204801</v>
      </c>
      <c r="J473" s="97">
        <v>15987156</v>
      </c>
      <c r="K473" s="97">
        <v>13029390</v>
      </c>
      <c r="L473" s="97">
        <v>8640476</v>
      </c>
      <c r="M473" s="97">
        <v>10518659</v>
      </c>
      <c r="N473" s="97">
        <v>13467248</v>
      </c>
      <c r="O473" s="97">
        <v>13449785</v>
      </c>
      <c r="P473" s="97">
        <v>12092418</v>
      </c>
      <c r="Q473" s="97">
        <v>15206756</v>
      </c>
      <c r="R473" s="97">
        <v>12096062</v>
      </c>
      <c r="S473" s="103">
        <f t="shared" si="40"/>
        <v>172920816</v>
      </c>
      <c r="U473" s="97">
        <v>165</v>
      </c>
      <c r="V473" s="97">
        <v>159</v>
      </c>
      <c r="W473" s="97">
        <v>197</v>
      </c>
      <c r="X473" s="97">
        <v>201</v>
      </c>
      <c r="Y473" s="97">
        <v>196</v>
      </c>
      <c r="Z473" s="97">
        <v>148</v>
      </c>
      <c r="AA473" s="97">
        <v>105</v>
      </c>
      <c r="AB473" s="97">
        <v>144</v>
      </c>
      <c r="AC473" s="97">
        <v>179</v>
      </c>
      <c r="AD473" s="97">
        <v>170</v>
      </c>
      <c r="AE473" s="97">
        <v>181</v>
      </c>
      <c r="AF473" s="97">
        <v>186</v>
      </c>
      <c r="AG473" s="97">
        <v>163</v>
      </c>
      <c r="AH473" s="90">
        <f t="shared" si="41"/>
        <v>2194</v>
      </c>
      <c r="AI473">
        <f t="shared" si="42"/>
        <v>78815.321786691</v>
      </c>
      <c r="AJ473">
        <f t="shared" si="43"/>
        <v>168.769230769231</v>
      </c>
    </row>
    <row r="474" ht="15.75" spans="3:36">
      <c r="C474" t="s">
        <v>616</v>
      </c>
      <c r="D474" t="s">
        <v>1179</v>
      </c>
      <c r="E474">
        <f t="shared" si="39"/>
        <v>13</v>
      </c>
      <c r="F474" s="97">
        <v>10861289</v>
      </c>
      <c r="G474" s="97">
        <v>8145626</v>
      </c>
      <c r="H474" s="97">
        <v>8889151</v>
      </c>
      <c r="I474" s="97">
        <v>7121849</v>
      </c>
      <c r="J474" s="97">
        <v>7050232</v>
      </c>
      <c r="K474" s="97">
        <v>9562024</v>
      </c>
      <c r="L474" s="97">
        <v>9192573</v>
      </c>
      <c r="M474" s="97">
        <v>4775378</v>
      </c>
      <c r="N474" s="97">
        <v>7395458</v>
      </c>
      <c r="O474" s="97">
        <v>13899898</v>
      </c>
      <c r="P474" s="97">
        <v>5574250</v>
      </c>
      <c r="Q474" s="97">
        <v>7905202</v>
      </c>
      <c r="R474" s="97">
        <v>9460688</v>
      </c>
      <c r="S474" s="103">
        <f t="shared" si="40"/>
        <v>109833618</v>
      </c>
      <c r="U474" s="97">
        <v>115</v>
      </c>
      <c r="V474" s="97">
        <v>96</v>
      </c>
      <c r="W474" s="97">
        <v>93</v>
      </c>
      <c r="X474" s="97">
        <v>89</v>
      </c>
      <c r="Y474" s="97">
        <v>86</v>
      </c>
      <c r="Z474" s="97">
        <v>119</v>
      </c>
      <c r="AA474" s="97">
        <v>114</v>
      </c>
      <c r="AB474" s="97">
        <v>66</v>
      </c>
      <c r="AC474" s="97">
        <v>91</v>
      </c>
      <c r="AD474" s="97">
        <v>159</v>
      </c>
      <c r="AE474" s="97">
        <v>81</v>
      </c>
      <c r="AF474" s="97">
        <v>92</v>
      </c>
      <c r="AG474" s="97">
        <v>105</v>
      </c>
      <c r="AH474" s="90">
        <f t="shared" si="41"/>
        <v>1306</v>
      </c>
      <c r="AI474">
        <f t="shared" si="42"/>
        <v>84099.248085758</v>
      </c>
      <c r="AJ474">
        <f t="shared" si="43"/>
        <v>100.461538461538</v>
      </c>
    </row>
    <row r="475" ht="15.75" spans="3:36">
      <c r="C475" t="s">
        <v>609</v>
      </c>
      <c r="D475" t="s">
        <v>610</v>
      </c>
      <c r="E475">
        <f t="shared" si="39"/>
        <v>13</v>
      </c>
      <c r="F475" s="97">
        <v>30375946</v>
      </c>
      <c r="G475" s="97">
        <v>26577973</v>
      </c>
      <c r="H475" s="97">
        <v>27906551</v>
      </c>
      <c r="I475" s="97">
        <v>34553713</v>
      </c>
      <c r="J475" s="97">
        <v>26804091</v>
      </c>
      <c r="K475" s="97">
        <v>39225108</v>
      </c>
      <c r="L475" s="97">
        <v>27100024</v>
      </c>
      <c r="M475" s="97">
        <v>18322488</v>
      </c>
      <c r="N475" s="97">
        <v>22345912</v>
      </c>
      <c r="O475" s="97">
        <v>36073025</v>
      </c>
      <c r="P475" s="97">
        <v>17912697</v>
      </c>
      <c r="Q475" s="97">
        <v>21695012</v>
      </c>
      <c r="R475" s="97">
        <v>33678320</v>
      </c>
      <c r="S475" s="103">
        <f t="shared" si="40"/>
        <v>362570860</v>
      </c>
      <c r="U475" s="97">
        <v>341</v>
      </c>
      <c r="V475" s="97">
        <v>286</v>
      </c>
      <c r="W475" s="97">
        <v>337</v>
      </c>
      <c r="X475" s="97">
        <v>328</v>
      </c>
      <c r="Y475" s="97">
        <v>310</v>
      </c>
      <c r="Z475" s="97">
        <v>450</v>
      </c>
      <c r="AA475" s="97">
        <v>305</v>
      </c>
      <c r="AB475" s="97">
        <v>222</v>
      </c>
      <c r="AC475" s="97">
        <v>298</v>
      </c>
      <c r="AD475" s="97">
        <v>419</v>
      </c>
      <c r="AE475" s="97">
        <v>240</v>
      </c>
      <c r="AF475" s="97">
        <v>268</v>
      </c>
      <c r="AG475" s="97">
        <v>377</v>
      </c>
      <c r="AH475" s="90">
        <f t="shared" si="41"/>
        <v>4181</v>
      </c>
      <c r="AI475">
        <f t="shared" si="42"/>
        <v>86718.6940923224</v>
      </c>
      <c r="AJ475">
        <f t="shared" si="43"/>
        <v>321.615384615385</v>
      </c>
    </row>
    <row r="476" ht="15.75" spans="3:36">
      <c r="C476" t="s">
        <v>613</v>
      </c>
      <c r="D476" t="s">
        <v>614</v>
      </c>
      <c r="E476">
        <f t="shared" si="39"/>
        <v>13</v>
      </c>
      <c r="F476" s="97">
        <v>18281011</v>
      </c>
      <c r="G476" s="97">
        <v>15654748</v>
      </c>
      <c r="H476" s="97">
        <v>18071818</v>
      </c>
      <c r="I476" s="97">
        <v>16137974</v>
      </c>
      <c r="J476" s="97">
        <v>17901947</v>
      </c>
      <c r="K476" s="97">
        <v>19320692</v>
      </c>
      <c r="L476" s="97">
        <v>19652148</v>
      </c>
      <c r="M476" s="97">
        <v>11782886</v>
      </c>
      <c r="N476" s="97">
        <v>14269439</v>
      </c>
      <c r="O476" s="97">
        <v>20115055</v>
      </c>
      <c r="P476" s="97">
        <v>14107789</v>
      </c>
      <c r="Q476" s="97">
        <v>16783856</v>
      </c>
      <c r="R476" s="97">
        <v>16933409</v>
      </c>
      <c r="S476" s="103">
        <f t="shared" si="40"/>
        <v>219012772</v>
      </c>
      <c r="U476" s="97">
        <v>238</v>
      </c>
      <c r="V476" s="97">
        <v>172</v>
      </c>
      <c r="W476" s="97">
        <v>209</v>
      </c>
      <c r="X476" s="97">
        <v>183</v>
      </c>
      <c r="Y476" s="97">
        <v>189</v>
      </c>
      <c r="Z476" s="97">
        <v>211</v>
      </c>
      <c r="AA476" s="97">
        <v>203</v>
      </c>
      <c r="AB476" s="97">
        <v>147</v>
      </c>
      <c r="AC476" s="97">
        <v>161</v>
      </c>
      <c r="AD476" s="97">
        <v>254</v>
      </c>
      <c r="AE476" s="97">
        <v>183</v>
      </c>
      <c r="AF476" s="97">
        <v>221</v>
      </c>
      <c r="AG476" s="97">
        <v>184</v>
      </c>
      <c r="AH476" s="90">
        <f t="shared" si="41"/>
        <v>2555</v>
      </c>
      <c r="AI476">
        <f t="shared" si="42"/>
        <v>85719.2845401174</v>
      </c>
      <c r="AJ476">
        <f t="shared" si="43"/>
        <v>196.538461538462</v>
      </c>
    </row>
    <row r="477" ht="15.75" spans="3:36">
      <c r="C477" t="s">
        <v>607</v>
      </c>
      <c r="D477" t="s">
        <v>608</v>
      </c>
      <c r="E477">
        <f t="shared" si="39"/>
        <v>13</v>
      </c>
      <c r="F477" s="97">
        <v>17724398</v>
      </c>
      <c r="G477" s="97">
        <v>14802066</v>
      </c>
      <c r="H477" s="97">
        <v>17939968</v>
      </c>
      <c r="I477" s="97">
        <v>14460705</v>
      </c>
      <c r="J477" s="97">
        <v>16438023</v>
      </c>
      <c r="K477" s="97">
        <v>20873759</v>
      </c>
      <c r="L477" s="97">
        <v>15448407</v>
      </c>
      <c r="M477" s="97">
        <v>16196590</v>
      </c>
      <c r="N477" s="97">
        <v>15705839</v>
      </c>
      <c r="O477" s="97">
        <v>18239653</v>
      </c>
      <c r="P477" s="97">
        <v>15795490</v>
      </c>
      <c r="Q477" s="97">
        <v>16929671</v>
      </c>
      <c r="R477" s="97">
        <v>20500735</v>
      </c>
      <c r="S477" s="103">
        <f t="shared" si="40"/>
        <v>221055304</v>
      </c>
      <c r="U477" s="97">
        <v>195</v>
      </c>
      <c r="V477" s="97">
        <v>201</v>
      </c>
      <c r="W477" s="97">
        <v>223</v>
      </c>
      <c r="X477" s="97">
        <v>203</v>
      </c>
      <c r="Y477" s="97">
        <v>192</v>
      </c>
      <c r="Z477" s="97">
        <v>266</v>
      </c>
      <c r="AA477" s="97">
        <v>193</v>
      </c>
      <c r="AB477" s="97">
        <v>178</v>
      </c>
      <c r="AC477" s="97">
        <v>202</v>
      </c>
      <c r="AD477" s="97">
        <v>215</v>
      </c>
      <c r="AE477" s="97">
        <v>247</v>
      </c>
      <c r="AF477" s="97">
        <v>194</v>
      </c>
      <c r="AG477" s="97">
        <v>226</v>
      </c>
      <c r="AH477" s="90">
        <f t="shared" si="41"/>
        <v>2735</v>
      </c>
      <c r="AI477">
        <f t="shared" si="42"/>
        <v>80824.6084095064</v>
      </c>
      <c r="AJ477">
        <f t="shared" si="43"/>
        <v>210.384615384615</v>
      </c>
    </row>
    <row r="478" ht="15.75" spans="3:36">
      <c r="C478" t="s">
        <v>611</v>
      </c>
      <c r="D478" t="s">
        <v>612</v>
      </c>
      <c r="E478">
        <f t="shared" si="39"/>
        <v>13</v>
      </c>
      <c r="F478" s="97">
        <v>21572649</v>
      </c>
      <c r="G478" s="97">
        <v>17125734</v>
      </c>
      <c r="H478" s="97">
        <v>23012922</v>
      </c>
      <c r="I478" s="97">
        <v>20954473</v>
      </c>
      <c r="J478" s="97">
        <v>23624686</v>
      </c>
      <c r="K478" s="97">
        <v>26711778</v>
      </c>
      <c r="L478" s="97">
        <v>24139966</v>
      </c>
      <c r="M478" s="97">
        <v>17949449</v>
      </c>
      <c r="N478" s="97">
        <v>17827532</v>
      </c>
      <c r="O478" s="97">
        <v>24211639</v>
      </c>
      <c r="P478" s="97">
        <v>17900153</v>
      </c>
      <c r="Q478" s="97">
        <v>19058135</v>
      </c>
      <c r="R478" s="97">
        <v>24173931</v>
      </c>
      <c r="S478" s="103">
        <f t="shared" si="40"/>
        <v>278263047</v>
      </c>
      <c r="U478" s="97">
        <v>219</v>
      </c>
      <c r="V478" s="97">
        <v>191</v>
      </c>
      <c r="W478" s="97">
        <v>262</v>
      </c>
      <c r="X478" s="97">
        <v>235</v>
      </c>
      <c r="Y478" s="97">
        <v>248</v>
      </c>
      <c r="Z478" s="97">
        <v>316</v>
      </c>
      <c r="AA478" s="97">
        <v>259</v>
      </c>
      <c r="AB478" s="97">
        <v>205</v>
      </c>
      <c r="AC478" s="97">
        <v>217</v>
      </c>
      <c r="AD478" s="97">
        <v>300</v>
      </c>
      <c r="AE478" s="97">
        <v>224</v>
      </c>
      <c r="AF478" s="97">
        <v>231</v>
      </c>
      <c r="AG478" s="97">
        <v>275</v>
      </c>
      <c r="AH478" s="90">
        <f t="shared" si="41"/>
        <v>3182</v>
      </c>
      <c r="AI478">
        <f t="shared" si="42"/>
        <v>87449.1033940918</v>
      </c>
      <c r="AJ478">
        <f t="shared" si="43"/>
        <v>244.769230769231</v>
      </c>
    </row>
    <row r="479" ht="15.75" spans="3:36">
      <c r="C479" t="s">
        <v>622</v>
      </c>
      <c r="D479" t="s">
        <v>623</v>
      </c>
      <c r="E479">
        <f t="shared" si="39"/>
        <v>13</v>
      </c>
      <c r="F479" s="97">
        <v>10887016</v>
      </c>
      <c r="G479" s="97">
        <v>12385147</v>
      </c>
      <c r="H479" s="97">
        <v>12130597</v>
      </c>
      <c r="I479" s="97">
        <v>10643809</v>
      </c>
      <c r="J479" s="97">
        <v>10210374</v>
      </c>
      <c r="K479" s="97">
        <v>19266886</v>
      </c>
      <c r="L479" s="97">
        <v>20416843</v>
      </c>
      <c r="M479" s="97">
        <v>7370779</v>
      </c>
      <c r="N479" s="97">
        <v>11780249</v>
      </c>
      <c r="O479" s="97">
        <v>26295023</v>
      </c>
      <c r="P479" s="97">
        <v>8699966</v>
      </c>
      <c r="Q479" s="97">
        <v>10590093</v>
      </c>
      <c r="R479" s="97">
        <v>20688962</v>
      </c>
      <c r="S479" s="103">
        <f t="shared" si="40"/>
        <v>181365744</v>
      </c>
      <c r="U479" s="97">
        <v>143</v>
      </c>
      <c r="V479" s="97">
        <v>150</v>
      </c>
      <c r="W479" s="97">
        <v>144</v>
      </c>
      <c r="X479" s="97">
        <v>121</v>
      </c>
      <c r="Y479" s="97">
        <v>126</v>
      </c>
      <c r="Z479" s="97">
        <v>245</v>
      </c>
      <c r="AA479" s="97">
        <v>245</v>
      </c>
      <c r="AB479" s="97">
        <v>90</v>
      </c>
      <c r="AC479" s="97">
        <v>125</v>
      </c>
      <c r="AD479" s="97">
        <v>304</v>
      </c>
      <c r="AE479" s="97">
        <v>106</v>
      </c>
      <c r="AF479" s="97">
        <v>161</v>
      </c>
      <c r="AG479" s="97">
        <v>231</v>
      </c>
      <c r="AH479" s="90">
        <f t="shared" si="41"/>
        <v>2191</v>
      </c>
      <c r="AI479">
        <f t="shared" si="42"/>
        <v>82777.6102236422</v>
      </c>
      <c r="AJ479">
        <f t="shared" si="43"/>
        <v>168.538461538462</v>
      </c>
    </row>
    <row r="480" ht="15.75" spans="3:36">
      <c r="C480" t="s">
        <v>695</v>
      </c>
      <c r="D480" t="s">
        <v>696</v>
      </c>
      <c r="E480">
        <f t="shared" si="39"/>
        <v>13</v>
      </c>
      <c r="F480" s="97">
        <v>10938796</v>
      </c>
      <c r="G480" s="97">
        <v>7971521</v>
      </c>
      <c r="H480" s="97">
        <v>13659740</v>
      </c>
      <c r="I480" s="97">
        <v>10067488</v>
      </c>
      <c r="J480" s="97">
        <v>10205101</v>
      </c>
      <c r="K480" s="97">
        <v>15781752</v>
      </c>
      <c r="L480" s="97">
        <v>12106187</v>
      </c>
      <c r="M480" s="97">
        <v>6132828</v>
      </c>
      <c r="N480" s="97">
        <v>8780422</v>
      </c>
      <c r="O480" s="97">
        <v>14952334</v>
      </c>
      <c r="P480" s="97">
        <v>8333618</v>
      </c>
      <c r="Q480" s="97">
        <v>8423064</v>
      </c>
      <c r="R480" s="97">
        <v>13878118</v>
      </c>
      <c r="S480" s="103">
        <f t="shared" si="40"/>
        <v>141230969</v>
      </c>
      <c r="U480" s="97">
        <v>113</v>
      </c>
      <c r="V480" s="97">
        <v>107</v>
      </c>
      <c r="W480" s="97">
        <v>154</v>
      </c>
      <c r="X480" s="97">
        <v>127</v>
      </c>
      <c r="Y480" s="97">
        <v>131</v>
      </c>
      <c r="Z480" s="97">
        <v>201</v>
      </c>
      <c r="AA480" s="97">
        <v>127</v>
      </c>
      <c r="AB480" s="97">
        <v>80</v>
      </c>
      <c r="AC480" s="97">
        <v>130</v>
      </c>
      <c r="AD480" s="97">
        <v>188</v>
      </c>
      <c r="AE480" s="97">
        <v>117</v>
      </c>
      <c r="AF480" s="97">
        <v>121</v>
      </c>
      <c r="AG480" s="97">
        <v>159</v>
      </c>
      <c r="AH480" s="90">
        <f t="shared" si="41"/>
        <v>1755</v>
      </c>
      <c r="AI480">
        <f t="shared" si="42"/>
        <v>80473.4866096866</v>
      </c>
      <c r="AJ480">
        <f t="shared" si="43"/>
        <v>135</v>
      </c>
    </row>
    <row r="481" ht="15.75" spans="3:36">
      <c r="C481" t="s">
        <v>788</v>
      </c>
      <c r="D481" t="s">
        <v>789</v>
      </c>
      <c r="E481">
        <f t="shared" si="39"/>
        <v>13</v>
      </c>
      <c r="F481" s="97">
        <v>18324360</v>
      </c>
      <c r="G481" s="97">
        <v>15112111</v>
      </c>
      <c r="H481" s="97">
        <v>19756790</v>
      </c>
      <c r="I481" s="97">
        <v>12301891</v>
      </c>
      <c r="J481" s="97">
        <v>11964836</v>
      </c>
      <c r="K481" s="97">
        <v>24824664</v>
      </c>
      <c r="L481" s="97">
        <v>15195768</v>
      </c>
      <c r="M481" s="97">
        <v>11408853</v>
      </c>
      <c r="N481" s="97">
        <v>13149116</v>
      </c>
      <c r="O481" s="97">
        <v>25862121</v>
      </c>
      <c r="P481" s="97">
        <v>11966228</v>
      </c>
      <c r="Q481" s="97">
        <v>19137400</v>
      </c>
      <c r="R481" s="97">
        <v>23488759</v>
      </c>
      <c r="S481" s="103">
        <f t="shared" si="40"/>
        <v>222492897</v>
      </c>
      <c r="U481" s="97">
        <v>189</v>
      </c>
      <c r="V481" s="97">
        <v>187</v>
      </c>
      <c r="W481" s="97">
        <v>224</v>
      </c>
      <c r="X481" s="97">
        <v>152</v>
      </c>
      <c r="Y481" s="97">
        <v>141</v>
      </c>
      <c r="Z481" s="97">
        <v>282</v>
      </c>
      <c r="AA481" s="97">
        <v>166</v>
      </c>
      <c r="AB481" s="97">
        <v>130</v>
      </c>
      <c r="AC481" s="97">
        <v>155</v>
      </c>
      <c r="AD481" s="97">
        <v>298</v>
      </c>
      <c r="AE481" s="97">
        <v>141</v>
      </c>
      <c r="AF481" s="97">
        <v>177</v>
      </c>
      <c r="AG481" s="97">
        <v>260</v>
      </c>
      <c r="AH481" s="90">
        <f t="shared" si="41"/>
        <v>2502</v>
      </c>
      <c r="AI481">
        <f t="shared" si="42"/>
        <v>88926.0179856115</v>
      </c>
      <c r="AJ481">
        <f t="shared" si="43"/>
        <v>192.461538461538</v>
      </c>
    </row>
    <row r="482" ht="15.75" spans="3:36">
      <c r="C482" t="s">
        <v>630</v>
      </c>
      <c r="D482" t="s">
        <v>631</v>
      </c>
      <c r="E482">
        <f t="shared" si="39"/>
        <v>13</v>
      </c>
      <c r="F482" s="97">
        <v>9955749</v>
      </c>
      <c r="G482" s="97">
        <v>10806758</v>
      </c>
      <c r="H482" s="97">
        <v>13969573</v>
      </c>
      <c r="I482" s="97">
        <v>9985161</v>
      </c>
      <c r="J482" s="97">
        <v>12200017</v>
      </c>
      <c r="K482" s="97">
        <v>12449440</v>
      </c>
      <c r="L482" s="97">
        <v>10958428</v>
      </c>
      <c r="M482" s="97">
        <v>11066683</v>
      </c>
      <c r="N482" s="97">
        <v>9404833</v>
      </c>
      <c r="O482" s="97">
        <v>13394904</v>
      </c>
      <c r="P482" s="97">
        <v>10451344</v>
      </c>
      <c r="Q482" s="97">
        <v>9734495</v>
      </c>
      <c r="R482" s="97">
        <v>11188254</v>
      </c>
      <c r="S482" s="103">
        <f t="shared" si="40"/>
        <v>145565639</v>
      </c>
      <c r="U482" s="97">
        <v>109</v>
      </c>
      <c r="V482" s="97">
        <v>125</v>
      </c>
      <c r="W482" s="97">
        <v>161</v>
      </c>
      <c r="X482" s="97">
        <v>129</v>
      </c>
      <c r="Y482" s="97">
        <v>117</v>
      </c>
      <c r="Z482" s="97">
        <v>141</v>
      </c>
      <c r="AA482" s="97">
        <v>100</v>
      </c>
      <c r="AB482" s="97">
        <v>111</v>
      </c>
      <c r="AC482" s="97">
        <v>112</v>
      </c>
      <c r="AD482" s="97">
        <v>147</v>
      </c>
      <c r="AE482" s="97">
        <v>141</v>
      </c>
      <c r="AF482" s="97">
        <v>115</v>
      </c>
      <c r="AG482" s="97">
        <v>128</v>
      </c>
      <c r="AH482" s="90">
        <f t="shared" si="41"/>
        <v>1636</v>
      </c>
      <c r="AI482">
        <f t="shared" si="42"/>
        <v>88976.5519559902</v>
      </c>
      <c r="AJ482">
        <f t="shared" si="43"/>
        <v>125.846153846154</v>
      </c>
    </row>
    <row r="483" ht="15.75" spans="3:36">
      <c r="C483" t="s">
        <v>626</v>
      </c>
      <c r="D483" t="s">
        <v>627</v>
      </c>
      <c r="E483">
        <f t="shared" si="39"/>
        <v>13</v>
      </c>
      <c r="F483" s="97">
        <v>6699928</v>
      </c>
      <c r="G483" s="97">
        <v>7097820</v>
      </c>
      <c r="H483" s="97">
        <v>5501757</v>
      </c>
      <c r="I483" s="97">
        <v>7884560</v>
      </c>
      <c r="J483" s="97">
        <v>6293464</v>
      </c>
      <c r="K483" s="97">
        <v>7005908</v>
      </c>
      <c r="L483" s="97">
        <v>4466151</v>
      </c>
      <c r="M483" s="97">
        <v>4083685</v>
      </c>
      <c r="N483" s="97">
        <v>7635184</v>
      </c>
      <c r="O483" s="97">
        <v>7742997</v>
      </c>
      <c r="P483" s="97">
        <v>6489648</v>
      </c>
      <c r="Q483" s="97">
        <v>6375142</v>
      </c>
      <c r="R483" s="97">
        <v>6225896</v>
      </c>
      <c r="S483" s="103">
        <f t="shared" si="40"/>
        <v>83502140</v>
      </c>
      <c r="U483" s="97">
        <v>77</v>
      </c>
      <c r="V483" s="97">
        <v>76</v>
      </c>
      <c r="W483" s="97">
        <v>74</v>
      </c>
      <c r="X483" s="97">
        <v>87</v>
      </c>
      <c r="Y483" s="97">
        <v>76</v>
      </c>
      <c r="Z483" s="97">
        <v>90</v>
      </c>
      <c r="AA483" s="97">
        <v>60</v>
      </c>
      <c r="AB483" s="97">
        <v>53</v>
      </c>
      <c r="AC483" s="97">
        <v>78</v>
      </c>
      <c r="AD483" s="97">
        <v>110</v>
      </c>
      <c r="AE483" s="97">
        <v>87</v>
      </c>
      <c r="AF483" s="97">
        <v>76</v>
      </c>
      <c r="AG483" s="97">
        <v>84</v>
      </c>
      <c r="AH483" s="90">
        <f t="shared" si="41"/>
        <v>1028</v>
      </c>
      <c r="AI483">
        <f t="shared" si="42"/>
        <v>81227.7626459144</v>
      </c>
      <c r="AJ483">
        <f t="shared" si="43"/>
        <v>79.0769230769231</v>
      </c>
    </row>
    <row r="484" ht="15.75" spans="3:36">
      <c r="C484" t="s">
        <v>640</v>
      </c>
      <c r="D484" t="s">
        <v>641</v>
      </c>
      <c r="E484">
        <f t="shared" si="39"/>
        <v>13</v>
      </c>
      <c r="F484" s="97">
        <v>14481221</v>
      </c>
      <c r="G484" s="97">
        <v>10685200</v>
      </c>
      <c r="H484" s="97">
        <v>17162560</v>
      </c>
      <c r="I484" s="97">
        <v>15920460</v>
      </c>
      <c r="J484" s="97">
        <v>15875104</v>
      </c>
      <c r="K484" s="97">
        <v>15425318</v>
      </c>
      <c r="L484" s="97">
        <v>14814901</v>
      </c>
      <c r="M484" s="97">
        <v>10112215</v>
      </c>
      <c r="N484" s="97">
        <v>13399785</v>
      </c>
      <c r="O484" s="97">
        <v>16386465</v>
      </c>
      <c r="P484" s="97">
        <v>14618934</v>
      </c>
      <c r="Q484" s="97">
        <v>17143515</v>
      </c>
      <c r="R484" s="97">
        <v>18145929</v>
      </c>
      <c r="S484" s="103">
        <f t="shared" si="40"/>
        <v>194171607</v>
      </c>
      <c r="U484" s="97">
        <v>187</v>
      </c>
      <c r="V484" s="97">
        <v>142</v>
      </c>
      <c r="W484" s="97">
        <v>204</v>
      </c>
      <c r="X484" s="97">
        <v>235</v>
      </c>
      <c r="Y484" s="97">
        <v>200</v>
      </c>
      <c r="Z484" s="97">
        <v>212</v>
      </c>
      <c r="AA484" s="97">
        <v>170</v>
      </c>
      <c r="AB484" s="97">
        <v>132</v>
      </c>
      <c r="AC484" s="97">
        <v>172</v>
      </c>
      <c r="AD484" s="97">
        <v>221</v>
      </c>
      <c r="AE484" s="97">
        <v>227</v>
      </c>
      <c r="AF484" s="97">
        <v>230</v>
      </c>
      <c r="AG484" s="97">
        <v>218</v>
      </c>
      <c r="AH484" s="90">
        <f t="shared" si="41"/>
        <v>2550</v>
      </c>
      <c r="AI484">
        <f t="shared" si="42"/>
        <v>76145.7282352941</v>
      </c>
      <c r="AJ484">
        <f t="shared" si="43"/>
        <v>196.153846153846</v>
      </c>
    </row>
    <row r="485" ht="15.75" spans="3:36">
      <c r="C485" t="s">
        <v>646</v>
      </c>
      <c r="D485" t="s">
        <v>647</v>
      </c>
      <c r="E485">
        <f t="shared" si="39"/>
        <v>13</v>
      </c>
      <c r="F485" s="97">
        <v>12229797</v>
      </c>
      <c r="G485" s="97">
        <v>10456038</v>
      </c>
      <c r="H485" s="97">
        <v>12282860</v>
      </c>
      <c r="I485" s="97">
        <v>10625390</v>
      </c>
      <c r="J485" s="97">
        <v>10989148</v>
      </c>
      <c r="K485" s="97">
        <v>8075308</v>
      </c>
      <c r="L485" s="97">
        <v>8708779</v>
      </c>
      <c r="M485" s="97">
        <v>9566783</v>
      </c>
      <c r="N485" s="97">
        <v>9746376</v>
      </c>
      <c r="O485" s="97">
        <v>10875911</v>
      </c>
      <c r="P485" s="97">
        <v>12539420</v>
      </c>
      <c r="Q485" s="97">
        <v>13274670</v>
      </c>
      <c r="R485" s="97">
        <v>9034321</v>
      </c>
      <c r="S485" s="103">
        <f t="shared" si="40"/>
        <v>138404801</v>
      </c>
      <c r="U485" s="97">
        <v>147</v>
      </c>
      <c r="V485" s="97">
        <v>141</v>
      </c>
      <c r="W485" s="97">
        <v>153</v>
      </c>
      <c r="X485" s="97">
        <v>140</v>
      </c>
      <c r="Y485" s="97">
        <v>140</v>
      </c>
      <c r="Z485" s="97">
        <v>113</v>
      </c>
      <c r="AA485" s="97">
        <v>99</v>
      </c>
      <c r="AB485" s="97">
        <v>106</v>
      </c>
      <c r="AC485" s="97">
        <v>154</v>
      </c>
      <c r="AD485" s="97">
        <v>141</v>
      </c>
      <c r="AE485" s="97">
        <v>147</v>
      </c>
      <c r="AF485" s="97">
        <v>176</v>
      </c>
      <c r="AG485" s="97">
        <v>117</v>
      </c>
      <c r="AH485" s="90">
        <f t="shared" si="41"/>
        <v>1774</v>
      </c>
      <c r="AI485">
        <f t="shared" si="42"/>
        <v>78018.4898534386</v>
      </c>
      <c r="AJ485">
        <f t="shared" si="43"/>
        <v>136.461538461538</v>
      </c>
    </row>
    <row r="486" ht="15.75" spans="3:36">
      <c r="C486" t="s">
        <v>656</v>
      </c>
      <c r="D486" t="s">
        <v>657</v>
      </c>
      <c r="E486">
        <f t="shared" si="39"/>
        <v>13</v>
      </c>
      <c r="F486" s="97">
        <v>14524339</v>
      </c>
      <c r="G486" s="97">
        <v>16082785</v>
      </c>
      <c r="H486" s="97">
        <v>16854113</v>
      </c>
      <c r="I486" s="97">
        <v>10784605</v>
      </c>
      <c r="J486" s="97">
        <v>11801326</v>
      </c>
      <c r="K486" s="97">
        <v>17817757</v>
      </c>
      <c r="L486" s="97">
        <v>12024461</v>
      </c>
      <c r="M486" s="97">
        <v>10310156</v>
      </c>
      <c r="N486" s="97">
        <v>11935987</v>
      </c>
      <c r="O486" s="97">
        <v>17385638</v>
      </c>
      <c r="P486" s="97">
        <v>12967444</v>
      </c>
      <c r="Q486" s="97">
        <v>11248083</v>
      </c>
      <c r="R486" s="97">
        <v>13931269</v>
      </c>
      <c r="S486" s="103">
        <f t="shared" si="40"/>
        <v>177667963</v>
      </c>
      <c r="U486" s="97">
        <v>169</v>
      </c>
      <c r="V486" s="97">
        <v>193</v>
      </c>
      <c r="W486" s="97">
        <v>218</v>
      </c>
      <c r="X486" s="97">
        <v>155</v>
      </c>
      <c r="Y486" s="97">
        <v>151</v>
      </c>
      <c r="Z486" s="97">
        <v>208</v>
      </c>
      <c r="AA486" s="97">
        <v>122</v>
      </c>
      <c r="AB486" s="97">
        <v>132</v>
      </c>
      <c r="AC486" s="97">
        <v>156</v>
      </c>
      <c r="AD486" s="97">
        <v>220</v>
      </c>
      <c r="AE486" s="97">
        <v>186</v>
      </c>
      <c r="AF486" s="97">
        <v>139</v>
      </c>
      <c r="AG486" s="97">
        <v>161</v>
      </c>
      <c r="AH486" s="90">
        <f t="shared" si="41"/>
        <v>2210</v>
      </c>
      <c r="AI486">
        <f t="shared" si="42"/>
        <v>80392.743438914</v>
      </c>
      <c r="AJ486">
        <f t="shared" si="43"/>
        <v>170</v>
      </c>
    </row>
    <row r="487" ht="15.75" spans="3:36">
      <c r="C487" t="s">
        <v>628</v>
      </c>
      <c r="D487" t="s">
        <v>629</v>
      </c>
      <c r="E487">
        <f t="shared" si="39"/>
        <v>13</v>
      </c>
      <c r="F487" s="97">
        <v>10086325</v>
      </c>
      <c r="G487" s="97">
        <v>10484878</v>
      </c>
      <c r="H487" s="97">
        <v>9083039</v>
      </c>
      <c r="I487" s="97">
        <v>6894787</v>
      </c>
      <c r="J487" s="97">
        <v>5013413</v>
      </c>
      <c r="K487" s="97">
        <v>7647326</v>
      </c>
      <c r="L487" s="97">
        <v>6757511</v>
      </c>
      <c r="M487" s="97">
        <v>4911052</v>
      </c>
      <c r="N487" s="97">
        <v>4565551</v>
      </c>
      <c r="O487" s="97">
        <v>8230772</v>
      </c>
      <c r="P487" s="97">
        <v>7201657</v>
      </c>
      <c r="Q487" s="97">
        <v>7447053</v>
      </c>
      <c r="R487" s="97">
        <v>6963579</v>
      </c>
      <c r="S487" s="103">
        <f t="shared" si="40"/>
        <v>95286943</v>
      </c>
      <c r="U487" s="97">
        <v>83</v>
      </c>
      <c r="V487" s="97">
        <v>85</v>
      </c>
      <c r="W487" s="97">
        <v>86</v>
      </c>
      <c r="X487" s="97">
        <v>64</v>
      </c>
      <c r="Y487" s="97">
        <v>62</v>
      </c>
      <c r="Z487" s="97">
        <v>84</v>
      </c>
      <c r="AA487" s="97">
        <v>71</v>
      </c>
      <c r="AB487" s="97">
        <v>50</v>
      </c>
      <c r="AC487" s="97">
        <v>56</v>
      </c>
      <c r="AD487" s="97">
        <v>92</v>
      </c>
      <c r="AE487" s="97">
        <v>82</v>
      </c>
      <c r="AF487" s="97">
        <v>65</v>
      </c>
      <c r="AG487" s="97">
        <v>86</v>
      </c>
      <c r="AH487" s="90">
        <f t="shared" si="41"/>
        <v>966</v>
      </c>
      <c r="AI487">
        <f t="shared" si="42"/>
        <v>98640.7277432712</v>
      </c>
      <c r="AJ487">
        <f t="shared" si="43"/>
        <v>74.3076923076923</v>
      </c>
    </row>
    <row r="488" ht="15.75" spans="3:36">
      <c r="C488" t="s">
        <v>632</v>
      </c>
      <c r="D488" t="s">
        <v>633</v>
      </c>
      <c r="E488">
        <f t="shared" si="39"/>
        <v>13</v>
      </c>
      <c r="F488" s="97">
        <v>8566056</v>
      </c>
      <c r="G488" s="97">
        <v>10438843</v>
      </c>
      <c r="H488" s="97">
        <v>9090903</v>
      </c>
      <c r="I488" s="97">
        <v>6675643</v>
      </c>
      <c r="J488" s="97">
        <v>8499485</v>
      </c>
      <c r="K488" s="97">
        <v>12409344</v>
      </c>
      <c r="L488" s="97">
        <v>12859678</v>
      </c>
      <c r="M488" s="97">
        <v>5731716</v>
      </c>
      <c r="N488" s="97">
        <v>5622429</v>
      </c>
      <c r="O488" s="97">
        <v>14098216</v>
      </c>
      <c r="P488" s="97">
        <v>9106718</v>
      </c>
      <c r="Q488" s="97">
        <v>6878624</v>
      </c>
      <c r="R488" s="97">
        <v>13615401</v>
      </c>
      <c r="S488" s="103">
        <f t="shared" si="40"/>
        <v>123593056</v>
      </c>
      <c r="U488" s="97">
        <v>114</v>
      </c>
      <c r="V488" s="97">
        <v>120</v>
      </c>
      <c r="W488" s="97">
        <v>143</v>
      </c>
      <c r="X488" s="97">
        <v>116</v>
      </c>
      <c r="Y488" s="97">
        <v>121</v>
      </c>
      <c r="Z488" s="97">
        <v>174</v>
      </c>
      <c r="AA488" s="97">
        <v>166</v>
      </c>
      <c r="AB488" s="97">
        <v>89</v>
      </c>
      <c r="AC488" s="97">
        <v>94</v>
      </c>
      <c r="AD488" s="97">
        <v>193</v>
      </c>
      <c r="AE488" s="97">
        <v>110</v>
      </c>
      <c r="AF488" s="97">
        <v>106</v>
      </c>
      <c r="AG488" s="97">
        <v>173</v>
      </c>
      <c r="AH488" s="90">
        <f t="shared" si="41"/>
        <v>1719</v>
      </c>
      <c r="AI488">
        <f t="shared" si="42"/>
        <v>71898.229203025</v>
      </c>
      <c r="AJ488">
        <f t="shared" si="43"/>
        <v>132.230769230769</v>
      </c>
    </row>
    <row r="489" ht="15.75" spans="3:36">
      <c r="C489" t="s">
        <v>650</v>
      </c>
      <c r="D489" t="s">
        <v>651</v>
      </c>
      <c r="E489">
        <f t="shared" si="39"/>
        <v>13</v>
      </c>
      <c r="F489" s="97">
        <v>16807230</v>
      </c>
      <c r="G489" s="97">
        <v>16803226</v>
      </c>
      <c r="H489" s="97">
        <v>20092656</v>
      </c>
      <c r="I489" s="97">
        <v>15264729</v>
      </c>
      <c r="J489" s="97">
        <v>13391037</v>
      </c>
      <c r="K489" s="97">
        <v>22566085</v>
      </c>
      <c r="L489" s="97">
        <v>18086269</v>
      </c>
      <c r="M489" s="97">
        <v>12365809</v>
      </c>
      <c r="N489" s="97">
        <v>17083219</v>
      </c>
      <c r="O489" s="97">
        <v>24793097</v>
      </c>
      <c r="P489" s="97">
        <v>12910743</v>
      </c>
      <c r="Q489" s="97">
        <v>14090548</v>
      </c>
      <c r="R489" s="97">
        <v>20364430</v>
      </c>
      <c r="S489" s="103">
        <f t="shared" si="40"/>
        <v>224619078</v>
      </c>
      <c r="U489" s="97">
        <v>188</v>
      </c>
      <c r="V489" s="97">
        <v>185</v>
      </c>
      <c r="W489" s="97">
        <v>213</v>
      </c>
      <c r="X489" s="97">
        <v>164</v>
      </c>
      <c r="Y489" s="97">
        <v>148</v>
      </c>
      <c r="Z489" s="97">
        <v>253</v>
      </c>
      <c r="AA489" s="97">
        <v>200</v>
      </c>
      <c r="AB489" s="97">
        <v>133</v>
      </c>
      <c r="AC489" s="97">
        <v>203</v>
      </c>
      <c r="AD489" s="97">
        <v>280</v>
      </c>
      <c r="AE489" s="97">
        <v>158</v>
      </c>
      <c r="AF489" s="97">
        <v>169</v>
      </c>
      <c r="AG489" s="97">
        <v>222</v>
      </c>
      <c r="AH489" s="90">
        <f t="shared" si="41"/>
        <v>2516</v>
      </c>
      <c r="AI489">
        <f t="shared" si="42"/>
        <v>89276.2631160572</v>
      </c>
      <c r="AJ489">
        <f t="shared" si="43"/>
        <v>193.538461538462</v>
      </c>
    </row>
    <row r="490" ht="15.75" spans="3:36">
      <c r="C490" t="s">
        <v>644</v>
      </c>
      <c r="D490" t="s">
        <v>645</v>
      </c>
      <c r="E490">
        <f t="shared" si="39"/>
        <v>13</v>
      </c>
      <c r="F490" s="97">
        <v>10615206</v>
      </c>
      <c r="G490" s="97">
        <v>12921929</v>
      </c>
      <c r="H490" s="97">
        <v>12926736</v>
      </c>
      <c r="I490" s="97">
        <v>11854086</v>
      </c>
      <c r="J490" s="97">
        <v>10453775</v>
      </c>
      <c r="K490" s="97">
        <v>12354433</v>
      </c>
      <c r="L490" s="97">
        <v>11936611</v>
      </c>
      <c r="M490" s="97">
        <v>10003569</v>
      </c>
      <c r="N490" s="97">
        <v>10837163</v>
      </c>
      <c r="O490" s="97">
        <v>13461242</v>
      </c>
      <c r="P490" s="97">
        <v>10273503</v>
      </c>
      <c r="Q490" s="97">
        <v>12461496</v>
      </c>
      <c r="R490" s="97">
        <v>14173970</v>
      </c>
      <c r="S490" s="103">
        <f t="shared" si="40"/>
        <v>154273719</v>
      </c>
      <c r="U490" s="97">
        <v>135</v>
      </c>
      <c r="V490" s="97">
        <v>139</v>
      </c>
      <c r="W490" s="97">
        <v>152</v>
      </c>
      <c r="X490" s="97">
        <v>149</v>
      </c>
      <c r="Y490" s="97">
        <v>114</v>
      </c>
      <c r="Z490" s="97">
        <v>156</v>
      </c>
      <c r="AA490" s="97">
        <v>133</v>
      </c>
      <c r="AB490" s="97">
        <v>114</v>
      </c>
      <c r="AC490" s="97">
        <v>144</v>
      </c>
      <c r="AD490" s="97">
        <v>177</v>
      </c>
      <c r="AE490" s="97">
        <v>161</v>
      </c>
      <c r="AF490" s="97">
        <v>145</v>
      </c>
      <c r="AG490" s="97">
        <v>147</v>
      </c>
      <c r="AH490" s="90">
        <f t="shared" si="41"/>
        <v>1866</v>
      </c>
      <c r="AI490">
        <f t="shared" si="42"/>
        <v>82676.1623794212</v>
      </c>
      <c r="AJ490">
        <f t="shared" si="43"/>
        <v>143.538461538462</v>
      </c>
    </row>
    <row r="491" ht="15.75" spans="3:36">
      <c r="C491" t="s">
        <v>636</v>
      </c>
      <c r="D491" t="s">
        <v>637</v>
      </c>
      <c r="E491">
        <f t="shared" si="39"/>
        <v>13</v>
      </c>
      <c r="F491" s="97">
        <v>15061069</v>
      </c>
      <c r="G491" s="97">
        <v>17768690</v>
      </c>
      <c r="H491" s="97">
        <v>14117627</v>
      </c>
      <c r="I491" s="97">
        <v>12754199</v>
      </c>
      <c r="J491" s="97">
        <v>10960821</v>
      </c>
      <c r="K491" s="97">
        <v>16943112</v>
      </c>
      <c r="L491" s="97">
        <v>11776961</v>
      </c>
      <c r="M491" s="97">
        <v>10068018</v>
      </c>
      <c r="N491" s="97">
        <v>10161968</v>
      </c>
      <c r="O491" s="97">
        <v>17328448</v>
      </c>
      <c r="P491" s="97">
        <v>9646663</v>
      </c>
      <c r="Q491" s="97">
        <v>13067462</v>
      </c>
      <c r="R491" s="97">
        <v>14837769</v>
      </c>
      <c r="S491" s="103">
        <f t="shared" si="40"/>
        <v>174492807</v>
      </c>
      <c r="U491" s="97">
        <v>175</v>
      </c>
      <c r="V491" s="97">
        <v>181</v>
      </c>
      <c r="W491" s="97">
        <v>161</v>
      </c>
      <c r="X491" s="97">
        <v>133</v>
      </c>
      <c r="Y491" s="97">
        <v>133</v>
      </c>
      <c r="Z491" s="97">
        <v>208</v>
      </c>
      <c r="AA491" s="97">
        <v>135</v>
      </c>
      <c r="AB491" s="97">
        <v>120</v>
      </c>
      <c r="AC491" s="97">
        <v>136</v>
      </c>
      <c r="AD491" s="97">
        <v>202</v>
      </c>
      <c r="AE491" s="97">
        <v>150</v>
      </c>
      <c r="AF491" s="97">
        <v>152</v>
      </c>
      <c r="AG491" s="97">
        <v>167</v>
      </c>
      <c r="AH491" s="90">
        <f t="shared" si="41"/>
        <v>2053</v>
      </c>
      <c r="AI491">
        <f t="shared" si="42"/>
        <v>84994.0608865075</v>
      </c>
      <c r="AJ491">
        <f t="shared" si="43"/>
        <v>157.923076923077</v>
      </c>
    </row>
    <row r="492" ht="15.75" spans="3:36">
      <c r="C492" t="s">
        <v>638</v>
      </c>
      <c r="D492" t="s">
        <v>639</v>
      </c>
      <c r="E492">
        <f t="shared" si="39"/>
        <v>13</v>
      </c>
      <c r="F492" s="97">
        <v>11684135</v>
      </c>
      <c r="G492" s="97">
        <v>12363044</v>
      </c>
      <c r="H492" s="97">
        <v>14894503</v>
      </c>
      <c r="I492" s="97">
        <v>13430098</v>
      </c>
      <c r="J492" s="97">
        <v>13079256</v>
      </c>
      <c r="K492" s="97">
        <v>20216316</v>
      </c>
      <c r="L492" s="97">
        <v>14903519</v>
      </c>
      <c r="M492" s="97">
        <v>8591260</v>
      </c>
      <c r="N492" s="97">
        <v>9992209</v>
      </c>
      <c r="O492" s="97">
        <v>22817842</v>
      </c>
      <c r="P492" s="97">
        <v>8305443</v>
      </c>
      <c r="Q492" s="97">
        <v>10888833</v>
      </c>
      <c r="R492" s="97">
        <v>16346102</v>
      </c>
      <c r="S492" s="103">
        <f t="shared" si="40"/>
        <v>177512560</v>
      </c>
      <c r="U492" s="97">
        <v>127</v>
      </c>
      <c r="V492" s="97">
        <v>138</v>
      </c>
      <c r="W492" s="97">
        <v>154</v>
      </c>
      <c r="X492" s="97">
        <v>137</v>
      </c>
      <c r="Y492" s="97">
        <v>134</v>
      </c>
      <c r="Z492" s="97">
        <v>221</v>
      </c>
      <c r="AA492" s="97">
        <v>147</v>
      </c>
      <c r="AB492" s="97">
        <v>103</v>
      </c>
      <c r="AC492" s="97">
        <v>102</v>
      </c>
      <c r="AD492" s="97">
        <v>239</v>
      </c>
      <c r="AE492" s="97">
        <v>93</v>
      </c>
      <c r="AF492" s="97">
        <v>123</v>
      </c>
      <c r="AG492" s="97">
        <v>159</v>
      </c>
      <c r="AH492" s="90">
        <f t="shared" si="41"/>
        <v>1877</v>
      </c>
      <c r="AI492">
        <f t="shared" si="42"/>
        <v>94572.4880127864</v>
      </c>
      <c r="AJ492">
        <f t="shared" si="43"/>
        <v>144.384615384615</v>
      </c>
    </row>
    <row r="493" ht="15.75" spans="3:36">
      <c r="C493" t="s">
        <v>654</v>
      </c>
      <c r="D493" t="s">
        <v>655</v>
      </c>
      <c r="E493">
        <f t="shared" si="39"/>
        <v>13</v>
      </c>
      <c r="F493" s="97">
        <v>9000601</v>
      </c>
      <c r="G493" s="97">
        <v>9723240</v>
      </c>
      <c r="H493" s="97">
        <v>10405485</v>
      </c>
      <c r="I493" s="97">
        <v>9683255</v>
      </c>
      <c r="J493" s="97">
        <v>10308173</v>
      </c>
      <c r="K493" s="97">
        <v>5119064</v>
      </c>
      <c r="L493" s="97">
        <v>4852689</v>
      </c>
      <c r="M493" s="97">
        <v>5736285</v>
      </c>
      <c r="N493" s="97">
        <v>11128510</v>
      </c>
      <c r="O493" s="97">
        <v>5750887</v>
      </c>
      <c r="P493" s="97">
        <v>7641295</v>
      </c>
      <c r="Q493" s="97">
        <v>7231777</v>
      </c>
      <c r="R493" s="97">
        <v>5022975</v>
      </c>
      <c r="S493" s="103">
        <f t="shared" si="40"/>
        <v>101604236</v>
      </c>
      <c r="U493" s="97">
        <v>104</v>
      </c>
      <c r="V493" s="97">
        <v>129</v>
      </c>
      <c r="W493" s="97">
        <v>149</v>
      </c>
      <c r="X493" s="97">
        <v>141</v>
      </c>
      <c r="Y493" s="97">
        <v>151</v>
      </c>
      <c r="Z493" s="97">
        <v>69</v>
      </c>
      <c r="AA493" s="97">
        <v>60</v>
      </c>
      <c r="AB493" s="97">
        <v>99</v>
      </c>
      <c r="AC493" s="97">
        <v>170</v>
      </c>
      <c r="AD493" s="97">
        <v>72</v>
      </c>
      <c r="AE493" s="97">
        <v>125</v>
      </c>
      <c r="AF493" s="97">
        <v>112</v>
      </c>
      <c r="AG493" s="97">
        <v>57</v>
      </c>
      <c r="AH493" s="90">
        <f t="shared" si="41"/>
        <v>1438</v>
      </c>
      <c r="AI493">
        <f t="shared" si="42"/>
        <v>70656.6314325452</v>
      </c>
      <c r="AJ493">
        <f t="shared" si="43"/>
        <v>110.615384615385</v>
      </c>
    </row>
    <row r="494" ht="15.75" spans="3:36">
      <c r="C494" t="s">
        <v>658</v>
      </c>
      <c r="D494" t="s">
        <v>659</v>
      </c>
      <c r="E494">
        <f t="shared" si="39"/>
        <v>13</v>
      </c>
      <c r="F494" s="97">
        <v>29378073</v>
      </c>
      <c r="G494" s="97">
        <v>24403989</v>
      </c>
      <c r="H494" s="97">
        <v>26918727</v>
      </c>
      <c r="I494" s="97">
        <v>22373506</v>
      </c>
      <c r="J494" s="97">
        <v>26404453</v>
      </c>
      <c r="K494" s="97">
        <v>32201085</v>
      </c>
      <c r="L494" s="97">
        <v>29065814</v>
      </c>
      <c r="M494" s="97">
        <v>22859662</v>
      </c>
      <c r="N494" s="97">
        <v>21662396</v>
      </c>
      <c r="O494" s="97">
        <v>36340126</v>
      </c>
      <c r="P494" s="97">
        <v>21902624</v>
      </c>
      <c r="Q494" s="97">
        <v>28487576</v>
      </c>
      <c r="R494" s="97">
        <v>33529233</v>
      </c>
      <c r="S494" s="103">
        <f t="shared" si="40"/>
        <v>355527264</v>
      </c>
      <c r="U494" s="97">
        <v>292</v>
      </c>
      <c r="V494" s="97">
        <v>251</v>
      </c>
      <c r="W494" s="97">
        <v>271</v>
      </c>
      <c r="X494" s="97">
        <v>238</v>
      </c>
      <c r="Y494" s="97">
        <v>275</v>
      </c>
      <c r="Z494" s="97">
        <v>322</v>
      </c>
      <c r="AA494" s="97">
        <v>256</v>
      </c>
      <c r="AB494" s="97">
        <v>203</v>
      </c>
      <c r="AC494" s="97">
        <v>235</v>
      </c>
      <c r="AD494" s="97">
        <v>353</v>
      </c>
      <c r="AE494" s="97">
        <v>226</v>
      </c>
      <c r="AF494" s="97">
        <v>277</v>
      </c>
      <c r="AG494" s="97">
        <v>294</v>
      </c>
      <c r="AH494" s="90">
        <f t="shared" si="41"/>
        <v>3493</v>
      </c>
      <c r="AI494">
        <f t="shared" si="42"/>
        <v>101782.783853421</v>
      </c>
      <c r="AJ494">
        <f t="shared" si="43"/>
        <v>268.692307692308</v>
      </c>
    </row>
    <row r="495" ht="15.75" spans="3:36">
      <c r="C495" t="s">
        <v>652</v>
      </c>
      <c r="D495" t="s">
        <v>653</v>
      </c>
      <c r="E495">
        <f t="shared" si="39"/>
        <v>13</v>
      </c>
      <c r="F495" s="97">
        <v>5818806</v>
      </c>
      <c r="G495" s="97">
        <v>4019411</v>
      </c>
      <c r="H495" s="97">
        <v>5741115</v>
      </c>
      <c r="I495" s="97">
        <v>4443247</v>
      </c>
      <c r="J495" s="97">
        <v>5932685</v>
      </c>
      <c r="K495" s="97">
        <v>8754181</v>
      </c>
      <c r="L495" s="97">
        <v>5266791</v>
      </c>
      <c r="M495" s="97">
        <v>4838335</v>
      </c>
      <c r="N495" s="97">
        <v>4242053</v>
      </c>
      <c r="O495" s="97">
        <v>6822120</v>
      </c>
      <c r="P495" s="97">
        <v>4909717</v>
      </c>
      <c r="Q495" s="97">
        <v>6447698</v>
      </c>
      <c r="R495" s="97">
        <v>10899550</v>
      </c>
      <c r="S495" s="103">
        <f t="shared" si="40"/>
        <v>78135709</v>
      </c>
      <c r="U495" s="97">
        <v>89</v>
      </c>
      <c r="V495" s="97">
        <v>53</v>
      </c>
      <c r="W495" s="97">
        <v>75</v>
      </c>
      <c r="X495" s="97">
        <v>72</v>
      </c>
      <c r="Y495" s="97">
        <v>72</v>
      </c>
      <c r="Z495" s="97">
        <v>109</v>
      </c>
      <c r="AA495" s="97">
        <v>59</v>
      </c>
      <c r="AB495" s="97">
        <v>57</v>
      </c>
      <c r="AC495" s="97">
        <v>49</v>
      </c>
      <c r="AD495" s="97">
        <v>97</v>
      </c>
      <c r="AE495" s="97">
        <v>76</v>
      </c>
      <c r="AF495" s="97">
        <v>86</v>
      </c>
      <c r="AG495" s="97">
        <v>129</v>
      </c>
      <c r="AH495" s="90">
        <f t="shared" si="41"/>
        <v>1023</v>
      </c>
      <c r="AI495">
        <f t="shared" si="42"/>
        <v>76378.9921798631</v>
      </c>
      <c r="AJ495">
        <f t="shared" si="43"/>
        <v>78.6923076923077</v>
      </c>
    </row>
  </sheetData>
  <autoFilter ref="C10:AJ495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8" sqref="J18"/>
    </sheetView>
  </sheetViews>
  <sheetFormatPr defaultColWidth="9" defaultRowHeight="1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35"/>
  <sheetViews>
    <sheetView workbookViewId="0">
      <selection activeCell="C2" sqref="B2:C2"/>
    </sheetView>
  </sheetViews>
  <sheetFormatPr defaultColWidth="9" defaultRowHeight="15"/>
  <cols>
    <col min="1" max="1" width="25.5714285714286" customWidth="1"/>
    <col min="2" max="2" width="8.85714285714286" customWidth="1"/>
    <col min="3" max="3" width="14.4285714285714" customWidth="1"/>
    <col min="5" max="5" width="14.4285714285714" customWidth="1"/>
    <col min="6" max="6" width="8.42857142857143" customWidth="1"/>
    <col min="8" max="8" width="1" customWidth="1"/>
    <col min="9" max="10" width="14.2857142857143" customWidth="1"/>
    <col min="11" max="11" width="16.2857142857143" customWidth="1"/>
    <col min="12" max="12" width="16.8571428571429" customWidth="1"/>
    <col min="13" max="13" width="8.28571428571429" customWidth="1"/>
    <col min="15" max="15" width="13.2857142857143" hidden="1" customWidth="1"/>
    <col min="16" max="16" width="11.7142857142857" hidden="1" customWidth="1"/>
    <col min="17" max="17" width="15.2857142857143" hidden="1" customWidth="1"/>
    <col min="18" max="18" width="18" hidden="1" customWidth="1"/>
    <col min="19" max="19" width="16.8571428571429" hidden="1" customWidth="1"/>
    <col min="20" max="20" width="15.2857142857143" hidden="1" customWidth="1"/>
    <col min="21" max="21" width="13.8571428571429" hidden="1" customWidth="1"/>
    <col min="22" max="24" width="9" hidden="1" customWidth="1"/>
  </cols>
  <sheetData>
    <row r="3" ht="15.75"/>
    <row r="4" ht="15.75" spans="1:7">
      <c r="A4" s="1"/>
      <c r="B4" s="2"/>
      <c r="C4" s="3"/>
      <c r="D4" s="3"/>
      <c r="E4" s="3"/>
      <c r="F4" s="3"/>
      <c r="G4" s="4"/>
    </row>
    <row r="5" ht="15.75" spans="1:7">
      <c r="A5" s="1"/>
      <c r="B5" s="5"/>
      <c r="C5" s="6"/>
      <c r="D5" s="6"/>
      <c r="E5" s="7" t="s">
        <v>1180</v>
      </c>
      <c r="F5" s="8" t="s">
        <v>1181</v>
      </c>
      <c r="G5" s="4"/>
    </row>
    <row r="6" ht="24" spans="1:21">
      <c r="A6" s="9" t="s">
        <v>1182</v>
      </c>
      <c r="B6" s="10" t="s">
        <v>1183</v>
      </c>
      <c r="C6" s="11" t="s">
        <v>1184</v>
      </c>
      <c r="D6" s="12" t="s">
        <v>1185</v>
      </c>
      <c r="E6" s="13" t="s">
        <v>1186</v>
      </c>
      <c r="F6" s="8"/>
      <c r="G6" s="12" t="s">
        <v>1187</v>
      </c>
      <c r="I6" s="43" t="s">
        <v>1188</v>
      </c>
      <c r="J6" s="43" t="s">
        <v>1189</v>
      </c>
      <c r="K6" s="44" t="s">
        <v>1190</v>
      </c>
      <c r="L6" s="43" t="s">
        <v>1191</v>
      </c>
      <c r="M6" s="45" t="s">
        <v>1192</v>
      </c>
      <c r="O6" s="46"/>
      <c r="P6" s="47" t="s">
        <v>1193</v>
      </c>
      <c r="Q6" s="66"/>
      <c r="R6" s="67" t="s">
        <v>1194</v>
      </c>
      <c r="S6" s="68"/>
      <c r="T6" s="69" t="s">
        <v>1195</v>
      </c>
      <c r="U6" s="69"/>
    </row>
    <row r="7" ht="15.75" spans="1:21">
      <c r="A7" s="14" t="s">
        <v>1196</v>
      </c>
      <c r="B7" s="15"/>
      <c r="C7" s="15"/>
      <c r="D7" s="16" t="e">
        <f>C7/$C$28</f>
        <v>#DIV/0!</v>
      </c>
      <c r="E7" s="17">
        <f>SUM(F7*E$28)</f>
        <v>0</v>
      </c>
      <c r="F7" s="18">
        <v>0.0508178458927287</v>
      </c>
      <c r="G7" s="19">
        <f>IFERROR((E7-C7)/C7,0)</f>
        <v>0</v>
      </c>
      <c r="I7" s="48">
        <f>C7/31</f>
        <v>0</v>
      </c>
      <c r="J7" s="48">
        <f>E7/30</f>
        <v>0</v>
      </c>
      <c r="K7" s="49"/>
      <c r="L7" s="49"/>
      <c r="M7" s="49"/>
      <c r="O7" s="50" t="s">
        <v>1197</v>
      </c>
      <c r="P7" s="51" t="s">
        <v>1198</v>
      </c>
      <c r="Q7" s="70"/>
      <c r="R7" s="71" t="s">
        <v>1198</v>
      </c>
      <c r="S7" s="72"/>
      <c r="T7" s="73" t="s">
        <v>1198</v>
      </c>
      <c r="U7" s="72"/>
    </row>
    <row r="8" ht="15.75" spans="1:21">
      <c r="A8" s="14" t="s">
        <v>1199</v>
      </c>
      <c r="B8" s="20"/>
      <c r="C8" s="20"/>
      <c r="D8" s="21" t="e">
        <f t="shared" ref="D8:D15" si="0">C8/$C$28</f>
        <v>#DIV/0!</v>
      </c>
      <c r="E8" s="17">
        <f t="shared" ref="E8:E15" si="1">SUM(F8*E$28)</f>
        <v>0</v>
      </c>
      <c r="F8" s="22">
        <v>0.103715133671042</v>
      </c>
      <c r="G8" s="19">
        <f t="shared" ref="G8:G15" si="2">IFERROR((E8-C8)/C8,0)</f>
        <v>0</v>
      </c>
      <c r="I8" s="48">
        <f t="shared" ref="I8:I15" si="3">C8/31</f>
        <v>0</v>
      </c>
      <c r="J8" s="48">
        <f t="shared" ref="J8:J15" si="4">E8/30</f>
        <v>0</v>
      </c>
      <c r="K8" s="49"/>
      <c r="L8" s="49"/>
      <c r="M8" s="49"/>
      <c r="O8" s="52"/>
      <c r="P8" s="53" t="s">
        <v>1197</v>
      </c>
      <c r="Q8" s="74" t="s">
        <v>8</v>
      </c>
      <c r="R8" s="75" t="s">
        <v>1197</v>
      </c>
      <c r="S8" s="76" t="s">
        <v>8</v>
      </c>
      <c r="T8" s="77" t="s">
        <v>1197</v>
      </c>
      <c r="U8" s="76" t="s">
        <v>8</v>
      </c>
    </row>
    <row r="9" ht="15.75" spans="1:21">
      <c r="A9" s="14" t="s">
        <v>1200</v>
      </c>
      <c r="B9" s="20"/>
      <c r="C9" s="20"/>
      <c r="D9" s="21" t="e">
        <f t="shared" si="0"/>
        <v>#DIV/0!</v>
      </c>
      <c r="E9" s="17">
        <f t="shared" si="1"/>
        <v>0</v>
      </c>
      <c r="F9" s="22">
        <v>0.1800353267677</v>
      </c>
      <c r="G9" s="19">
        <f t="shared" si="2"/>
        <v>0</v>
      </c>
      <c r="I9" s="48">
        <f t="shared" si="3"/>
        <v>0</v>
      </c>
      <c r="J9" s="48">
        <f t="shared" si="4"/>
        <v>0</v>
      </c>
      <c r="K9" s="49"/>
      <c r="L9" s="49"/>
      <c r="M9" s="49"/>
      <c r="O9" s="54" t="s">
        <v>1201</v>
      </c>
      <c r="P9" s="55">
        <v>0.765081603032928</v>
      </c>
      <c r="Q9" s="78">
        <f>P9*$P$15</f>
        <v>130214349870.825</v>
      </c>
      <c r="R9" s="79">
        <v>0.77</v>
      </c>
      <c r="S9" s="80">
        <f>R9*$K$28</f>
        <v>128151306219.123</v>
      </c>
      <c r="T9" s="81">
        <v>0.752814077670207</v>
      </c>
      <c r="U9" s="80">
        <f>$K$28*T9</f>
        <v>125291048563.092</v>
      </c>
    </row>
    <row r="10" ht="15.75" spans="1:21">
      <c r="A10" s="14" t="s">
        <v>1202</v>
      </c>
      <c r="B10" s="20"/>
      <c r="C10" s="20"/>
      <c r="D10" s="21" t="e">
        <f t="shared" si="0"/>
        <v>#DIV/0!</v>
      </c>
      <c r="E10" s="17">
        <f t="shared" si="1"/>
        <v>0</v>
      </c>
      <c r="F10" s="22">
        <v>0.0169506283587748</v>
      </c>
      <c r="G10" s="19">
        <f t="shared" si="2"/>
        <v>0</v>
      </c>
      <c r="I10" s="48">
        <f t="shared" si="3"/>
        <v>0</v>
      </c>
      <c r="J10" s="48">
        <f t="shared" si="4"/>
        <v>0</v>
      </c>
      <c r="K10" s="49"/>
      <c r="L10" s="49"/>
      <c r="M10" s="49"/>
      <c r="O10" s="54" t="s">
        <v>1203</v>
      </c>
      <c r="P10" s="55">
        <v>0.160156411522117</v>
      </c>
      <c r="Q10" s="82">
        <f t="shared" ref="Q10:Q12" si="5">P10*$P$15</f>
        <v>27258089753.2041</v>
      </c>
      <c r="R10" s="79">
        <v>0.15</v>
      </c>
      <c r="S10" s="80">
        <f t="shared" ref="S10:S12" si="6">R10*$K$28</f>
        <v>24964540172.5564</v>
      </c>
      <c r="T10" s="81">
        <v>0.152503059558553</v>
      </c>
      <c r="U10" s="80">
        <f t="shared" ref="U10:U12" si="7">$K$28*T10</f>
        <v>25381125045.2483</v>
      </c>
    </row>
    <row r="11" ht="15.75" spans="1:21">
      <c r="A11" s="14" t="s">
        <v>1204</v>
      </c>
      <c r="B11" s="20"/>
      <c r="C11" s="20"/>
      <c r="D11" s="21" t="e">
        <f t="shared" si="0"/>
        <v>#DIV/0!</v>
      </c>
      <c r="E11" s="17">
        <f t="shared" si="1"/>
        <v>0</v>
      </c>
      <c r="F11" s="22">
        <v>0.367144226485323</v>
      </c>
      <c r="G11" s="19">
        <f t="shared" si="2"/>
        <v>0</v>
      </c>
      <c r="I11" s="48">
        <f t="shared" si="3"/>
        <v>0</v>
      </c>
      <c r="J11" s="48">
        <f t="shared" si="4"/>
        <v>0</v>
      </c>
      <c r="K11" s="49"/>
      <c r="L11" s="49"/>
      <c r="M11" s="49"/>
      <c r="O11" s="54" t="s">
        <v>1205</v>
      </c>
      <c r="P11" s="55">
        <v>0.0604114609047565</v>
      </c>
      <c r="Q11" s="82">
        <f t="shared" si="5"/>
        <v>10281830167.2339</v>
      </c>
      <c r="R11" s="79">
        <v>0.065</v>
      </c>
      <c r="S11" s="80">
        <f t="shared" si="6"/>
        <v>10817967408.1078</v>
      </c>
      <c r="T11" s="81">
        <v>0.0809090052988824</v>
      </c>
      <c r="U11" s="80">
        <f t="shared" si="7"/>
        <v>13465707420.7035</v>
      </c>
    </row>
    <row r="12" ht="15.75" spans="1:21">
      <c r="A12" s="14" t="s">
        <v>1206</v>
      </c>
      <c r="B12" s="20"/>
      <c r="C12" s="20"/>
      <c r="D12" s="21" t="e">
        <f t="shared" si="0"/>
        <v>#DIV/0!</v>
      </c>
      <c r="E12" s="17">
        <f t="shared" si="1"/>
        <v>0</v>
      </c>
      <c r="F12" s="22">
        <v>0.00239228542862361</v>
      </c>
      <c r="G12" s="19">
        <f t="shared" si="2"/>
        <v>0</v>
      </c>
      <c r="I12" s="48">
        <f t="shared" si="3"/>
        <v>0</v>
      </c>
      <c r="J12" s="48">
        <f t="shared" si="4"/>
        <v>0</v>
      </c>
      <c r="K12" s="49"/>
      <c r="L12" s="49"/>
      <c r="M12" s="49"/>
      <c r="O12" s="54" t="s">
        <v>1207</v>
      </c>
      <c r="P12" s="55">
        <v>0.0143505245401979</v>
      </c>
      <c r="Q12" s="82">
        <f t="shared" si="5"/>
        <v>2442411653.73671</v>
      </c>
      <c r="R12" s="79">
        <v>0.015</v>
      </c>
      <c r="S12" s="80">
        <f t="shared" si="6"/>
        <v>2496454017.25564</v>
      </c>
      <c r="T12" s="81">
        <v>0.013773857472358</v>
      </c>
      <c r="U12" s="80">
        <f t="shared" si="7"/>
        <v>2292386787.99831</v>
      </c>
    </row>
    <row r="13" ht="16.5" spans="1:21">
      <c r="A13" s="14" t="s">
        <v>1208</v>
      </c>
      <c r="B13" s="20"/>
      <c r="C13" s="20"/>
      <c r="D13" s="21" t="e">
        <f t="shared" si="0"/>
        <v>#DIV/0!</v>
      </c>
      <c r="E13" s="17">
        <f t="shared" si="1"/>
        <v>0</v>
      </c>
      <c r="F13" s="22">
        <v>0.0285032305270314</v>
      </c>
      <c r="G13" s="19">
        <f t="shared" si="2"/>
        <v>0</v>
      </c>
      <c r="I13" s="48">
        <f t="shared" si="3"/>
        <v>0</v>
      </c>
      <c r="J13" s="48">
        <f t="shared" si="4"/>
        <v>0</v>
      </c>
      <c r="K13" s="49"/>
      <c r="L13" s="49"/>
      <c r="M13" s="49"/>
      <c r="O13" s="56" t="s">
        <v>1209</v>
      </c>
      <c r="P13" s="57">
        <f>SUM(P9:P12)</f>
        <v>1</v>
      </c>
      <c r="Q13" s="83">
        <f>SUM(Q9:Q12)</f>
        <v>170196681445</v>
      </c>
      <c r="R13" s="84">
        <f>SUM(R9:R12)</f>
        <v>1</v>
      </c>
      <c r="S13" s="85">
        <f>K28</f>
        <v>166430267817.042</v>
      </c>
      <c r="T13" s="86">
        <f>SUM(T9:T12)</f>
        <v>1</v>
      </c>
      <c r="U13" s="85">
        <f>SUM(U9:U12)</f>
        <v>166430267817.042</v>
      </c>
    </row>
    <row r="14" ht="15.75" spans="1:13">
      <c r="A14" s="14" t="s">
        <v>1210</v>
      </c>
      <c r="B14" s="20"/>
      <c r="C14" s="20"/>
      <c r="D14" s="21" t="e">
        <f t="shared" si="0"/>
        <v>#DIV/0!</v>
      </c>
      <c r="E14" s="17">
        <f t="shared" si="1"/>
        <v>0</v>
      </c>
      <c r="F14" s="22">
        <v>0.00325540053898324</v>
      </c>
      <c r="G14" s="19">
        <f t="shared" si="2"/>
        <v>0</v>
      </c>
      <c r="I14" s="48">
        <f t="shared" si="3"/>
        <v>0</v>
      </c>
      <c r="J14" s="48">
        <f t="shared" si="4"/>
        <v>0</v>
      </c>
      <c r="K14" s="58"/>
      <c r="L14" s="58"/>
      <c r="M14" s="58"/>
    </row>
    <row r="15" ht="15.75" spans="1:16">
      <c r="A15" s="23" t="s">
        <v>1211</v>
      </c>
      <c r="B15" s="24">
        <f>SUM(B7:B14)</f>
        <v>0</v>
      </c>
      <c r="C15" s="24">
        <f>SUM(C7:C14)</f>
        <v>0</v>
      </c>
      <c r="D15" s="25" t="e">
        <f t="shared" si="0"/>
        <v>#DIV/0!</v>
      </c>
      <c r="E15" s="26">
        <f t="shared" si="1"/>
        <v>0</v>
      </c>
      <c r="F15" s="27">
        <f>SUM(F7:F14)</f>
        <v>0.752814077670207</v>
      </c>
      <c r="G15" s="28">
        <f t="shared" si="2"/>
        <v>0</v>
      </c>
      <c r="I15" s="59">
        <f t="shared" si="3"/>
        <v>0</v>
      </c>
      <c r="J15" s="59">
        <f t="shared" si="4"/>
        <v>0</v>
      </c>
      <c r="K15" s="59">
        <v>128151306219.123</v>
      </c>
      <c r="L15" s="60">
        <f>K15/30</f>
        <v>4271710207.30409</v>
      </c>
      <c r="M15" s="61">
        <f>K15/$K$28</f>
        <v>0.77</v>
      </c>
      <c r="P15" s="62">
        <v>170196681445</v>
      </c>
    </row>
    <row r="16" ht="15.75" spans="1:18">
      <c r="A16" s="29"/>
      <c r="B16" s="30"/>
      <c r="C16" s="31"/>
      <c r="D16" s="32"/>
      <c r="E16" s="17"/>
      <c r="F16" s="22"/>
      <c r="G16" s="19"/>
      <c r="J16" s="63"/>
      <c r="R16">
        <v>28000</v>
      </c>
    </row>
    <row r="17" ht="15.75" spans="1:18">
      <c r="A17" s="14" t="s">
        <v>1212</v>
      </c>
      <c r="B17" s="20"/>
      <c r="C17" s="33"/>
      <c r="D17" s="32" t="e">
        <f>C17/$C$28</f>
        <v>#DIV/0!</v>
      </c>
      <c r="E17" s="17">
        <f>SUM(F17*E$28)</f>
        <v>0</v>
      </c>
      <c r="F17" s="22">
        <v>0.0760982757676796</v>
      </c>
      <c r="G17" s="19" t="e">
        <f t="shared" ref="G17:G26" si="8">(E17-C17)/C17</f>
        <v>#DIV/0!</v>
      </c>
      <c r="I17" s="48">
        <f>C17/31</f>
        <v>0</v>
      </c>
      <c r="J17" s="48">
        <f t="shared" ref="J17:J22" si="9">E17/30</f>
        <v>0</v>
      </c>
      <c r="K17" s="49"/>
      <c r="L17" s="49"/>
      <c r="M17" s="49"/>
      <c r="R17" s="63">
        <f>S10/R16</f>
        <v>891590.720448441</v>
      </c>
    </row>
    <row r="18" ht="15.75" spans="1:13">
      <c r="A18" s="14" t="s">
        <v>1213</v>
      </c>
      <c r="B18" s="20"/>
      <c r="C18" s="33"/>
      <c r="D18" s="32" t="e">
        <f t="shared" ref="D18:D22" si="10">C18/$C$28</f>
        <v>#DIV/0!</v>
      </c>
      <c r="E18" s="17">
        <f t="shared" ref="E18:E22" si="11">SUM(F18*E$28)</f>
        <v>0</v>
      </c>
      <c r="F18" s="22">
        <v>0.000974786792274905</v>
      </c>
      <c r="G18" s="19" t="e">
        <f t="shared" si="8"/>
        <v>#DIV/0!</v>
      </c>
      <c r="I18" s="48">
        <f t="shared" ref="I18:I22" si="12">C18/31</f>
        <v>0</v>
      </c>
      <c r="J18" s="48">
        <f t="shared" si="9"/>
        <v>0</v>
      </c>
      <c r="K18" s="49"/>
      <c r="L18" s="49"/>
      <c r="M18" s="49"/>
    </row>
    <row r="19" ht="15.75" spans="1:19">
      <c r="A19" s="14" t="s">
        <v>1214</v>
      </c>
      <c r="B19" s="20"/>
      <c r="C19" s="33"/>
      <c r="D19" s="32" t="e">
        <f t="shared" si="10"/>
        <v>#DIV/0!</v>
      </c>
      <c r="E19" s="17">
        <f t="shared" si="11"/>
        <v>0</v>
      </c>
      <c r="F19" s="22">
        <v>0</v>
      </c>
      <c r="G19" s="19" t="e">
        <f t="shared" si="8"/>
        <v>#DIV/0!</v>
      </c>
      <c r="I19" s="48">
        <f t="shared" si="12"/>
        <v>0</v>
      </c>
      <c r="J19" s="48">
        <f t="shared" si="9"/>
        <v>0</v>
      </c>
      <c r="K19" s="49"/>
      <c r="L19" s="49"/>
      <c r="M19" s="49"/>
      <c r="P19" s="62"/>
      <c r="Q19" s="63"/>
      <c r="R19" t="s">
        <v>1215</v>
      </c>
      <c r="S19" t="s">
        <v>1216</v>
      </c>
    </row>
    <row r="20" ht="15.75" spans="1:19">
      <c r="A20" s="14" t="s">
        <v>1217</v>
      </c>
      <c r="B20" s="20"/>
      <c r="C20" s="33"/>
      <c r="D20" s="32" t="e">
        <f t="shared" si="10"/>
        <v>#DIV/0!</v>
      </c>
      <c r="E20" s="17">
        <f t="shared" si="11"/>
        <v>0</v>
      </c>
      <c r="F20" s="22">
        <v>0.0297103131141587</v>
      </c>
      <c r="G20" s="19" t="e">
        <f t="shared" si="8"/>
        <v>#DIV/0!</v>
      </c>
      <c r="I20" s="48">
        <f t="shared" si="12"/>
        <v>0</v>
      </c>
      <c r="J20" s="48">
        <f t="shared" si="9"/>
        <v>0</v>
      </c>
      <c r="K20" s="49"/>
      <c r="L20" s="49"/>
      <c r="M20" s="49"/>
      <c r="Q20" t="s">
        <v>1218</v>
      </c>
      <c r="R20" s="63">
        <f>R10*S20</f>
        <v>25050000000.0063</v>
      </c>
      <c r="S20" s="63">
        <v>167000000000.042</v>
      </c>
    </row>
    <row r="21" ht="15.75" spans="1:20">
      <c r="A21" s="14" t="s">
        <v>1219</v>
      </c>
      <c r="B21" s="20"/>
      <c r="C21" s="33"/>
      <c r="D21" s="32" t="e">
        <f t="shared" si="10"/>
        <v>#DIV/0!</v>
      </c>
      <c r="E21" s="17">
        <f t="shared" si="11"/>
        <v>0</v>
      </c>
      <c r="F21" s="22">
        <v>0.0457196838844394</v>
      </c>
      <c r="G21" s="19" t="e">
        <f t="shared" si="8"/>
        <v>#DIV/0!</v>
      </c>
      <c r="I21" s="48">
        <f t="shared" si="12"/>
        <v>0</v>
      </c>
      <c r="J21" s="48">
        <f t="shared" si="9"/>
        <v>0</v>
      </c>
      <c r="K21" s="49"/>
      <c r="L21" s="49"/>
      <c r="M21" s="49"/>
      <c r="Q21" t="s">
        <v>1220</v>
      </c>
      <c r="R21" s="63">
        <f>R20/R16</f>
        <v>894642.857143082</v>
      </c>
      <c r="S21" s="63">
        <f>96556950/100</f>
        <v>965569.5</v>
      </c>
      <c r="T21" s="87">
        <f>S21*R16</f>
        <v>27035946000</v>
      </c>
    </row>
    <row r="22" ht="15.75" spans="1:19">
      <c r="A22" s="23" t="s">
        <v>1203</v>
      </c>
      <c r="B22" s="24">
        <f>SUM(B17:B21)</f>
        <v>0</v>
      </c>
      <c r="C22" s="24">
        <f>SUM(C17:C21)</f>
        <v>0</v>
      </c>
      <c r="D22" s="34" t="e">
        <f t="shared" si="10"/>
        <v>#DIV/0!</v>
      </c>
      <c r="E22" s="26">
        <f t="shared" si="11"/>
        <v>0</v>
      </c>
      <c r="F22" s="35">
        <f>SUM(F17:F21)</f>
        <v>0.152503059558553</v>
      </c>
      <c r="G22" s="36" t="e">
        <f t="shared" si="8"/>
        <v>#DIV/0!</v>
      </c>
      <c r="I22" s="59">
        <f t="shared" si="12"/>
        <v>0</v>
      </c>
      <c r="J22" s="59">
        <f t="shared" si="9"/>
        <v>0</v>
      </c>
      <c r="K22" s="59">
        <v>24964540172.5564</v>
      </c>
      <c r="L22" s="60">
        <f>K22/30</f>
        <v>832151339.085213</v>
      </c>
      <c r="M22" s="61">
        <f>K22/$K$28</f>
        <v>0.15</v>
      </c>
      <c r="Q22" t="s">
        <v>1221</v>
      </c>
      <c r="R22" s="88">
        <f>151*435*30</f>
        <v>1970550</v>
      </c>
      <c r="S22" s="89">
        <f>S23*R22</f>
        <v>96556950</v>
      </c>
    </row>
    <row r="23" ht="15.75" spans="1:19">
      <c r="A23" s="29"/>
      <c r="B23" s="30"/>
      <c r="C23" s="31"/>
      <c r="D23" s="32"/>
      <c r="E23" s="17"/>
      <c r="F23" s="22"/>
      <c r="G23" s="19"/>
      <c r="J23" s="63"/>
      <c r="Q23" t="s">
        <v>1222</v>
      </c>
      <c r="R23" s="63">
        <f>R21/R22*100</f>
        <v>45.4006676888728</v>
      </c>
      <c r="S23">
        <v>49</v>
      </c>
    </row>
    <row r="24" ht="15.75" spans="1:15">
      <c r="A24" s="14" t="s">
        <v>1205</v>
      </c>
      <c r="B24" s="20"/>
      <c r="C24" s="33"/>
      <c r="D24" s="32" t="e">
        <f>C24/$C$28</f>
        <v>#DIV/0!</v>
      </c>
      <c r="E24" s="17">
        <f>SUM(F24*E$28)</f>
        <v>0</v>
      </c>
      <c r="F24" s="22">
        <v>0.0809090052988824</v>
      </c>
      <c r="G24" s="19" t="e">
        <f t="shared" si="8"/>
        <v>#DIV/0!</v>
      </c>
      <c r="I24" s="59">
        <f>C24/31</f>
        <v>0</v>
      </c>
      <c r="J24" s="59">
        <f>E24/30</f>
        <v>0</v>
      </c>
      <c r="K24" s="59">
        <v>10817967408.1078</v>
      </c>
      <c r="L24" s="60">
        <f>K24/30</f>
        <v>360598913.603592</v>
      </c>
      <c r="M24" s="61">
        <f>K24/$K$28</f>
        <v>0.065</v>
      </c>
      <c r="O24" s="63"/>
    </row>
    <row r="25" ht="15.75" spans="1:13">
      <c r="A25" s="14" t="s">
        <v>1223</v>
      </c>
      <c r="B25" s="20"/>
      <c r="C25" s="33"/>
      <c r="D25" s="32" t="e">
        <f>C25/$C$28</f>
        <v>#DIV/0!</v>
      </c>
      <c r="E25" s="37">
        <f>SUM(F25*E$28)</f>
        <v>0</v>
      </c>
      <c r="F25" s="22">
        <v>0.013773857472358</v>
      </c>
      <c r="G25" s="19" t="e">
        <f t="shared" si="8"/>
        <v>#DIV/0!</v>
      </c>
      <c r="I25" s="59">
        <f>C25/31</f>
        <v>0</v>
      </c>
      <c r="J25" s="59">
        <f>E25/30</f>
        <v>0</v>
      </c>
      <c r="K25" s="59">
        <v>2496454017.25564</v>
      </c>
      <c r="L25" s="60">
        <f>K25/30</f>
        <v>83215133.9085212</v>
      </c>
      <c r="M25" s="61">
        <f>K25/$K$28</f>
        <v>0.015</v>
      </c>
    </row>
    <row r="26" ht="15.75" spans="1:21">
      <c r="A26" s="23" t="s">
        <v>1224</v>
      </c>
      <c r="B26" s="24">
        <f>SUM(B24:B25)</f>
        <v>0</v>
      </c>
      <c r="C26" s="24">
        <f>SUM(C24:C25)</f>
        <v>0</v>
      </c>
      <c r="D26" s="34" t="e">
        <f>C26/$C$28</f>
        <v>#DIV/0!</v>
      </c>
      <c r="E26" s="26">
        <f>SUM(F26*E$28)</f>
        <v>0</v>
      </c>
      <c r="F26" s="35">
        <f>SUM(F24:F25)</f>
        <v>0.0946828627712404</v>
      </c>
      <c r="G26" s="36" t="e">
        <f t="shared" si="8"/>
        <v>#DIV/0!</v>
      </c>
      <c r="I26" s="63"/>
      <c r="J26" s="63"/>
      <c r="Q26" t="s">
        <v>1225</v>
      </c>
      <c r="R26" s="90">
        <f>E7</f>
        <v>0</v>
      </c>
      <c r="S26" t="s">
        <v>1203</v>
      </c>
      <c r="T26" s="90">
        <f>E22</f>
        <v>0</v>
      </c>
      <c r="U26" s="90">
        <f>C22</f>
        <v>0</v>
      </c>
    </row>
    <row r="27" ht="15.75" spans="1:21">
      <c r="A27" s="29"/>
      <c r="B27" s="30"/>
      <c r="C27" s="31"/>
      <c r="D27" s="32"/>
      <c r="E27" s="17"/>
      <c r="F27" s="22"/>
      <c r="G27" s="19"/>
      <c r="J27" s="63"/>
      <c r="Q27" t="s">
        <v>1226</v>
      </c>
      <c r="R27">
        <v>7038.51727771612</v>
      </c>
      <c r="S27" t="s">
        <v>1227</v>
      </c>
      <c r="T27" s="63">
        <v>28238.098340504</v>
      </c>
      <c r="U27">
        <v>28238.098340504</v>
      </c>
    </row>
    <row r="28" ht="15.75" spans="1:21">
      <c r="A28" s="23" t="s">
        <v>1228</v>
      </c>
      <c r="B28" s="38">
        <f>B26+B22+B15</f>
        <v>0</v>
      </c>
      <c r="C28" s="38">
        <f>C26+C22+C15</f>
        <v>0</v>
      </c>
      <c r="D28" s="39" t="e">
        <f>D26+D22+D15</f>
        <v>#DIV/0!</v>
      </c>
      <c r="E28" s="40"/>
      <c r="F28" s="27">
        <f>F15+F22+F26</f>
        <v>1</v>
      </c>
      <c r="G28" s="41" t="e">
        <f>(E28-C28)/C28</f>
        <v>#DIV/0!</v>
      </c>
      <c r="I28" s="59">
        <f>C28/31</f>
        <v>0</v>
      </c>
      <c r="J28" s="59">
        <f>E28/30</f>
        <v>0</v>
      </c>
      <c r="K28" s="64">
        <f>K15+K22+K24+K25</f>
        <v>166430267817.042</v>
      </c>
      <c r="L28" s="60">
        <f>K28/31</f>
        <v>5368718316.67879</v>
      </c>
      <c r="M28" s="65">
        <v>1</v>
      </c>
      <c r="Q28" t="s">
        <v>1229</v>
      </c>
      <c r="R28" s="63">
        <f>R26/R27</f>
        <v>0</v>
      </c>
      <c r="S28" t="s">
        <v>1230</v>
      </c>
      <c r="T28" s="89">
        <f>T26/T27</f>
        <v>0</v>
      </c>
      <c r="U28">
        <f>U26/U27</f>
        <v>0</v>
      </c>
    </row>
    <row r="29" spans="17:21">
      <c r="Q29" t="s">
        <v>1231</v>
      </c>
      <c r="R29" s="89">
        <f>R28/'[1]Daily Brekdown'!B38</f>
        <v>0</v>
      </c>
      <c r="S29" t="s">
        <v>1231</v>
      </c>
      <c r="T29" s="89">
        <f>T28/'[1]Daily Brekdown'!B38</f>
        <v>0</v>
      </c>
      <c r="U29" s="63">
        <f>U28/[2]Detail!$G$12</f>
        <v>0</v>
      </c>
    </row>
    <row r="30" spans="6:20">
      <c r="F30" s="42"/>
      <c r="S30" t="s">
        <v>1222</v>
      </c>
      <c r="T30" s="63">
        <f>T28/'[1]Daily Brekdown'!C38*100</f>
        <v>0</v>
      </c>
    </row>
    <row r="32" spans="17:19">
      <c r="Q32" s="91">
        <v>0.039</v>
      </c>
      <c r="R32" s="89">
        <f>Q32*K28</f>
        <v>6490780444.86465</v>
      </c>
      <c r="S32" s="89">
        <f>R32/31</f>
        <v>209380014.350473</v>
      </c>
    </row>
    <row r="33" spans="18:19">
      <c r="R33" s="92">
        <v>6616819891</v>
      </c>
      <c r="S33">
        <f>R33/30</f>
        <v>220560663.033333</v>
      </c>
    </row>
    <row r="34" spans="18:18">
      <c r="R34" s="92">
        <v>100170</v>
      </c>
    </row>
    <row r="35" spans="18:18">
      <c r="R35">
        <f>R33/R34</f>
        <v>66055.9038734152</v>
      </c>
    </row>
  </sheetData>
  <mergeCells count="10">
    <mergeCell ref="B4:F4"/>
    <mergeCell ref="B5:D5"/>
    <mergeCell ref="P6:Q6"/>
    <mergeCell ref="R6:S6"/>
    <mergeCell ref="T6:U6"/>
    <mergeCell ref="P7:Q7"/>
    <mergeCell ref="R7:S7"/>
    <mergeCell ref="T7:U7"/>
    <mergeCell ref="F5:F6"/>
    <mergeCell ref="O7:O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forecast</vt:lpstr>
      <vt:lpstr>Sum achiv 2 mont</vt:lpstr>
      <vt:lpstr>Sheet1</vt:lpstr>
      <vt:lpstr>Ice ceam</vt:lpstr>
      <vt:lpstr>Breakdown KPI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 Widyaningsih</dc:creator>
  <cp:lastModifiedBy>dendut</cp:lastModifiedBy>
  <dcterms:created xsi:type="dcterms:W3CDTF">2021-01-26T04:57:00Z</dcterms:created>
  <cp:lastPrinted>2021-04-01T07:09:00Z</cp:lastPrinted>
  <dcterms:modified xsi:type="dcterms:W3CDTF">2021-07-22T08:46:01Z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