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A:\__arro\Creation\Maplestory\분산 코강 계산기\distributed_vmatrix_core_enhancement_calculator\"/>
    </mc:Choice>
  </mc:AlternateContent>
  <xr:revisionPtr revIDLastSave="0" documentId="13_ncr:1_{8351BDCE-0A4E-4D80-A89A-AB8684C99947}" xr6:coauthVersionLast="47" xr6:coauthVersionMax="47" xr10:uidLastSave="{00000000-0000-0000-0000-000000000000}"/>
  <bookViews>
    <workbookView xWindow="-120" yWindow="-120" windowWidth="37605" windowHeight="16440" activeTab="4" xr2:uid="{00000000-000D-0000-FFFF-FFFF00000000}"/>
  </bookViews>
  <sheets>
    <sheet name="정보 입력 시트" sheetId="1" r:id="rId1"/>
    <sheet name="input" sheetId="2" r:id="rId2"/>
    <sheet name="__calcualte" sheetId="13" r:id="rId3"/>
    <sheet name="output" sheetId="6" r:id="rId4"/>
    <sheet name="결과 확인 시트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2" i="13" l="1" a="1"/>
  <c r="S52" i="13" s="1"/>
  <c r="T51" i="13" a="1"/>
  <c r="T51" i="13" s="1"/>
  <c r="T35" i="13" a="1"/>
  <c r="T35" i="13" s="1"/>
  <c r="S36" i="13" a="1"/>
  <c r="S36" i="13" s="1"/>
  <c r="X3" i="13" a="1"/>
  <c r="X3" i="13" s="1"/>
  <c r="T1" i="13"/>
  <c r="S4" i="13" s="1" a="1"/>
  <c r="S4" i="13" s="1"/>
  <c r="AA4" i="13" s="1"/>
  <c r="W4" i="13" a="1"/>
  <c r="W4" i="13" s="1"/>
  <c r="T19" i="13" a="1"/>
  <c r="T19" i="13" s="1"/>
  <c r="S20" i="13" a="1"/>
  <c r="S20" i="13" s="1"/>
  <c r="F3" i="13"/>
  <c r="G3" i="13"/>
  <c r="F4" i="13"/>
  <c r="G4" i="13"/>
  <c r="F5" i="13"/>
  <c r="G5" i="13"/>
  <c r="F6" i="13"/>
  <c r="G6" i="13"/>
  <c r="F7" i="13"/>
  <c r="G7" i="13"/>
  <c r="F8" i="13"/>
  <c r="G8" i="13"/>
  <c r="F9" i="13"/>
  <c r="G9" i="13"/>
  <c r="F10" i="13"/>
  <c r="G10" i="13"/>
  <c r="F11" i="13"/>
  <c r="G11" i="13"/>
  <c r="F12" i="13"/>
  <c r="G12" i="13"/>
  <c r="F13" i="13"/>
  <c r="G13" i="13"/>
  <c r="F14" i="13"/>
  <c r="G14" i="13"/>
  <c r="F15" i="13"/>
  <c r="G15" i="13"/>
  <c r="F16" i="13"/>
  <c r="G16" i="13"/>
  <c r="F17" i="13"/>
  <c r="G17" i="13"/>
  <c r="F18" i="13"/>
  <c r="G18" i="13"/>
  <c r="F19" i="13"/>
  <c r="G19" i="13"/>
  <c r="F20" i="13"/>
  <c r="G20" i="13"/>
  <c r="F21" i="13"/>
  <c r="G21" i="13"/>
  <c r="F22" i="13"/>
  <c r="G22" i="13"/>
  <c r="F23" i="13"/>
  <c r="G23" i="13"/>
  <c r="F24" i="13"/>
  <c r="G24" i="13"/>
  <c r="F25" i="13"/>
  <c r="G25" i="13"/>
  <c r="F26" i="13"/>
  <c r="G26" i="13"/>
  <c r="F27" i="13"/>
  <c r="G27" i="13"/>
  <c r="F28" i="13"/>
  <c r="G28" i="13"/>
  <c r="F29" i="13"/>
  <c r="G29" i="13"/>
  <c r="F30" i="13"/>
  <c r="G30" i="13"/>
  <c r="F31" i="13"/>
  <c r="G31" i="13"/>
  <c r="F32" i="13"/>
  <c r="G32" i="13"/>
  <c r="F33" i="13"/>
  <c r="G33" i="13"/>
  <c r="F34" i="13"/>
  <c r="G34" i="13"/>
  <c r="F35" i="13"/>
  <c r="G35" i="13"/>
  <c r="F36" i="13"/>
  <c r="G36" i="13"/>
  <c r="F37" i="13"/>
  <c r="G37" i="13"/>
  <c r="F38" i="13"/>
  <c r="G38" i="13"/>
  <c r="F39" i="13"/>
  <c r="G39" i="13"/>
  <c r="F40" i="13"/>
  <c r="G40" i="13"/>
  <c r="F41" i="13"/>
  <c r="G41" i="13"/>
  <c r="F42" i="13"/>
  <c r="G42" i="13"/>
  <c r="F43" i="13"/>
  <c r="G43" i="13"/>
  <c r="F44" i="13"/>
  <c r="G44" i="13"/>
  <c r="F45" i="13"/>
  <c r="G45" i="13"/>
  <c r="F46" i="13"/>
  <c r="G46" i="13"/>
  <c r="F47" i="13"/>
  <c r="G47" i="13"/>
  <c r="F48" i="13"/>
  <c r="G48" i="13"/>
  <c r="F49" i="13"/>
  <c r="G49" i="13"/>
  <c r="F50" i="13"/>
  <c r="G50" i="13"/>
  <c r="F51" i="13"/>
  <c r="G51" i="13"/>
  <c r="F52" i="13"/>
  <c r="G52" i="13"/>
  <c r="F53" i="13"/>
  <c r="G53" i="13"/>
  <c r="F54" i="13"/>
  <c r="G54" i="13"/>
  <c r="F55" i="13"/>
  <c r="G55" i="13"/>
  <c r="F56" i="13"/>
  <c r="G56" i="13"/>
  <c r="F57" i="13"/>
  <c r="G57" i="13"/>
  <c r="F58" i="13"/>
  <c r="G58" i="13"/>
  <c r="F59" i="13"/>
  <c r="G59" i="13"/>
  <c r="F60" i="13"/>
  <c r="G60" i="13"/>
  <c r="F61" i="13"/>
  <c r="G61" i="13"/>
  <c r="F62" i="13"/>
  <c r="G62" i="13"/>
  <c r="F63" i="13"/>
  <c r="G63" i="13"/>
  <c r="F64" i="13"/>
  <c r="G64" i="13"/>
  <c r="F65" i="13"/>
  <c r="G65" i="13"/>
  <c r="F66" i="13"/>
  <c r="G66" i="13"/>
  <c r="F67" i="13"/>
  <c r="G67" i="13"/>
  <c r="F68" i="13"/>
  <c r="G68" i="13"/>
  <c r="F69" i="13"/>
  <c r="G69" i="13"/>
  <c r="F70" i="13"/>
  <c r="G70" i="13"/>
  <c r="F71" i="13"/>
  <c r="G71" i="13"/>
  <c r="F72" i="13"/>
  <c r="G72" i="13"/>
  <c r="F73" i="13"/>
  <c r="G73" i="13"/>
  <c r="F74" i="13"/>
  <c r="G74" i="13"/>
  <c r="F75" i="13"/>
  <c r="G75" i="13"/>
  <c r="F76" i="13"/>
  <c r="G76" i="13"/>
  <c r="F77" i="13"/>
  <c r="G77" i="13"/>
  <c r="F78" i="13"/>
  <c r="G78" i="13"/>
  <c r="F79" i="13"/>
  <c r="G79" i="13"/>
  <c r="F80" i="13"/>
  <c r="G80" i="13"/>
  <c r="F81" i="13"/>
  <c r="G81" i="13"/>
  <c r="F82" i="13"/>
  <c r="G82" i="13"/>
  <c r="F83" i="13"/>
  <c r="G83" i="13"/>
  <c r="F84" i="13"/>
  <c r="G84" i="13"/>
  <c r="F85" i="13"/>
  <c r="G85" i="13"/>
  <c r="F86" i="13"/>
  <c r="G86" i="13"/>
  <c r="F87" i="13"/>
  <c r="G87" i="13"/>
  <c r="F88" i="13"/>
  <c r="G88" i="13"/>
  <c r="F89" i="13"/>
  <c r="G89" i="13"/>
  <c r="F90" i="13"/>
  <c r="G90" i="13"/>
  <c r="F91" i="13"/>
  <c r="G91" i="13"/>
  <c r="F92" i="13"/>
  <c r="G92" i="13"/>
  <c r="F93" i="13"/>
  <c r="G93" i="13"/>
  <c r="F94" i="13"/>
  <c r="G94" i="13"/>
  <c r="F95" i="13"/>
  <c r="G95" i="13"/>
  <c r="F96" i="13"/>
  <c r="G96" i="13"/>
  <c r="F97" i="13"/>
  <c r="G97" i="13"/>
  <c r="F98" i="13"/>
  <c r="G98" i="13"/>
  <c r="F99" i="13"/>
  <c r="G99" i="13"/>
  <c r="F100" i="13"/>
  <c r="G100" i="13"/>
  <c r="F101" i="13"/>
  <c r="G101" i="13"/>
  <c r="F102" i="13"/>
  <c r="G102" i="13"/>
  <c r="F103" i="13"/>
  <c r="G103" i="13"/>
  <c r="F104" i="13"/>
  <c r="G104" i="13"/>
  <c r="F105" i="13"/>
  <c r="G105" i="13"/>
  <c r="F106" i="13"/>
  <c r="G106" i="13"/>
  <c r="F107" i="13"/>
  <c r="G107" i="13"/>
  <c r="F108" i="13"/>
  <c r="G108" i="13"/>
  <c r="F109" i="13"/>
  <c r="G109" i="13"/>
  <c r="F110" i="13"/>
  <c r="G110" i="13"/>
  <c r="F111" i="13"/>
  <c r="G111" i="13"/>
  <c r="F112" i="13"/>
  <c r="G112" i="13"/>
  <c r="F113" i="13"/>
  <c r="G113" i="13"/>
  <c r="F114" i="13"/>
  <c r="G114" i="13"/>
  <c r="F115" i="13"/>
  <c r="G115" i="13"/>
  <c r="F116" i="13"/>
  <c r="G116" i="13"/>
  <c r="F117" i="13"/>
  <c r="G117" i="13"/>
  <c r="F118" i="13"/>
  <c r="G118" i="13"/>
  <c r="F119" i="13"/>
  <c r="G119" i="13"/>
  <c r="F120" i="13"/>
  <c r="G120" i="13"/>
  <c r="F121" i="13"/>
  <c r="G121" i="13"/>
  <c r="F122" i="13"/>
  <c r="G122" i="13"/>
  <c r="F123" i="13"/>
  <c r="G123" i="13"/>
  <c r="F124" i="13"/>
  <c r="G124" i="13"/>
  <c r="F125" i="13"/>
  <c r="G125" i="13"/>
  <c r="F126" i="13"/>
  <c r="G126" i="13"/>
  <c r="F127" i="13"/>
  <c r="G127" i="13"/>
  <c r="F128" i="13"/>
  <c r="G128" i="13"/>
  <c r="F129" i="13"/>
  <c r="G129" i="13"/>
  <c r="F130" i="13"/>
  <c r="G130" i="13"/>
  <c r="F131" i="13"/>
  <c r="G131" i="13"/>
  <c r="F132" i="13"/>
  <c r="G132" i="13"/>
  <c r="F133" i="13"/>
  <c r="G133" i="13"/>
  <c r="F134" i="13"/>
  <c r="G134" i="13"/>
  <c r="F135" i="13"/>
  <c r="G135" i="13"/>
  <c r="F136" i="13"/>
  <c r="G136" i="13"/>
  <c r="F137" i="13"/>
  <c r="G137" i="13"/>
  <c r="F138" i="13"/>
  <c r="G138" i="13"/>
  <c r="F139" i="13"/>
  <c r="G139" i="13"/>
  <c r="F140" i="13"/>
  <c r="G140" i="13"/>
  <c r="F141" i="13"/>
  <c r="G141" i="13"/>
  <c r="F142" i="13"/>
  <c r="G142" i="13"/>
  <c r="F143" i="13"/>
  <c r="G143" i="13"/>
  <c r="F144" i="13"/>
  <c r="G144" i="13"/>
  <c r="F145" i="13"/>
  <c r="G145" i="13"/>
  <c r="F146" i="13"/>
  <c r="G146" i="13"/>
  <c r="F147" i="13"/>
  <c r="G147" i="13"/>
  <c r="F148" i="13"/>
  <c r="G148" i="13"/>
  <c r="F149" i="13"/>
  <c r="G149" i="13"/>
  <c r="F150" i="13"/>
  <c r="G150" i="13"/>
  <c r="F151" i="13"/>
  <c r="G151" i="13"/>
  <c r="F152" i="13"/>
  <c r="G152" i="13"/>
  <c r="F153" i="13"/>
  <c r="G153" i="13"/>
  <c r="F154" i="13"/>
  <c r="G154" i="13"/>
  <c r="F155" i="13"/>
  <c r="G155" i="13"/>
  <c r="F156" i="13"/>
  <c r="G156" i="13"/>
  <c r="F157" i="13"/>
  <c r="G157" i="13"/>
  <c r="F158" i="13"/>
  <c r="G158" i="13"/>
  <c r="F159" i="13"/>
  <c r="G159" i="13"/>
  <c r="F160" i="13"/>
  <c r="G160" i="13"/>
  <c r="F161" i="13"/>
  <c r="G161" i="13"/>
  <c r="F162" i="13"/>
  <c r="G162" i="13"/>
  <c r="F163" i="13"/>
  <c r="G163" i="13"/>
  <c r="F164" i="13"/>
  <c r="G164" i="13"/>
  <c r="F165" i="13"/>
  <c r="G165" i="13"/>
  <c r="F166" i="13"/>
  <c r="G166" i="13"/>
  <c r="F167" i="13"/>
  <c r="G167" i="13"/>
  <c r="F168" i="13"/>
  <c r="G168" i="13"/>
  <c r="F169" i="13"/>
  <c r="G169" i="13"/>
  <c r="F170" i="13"/>
  <c r="G170" i="13"/>
  <c r="F171" i="13"/>
  <c r="G171" i="13"/>
  <c r="F172" i="13"/>
  <c r="G172" i="13"/>
  <c r="F173" i="13"/>
  <c r="G173" i="13"/>
  <c r="F174" i="13"/>
  <c r="G174" i="13"/>
  <c r="F175" i="13"/>
  <c r="G175" i="13"/>
  <c r="F176" i="13"/>
  <c r="G176" i="13"/>
  <c r="F177" i="13"/>
  <c r="G177" i="13"/>
  <c r="F178" i="13"/>
  <c r="G178" i="13"/>
  <c r="F179" i="13"/>
  <c r="G179" i="13"/>
  <c r="F180" i="13"/>
  <c r="G180" i="13"/>
  <c r="F181" i="13"/>
  <c r="G181" i="13"/>
  <c r="F182" i="13"/>
  <c r="G182" i="13"/>
  <c r="F183" i="13"/>
  <c r="G183" i="13"/>
  <c r="F184" i="13"/>
  <c r="G184" i="13"/>
  <c r="F185" i="13"/>
  <c r="G185" i="13"/>
  <c r="F186" i="13"/>
  <c r="G186" i="13"/>
  <c r="F187" i="13"/>
  <c r="G187" i="13"/>
  <c r="F188" i="13"/>
  <c r="G188" i="13"/>
  <c r="F189" i="13"/>
  <c r="G189" i="13"/>
  <c r="F190" i="13"/>
  <c r="G190" i="13"/>
  <c r="F191" i="13"/>
  <c r="G191" i="13"/>
  <c r="F192" i="13"/>
  <c r="G192" i="13"/>
  <c r="F193" i="13"/>
  <c r="G193" i="13"/>
  <c r="F194" i="13"/>
  <c r="G194" i="13"/>
  <c r="F195" i="13"/>
  <c r="G195" i="13"/>
  <c r="F196" i="13"/>
  <c r="G196" i="13"/>
  <c r="F197" i="13"/>
  <c r="G197" i="13"/>
  <c r="F198" i="13"/>
  <c r="G198" i="13"/>
  <c r="F199" i="13"/>
  <c r="G199" i="13"/>
  <c r="F200" i="13"/>
  <c r="G200" i="13"/>
  <c r="F201" i="13"/>
  <c r="G201" i="13"/>
  <c r="F202" i="13"/>
  <c r="G202" i="13"/>
  <c r="F203" i="13"/>
  <c r="G203" i="13"/>
  <c r="F204" i="13"/>
  <c r="G204" i="13"/>
  <c r="F205" i="13"/>
  <c r="G205" i="13"/>
  <c r="F206" i="13"/>
  <c r="G206" i="13"/>
  <c r="F207" i="13"/>
  <c r="G207" i="13"/>
  <c r="F208" i="13"/>
  <c r="G208" i="13"/>
  <c r="F209" i="13"/>
  <c r="G209" i="13"/>
  <c r="F210" i="13"/>
  <c r="G210" i="13"/>
  <c r="F211" i="13"/>
  <c r="G211" i="13"/>
  <c r="F212" i="13"/>
  <c r="G212" i="13"/>
  <c r="F213" i="13"/>
  <c r="G213" i="13"/>
  <c r="F214" i="13"/>
  <c r="G214" i="13"/>
  <c r="F215" i="13"/>
  <c r="G215" i="13"/>
  <c r="F216" i="13"/>
  <c r="G216" i="13"/>
  <c r="F217" i="13"/>
  <c r="G217" i="13"/>
  <c r="F218" i="13"/>
  <c r="G218" i="13"/>
  <c r="F219" i="13"/>
  <c r="G219" i="13"/>
  <c r="F220" i="13"/>
  <c r="G220" i="13"/>
  <c r="F221" i="13"/>
  <c r="G221" i="13"/>
  <c r="F222" i="13"/>
  <c r="G222" i="13"/>
  <c r="F223" i="13"/>
  <c r="G223" i="13"/>
  <c r="F224" i="13"/>
  <c r="G224" i="13"/>
  <c r="F225" i="13"/>
  <c r="G225" i="13"/>
  <c r="F226" i="13"/>
  <c r="G226" i="13"/>
  <c r="F227" i="13"/>
  <c r="G227" i="13"/>
  <c r="F228" i="13"/>
  <c r="G228" i="13"/>
  <c r="F229" i="13"/>
  <c r="G229" i="13"/>
  <c r="F230" i="13"/>
  <c r="G230" i="13"/>
  <c r="F231" i="13"/>
  <c r="G231" i="13"/>
  <c r="F232" i="13"/>
  <c r="G232" i="13"/>
  <c r="F233" i="13"/>
  <c r="G233" i="13"/>
  <c r="F234" i="13"/>
  <c r="G234" i="13"/>
  <c r="F235" i="13"/>
  <c r="G235" i="13"/>
  <c r="F236" i="13"/>
  <c r="G236" i="13"/>
  <c r="F237" i="13"/>
  <c r="G237" i="13"/>
  <c r="F238" i="13"/>
  <c r="G238" i="13"/>
  <c r="F239" i="13"/>
  <c r="G239" i="13"/>
  <c r="F240" i="13"/>
  <c r="G240" i="13"/>
  <c r="F241" i="13"/>
  <c r="G241" i="13"/>
  <c r="F242" i="13"/>
  <c r="G242" i="13"/>
  <c r="F243" i="13"/>
  <c r="G243" i="13"/>
  <c r="F244" i="13"/>
  <c r="G244" i="13"/>
  <c r="F245" i="13"/>
  <c r="G245" i="13"/>
  <c r="F246" i="13"/>
  <c r="G246" i="13"/>
  <c r="F247" i="13"/>
  <c r="G247" i="13"/>
  <c r="F248" i="13"/>
  <c r="G248" i="13"/>
  <c r="F249" i="13"/>
  <c r="G249" i="13"/>
  <c r="F250" i="13"/>
  <c r="G250" i="13"/>
  <c r="F251" i="13"/>
  <c r="G251" i="13"/>
  <c r="F252" i="13"/>
  <c r="G252" i="13"/>
  <c r="F253" i="13"/>
  <c r="G253" i="13"/>
  <c r="F254" i="13"/>
  <c r="G254" i="13"/>
  <c r="F255" i="13"/>
  <c r="G255" i="13"/>
  <c r="F256" i="13"/>
  <c r="G256" i="13"/>
  <c r="F257" i="13"/>
  <c r="G257" i="13"/>
  <c r="F258" i="13"/>
  <c r="G258" i="13"/>
  <c r="F259" i="13"/>
  <c r="G259" i="13"/>
  <c r="F260" i="13"/>
  <c r="G260" i="13"/>
  <c r="F261" i="13"/>
  <c r="G261" i="13"/>
  <c r="F262" i="13"/>
  <c r="G262" i="13"/>
  <c r="F263" i="13"/>
  <c r="G263" i="13"/>
  <c r="F264" i="13"/>
  <c r="G264" i="13"/>
  <c r="F265" i="13"/>
  <c r="G265" i="13"/>
  <c r="F266" i="13"/>
  <c r="G266" i="13"/>
  <c r="F267" i="13"/>
  <c r="G267" i="13"/>
  <c r="F268" i="13"/>
  <c r="G268" i="13"/>
  <c r="F269" i="13"/>
  <c r="G269" i="13"/>
  <c r="F270" i="13"/>
  <c r="G270" i="13"/>
  <c r="F271" i="13"/>
  <c r="G271" i="13"/>
  <c r="F272" i="13"/>
  <c r="G272" i="13"/>
  <c r="F273" i="13"/>
  <c r="G273" i="13"/>
  <c r="F274" i="13"/>
  <c r="G274" i="13"/>
  <c r="F275" i="13"/>
  <c r="G275" i="13"/>
  <c r="F276" i="13"/>
  <c r="G276" i="13"/>
  <c r="F277" i="13"/>
  <c r="G277" i="13"/>
  <c r="F278" i="13"/>
  <c r="G278" i="13"/>
  <c r="F279" i="13"/>
  <c r="G279" i="13"/>
  <c r="F280" i="13"/>
  <c r="G280" i="13"/>
  <c r="F281" i="13"/>
  <c r="G281" i="13"/>
  <c r="F282" i="13"/>
  <c r="G282" i="13"/>
  <c r="F283" i="13"/>
  <c r="G283" i="13"/>
  <c r="F284" i="13"/>
  <c r="G284" i="13"/>
  <c r="F285" i="13"/>
  <c r="G285" i="13"/>
  <c r="F286" i="13"/>
  <c r="G286" i="13"/>
  <c r="F287" i="13"/>
  <c r="G287" i="13"/>
  <c r="F288" i="13"/>
  <c r="G288" i="13"/>
  <c r="F289" i="13"/>
  <c r="G289" i="13"/>
  <c r="F290" i="13"/>
  <c r="G290" i="13"/>
  <c r="F291" i="13"/>
  <c r="G291" i="13"/>
  <c r="F292" i="13"/>
  <c r="G292" i="13"/>
  <c r="F293" i="13"/>
  <c r="G293" i="13"/>
  <c r="F294" i="13"/>
  <c r="G294" i="13"/>
  <c r="F295" i="13"/>
  <c r="G295" i="13"/>
  <c r="F296" i="13"/>
  <c r="G296" i="13"/>
  <c r="F297" i="13"/>
  <c r="G297" i="13"/>
  <c r="F298" i="13"/>
  <c r="G298" i="13"/>
  <c r="F299" i="13"/>
  <c r="G299" i="13"/>
  <c r="F300" i="13"/>
  <c r="G300" i="13"/>
  <c r="F301" i="13"/>
  <c r="G301" i="13"/>
  <c r="F302" i="13"/>
  <c r="G302" i="13"/>
  <c r="F303" i="13"/>
  <c r="G303" i="13"/>
  <c r="F304" i="13"/>
  <c r="G304" i="13"/>
  <c r="F305" i="13"/>
  <c r="G305" i="13"/>
  <c r="F306" i="13"/>
  <c r="G306" i="13"/>
  <c r="F307" i="13"/>
  <c r="G307" i="13"/>
  <c r="F308" i="13"/>
  <c r="G308" i="13"/>
  <c r="F309" i="13"/>
  <c r="G309" i="13"/>
  <c r="F310" i="13"/>
  <c r="G310" i="13"/>
  <c r="F311" i="13"/>
  <c r="G311" i="13"/>
  <c r="F312" i="13"/>
  <c r="G312" i="13"/>
  <c r="F313" i="13"/>
  <c r="G313" i="13"/>
  <c r="F314" i="13"/>
  <c r="G314" i="13"/>
  <c r="F315" i="13"/>
  <c r="G315" i="13"/>
  <c r="F316" i="13"/>
  <c r="G316" i="13"/>
  <c r="F317" i="13"/>
  <c r="G317" i="13"/>
  <c r="F318" i="13"/>
  <c r="G318" i="13"/>
  <c r="F319" i="13"/>
  <c r="G319" i="13"/>
  <c r="F320" i="13"/>
  <c r="G320" i="13"/>
  <c r="F321" i="13"/>
  <c r="G321" i="13"/>
  <c r="F322" i="13"/>
  <c r="G322" i="13"/>
  <c r="F323" i="13"/>
  <c r="G323" i="13"/>
  <c r="F324" i="13"/>
  <c r="G324" i="13"/>
  <c r="F325" i="13"/>
  <c r="G325" i="13"/>
  <c r="F326" i="13"/>
  <c r="G326" i="13"/>
  <c r="F327" i="13"/>
  <c r="G327" i="13"/>
  <c r="F328" i="13"/>
  <c r="G328" i="13"/>
  <c r="F329" i="13"/>
  <c r="G329" i="13"/>
  <c r="F330" i="13"/>
  <c r="G330" i="13"/>
  <c r="F331" i="13"/>
  <c r="G331" i="13"/>
  <c r="F332" i="13"/>
  <c r="G332" i="13"/>
  <c r="F333" i="13"/>
  <c r="G333" i="13"/>
  <c r="F334" i="13"/>
  <c r="G334" i="13"/>
  <c r="F335" i="13"/>
  <c r="G335" i="13"/>
  <c r="F336" i="13"/>
  <c r="G336" i="13"/>
  <c r="F337" i="13"/>
  <c r="G337" i="13"/>
  <c r="F338" i="13"/>
  <c r="G338" i="13"/>
  <c r="F339" i="13"/>
  <c r="G339" i="13"/>
  <c r="F340" i="13"/>
  <c r="G340" i="13"/>
  <c r="F341" i="13"/>
  <c r="G341" i="13"/>
  <c r="F342" i="13"/>
  <c r="G342" i="13"/>
  <c r="F343" i="13"/>
  <c r="G343" i="13"/>
  <c r="F344" i="13"/>
  <c r="G344" i="13"/>
  <c r="F345" i="13"/>
  <c r="G345" i="13"/>
  <c r="F346" i="13"/>
  <c r="G346" i="13"/>
  <c r="F347" i="13"/>
  <c r="G347" i="13"/>
  <c r="F348" i="13"/>
  <c r="G348" i="13"/>
  <c r="F349" i="13"/>
  <c r="G349" i="13"/>
  <c r="F350" i="13"/>
  <c r="G350" i="13"/>
  <c r="F351" i="13"/>
  <c r="G351" i="13"/>
  <c r="F352" i="13"/>
  <c r="G352" i="13"/>
  <c r="F353" i="13"/>
  <c r="G353" i="13"/>
  <c r="F354" i="13"/>
  <c r="G354" i="13"/>
  <c r="F355" i="13"/>
  <c r="G355" i="13"/>
  <c r="F356" i="13"/>
  <c r="G356" i="13"/>
  <c r="F357" i="13"/>
  <c r="G357" i="13"/>
  <c r="F358" i="13"/>
  <c r="G358" i="13"/>
  <c r="F359" i="13"/>
  <c r="G359" i="13"/>
  <c r="F360" i="13"/>
  <c r="G360" i="13"/>
  <c r="F361" i="13"/>
  <c r="G361" i="13"/>
  <c r="F362" i="13"/>
  <c r="G362" i="13"/>
  <c r="F363" i="13"/>
  <c r="G363" i="13"/>
  <c r="F364" i="13"/>
  <c r="G364" i="13"/>
  <c r="F365" i="13"/>
  <c r="G365" i="13"/>
  <c r="F366" i="13"/>
  <c r="G366" i="13"/>
  <c r="F367" i="13"/>
  <c r="G367" i="13"/>
  <c r="F368" i="13"/>
  <c r="G368" i="13"/>
  <c r="F369" i="13"/>
  <c r="G369" i="13"/>
  <c r="F370" i="13"/>
  <c r="G370" i="13"/>
  <c r="F371" i="13"/>
  <c r="G371" i="13"/>
  <c r="F372" i="13"/>
  <c r="G372" i="13"/>
  <c r="F373" i="13"/>
  <c r="G373" i="13"/>
  <c r="F374" i="13"/>
  <c r="G374" i="13"/>
  <c r="F375" i="13"/>
  <c r="G375" i="13"/>
  <c r="F376" i="13"/>
  <c r="G376" i="13"/>
  <c r="F377" i="13"/>
  <c r="G377" i="13"/>
  <c r="F378" i="13"/>
  <c r="G378" i="13"/>
  <c r="F379" i="13"/>
  <c r="G379" i="13"/>
  <c r="F380" i="13"/>
  <c r="G380" i="13"/>
  <c r="F381" i="13"/>
  <c r="G381" i="13"/>
  <c r="F382" i="13"/>
  <c r="G382" i="13"/>
  <c r="F383" i="13"/>
  <c r="G383" i="13"/>
  <c r="F384" i="13"/>
  <c r="G384" i="13"/>
  <c r="F385" i="13"/>
  <c r="G385" i="13"/>
  <c r="F386" i="13"/>
  <c r="G386" i="13"/>
  <c r="F387" i="13"/>
  <c r="G387" i="13"/>
  <c r="F388" i="13"/>
  <c r="G388" i="13"/>
  <c r="F389" i="13"/>
  <c r="G389" i="13"/>
  <c r="F390" i="13"/>
  <c r="G390" i="13"/>
  <c r="F391" i="13"/>
  <c r="G391" i="13"/>
  <c r="F392" i="13"/>
  <c r="G392" i="13"/>
  <c r="F393" i="13"/>
  <c r="G393" i="13"/>
  <c r="F394" i="13"/>
  <c r="G394" i="13"/>
  <c r="F395" i="13"/>
  <c r="G395" i="13"/>
  <c r="F396" i="13"/>
  <c r="G396" i="13"/>
  <c r="F397" i="13"/>
  <c r="G397" i="13"/>
  <c r="F398" i="13"/>
  <c r="G398" i="13"/>
  <c r="F399" i="13"/>
  <c r="G399" i="13"/>
  <c r="F400" i="13"/>
  <c r="G400" i="13"/>
  <c r="F401" i="13"/>
  <c r="G401" i="13"/>
  <c r="F402" i="13"/>
  <c r="G402" i="13"/>
  <c r="F403" i="13"/>
  <c r="G403" i="13"/>
  <c r="F404" i="13"/>
  <c r="G404" i="13"/>
  <c r="F405" i="13"/>
  <c r="G405" i="13"/>
  <c r="F406" i="13"/>
  <c r="G406" i="13"/>
  <c r="F407" i="13"/>
  <c r="G407" i="13"/>
  <c r="F408" i="13"/>
  <c r="G408" i="13"/>
  <c r="F409" i="13"/>
  <c r="G409" i="13"/>
  <c r="F410" i="13"/>
  <c r="G410" i="13"/>
  <c r="F411" i="13"/>
  <c r="G411" i="13"/>
  <c r="F412" i="13"/>
  <c r="G412" i="13"/>
  <c r="F413" i="13"/>
  <c r="G413" i="13"/>
  <c r="F414" i="13"/>
  <c r="G414" i="13"/>
  <c r="F415" i="13"/>
  <c r="G415" i="13"/>
  <c r="F416" i="13"/>
  <c r="G416" i="13"/>
  <c r="F417" i="13"/>
  <c r="G417" i="13"/>
  <c r="F418" i="13"/>
  <c r="G418" i="13"/>
  <c r="F419" i="13"/>
  <c r="G419" i="13"/>
  <c r="F420" i="13"/>
  <c r="G420" i="13"/>
  <c r="F421" i="13"/>
  <c r="G421" i="13"/>
  <c r="F422" i="13"/>
  <c r="G422" i="13"/>
  <c r="F423" i="13"/>
  <c r="G423" i="13"/>
  <c r="F424" i="13"/>
  <c r="G424" i="13"/>
  <c r="F425" i="13"/>
  <c r="G425" i="13"/>
  <c r="F426" i="13"/>
  <c r="G426" i="13"/>
  <c r="F427" i="13"/>
  <c r="G427" i="13"/>
  <c r="F428" i="13"/>
  <c r="G428" i="13"/>
  <c r="F429" i="13"/>
  <c r="G429" i="13"/>
  <c r="F430" i="13"/>
  <c r="G430" i="13"/>
  <c r="F431" i="13"/>
  <c r="G431" i="13"/>
  <c r="F432" i="13"/>
  <c r="G432" i="13"/>
  <c r="F433" i="13"/>
  <c r="G433" i="13"/>
  <c r="F434" i="13"/>
  <c r="G434" i="13"/>
  <c r="F435" i="13"/>
  <c r="G435" i="13"/>
  <c r="F436" i="13"/>
  <c r="G436" i="13"/>
  <c r="F437" i="13"/>
  <c r="G437" i="13"/>
  <c r="F438" i="13"/>
  <c r="G438" i="13"/>
  <c r="F439" i="13"/>
  <c r="G439" i="13"/>
  <c r="F440" i="13"/>
  <c r="G440" i="13"/>
  <c r="F441" i="13"/>
  <c r="G441" i="13"/>
  <c r="F442" i="13"/>
  <c r="G442" i="13"/>
  <c r="F443" i="13"/>
  <c r="G443" i="13"/>
  <c r="F444" i="13"/>
  <c r="G444" i="13"/>
  <c r="F445" i="13"/>
  <c r="G445" i="13"/>
  <c r="F446" i="13"/>
  <c r="G446" i="13"/>
  <c r="F447" i="13"/>
  <c r="G447" i="13"/>
  <c r="F448" i="13"/>
  <c r="G448" i="13"/>
  <c r="F449" i="13"/>
  <c r="G449" i="13"/>
  <c r="F450" i="13"/>
  <c r="G450" i="13"/>
  <c r="F451" i="13"/>
  <c r="G451" i="13"/>
  <c r="F452" i="13"/>
  <c r="G452" i="13"/>
  <c r="F453" i="13"/>
  <c r="G453" i="13"/>
  <c r="F454" i="13"/>
  <c r="G454" i="13"/>
  <c r="F455" i="13"/>
  <c r="G455" i="13"/>
  <c r="F456" i="13"/>
  <c r="G456" i="13"/>
  <c r="F457" i="13"/>
  <c r="G457" i="13"/>
  <c r="F458" i="13"/>
  <c r="G458" i="13"/>
  <c r="F459" i="13"/>
  <c r="G459" i="13"/>
  <c r="F460" i="13"/>
  <c r="G460" i="13"/>
  <c r="F461" i="13"/>
  <c r="G461" i="13"/>
  <c r="F462" i="13"/>
  <c r="G462" i="13"/>
  <c r="F463" i="13"/>
  <c r="G463" i="13"/>
  <c r="F464" i="13"/>
  <c r="G464" i="13"/>
  <c r="F465" i="13"/>
  <c r="G465" i="13"/>
  <c r="F466" i="13"/>
  <c r="G466" i="13"/>
  <c r="F467" i="13"/>
  <c r="G467" i="13"/>
  <c r="F468" i="13"/>
  <c r="G468" i="13"/>
  <c r="F469" i="13"/>
  <c r="G469" i="13"/>
  <c r="F470" i="13"/>
  <c r="G470" i="13"/>
  <c r="F471" i="13"/>
  <c r="G471" i="13"/>
  <c r="F472" i="13"/>
  <c r="G472" i="13"/>
  <c r="F473" i="13"/>
  <c r="G473" i="13"/>
  <c r="F474" i="13"/>
  <c r="G474" i="13"/>
  <c r="F475" i="13"/>
  <c r="G475" i="13"/>
  <c r="F476" i="13"/>
  <c r="G476" i="13"/>
  <c r="F477" i="13"/>
  <c r="G477" i="13"/>
  <c r="F478" i="13"/>
  <c r="G478" i="13"/>
  <c r="F479" i="13"/>
  <c r="G479" i="13"/>
  <c r="F480" i="13"/>
  <c r="G480" i="13"/>
  <c r="F481" i="13"/>
  <c r="G481" i="13"/>
  <c r="F482" i="13"/>
  <c r="G482" i="13"/>
  <c r="F483" i="13"/>
  <c r="G483" i="13"/>
  <c r="F484" i="13"/>
  <c r="G484" i="13"/>
  <c r="F485" i="13"/>
  <c r="G485" i="13"/>
  <c r="F486" i="13"/>
  <c r="G486" i="13"/>
  <c r="F487" i="13"/>
  <c r="G487" i="13"/>
  <c r="F488" i="13"/>
  <c r="G488" i="13"/>
  <c r="F489" i="13"/>
  <c r="G489" i="13"/>
  <c r="F490" i="13"/>
  <c r="G490" i="13"/>
  <c r="F491" i="13"/>
  <c r="G491" i="13"/>
  <c r="F492" i="13"/>
  <c r="G492" i="13"/>
  <c r="F493" i="13"/>
  <c r="G493" i="13"/>
  <c r="F494" i="13"/>
  <c r="G494" i="13"/>
  <c r="F495" i="13"/>
  <c r="G495" i="13"/>
  <c r="F496" i="13"/>
  <c r="G496" i="13"/>
  <c r="F497" i="13"/>
  <c r="G497" i="13"/>
  <c r="F498" i="13"/>
  <c r="G498" i="13"/>
  <c r="F499" i="13"/>
  <c r="G499" i="13"/>
  <c r="F500" i="13"/>
  <c r="G500" i="13"/>
  <c r="F501" i="13"/>
  <c r="G501" i="13"/>
  <c r="F502" i="13"/>
  <c r="G502" i="13"/>
  <c r="F503" i="13"/>
  <c r="G503" i="13"/>
  <c r="F504" i="13"/>
  <c r="G504" i="13"/>
  <c r="F505" i="13"/>
  <c r="G505" i="13"/>
  <c r="F506" i="13"/>
  <c r="G506" i="13"/>
  <c r="F507" i="13"/>
  <c r="G507" i="13"/>
  <c r="F508" i="13"/>
  <c r="G508" i="13"/>
  <c r="F509" i="13"/>
  <c r="G509" i="13"/>
  <c r="F510" i="13"/>
  <c r="G510" i="13"/>
  <c r="F511" i="13"/>
  <c r="G511" i="13"/>
  <c r="F512" i="13"/>
  <c r="G512" i="13"/>
  <c r="F513" i="13"/>
  <c r="G513" i="13"/>
  <c r="F514" i="13"/>
  <c r="G514" i="13"/>
  <c r="F515" i="13"/>
  <c r="G515" i="13"/>
  <c r="F516" i="13"/>
  <c r="G516" i="13"/>
  <c r="F517" i="13"/>
  <c r="G517" i="13"/>
  <c r="F518" i="13"/>
  <c r="G518" i="13"/>
  <c r="F519" i="13"/>
  <c r="G519" i="13"/>
  <c r="F520" i="13"/>
  <c r="G520" i="13"/>
  <c r="F521" i="13"/>
  <c r="G521" i="13"/>
  <c r="F522" i="13"/>
  <c r="G522" i="13"/>
  <c r="F523" i="13"/>
  <c r="G523" i="13"/>
  <c r="F524" i="13"/>
  <c r="G524" i="13"/>
  <c r="F525" i="13"/>
  <c r="G525" i="13"/>
  <c r="F526" i="13"/>
  <c r="G526" i="13"/>
  <c r="F527" i="13"/>
  <c r="G527" i="13"/>
  <c r="F528" i="13"/>
  <c r="G528" i="13"/>
  <c r="F529" i="13"/>
  <c r="G529" i="13"/>
  <c r="F530" i="13"/>
  <c r="G530" i="13"/>
  <c r="F531" i="13"/>
  <c r="G531" i="13"/>
  <c r="F532" i="13"/>
  <c r="G532" i="13"/>
  <c r="F533" i="13"/>
  <c r="G533" i="13"/>
  <c r="F534" i="13"/>
  <c r="G534" i="13"/>
  <c r="F535" i="13"/>
  <c r="G535" i="13"/>
  <c r="F536" i="13"/>
  <c r="G536" i="13"/>
  <c r="F537" i="13"/>
  <c r="G537" i="13"/>
  <c r="F538" i="13"/>
  <c r="G538" i="13"/>
  <c r="F539" i="13"/>
  <c r="G539" i="13"/>
  <c r="F540" i="13"/>
  <c r="G540" i="13"/>
  <c r="F541" i="13"/>
  <c r="G541" i="13"/>
  <c r="F542" i="13"/>
  <c r="G542" i="13"/>
  <c r="F543" i="13"/>
  <c r="G543" i="13"/>
  <c r="F544" i="13"/>
  <c r="G544" i="13"/>
  <c r="F545" i="13"/>
  <c r="G545" i="13"/>
  <c r="F546" i="13"/>
  <c r="G546" i="13"/>
  <c r="F547" i="13"/>
  <c r="G547" i="13"/>
  <c r="F548" i="13"/>
  <c r="G548" i="13"/>
  <c r="F549" i="13"/>
  <c r="G549" i="13"/>
  <c r="F550" i="13"/>
  <c r="G550" i="13"/>
  <c r="F551" i="13"/>
  <c r="G551" i="13"/>
  <c r="F552" i="13"/>
  <c r="G552" i="13"/>
  <c r="F553" i="13"/>
  <c r="G553" i="13"/>
  <c r="F554" i="13"/>
  <c r="G554" i="13"/>
  <c r="F555" i="13"/>
  <c r="G555" i="13"/>
  <c r="F556" i="13"/>
  <c r="G556" i="13"/>
  <c r="F557" i="13"/>
  <c r="G557" i="13"/>
  <c r="F558" i="13"/>
  <c r="G558" i="13"/>
  <c r="F559" i="13"/>
  <c r="G559" i="13"/>
  <c r="F560" i="13"/>
  <c r="G560" i="13"/>
  <c r="F561" i="13"/>
  <c r="G561" i="13"/>
  <c r="F562" i="13"/>
  <c r="G562" i="13"/>
  <c r="F563" i="13"/>
  <c r="G563" i="13"/>
  <c r="F564" i="13"/>
  <c r="G564" i="13"/>
  <c r="F565" i="13"/>
  <c r="G565" i="13"/>
  <c r="F566" i="13"/>
  <c r="G566" i="13"/>
  <c r="F567" i="13"/>
  <c r="G567" i="13"/>
  <c r="F568" i="13"/>
  <c r="G568" i="13"/>
  <c r="F569" i="13"/>
  <c r="G569" i="13"/>
  <c r="F570" i="13"/>
  <c r="G570" i="13"/>
  <c r="F571" i="13"/>
  <c r="G571" i="13"/>
  <c r="F572" i="13"/>
  <c r="G572" i="13"/>
  <c r="F573" i="13"/>
  <c r="G573" i="13"/>
  <c r="F574" i="13"/>
  <c r="G574" i="13"/>
  <c r="F575" i="13"/>
  <c r="G575" i="13"/>
  <c r="F576" i="13"/>
  <c r="G576" i="13"/>
  <c r="F577" i="13"/>
  <c r="G577" i="13"/>
  <c r="F578" i="13"/>
  <c r="G578" i="13"/>
  <c r="F579" i="13"/>
  <c r="G579" i="13"/>
  <c r="F580" i="13"/>
  <c r="G580" i="13"/>
  <c r="F581" i="13"/>
  <c r="G581" i="13"/>
  <c r="F582" i="13"/>
  <c r="G582" i="13"/>
  <c r="F583" i="13"/>
  <c r="G583" i="13"/>
  <c r="F584" i="13"/>
  <c r="G584" i="13"/>
  <c r="F585" i="13"/>
  <c r="G585" i="13"/>
  <c r="F586" i="13"/>
  <c r="G586" i="13"/>
  <c r="F587" i="13"/>
  <c r="G587" i="13"/>
  <c r="F588" i="13"/>
  <c r="G588" i="13"/>
  <c r="F589" i="13"/>
  <c r="G589" i="13"/>
  <c r="F590" i="13"/>
  <c r="G590" i="13"/>
  <c r="F591" i="13"/>
  <c r="G591" i="13"/>
  <c r="F592" i="13"/>
  <c r="G592" i="13"/>
  <c r="F593" i="13"/>
  <c r="G593" i="13"/>
  <c r="F594" i="13"/>
  <c r="G594" i="13"/>
  <c r="F595" i="13"/>
  <c r="G595" i="13"/>
  <c r="F596" i="13"/>
  <c r="G596" i="13"/>
  <c r="F597" i="13"/>
  <c r="G597" i="13"/>
  <c r="F598" i="13"/>
  <c r="G598" i="13"/>
  <c r="F599" i="13"/>
  <c r="G599" i="13"/>
  <c r="F600" i="13"/>
  <c r="G600" i="13"/>
  <c r="F601" i="13"/>
  <c r="G601" i="13"/>
  <c r="F602" i="13"/>
  <c r="G602" i="13"/>
  <c r="F603" i="13"/>
  <c r="G603" i="13"/>
  <c r="F604" i="13"/>
  <c r="G604" i="13"/>
  <c r="F605" i="13"/>
  <c r="G605" i="13"/>
  <c r="F606" i="13"/>
  <c r="G606" i="13"/>
  <c r="F607" i="13"/>
  <c r="G607" i="13"/>
  <c r="F608" i="13"/>
  <c r="G608" i="13"/>
  <c r="F609" i="13"/>
  <c r="G609" i="13"/>
  <c r="F610" i="13"/>
  <c r="G610" i="13"/>
  <c r="F611" i="13"/>
  <c r="G611" i="13"/>
  <c r="F612" i="13"/>
  <c r="G612" i="13"/>
  <c r="F613" i="13"/>
  <c r="G613" i="13"/>
  <c r="F614" i="13"/>
  <c r="G614" i="13"/>
  <c r="F615" i="13"/>
  <c r="G615" i="13"/>
  <c r="F616" i="13"/>
  <c r="G616" i="13"/>
  <c r="F617" i="13"/>
  <c r="G617" i="13"/>
  <c r="F618" i="13"/>
  <c r="G618" i="13"/>
  <c r="F619" i="13"/>
  <c r="G619" i="13"/>
  <c r="F620" i="13"/>
  <c r="G620" i="13"/>
  <c r="F621" i="13"/>
  <c r="G621" i="13"/>
  <c r="F622" i="13"/>
  <c r="G622" i="13"/>
  <c r="F623" i="13"/>
  <c r="G623" i="13"/>
  <c r="F624" i="13"/>
  <c r="G624" i="13"/>
  <c r="F625" i="13"/>
  <c r="G625" i="13"/>
  <c r="F626" i="13"/>
  <c r="G626" i="13"/>
  <c r="F627" i="13"/>
  <c r="G627" i="13"/>
  <c r="F628" i="13"/>
  <c r="G628" i="13"/>
  <c r="F629" i="13"/>
  <c r="G629" i="13"/>
  <c r="F630" i="13"/>
  <c r="G630" i="13"/>
  <c r="F631" i="13"/>
  <c r="G631" i="13"/>
  <c r="F632" i="13"/>
  <c r="G632" i="13"/>
  <c r="F633" i="13"/>
  <c r="G633" i="13"/>
  <c r="F634" i="13"/>
  <c r="G634" i="13"/>
  <c r="F635" i="13"/>
  <c r="G635" i="13"/>
  <c r="F636" i="13"/>
  <c r="G636" i="13"/>
  <c r="F637" i="13"/>
  <c r="G637" i="13"/>
  <c r="F638" i="13"/>
  <c r="G638" i="13"/>
  <c r="F639" i="13"/>
  <c r="G639" i="13"/>
  <c r="F640" i="13"/>
  <c r="G640" i="13"/>
  <c r="F641" i="13"/>
  <c r="G641" i="13"/>
  <c r="F642" i="13"/>
  <c r="G642" i="13"/>
  <c r="F643" i="13"/>
  <c r="G643" i="13"/>
  <c r="F644" i="13"/>
  <c r="G644" i="13"/>
  <c r="F645" i="13"/>
  <c r="G645" i="13"/>
  <c r="F646" i="13"/>
  <c r="G646" i="13"/>
  <c r="F647" i="13"/>
  <c r="G647" i="13"/>
  <c r="F648" i="13"/>
  <c r="G648" i="13"/>
  <c r="F649" i="13"/>
  <c r="G649" i="13"/>
  <c r="F650" i="13"/>
  <c r="G650" i="13"/>
  <c r="F651" i="13"/>
  <c r="G651" i="13"/>
  <c r="F652" i="13"/>
  <c r="G652" i="13"/>
  <c r="F653" i="13"/>
  <c r="G653" i="13"/>
  <c r="F654" i="13"/>
  <c r="G654" i="13"/>
  <c r="F655" i="13"/>
  <c r="G655" i="13"/>
  <c r="F656" i="13"/>
  <c r="G656" i="13"/>
  <c r="F657" i="13"/>
  <c r="G657" i="13"/>
  <c r="F658" i="13"/>
  <c r="G658" i="13"/>
  <c r="F659" i="13"/>
  <c r="G659" i="13"/>
  <c r="F660" i="13"/>
  <c r="G660" i="13"/>
  <c r="F661" i="13"/>
  <c r="G661" i="13"/>
  <c r="F662" i="13"/>
  <c r="G662" i="13"/>
  <c r="F663" i="13"/>
  <c r="G663" i="13"/>
  <c r="F664" i="13"/>
  <c r="G664" i="13"/>
  <c r="F665" i="13"/>
  <c r="G665" i="13"/>
  <c r="F666" i="13"/>
  <c r="G666" i="13"/>
  <c r="F667" i="13"/>
  <c r="G667" i="13"/>
  <c r="F668" i="13"/>
  <c r="G668" i="13"/>
  <c r="F669" i="13"/>
  <c r="G669" i="13"/>
  <c r="F670" i="13"/>
  <c r="G670" i="13"/>
  <c r="F671" i="13"/>
  <c r="G671" i="13"/>
  <c r="F672" i="13"/>
  <c r="G672" i="13"/>
  <c r="F673" i="13"/>
  <c r="G673" i="13"/>
  <c r="F674" i="13"/>
  <c r="G674" i="13"/>
  <c r="F675" i="13"/>
  <c r="G675" i="13"/>
  <c r="F676" i="13"/>
  <c r="G676" i="13"/>
  <c r="F677" i="13"/>
  <c r="G677" i="13"/>
  <c r="F678" i="13"/>
  <c r="G678" i="13"/>
  <c r="F679" i="13"/>
  <c r="G679" i="13"/>
  <c r="F680" i="13"/>
  <c r="G680" i="13"/>
  <c r="F681" i="13"/>
  <c r="G681" i="13"/>
  <c r="F682" i="13"/>
  <c r="G682" i="13"/>
  <c r="F683" i="13"/>
  <c r="G683" i="13"/>
  <c r="F684" i="13"/>
  <c r="G684" i="13"/>
  <c r="F685" i="13"/>
  <c r="G685" i="13"/>
  <c r="F686" i="13"/>
  <c r="G686" i="13"/>
  <c r="F687" i="13"/>
  <c r="G687" i="13"/>
  <c r="F688" i="13"/>
  <c r="G688" i="13"/>
  <c r="F689" i="13"/>
  <c r="G689" i="13"/>
  <c r="F690" i="13"/>
  <c r="G690" i="13"/>
  <c r="F691" i="13"/>
  <c r="G691" i="13"/>
  <c r="F692" i="13"/>
  <c r="G692" i="13"/>
  <c r="F693" i="13"/>
  <c r="G693" i="13"/>
  <c r="F694" i="13"/>
  <c r="G694" i="13"/>
  <c r="F695" i="13"/>
  <c r="G695" i="13"/>
  <c r="F696" i="13"/>
  <c r="G696" i="13"/>
  <c r="F697" i="13"/>
  <c r="G697" i="13"/>
  <c r="F698" i="13"/>
  <c r="G698" i="13"/>
  <c r="F699" i="13"/>
  <c r="G699" i="13"/>
  <c r="F700" i="13"/>
  <c r="G700" i="13"/>
  <c r="F701" i="13"/>
  <c r="G701" i="13"/>
  <c r="F702" i="13"/>
  <c r="G702" i="13"/>
  <c r="F703" i="13"/>
  <c r="G703" i="13"/>
  <c r="F704" i="13"/>
  <c r="G704" i="13"/>
  <c r="F705" i="13"/>
  <c r="G705" i="13"/>
  <c r="F706" i="13"/>
  <c r="G706" i="13"/>
  <c r="F707" i="13"/>
  <c r="G707" i="13"/>
  <c r="F708" i="13"/>
  <c r="G708" i="13"/>
  <c r="F709" i="13"/>
  <c r="G709" i="13"/>
  <c r="F710" i="13"/>
  <c r="G710" i="13"/>
  <c r="F711" i="13"/>
  <c r="G711" i="13"/>
  <c r="F712" i="13"/>
  <c r="G712" i="13"/>
  <c r="F713" i="13"/>
  <c r="G713" i="13"/>
  <c r="F714" i="13"/>
  <c r="G714" i="13"/>
  <c r="F715" i="13"/>
  <c r="G715" i="13"/>
  <c r="F716" i="13"/>
  <c r="G716" i="13"/>
  <c r="F717" i="13"/>
  <c r="G717" i="13"/>
  <c r="F718" i="13"/>
  <c r="G718" i="13"/>
  <c r="F719" i="13"/>
  <c r="G719" i="13"/>
  <c r="F720" i="13"/>
  <c r="G720" i="13"/>
  <c r="F721" i="13"/>
  <c r="G721" i="13"/>
  <c r="F722" i="13"/>
  <c r="G722" i="13"/>
  <c r="F723" i="13"/>
  <c r="G723" i="13"/>
  <c r="F724" i="13"/>
  <c r="G724" i="13"/>
  <c r="F725" i="13"/>
  <c r="G725" i="13"/>
  <c r="F726" i="13"/>
  <c r="G726" i="13"/>
  <c r="F727" i="13"/>
  <c r="G727" i="13"/>
  <c r="F728" i="13"/>
  <c r="G728" i="13"/>
  <c r="F729" i="13"/>
  <c r="G729" i="13"/>
  <c r="F730" i="13"/>
  <c r="G730" i="13"/>
  <c r="F731" i="13"/>
  <c r="G731" i="13"/>
  <c r="F732" i="13"/>
  <c r="G732" i="13"/>
  <c r="F733" i="13"/>
  <c r="G733" i="13"/>
  <c r="F734" i="13"/>
  <c r="G734" i="13"/>
  <c r="F735" i="13"/>
  <c r="G735" i="13"/>
  <c r="F736" i="13"/>
  <c r="G736" i="13"/>
  <c r="F737" i="13"/>
  <c r="G737" i="13"/>
  <c r="F738" i="13"/>
  <c r="G738" i="13"/>
  <c r="F739" i="13"/>
  <c r="G739" i="13"/>
  <c r="F740" i="13"/>
  <c r="G740" i="13"/>
  <c r="F741" i="13"/>
  <c r="G741" i="13"/>
  <c r="F742" i="13"/>
  <c r="G742" i="13"/>
  <c r="F743" i="13"/>
  <c r="G743" i="13"/>
  <c r="F744" i="13"/>
  <c r="G744" i="13"/>
  <c r="F745" i="13"/>
  <c r="G745" i="13"/>
  <c r="F746" i="13"/>
  <c r="G746" i="13"/>
  <c r="F747" i="13"/>
  <c r="G747" i="13"/>
  <c r="F748" i="13"/>
  <c r="G748" i="13"/>
  <c r="F749" i="13"/>
  <c r="G749" i="13"/>
  <c r="F750" i="13"/>
  <c r="G750" i="13"/>
  <c r="F751" i="13"/>
  <c r="G751" i="13"/>
  <c r="F752" i="13"/>
  <c r="G752" i="13"/>
  <c r="F753" i="13"/>
  <c r="G753" i="13"/>
  <c r="F754" i="13"/>
  <c r="G754" i="13"/>
  <c r="F755" i="13"/>
  <c r="G755" i="13"/>
  <c r="F756" i="13"/>
  <c r="G756" i="13"/>
  <c r="F757" i="13"/>
  <c r="G757" i="13"/>
  <c r="F758" i="13"/>
  <c r="G758" i="13"/>
  <c r="F759" i="13"/>
  <c r="G759" i="13"/>
  <c r="F760" i="13"/>
  <c r="G760" i="13"/>
  <c r="F761" i="13"/>
  <c r="G761" i="13"/>
  <c r="F762" i="13"/>
  <c r="G762" i="13"/>
  <c r="F763" i="13"/>
  <c r="G763" i="13"/>
  <c r="F764" i="13"/>
  <c r="G764" i="13"/>
  <c r="F765" i="13"/>
  <c r="G765" i="13"/>
  <c r="F766" i="13"/>
  <c r="G766" i="13"/>
  <c r="F767" i="13"/>
  <c r="G767" i="13"/>
  <c r="F768" i="13"/>
  <c r="G768" i="13"/>
  <c r="F769" i="13"/>
  <c r="G769" i="13"/>
  <c r="F770" i="13"/>
  <c r="G770" i="13"/>
  <c r="F771" i="13"/>
  <c r="G771" i="13"/>
  <c r="F772" i="13"/>
  <c r="G772" i="13"/>
  <c r="F773" i="13"/>
  <c r="G773" i="13"/>
  <c r="F774" i="13"/>
  <c r="G774" i="13"/>
  <c r="F775" i="13"/>
  <c r="G775" i="13"/>
  <c r="F776" i="13"/>
  <c r="G776" i="13"/>
  <c r="F777" i="13"/>
  <c r="G777" i="13"/>
  <c r="F778" i="13"/>
  <c r="G778" i="13"/>
  <c r="F779" i="13"/>
  <c r="G779" i="13"/>
  <c r="F780" i="13"/>
  <c r="G780" i="13"/>
  <c r="F781" i="13"/>
  <c r="G781" i="13"/>
  <c r="F782" i="13"/>
  <c r="G782" i="13"/>
  <c r="F783" i="13"/>
  <c r="G783" i="13"/>
  <c r="F784" i="13"/>
  <c r="G784" i="13"/>
  <c r="F785" i="13"/>
  <c r="G785" i="13"/>
  <c r="F786" i="13"/>
  <c r="G786" i="13"/>
  <c r="F787" i="13"/>
  <c r="G787" i="13"/>
  <c r="F788" i="13"/>
  <c r="G788" i="13"/>
  <c r="F789" i="13"/>
  <c r="G789" i="13"/>
  <c r="F790" i="13"/>
  <c r="G790" i="13"/>
  <c r="F791" i="13"/>
  <c r="G791" i="13"/>
  <c r="F792" i="13"/>
  <c r="G792" i="13"/>
  <c r="F793" i="13"/>
  <c r="G793" i="13"/>
  <c r="F794" i="13"/>
  <c r="G794" i="13"/>
  <c r="F795" i="13"/>
  <c r="G795" i="13"/>
  <c r="F796" i="13"/>
  <c r="G796" i="13"/>
  <c r="F797" i="13"/>
  <c r="G797" i="13"/>
  <c r="F798" i="13"/>
  <c r="G798" i="13"/>
  <c r="F799" i="13"/>
  <c r="G799" i="13"/>
  <c r="F800" i="13"/>
  <c r="G800" i="13"/>
  <c r="F801" i="13"/>
  <c r="G801" i="13"/>
  <c r="F802" i="13"/>
  <c r="G802" i="13"/>
  <c r="F803" i="13"/>
  <c r="G803" i="13"/>
  <c r="F804" i="13"/>
  <c r="G804" i="13"/>
  <c r="F805" i="13"/>
  <c r="G805" i="13"/>
  <c r="F806" i="13"/>
  <c r="G806" i="13"/>
  <c r="F807" i="13"/>
  <c r="G807" i="13"/>
  <c r="F808" i="13"/>
  <c r="G808" i="13"/>
  <c r="F809" i="13"/>
  <c r="G809" i="13"/>
  <c r="F810" i="13"/>
  <c r="G810" i="13"/>
  <c r="F811" i="13"/>
  <c r="G811" i="13"/>
  <c r="F812" i="13"/>
  <c r="G812" i="13"/>
  <c r="F813" i="13"/>
  <c r="G813" i="13"/>
  <c r="F814" i="13"/>
  <c r="G814" i="13"/>
  <c r="F815" i="13"/>
  <c r="G815" i="13"/>
  <c r="F816" i="13"/>
  <c r="G816" i="13"/>
  <c r="F817" i="13"/>
  <c r="G817" i="13"/>
  <c r="F818" i="13"/>
  <c r="G818" i="13"/>
  <c r="F819" i="13"/>
  <c r="G819" i="13"/>
  <c r="F820" i="13"/>
  <c r="G820" i="13"/>
  <c r="F821" i="13"/>
  <c r="G821" i="13"/>
  <c r="F822" i="13"/>
  <c r="G822" i="13"/>
  <c r="F823" i="13"/>
  <c r="G823" i="13"/>
  <c r="F824" i="13"/>
  <c r="G824" i="13"/>
  <c r="F825" i="13"/>
  <c r="G825" i="13"/>
  <c r="F826" i="13"/>
  <c r="G826" i="13"/>
  <c r="F827" i="13"/>
  <c r="G827" i="13"/>
  <c r="F828" i="13"/>
  <c r="G828" i="13"/>
  <c r="F829" i="13"/>
  <c r="G829" i="13"/>
  <c r="F830" i="13"/>
  <c r="G830" i="13"/>
  <c r="F831" i="13"/>
  <c r="G831" i="13"/>
  <c r="F832" i="13"/>
  <c r="G832" i="13"/>
  <c r="F833" i="13"/>
  <c r="G833" i="13"/>
  <c r="F834" i="13"/>
  <c r="G834" i="13"/>
  <c r="F835" i="13"/>
  <c r="G835" i="13"/>
  <c r="F836" i="13"/>
  <c r="G836" i="13"/>
  <c r="F837" i="13"/>
  <c r="G837" i="13"/>
  <c r="F838" i="13"/>
  <c r="G838" i="13"/>
  <c r="F839" i="13"/>
  <c r="G839" i="13"/>
  <c r="F840" i="13"/>
  <c r="G840" i="13"/>
  <c r="F841" i="13"/>
  <c r="G841" i="13"/>
  <c r="F842" i="13"/>
  <c r="G842" i="13"/>
  <c r="F843" i="13"/>
  <c r="G843" i="13"/>
  <c r="F844" i="13"/>
  <c r="G844" i="13"/>
  <c r="F845" i="13"/>
  <c r="G845" i="13"/>
  <c r="F846" i="13"/>
  <c r="G846" i="13"/>
  <c r="F847" i="13"/>
  <c r="G847" i="13"/>
  <c r="F848" i="13"/>
  <c r="G848" i="13"/>
  <c r="F849" i="13"/>
  <c r="G849" i="13"/>
  <c r="F850" i="13"/>
  <c r="G850" i="13"/>
  <c r="F851" i="13"/>
  <c r="G851" i="13"/>
  <c r="F852" i="13"/>
  <c r="G852" i="13"/>
  <c r="F853" i="13"/>
  <c r="G853" i="13"/>
  <c r="F854" i="13"/>
  <c r="G854" i="13"/>
  <c r="F855" i="13"/>
  <c r="G855" i="13"/>
  <c r="F856" i="13"/>
  <c r="G856" i="13"/>
  <c r="F857" i="13"/>
  <c r="G857" i="13"/>
  <c r="F858" i="13"/>
  <c r="G858" i="13"/>
  <c r="F859" i="13"/>
  <c r="G859" i="13"/>
  <c r="F860" i="13"/>
  <c r="G860" i="13"/>
  <c r="F861" i="13"/>
  <c r="G861" i="13"/>
  <c r="F862" i="13"/>
  <c r="G862" i="13"/>
  <c r="F863" i="13"/>
  <c r="G863" i="13"/>
  <c r="F864" i="13"/>
  <c r="G864" i="13"/>
  <c r="F865" i="13"/>
  <c r="G865" i="13"/>
  <c r="F866" i="13"/>
  <c r="G866" i="13"/>
  <c r="F867" i="13"/>
  <c r="G867" i="13"/>
  <c r="F868" i="13"/>
  <c r="G868" i="13"/>
  <c r="F869" i="13"/>
  <c r="G869" i="13"/>
  <c r="F870" i="13"/>
  <c r="G870" i="13"/>
  <c r="F871" i="13"/>
  <c r="G871" i="13"/>
  <c r="F872" i="13"/>
  <c r="G872" i="13"/>
  <c r="F873" i="13"/>
  <c r="G873" i="13"/>
  <c r="F874" i="13"/>
  <c r="G874" i="13"/>
  <c r="F875" i="13"/>
  <c r="G875" i="13"/>
  <c r="F876" i="13"/>
  <c r="G876" i="13"/>
  <c r="F877" i="13"/>
  <c r="G877" i="13"/>
  <c r="F878" i="13"/>
  <c r="G878" i="13"/>
  <c r="F879" i="13"/>
  <c r="G879" i="13"/>
  <c r="F880" i="13"/>
  <c r="G880" i="13"/>
  <c r="F881" i="13"/>
  <c r="G881" i="13"/>
  <c r="F882" i="13"/>
  <c r="G882" i="13"/>
  <c r="F883" i="13"/>
  <c r="G883" i="13"/>
  <c r="F884" i="13"/>
  <c r="G884" i="13"/>
  <c r="F885" i="13"/>
  <c r="G885" i="13"/>
  <c r="F886" i="13"/>
  <c r="G886" i="13"/>
  <c r="F887" i="13"/>
  <c r="G887" i="13"/>
  <c r="F888" i="13"/>
  <c r="G888" i="13"/>
  <c r="F889" i="13"/>
  <c r="G889" i="13"/>
  <c r="F890" i="13"/>
  <c r="G890" i="13"/>
  <c r="F891" i="13"/>
  <c r="G891" i="13"/>
  <c r="F892" i="13"/>
  <c r="G892" i="13"/>
  <c r="F893" i="13"/>
  <c r="G893" i="13"/>
  <c r="F894" i="13"/>
  <c r="G894" i="13"/>
  <c r="F895" i="13"/>
  <c r="G895" i="13"/>
  <c r="F896" i="13"/>
  <c r="G896" i="13"/>
  <c r="F897" i="13"/>
  <c r="G897" i="13"/>
  <c r="F898" i="13"/>
  <c r="G898" i="13"/>
  <c r="F899" i="13"/>
  <c r="G899" i="13"/>
  <c r="F900" i="13"/>
  <c r="G900" i="13"/>
  <c r="F901" i="13"/>
  <c r="G901" i="13"/>
  <c r="F902" i="13"/>
  <c r="G902" i="13"/>
  <c r="F903" i="13"/>
  <c r="G903" i="13"/>
  <c r="F904" i="13"/>
  <c r="G904" i="13"/>
  <c r="F905" i="13"/>
  <c r="G905" i="13"/>
  <c r="F906" i="13"/>
  <c r="G906" i="13"/>
  <c r="F907" i="13"/>
  <c r="G907" i="13"/>
  <c r="F908" i="13"/>
  <c r="G908" i="13"/>
  <c r="F909" i="13"/>
  <c r="G909" i="13"/>
  <c r="F910" i="13"/>
  <c r="G910" i="13"/>
  <c r="F911" i="13"/>
  <c r="G911" i="13"/>
  <c r="F912" i="13"/>
  <c r="G912" i="13"/>
  <c r="F913" i="13"/>
  <c r="G913" i="13"/>
  <c r="F914" i="13"/>
  <c r="G914" i="13"/>
  <c r="F915" i="13"/>
  <c r="G915" i="13"/>
  <c r="F916" i="13"/>
  <c r="G916" i="13"/>
  <c r="F917" i="13"/>
  <c r="G917" i="13"/>
  <c r="F918" i="13"/>
  <c r="G918" i="13"/>
  <c r="F919" i="13"/>
  <c r="G919" i="13"/>
  <c r="F920" i="13"/>
  <c r="G920" i="13"/>
  <c r="F921" i="13"/>
  <c r="G921" i="13"/>
  <c r="F922" i="13"/>
  <c r="G922" i="13"/>
  <c r="F923" i="13"/>
  <c r="G923" i="13"/>
  <c r="F924" i="13"/>
  <c r="G924" i="13"/>
  <c r="F925" i="13"/>
  <c r="G925" i="13"/>
  <c r="F926" i="13"/>
  <c r="G926" i="13"/>
  <c r="F927" i="13"/>
  <c r="G927" i="13"/>
  <c r="F928" i="13"/>
  <c r="G928" i="13"/>
  <c r="F929" i="13"/>
  <c r="G929" i="13"/>
  <c r="F930" i="13"/>
  <c r="G930" i="13"/>
  <c r="F931" i="13"/>
  <c r="G931" i="13"/>
  <c r="F932" i="13"/>
  <c r="G932" i="13"/>
  <c r="F933" i="13"/>
  <c r="G933" i="13"/>
  <c r="F934" i="13"/>
  <c r="G934" i="13"/>
  <c r="F935" i="13"/>
  <c r="G935" i="13"/>
  <c r="F936" i="13"/>
  <c r="G936" i="13"/>
  <c r="F937" i="13"/>
  <c r="G937" i="13"/>
  <c r="F938" i="13"/>
  <c r="G938" i="13"/>
  <c r="F939" i="13"/>
  <c r="G939" i="13"/>
  <c r="F940" i="13"/>
  <c r="G940" i="13"/>
  <c r="F941" i="13"/>
  <c r="G941" i="13"/>
  <c r="F942" i="13"/>
  <c r="G942" i="13"/>
  <c r="F943" i="13"/>
  <c r="G943" i="13"/>
  <c r="F944" i="13"/>
  <c r="G944" i="13"/>
  <c r="F945" i="13"/>
  <c r="G945" i="13"/>
  <c r="F946" i="13"/>
  <c r="G946" i="13"/>
  <c r="F947" i="13"/>
  <c r="G947" i="13"/>
  <c r="F948" i="13"/>
  <c r="G948" i="13"/>
  <c r="F949" i="13"/>
  <c r="G949" i="13"/>
  <c r="F950" i="13"/>
  <c r="G950" i="13"/>
  <c r="F951" i="13"/>
  <c r="G951" i="13"/>
  <c r="F952" i="13"/>
  <c r="G952" i="13"/>
  <c r="F953" i="13"/>
  <c r="G953" i="13"/>
  <c r="F954" i="13"/>
  <c r="G954" i="13"/>
  <c r="F955" i="13"/>
  <c r="G955" i="13"/>
  <c r="F956" i="13"/>
  <c r="G956" i="13"/>
  <c r="F957" i="13"/>
  <c r="G957" i="13"/>
  <c r="F958" i="13"/>
  <c r="G958" i="13"/>
  <c r="F959" i="13"/>
  <c r="G959" i="13"/>
  <c r="F960" i="13"/>
  <c r="G960" i="13"/>
  <c r="F961" i="13"/>
  <c r="G961" i="13"/>
  <c r="F962" i="13"/>
  <c r="G962" i="13"/>
  <c r="F963" i="13"/>
  <c r="G963" i="13"/>
  <c r="F964" i="13"/>
  <c r="G964" i="13"/>
  <c r="F965" i="13"/>
  <c r="G965" i="13"/>
  <c r="F966" i="13"/>
  <c r="G966" i="13"/>
  <c r="F967" i="13"/>
  <c r="G967" i="13"/>
  <c r="F968" i="13"/>
  <c r="G968" i="13"/>
  <c r="F969" i="13"/>
  <c r="G969" i="13"/>
  <c r="F970" i="13"/>
  <c r="G970" i="13"/>
  <c r="F971" i="13"/>
  <c r="G971" i="13"/>
  <c r="F972" i="13"/>
  <c r="G972" i="13"/>
  <c r="F973" i="13"/>
  <c r="G973" i="13"/>
  <c r="F974" i="13"/>
  <c r="G974" i="13"/>
  <c r="F975" i="13"/>
  <c r="G975" i="13"/>
  <c r="F976" i="13"/>
  <c r="G976" i="13"/>
  <c r="F977" i="13"/>
  <c r="G977" i="13"/>
  <c r="F978" i="13"/>
  <c r="G978" i="13"/>
  <c r="F979" i="13"/>
  <c r="G979" i="13"/>
  <c r="F980" i="13"/>
  <c r="G980" i="13"/>
  <c r="F981" i="13"/>
  <c r="G981" i="13"/>
  <c r="F982" i="13"/>
  <c r="G982" i="13"/>
  <c r="F983" i="13"/>
  <c r="G983" i="13"/>
  <c r="F984" i="13"/>
  <c r="G984" i="13"/>
  <c r="F985" i="13"/>
  <c r="G985" i="13"/>
  <c r="F986" i="13"/>
  <c r="G986" i="13"/>
  <c r="F987" i="13"/>
  <c r="G987" i="13"/>
  <c r="F988" i="13"/>
  <c r="G988" i="13"/>
  <c r="F989" i="13"/>
  <c r="G989" i="13"/>
  <c r="F990" i="13"/>
  <c r="G990" i="13"/>
  <c r="F991" i="13"/>
  <c r="G991" i="13"/>
  <c r="F992" i="13"/>
  <c r="G992" i="13"/>
  <c r="F993" i="13"/>
  <c r="G993" i="13"/>
  <c r="F994" i="13"/>
  <c r="G994" i="13"/>
  <c r="F995" i="13"/>
  <c r="G995" i="13"/>
  <c r="F996" i="13"/>
  <c r="G996" i="13"/>
  <c r="F997" i="13"/>
  <c r="G997" i="13"/>
  <c r="F998" i="13"/>
  <c r="G998" i="13"/>
  <c r="F999" i="13"/>
  <c r="G999" i="13"/>
  <c r="F1000" i="13"/>
  <c r="G1000" i="13"/>
  <c r="F1001" i="13"/>
  <c r="H1001" i="13" s="1"/>
  <c r="G1001" i="13"/>
  <c r="G2" i="13"/>
  <c r="F2" i="13"/>
  <c r="C9" i="13" a="1"/>
  <c r="C9" i="13" s="1"/>
  <c r="A2" i="2" s="1" a="1"/>
  <c r="A2" i="2" s="1"/>
  <c r="B2" i="13" a="1"/>
  <c r="B2" i="13" s="1"/>
  <c r="A1" i="2" s="1" a="1"/>
  <c r="A1" i="2" s="1"/>
  <c r="A9" i="13" a="1"/>
  <c r="A9" i="13" s="1"/>
  <c r="B9" i="13" s="1" a="1"/>
  <c r="B9" i="13" s="1"/>
  <c r="G4" i="1" s="1" a="1"/>
  <c r="G4" i="1" s="1"/>
  <c r="A2" i="13" a="1"/>
  <c r="A2" i="13" s="1"/>
  <c r="B8" i="5" s="1" a="1"/>
  <c r="B8" i="5" s="1"/>
  <c r="K1" i="13"/>
  <c r="J1" i="13"/>
  <c r="I1" i="13"/>
  <c r="AA18" i="13" l="1"/>
  <c r="AA17" i="13"/>
  <c r="AA12" i="13"/>
  <c r="AA11" i="13"/>
  <c r="AA10" i="13"/>
  <c r="AA9" i="13"/>
  <c r="AA16" i="13"/>
  <c r="AA8" i="13"/>
  <c r="AA15" i="13"/>
  <c r="AA7" i="13"/>
  <c r="AA14" i="13"/>
  <c r="AA6" i="13"/>
  <c r="AA13" i="13"/>
  <c r="AA5" i="13"/>
  <c r="Y17" i="13"/>
  <c r="Z14" i="13"/>
  <c r="X12" i="13"/>
  <c r="Y9" i="13"/>
  <c r="Z6" i="13"/>
  <c r="X18" i="13"/>
  <c r="Y15" i="13"/>
  <c r="Z12" i="13"/>
  <c r="X10" i="13"/>
  <c r="Y7" i="13"/>
  <c r="Z17" i="13"/>
  <c r="X15" i="13"/>
  <c r="Y12" i="13"/>
  <c r="Z9" i="13"/>
  <c r="X7" i="13"/>
  <c r="X17" i="13"/>
  <c r="Y14" i="13"/>
  <c r="Z11" i="13"/>
  <c r="X9" i="13"/>
  <c r="Y6" i="13"/>
  <c r="Z16" i="13"/>
  <c r="X14" i="13"/>
  <c r="Y11" i="13"/>
  <c r="Z8" i="13"/>
  <c r="X6" i="13"/>
  <c r="Y16" i="13"/>
  <c r="Z13" i="13"/>
  <c r="X11" i="13"/>
  <c r="Y8" i="13"/>
  <c r="Z5" i="13"/>
  <c r="Z18" i="13"/>
  <c r="X16" i="13"/>
  <c r="Y13" i="13"/>
  <c r="Z10" i="13"/>
  <c r="X8" i="13"/>
  <c r="Y5" i="13"/>
  <c r="Y18" i="13"/>
  <c r="Z15" i="13"/>
  <c r="X13" i="13"/>
  <c r="Y10" i="13"/>
  <c r="Z7" i="13"/>
  <c r="X5" i="13"/>
  <c r="Z4" i="13"/>
  <c r="Y4" i="13"/>
  <c r="X4" i="13"/>
  <c r="W2" i="13"/>
  <c r="B16" i="5" a="1"/>
  <c r="B16" i="5" s="1"/>
  <c r="F9" i="5" a="1"/>
  <c r="F9" i="5" s="1"/>
  <c r="Y2" i="13"/>
  <c r="X2" i="13"/>
  <c r="V2" i="13"/>
  <c r="U2" i="13"/>
  <c r="T2" i="13"/>
  <c r="B3" i="1" a="1"/>
  <c r="B3" i="1" s="1"/>
  <c r="L1001" i="13"/>
  <c r="M1001" i="13" s="1" a="1"/>
  <c r="M1001" i="13" s="1"/>
  <c r="I1001" i="13"/>
  <c r="J1001" i="13"/>
  <c r="P1001" i="13" s="1" a="1"/>
  <c r="P1001" i="13" s="1"/>
  <c r="K1001" i="13"/>
  <c r="Q1001" i="13" s="1" a="1"/>
  <c r="Q1001" i="13" s="1"/>
  <c r="W32" i="13" l="1"/>
  <c r="AE32" i="13"/>
  <c r="X32" i="13"/>
  <c r="AF32" i="13"/>
  <c r="Y32" i="13"/>
  <c r="AG32" i="13"/>
  <c r="Z32" i="13"/>
  <c r="AH32" i="13"/>
  <c r="AA32" i="13"/>
  <c r="T32" i="13"/>
  <c r="AB32" i="13"/>
  <c r="U32" i="13"/>
  <c r="AC32" i="13"/>
  <c r="V32" i="13"/>
  <c r="AD32" i="13"/>
  <c r="X33" i="13"/>
  <c r="AF33" i="13"/>
  <c r="Y33" i="13"/>
  <c r="AG33" i="13"/>
  <c r="Z33" i="13"/>
  <c r="AH33" i="13"/>
  <c r="AA33" i="13"/>
  <c r="T33" i="13"/>
  <c r="AB33" i="13"/>
  <c r="U33" i="13"/>
  <c r="AC33" i="13"/>
  <c r="V33" i="13"/>
  <c r="AD33" i="13"/>
  <c r="W33" i="13"/>
  <c r="AE33" i="13"/>
  <c r="T29" i="13"/>
  <c r="AB29" i="13"/>
  <c r="U29" i="13"/>
  <c r="AC29" i="13"/>
  <c r="V29" i="13"/>
  <c r="AD29" i="13"/>
  <c r="W29" i="13"/>
  <c r="AE29" i="13"/>
  <c r="X29" i="13"/>
  <c r="AF29" i="13"/>
  <c r="Y29" i="13"/>
  <c r="AG29" i="13"/>
  <c r="Z29" i="13"/>
  <c r="AH29" i="13"/>
  <c r="AA29" i="13"/>
  <c r="V23" i="13"/>
  <c r="AD23" i="13"/>
  <c r="W23" i="13"/>
  <c r="AE23" i="13"/>
  <c r="AC23" i="13"/>
  <c r="X23" i="13"/>
  <c r="AF23" i="13"/>
  <c r="U23" i="13"/>
  <c r="Y23" i="13"/>
  <c r="AG23" i="13"/>
  <c r="Z23" i="13"/>
  <c r="AH23" i="13"/>
  <c r="AA23" i="13"/>
  <c r="T23" i="13"/>
  <c r="AB23" i="13"/>
  <c r="U30" i="13"/>
  <c r="AC30" i="13"/>
  <c r="V30" i="13"/>
  <c r="AD30" i="13"/>
  <c r="W30" i="13"/>
  <c r="AE30" i="13"/>
  <c r="X30" i="13"/>
  <c r="AF30" i="13"/>
  <c r="Y30" i="13"/>
  <c r="AG30" i="13"/>
  <c r="Z30" i="13"/>
  <c r="AH30" i="13"/>
  <c r="AA30" i="13"/>
  <c r="T30" i="13"/>
  <c r="AB30" i="13"/>
  <c r="Y34" i="13"/>
  <c r="AG34" i="13"/>
  <c r="Z34" i="13"/>
  <c r="AH34" i="13"/>
  <c r="AA34" i="13"/>
  <c r="T34" i="13"/>
  <c r="AB34" i="13"/>
  <c r="U34" i="13"/>
  <c r="AC34" i="13"/>
  <c r="V34" i="13"/>
  <c r="AD34" i="13"/>
  <c r="W34" i="13"/>
  <c r="AE34" i="13"/>
  <c r="X34" i="13"/>
  <c r="AF34" i="13"/>
  <c r="U22" i="13"/>
  <c r="AC22" i="13"/>
  <c r="V22" i="13"/>
  <c r="AD22" i="13"/>
  <c r="W22" i="13"/>
  <c r="AE22" i="13"/>
  <c r="X22" i="13"/>
  <c r="AF22" i="13"/>
  <c r="Y22" i="13"/>
  <c r="AG22" i="13"/>
  <c r="T22" i="13"/>
  <c r="Z22" i="13"/>
  <c r="AH22" i="13"/>
  <c r="AB22" i="13"/>
  <c r="AA22" i="13"/>
  <c r="Y26" i="13"/>
  <c r="AG26" i="13"/>
  <c r="Z26" i="13"/>
  <c r="AH26" i="13"/>
  <c r="AA26" i="13"/>
  <c r="T26" i="13"/>
  <c r="AB26" i="13"/>
  <c r="U26" i="13"/>
  <c r="AC26" i="13"/>
  <c r="V26" i="13"/>
  <c r="AD26" i="13"/>
  <c r="W26" i="13"/>
  <c r="AE26" i="13"/>
  <c r="X26" i="13"/>
  <c r="AF26" i="13"/>
  <c r="Z27" i="13"/>
  <c r="AH27" i="13"/>
  <c r="AA27" i="13"/>
  <c r="T27" i="13"/>
  <c r="AB27" i="13"/>
  <c r="U27" i="13"/>
  <c r="AC27" i="13"/>
  <c r="V27" i="13"/>
  <c r="AD27" i="13"/>
  <c r="W27" i="13"/>
  <c r="AE27" i="13"/>
  <c r="X27" i="13"/>
  <c r="AF27" i="13"/>
  <c r="Y27" i="13"/>
  <c r="AG27" i="13"/>
  <c r="V31" i="13"/>
  <c r="AD31" i="13"/>
  <c r="W31" i="13"/>
  <c r="AE31" i="13"/>
  <c r="X31" i="13"/>
  <c r="AF31" i="13"/>
  <c r="Y31" i="13"/>
  <c r="AG31" i="13"/>
  <c r="Z31" i="13"/>
  <c r="AH31" i="13"/>
  <c r="AA31" i="13"/>
  <c r="T31" i="13"/>
  <c r="AB31" i="13"/>
  <c r="U31" i="13"/>
  <c r="AC31" i="13"/>
  <c r="W24" i="13"/>
  <c r="AE24" i="13"/>
  <c r="X24" i="13"/>
  <c r="AF24" i="13"/>
  <c r="Y24" i="13"/>
  <c r="AG24" i="13"/>
  <c r="Z24" i="13"/>
  <c r="AH24" i="13"/>
  <c r="AA24" i="13"/>
  <c r="T24" i="13"/>
  <c r="AB24" i="13"/>
  <c r="U24" i="13"/>
  <c r="AC24" i="13"/>
  <c r="V24" i="13"/>
  <c r="AD24" i="13"/>
  <c r="X25" i="13"/>
  <c r="AF25" i="13"/>
  <c r="Y25" i="13"/>
  <c r="AG25" i="13"/>
  <c r="Z25" i="13"/>
  <c r="AH25" i="13"/>
  <c r="AA25" i="13"/>
  <c r="T25" i="13"/>
  <c r="AB25" i="13"/>
  <c r="U25" i="13"/>
  <c r="AC25" i="13"/>
  <c r="V25" i="13"/>
  <c r="AD25" i="13"/>
  <c r="W25" i="13"/>
  <c r="AE25" i="13"/>
  <c r="AA28" i="13"/>
  <c r="T28" i="13"/>
  <c r="AB28" i="13"/>
  <c r="U28" i="13"/>
  <c r="AC28" i="13"/>
  <c r="V28" i="13"/>
  <c r="AD28" i="13"/>
  <c r="W28" i="13"/>
  <c r="AE28" i="13"/>
  <c r="X28" i="13"/>
  <c r="AF28" i="13"/>
  <c r="Y28" i="13"/>
  <c r="AG28" i="13"/>
  <c r="Z28" i="13"/>
  <c r="AH28" i="13"/>
  <c r="T21" i="13"/>
  <c r="AB21" i="13"/>
  <c r="U21" i="13"/>
  <c r="AC21" i="13"/>
  <c r="V21" i="13"/>
  <c r="AD21" i="13"/>
  <c r="W21" i="13"/>
  <c r="AE21" i="13"/>
  <c r="X21" i="13"/>
  <c r="AF21" i="13"/>
  <c r="Y21" i="13"/>
  <c r="AG21" i="13"/>
  <c r="Z21" i="13"/>
  <c r="AH21" i="13"/>
  <c r="AA21" i="13"/>
  <c r="T20" i="13"/>
  <c r="T52" i="13" s="1"/>
  <c r="U20" i="13"/>
  <c r="AC20" i="13"/>
  <c r="AB20" i="13"/>
  <c r="V20" i="13"/>
  <c r="AD20" i="13"/>
  <c r="W20" i="13"/>
  <c r="AE20" i="13"/>
  <c r="X20" i="13"/>
  <c r="AF20" i="13"/>
  <c r="Y20" i="13"/>
  <c r="AG20" i="13"/>
  <c r="Z20" i="13"/>
  <c r="AH20" i="13"/>
  <c r="AA20" i="13"/>
  <c r="E10" i="5" a="1"/>
  <c r="E10" i="5" s="1"/>
  <c r="C8" i="5" a="1"/>
  <c r="C8" i="5" s="1"/>
  <c r="N1001" i="13" a="1"/>
  <c r="N1001" i="13" s="1"/>
  <c r="H1000" i="13"/>
  <c r="O1001" i="13" a="1"/>
  <c r="O1001" i="13" s="1"/>
  <c r="AE40" i="13" l="1"/>
  <c r="AE56" i="13"/>
  <c r="AB38" i="13"/>
  <c r="AB54" i="13"/>
  <c r="AH46" i="13"/>
  <c r="AH62" i="13"/>
  <c r="W39" i="13"/>
  <c r="W55" i="13"/>
  <c r="AH48" i="13"/>
  <c r="AH64" i="13"/>
  <c r="U41" i="13"/>
  <c r="U57" i="13"/>
  <c r="W38" i="13"/>
  <c r="W54" i="13"/>
  <c r="Y37" i="13"/>
  <c r="Y53" i="13"/>
  <c r="U37" i="13"/>
  <c r="U53" i="13"/>
  <c r="X44" i="13"/>
  <c r="X60" i="13"/>
  <c r="T44" i="13"/>
  <c r="T60" i="13"/>
  <c r="AB41" i="13"/>
  <c r="AB57" i="13"/>
  <c r="X41" i="13"/>
  <c r="X57" i="13"/>
  <c r="AH40" i="13"/>
  <c r="AH56" i="13"/>
  <c r="AC47" i="13"/>
  <c r="AC63" i="13"/>
  <c r="Y47" i="13"/>
  <c r="Y63" i="13"/>
  <c r="Y43" i="13"/>
  <c r="Y59" i="13"/>
  <c r="U43" i="13"/>
  <c r="U59" i="13"/>
  <c r="AE42" i="13"/>
  <c r="AE58" i="13"/>
  <c r="AA42" i="13"/>
  <c r="AA58" i="13"/>
  <c r="Z38" i="13"/>
  <c r="Z54" i="13"/>
  <c r="AD38" i="13"/>
  <c r="AD54" i="13"/>
  <c r="AD50" i="13"/>
  <c r="AD66" i="13"/>
  <c r="Z50" i="13"/>
  <c r="Z66" i="13"/>
  <c r="AG46" i="13"/>
  <c r="AG62" i="13"/>
  <c r="AC46" i="13"/>
  <c r="AC62" i="13"/>
  <c r="Y39" i="13"/>
  <c r="Y55" i="13"/>
  <c r="V39" i="13"/>
  <c r="V55" i="13"/>
  <c r="AE45" i="13"/>
  <c r="AE61" i="13"/>
  <c r="AE49" i="13"/>
  <c r="AE65" i="13"/>
  <c r="AA49" i="13"/>
  <c r="AA65" i="13"/>
  <c r="V48" i="13"/>
  <c r="V64" i="13"/>
  <c r="AG48" i="13"/>
  <c r="AG64" i="13"/>
  <c r="AG47" i="13"/>
  <c r="AG63" i="13"/>
  <c r="T42" i="13"/>
  <c r="T58" i="13"/>
  <c r="W50" i="13"/>
  <c r="W66" i="13"/>
  <c r="AH50" i="13"/>
  <c r="AH66" i="13"/>
  <c r="V46" i="13"/>
  <c r="V62" i="13"/>
  <c r="AD39" i="13"/>
  <c r="AD55" i="13"/>
  <c r="X45" i="13"/>
  <c r="X61" i="13"/>
  <c r="T45" i="13"/>
  <c r="T61" i="13"/>
  <c r="T49" i="13"/>
  <c r="T65" i="13"/>
  <c r="AD48" i="13"/>
  <c r="AD64" i="13"/>
  <c r="Z48" i="13"/>
  <c r="Z64" i="13"/>
  <c r="AF37" i="13"/>
  <c r="AF53" i="13"/>
  <c r="AB37" i="13"/>
  <c r="AB53" i="13"/>
  <c r="AE44" i="13"/>
  <c r="AE60" i="13"/>
  <c r="AA44" i="13"/>
  <c r="AA60" i="13"/>
  <c r="T41" i="13"/>
  <c r="T57" i="13"/>
  <c r="AD40" i="13"/>
  <c r="AD56" i="13"/>
  <c r="Z40" i="13"/>
  <c r="Z56" i="13"/>
  <c r="U47" i="13"/>
  <c r="U63" i="13"/>
  <c r="AF47" i="13"/>
  <c r="AF63" i="13"/>
  <c r="AF43" i="13"/>
  <c r="AF59" i="13"/>
  <c r="AB43" i="13"/>
  <c r="AB59" i="13"/>
  <c r="W42" i="13"/>
  <c r="W58" i="13"/>
  <c r="AH42" i="13"/>
  <c r="AH58" i="13"/>
  <c r="T38" i="13"/>
  <c r="T54" i="13"/>
  <c r="V38" i="13"/>
  <c r="V54" i="13"/>
  <c r="V50" i="13"/>
  <c r="V66" i="13"/>
  <c r="AG50" i="13"/>
  <c r="AG66" i="13"/>
  <c r="Y46" i="13"/>
  <c r="Y62" i="13"/>
  <c r="U46" i="13"/>
  <c r="U62" i="13"/>
  <c r="U39" i="13"/>
  <c r="U55" i="13"/>
  <c r="AA45" i="13"/>
  <c r="AA61" i="13"/>
  <c r="W45" i="13"/>
  <c r="W61" i="13"/>
  <c r="W49" i="13"/>
  <c r="W65" i="13"/>
  <c r="AH49" i="13"/>
  <c r="AH65" i="13"/>
  <c r="AC48" i="13"/>
  <c r="AC64" i="13"/>
  <c r="Y48" i="13"/>
  <c r="Y64" i="13"/>
  <c r="T40" i="13"/>
  <c r="T56" i="13"/>
  <c r="Z47" i="13"/>
  <c r="Z63" i="13"/>
  <c r="V43" i="13"/>
  <c r="V59" i="13"/>
  <c r="AA50" i="13"/>
  <c r="AA66" i="13"/>
  <c r="AF45" i="13"/>
  <c r="AF61" i="13"/>
  <c r="AF41" i="13"/>
  <c r="AF57" i="13"/>
  <c r="AH38" i="13"/>
  <c r="AH54" i="13"/>
  <c r="X37" i="13"/>
  <c r="X53" i="13"/>
  <c r="T37" i="13"/>
  <c r="T53" i="13"/>
  <c r="W44" i="13"/>
  <c r="W60" i="13"/>
  <c r="AE41" i="13"/>
  <c r="AE57" i="13"/>
  <c r="AA41" i="13"/>
  <c r="AA57" i="13"/>
  <c r="V40" i="13"/>
  <c r="V56" i="13"/>
  <c r="AG40" i="13"/>
  <c r="AG56" i="13"/>
  <c r="AB47" i="13"/>
  <c r="AB63" i="13"/>
  <c r="X47" i="13"/>
  <c r="X63" i="13"/>
  <c r="X43" i="13"/>
  <c r="X59" i="13"/>
  <c r="T43" i="13"/>
  <c r="T59" i="13"/>
  <c r="AD42" i="13"/>
  <c r="AD58" i="13"/>
  <c r="Z42" i="13"/>
  <c r="Z58" i="13"/>
  <c r="AG38" i="13"/>
  <c r="AG54" i="13"/>
  <c r="AC38" i="13"/>
  <c r="AC54" i="13"/>
  <c r="AC50" i="13"/>
  <c r="AC66" i="13"/>
  <c r="Y50" i="13"/>
  <c r="Y66" i="13"/>
  <c r="AF46" i="13"/>
  <c r="AF62" i="13"/>
  <c r="AB39" i="13"/>
  <c r="AB55" i="13"/>
  <c r="AF39" i="13"/>
  <c r="AF55" i="13"/>
  <c r="AH45" i="13"/>
  <c r="AH61" i="13"/>
  <c r="AD45" i="13"/>
  <c r="AD61" i="13"/>
  <c r="AD49" i="13"/>
  <c r="AD65" i="13"/>
  <c r="Z49" i="13"/>
  <c r="Z65" i="13"/>
  <c r="U48" i="13"/>
  <c r="U64" i="13"/>
  <c r="AF48" i="13"/>
  <c r="AF64" i="13"/>
  <c r="V37" i="13"/>
  <c r="V53" i="13"/>
  <c r="Y44" i="13"/>
  <c r="Y60" i="13"/>
  <c r="U44" i="13"/>
  <c r="U60" i="13"/>
  <c r="AF42" i="13"/>
  <c r="AF58" i="13"/>
  <c r="AE50" i="13"/>
  <c r="AE66" i="13"/>
  <c r="Z39" i="13"/>
  <c r="Z55" i="13"/>
  <c r="AB49" i="13"/>
  <c r="AB65" i="13"/>
  <c r="AG37" i="13"/>
  <c r="AG53" i="13"/>
  <c r="AF44" i="13"/>
  <c r="AF60" i="13"/>
  <c r="W40" i="13"/>
  <c r="W56" i="13"/>
  <c r="AG43" i="13"/>
  <c r="AG59" i="13"/>
  <c r="AC43" i="13"/>
  <c r="AC59" i="13"/>
  <c r="AG39" i="13"/>
  <c r="AG55" i="13"/>
  <c r="AE37" i="13"/>
  <c r="AE53" i="13"/>
  <c r="AH44" i="13"/>
  <c r="AH60" i="13"/>
  <c r="AD44" i="13"/>
  <c r="AD60" i="13"/>
  <c r="W41" i="13"/>
  <c r="W57" i="13"/>
  <c r="AH41" i="13"/>
  <c r="AH57" i="13"/>
  <c r="AC40" i="13"/>
  <c r="AC56" i="13"/>
  <c r="Y40" i="13"/>
  <c r="Y56" i="13"/>
  <c r="T47" i="13"/>
  <c r="T63" i="13"/>
  <c r="AE47" i="13"/>
  <c r="AE63" i="13"/>
  <c r="AE43" i="13"/>
  <c r="AE59" i="13"/>
  <c r="AA43" i="13"/>
  <c r="AA59" i="13"/>
  <c r="V42" i="13"/>
  <c r="V58" i="13"/>
  <c r="AG42" i="13"/>
  <c r="AG58" i="13"/>
  <c r="Y38" i="13"/>
  <c r="Y54" i="13"/>
  <c r="U38" i="13"/>
  <c r="U54" i="13"/>
  <c r="U50" i="13"/>
  <c r="U66" i="13"/>
  <c r="AB46" i="13"/>
  <c r="AB62" i="13"/>
  <c r="X46" i="13"/>
  <c r="X62" i="13"/>
  <c r="T39" i="13"/>
  <c r="T55" i="13"/>
  <c r="X39" i="13"/>
  <c r="X55" i="13"/>
  <c r="Z45" i="13"/>
  <c r="Z61" i="13"/>
  <c r="V45" i="13"/>
  <c r="V61" i="13"/>
  <c r="V49" i="13"/>
  <c r="V65" i="13"/>
  <c r="AG49" i="13"/>
  <c r="AG65" i="13"/>
  <c r="AB48" i="13"/>
  <c r="AB64" i="13"/>
  <c r="X48" i="13"/>
  <c r="X64" i="13"/>
  <c r="Y41" i="13"/>
  <c r="Y57" i="13"/>
  <c r="AB42" i="13"/>
  <c r="AB58" i="13"/>
  <c r="AB45" i="13"/>
  <c r="AB61" i="13"/>
  <c r="AB44" i="13"/>
  <c r="AB60" i="13"/>
  <c r="AA37" i="13"/>
  <c r="AA53" i="13"/>
  <c r="W37" i="13"/>
  <c r="W53" i="13"/>
  <c r="Z44" i="13"/>
  <c r="Z60" i="13"/>
  <c r="V44" i="13"/>
  <c r="V60" i="13"/>
  <c r="AD41" i="13"/>
  <c r="AD57" i="13"/>
  <c r="Z41" i="13"/>
  <c r="Z57" i="13"/>
  <c r="U40" i="13"/>
  <c r="U56" i="13"/>
  <c r="AF40" i="13"/>
  <c r="AF56" i="13"/>
  <c r="AA47" i="13"/>
  <c r="AA63" i="13"/>
  <c r="W47" i="13"/>
  <c r="W63" i="13"/>
  <c r="W43" i="13"/>
  <c r="W59" i="13"/>
  <c r="AH43" i="13"/>
  <c r="AH59" i="13"/>
  <c r="AC42" i="13"/>
  <c r="AC58" i="13"/>
  <c r="Y42" i="13"/>
  <c r="Y58" i="13"/>
  <c r="AF38" i="13"/>
  <c r="AF54" i="13"/>
  <c r="AF50" i="13"/>
  <c r="AF66" i="13"/>
  <c r="AB50" i="13"/>
  <c r="AB66" i="13"/>
  <c r="T46" i="13"/>
  <c r="T62" i="13"/>
  <c r="AE46" i="13"/>
  <c r="AE62" i="13"/>
  <c r="AA39" i="13"/>
  <c r="AA55" i="13"/>
  <c r="AC39" i="13"/>
  <c r="AC55" i="13"/>
  <c r="AG45" i="13"/>
  <c r="AG61" i="13"/>
  <c r="AC45" i="13"/>
  <c r="AC61" i="13"/>
  <c r="AC49" i="13"/>
  <c r="AC65" i="13"/>
  <c r="Y49" i="13"/>
  <c r="Y65" i="13"/>
  <c r="T48" i="13"/>
  <c r="T64" i="13"/>
  <c r="AE48" i="13"/>
  <c r="AE64" i="13"/>
  <c r="Z37" i="13"/>
  <c r="Z53" i="13"/>
  <c r="AC41" i="13"/>
  <c r="AC57" i="13"/>
  <c r="V47" i="13"/>
  <c r="V63" i="13"/>
  <c r="AE38" i="13"/>
  <c r="AE54" i="13"/>
  <c r="AD46" i="13"/>
  <c r="AD62" i="13"/>
  <c r="X49" i="13"/>
  <c r="X65" i="13"/>
  <c r="AC37" i="13"/>
  <c r="AC53" i="13"/>
  <c r="AA40" i="13"/>
  <c r="AA56" i="13"/>
  <c r="X42" i="13"/>
  <c r="X58" i="13"/>
  <c r="Z46" i="13"/>
  <c r="Z62" i="13"/>
  <c r="AH37" i="13"/>
  <c r="AH53" i="13"/>
  <c r="AD37" i="13"/>
  <c r="AD53" i="13"/>
  <c r="AG44" i="13"/>
  <c r="AG60" i="13"/>
  <c r="AC44" i="13"/>
  <c r="AC60" i="13"/>
  <c r="V41" i="13"/>
  <c r="V57" i="13"/>
  <c r="AG41" i="13"/>
  <c r="AG57" i="13"/>
  <c r="AB40" i="13"/>
  <c r="AB56" i="13"/>
  <c r="X40" i="13"/>
  <c r="X56" i="13"/>
  <c r="AH47" i="13"/>
  <c r="AH63" i="13"/>
  <c r="AD47" i="13"/>
  <c r="AD63" i="13"/>
  <c r="AD43" i="13"/>
  <c r="AD59" i="13"/>
  <c r="Z43" i="13"/>
  <c r="Z59" i="13"/>
  <c r="U42" i="13"/>
  <c r="U58" i="13"/>
  <c r="AA38" i="13"/>
  <c r="AA54" i="13"/>
  <c r="X38" i="13"/>
  <c r="X54" i="13"/>
  <c r="X50" i="13"/>
  <c r="X66" i="13"/>
  <c r="T50" i="13"/>
  <c r="T66" i="13"/>
  <c r="AA46" i="13"/>
  <c r="AA62" i="13"/>
  <c r="W46" i="13"/>
  <c r="W62" i="13"/>
  <c r="AH39" i="13"/>
  <c r="AH55" i="13"/>
  <c r="AE39" i="13"/>
  <c r="AE55" i="13"/>
  <c r="Y45" i="13"/>
  <c r="Y61" i="13"/>
  <c r="U45" i="13"/>
  <c r="U61" i="13"/>
  <c r="U49" i="13"/>
  <c r="U65" i="13"/>
  <c r="AF49" i="13"/>
  <c r="AF65" i="13"/>
  <c r="AA48" i="13"/>
  <c r="AA64" i="13"/>
  <c r="W48" i="13"/>
  <c r="W64" i="13"/>
  <c r="AD36" i="13"/>
  <c r="AD52" i="13"/>
  <c r="Z36" i="13"/>
  <c r="Z52" i="13"/>
  <c r="V36" i="13"/>
  <c r="V52" i="13"/>
  <c r="AG36" i="13"/>
  <c r="AG52" i="13"/>
  <c r="AB36" i="13"/>
  <c r="AB52" i="13"/>
  <c r="Y36" i="13"/>
  <c r="Y52" i="13"/>
  <c r="AC36" i="13"/>
  <c r="AC52" i="13"/>
  <c r="AF36" i="13"/>
  <c r="AF52" i="13"/>
  <c r="U36" i="13"/>
  <c r="U52" i="13"/>
  <c r="X36" i="13"/>
  <c r="X52" i="13"/>
  <c r="AE36" i="13"/>
  <c r="AE52" i="13"/>
  <c r="AH36" i="13"/>
  <c r="AH52" i="13"/>
  <c r="AA36" i="13"/>
  <c r="AA52" i="13"/>
  <c r="W36" i="13"/>
  <c r="W52" i="13"/>
  <c r="T36" i="13"/>
  <c r="L1000" i="13"/>
  <c r="M1000" i="13" s="1" a="1"/>
  <c r="M1000" i="13" s="1"/>
  <c r="J1000" i="13"/>
  <c r="P1000" i="13" s="1" a="1"/>
  <c r="P1000" i="13" s="1"/>
  <c r="K1000" i="13"/>
  <c r="Q1000" i="13" s="1" a="1"/>
  <c r="Q1000" i="13" s="1"/>
  <c r="I1000" i="13"/>
  <c r="O1000" i="13" s="1" a="1"/>
  <c r="O1000" i="13" s="1"/>
  <c r="Y69" i="13" l="1"/>
  <c r="X69" i="13"/>
  <c r="W69" i="13"/>
  <c r="AB69" i="13"/>
  <c r="AA69" i="13"/>
  <c r="U69" i="13"/>
  <c r="Z69" i="13"/>
  <c r="W67" i="13"/>
  <c r="W68" i="13" s="1"/>
  <c r="X67" i="13"/>
  <c r="X68" i="13" s="1"/>
  <c r="Y67" i="13"/>
  <c r="Y68" i="13" s="1"/>
  <c r="Z67" i="13"/>
  <c r="Z68" i="13" s="1"/>
  <c r="AF69" i="13"/>
  <c r="AD69" i="13"/>
  <c r="T69" i="13"/>
  <c r="AH69" i="13"/>
  <c r="AG69" i="13"/>
  <c r="AE69" i="13"/>
  <c r="AC69" i="13"/>
  <c r="V69" i="13"/>
  <c r="U67" i="13"/>
  <c r="U68" i="13" s="1"/>
  <c r="AB67" i="13"/>
  <c r="AB68" i="13" s="1"/>
  <c r="AD67" i="13"/>
  <c r="AD68" i="13" s="1"/>
  <c r="AG67" i="13"/>
  <c r="AG68" i="13" s="1"/>
  <c r="AF67" i="13"/>
  <c r="AF68" i="13" s="1"/>
  <c r="AA67" i="13"/>
  <c r="AA68" i="13" s="1"/>
  <c r="AH67" i="13"/>
  <c r="AH68" i="13" s="1"/>
  <c r="AE67" i="13"/>
  <c r="AE68" i="13" s="1"/>
  <c r="AC67" i="13"/>
  <c r="AC68" i="13" s="1"/>
  <c r="V67" i="13"/>
  <c r="V68" i="13" s="1"/>
  <c r="T67" i="13"/>
  <c r="T68" i="13" s="1"/>
  <c r="F10" i="5" a="1"/>
  <c r="F10" i="5" s="1"/>
  <c r="N1000" i="13" a="1"/>
  <c r="N1000" i="13" s="1"/>
  <c r="H999" i="13"/>
  <c r="N25" i="5" l="1"/>
  <c r="S25" i="5"/>
  <c r="O25" i="5"/>
  <c r="G25" i="5"/>
  <c r="R25" i="5"/>
  <c r="P25" i="5"/>
  <c r="Q25" i="5"/>
  <c r="L25" i="5"/>
  <c r="I25" i="5"/>
  <c r="H25" i="5"/>
  <c r="T25" i="5"/>
  <c r="K25" i="5"/>
  <c r="M25" i="5"/>
  <c r="J25" i="5"/>
  <c r="F25" i="5"/>
  <c r="AD70" i="13"/>
  <c r="P27" i="5" s="1"/>
  <c r="V70" i="13"/>
  <c r="H27" i="5" s="1"/>
  <c r="AB70" i="13"/>
  <c r="N27" i="5" s="1"/>
  <c r="AF70" i="13"/>
  <c r="R27" i="5" s="1"/>
  <c r="Y70" i="13"/>
  <c r="K27" i="5" s="1"/>
  <c r="W70" i="13"/>
  <c r="I27" i="5" s="1"/>
  <c r="AC70" i="13"/>
  <c r="O27" i="5" s="1"/>
  <c r="AE70" i="13"/>
  <c r="Q27" i="5" s="1"/>
  <c r="AA70" i="13"/>
  <c r="M27" i="5" s="1"/>
  <c r="X70" i="13"/>
  <c r="J27" i="5" s="1"/>
  <c r="T70" i="13"/>
  <c r="F27" i="5" s="1"/>
  <c r="AH70" i="13"/>
  <c r="T27" i="5" s="1"/>
  <c r="AG70" i="13"/>
  <c r="S27" i="5" s="1"/>
  <c r="U70" i="13"/>
  <c r="G27" i="5" s="1"/>
  <c r="Z70" i="13"/>
  <c r="L27" i="5" s="1"/>
  <c r="L999" i="13"/>
  <c r="N999" i="13" s="1" a="1"/>
  <c r="N999" i="13" s="1"/>
  <c r="K999" i="13"/>
  <c r="Q999" i="13" s="1" a="1"/>
  <c r="Q999" i="13" s="1"/>
  <c r="I999" i="13"/>
  <c r="O999" i="13" s="1" a="1"/>
  <c r="O999" i="13" s="1"/>
  <c r="J999" i="13"/>
  <c r="P999" i="13" s="1" a="1"/>
  <c r="P999" i="13" s="1"/>
  <c r="Y71" i="13" l="1"/>
  <c r="K29" i="5" s="1"/>
  <c r="U71" i="13"/>
  <c r="G29" i="5" s="1"/>
  <c r="Z71" i="13"/>
  <c r="L29" i="5" s="1"/>
  <c r="AH71" i="13"/>
  <c r="T29" i="5" s="1"/>
  <c r="AE71" i="13"/>
  <c r="Q29" i="5" s="1"/>
  <c r="AC71" i="13"/>
  <c r="O29" i="5" s="1"/>
  <c r="X71" i="13"/>
  <c r="J29" i="5" s="1"/>
  <c r="V71" i="13"/>
  <c r="H29" i="5" s="1"/>
  <c r="AD71" i="13"/>
  <c r="P29" i="5" s="1"/>
  <c r="AG71" i="13"/>
  <c r="S29" i="5" s="1"/>
  <c r="AA71" i="13"/>
  <c r="M29" i="5" s="1"/>
  <c r="W71" i="13"/>
  <c r="I29" i="5" s="1"/>
  <c r="AF71" i="13"/>
  <c r="R29" i="5" s="1"/>
  <c r="AB71" i="13"/>
  <c r="N29" i="5" s="1"/>
  <c r="T71" i="13"/>
  <c r="M999" i="13" a="1"/>
  <c r="M999" i="13" s="1"/>
  <c r="H998" i="13"/>
  <c r="F29" i="5" l="1"/>
  <c r="C16" i="5" a="1"/>
  <c r="C16" i="5" s="1"/>
  <c r="L998" i="13"/>
  <c r="M998" i="13" s="1" a="1"/>
  <c r="M998" i="13" s="1"/>
  <c r="J998" i="13"/>
  <c r="P998" i="13" s="1" a="1"/>
  <c r="P998" i="13" s="1"/>
  <c r="I998" i="13"/>
  <c r="O998" i="13" s="1" a="1"/>
  <c r="O998" i="13" s="1"/>
  <c r="K998" i="13"/>
  <c r="Q998" i="13" s="1" a="1"/>
  <c r="Q998" i="13" s="1"/>
  <c r="N998" i="13" l="1" a="1"/>
  <c r="N998" i="13" s="1"/>
  <c r="H997" i="13"/>
  <c r="L997" i="13" l="1"/>
  <c r="M997" i="13" s="1" a="1"/>
  <c r="M997" i="13" s="1"/>
  <c r="K997" i="13"/>
  <c r="Q997" i="13" s="1" a="1"/>
  <c r="Q997" i="13" s="1"/>
  <c r="I997" i="13"/>
  <c r="J997" i="13"/>
  <c r="P997" i="13" s="1" a="1"/>
  <c r="P997" i="13" s="1"/>
  <c r="N997" i="13" l="1" a="1"/>
  <c r="N997" i="13" s="1"/>
  <c r="H996" i="13"/>
  <c r="O997" i="13" a="1"/>
  <c r="O997" i="13" s="1"/>
  <c r="L996" i="13" l="1"/>
  <c r="N996" i="13" s="1" a="1"/>
  <c r="N996" i="13" s="1"/>
  <c r="I996" i="13"/>
  <c r="J996" i="13"/>
  <c r="P996" i="13" s="1" a="1"/>
  <c r="P996" i="13" s="1"/>
  <c r="K996" i="13"/>
  <c r="Q996" i="13" s="1" a="1"/>
  <c r="Q996" i="13" s="1"/>
  <c r="M996" i="13" l="1" a="1"/>
  <c r="M996" i="13" s="1"/>
  <c r="H995" i="13"/>
  <c r="O996" i="13" a="1"/>
  <c r="O996" i="13" s="1"/>
  <c r="L995" i="13" l="1"/>
  <c r="M995" i="13" s="1" a="1"/>
  <c r="M995" i="13" s="1"/>
  <c r="I995" i="13"/>
  <c r="O995" i="13" s="1" a="1"/>
  <c r="O995" i="13" s="1"/>
  <c r="J995" i="13"/>
  <c r="P995" i="13" s="1" a="1"/>
  <c r="P995" i="13" s="1"/>
  <c r="K995" i="13"/>
  <c r="Q995" i="13" s="1" a="1"/>
  <c r="Q995" i="13" s="1"/>
  <c r="N995" i="13" l="1" a="1"/>
  <c r="N995" i="13" s="1"/>
  <c r="H994" i="13"/>
  <c r="L994" i="13" l="1"/>
  <c r="N994" i="13" s="1" a="1"/>
  <c r="N994" i="13" s="1"/>
  <c r="I994" i="13"/>
  <c r="O994" i="13" s="1" a="1"/>
  <c r="O994" i="13" s="1"/>
  <c r="J994" i="13"/>
  <c r="P994" i="13" s="1" a="1"/>
  <c r="P994" i="13" s="1"/>
  <c r="K994" i="13"/>
  <c r="Q994" i="13" s="1" a="1"/>
  <c r="Q994" i="13" s="1"/>
  <c r="M994" i="13" l="1" a="1"/>
  <c r="M994" i="13" s="1"/>
  <c r="H993" i="13"/>
  <c r="L993" i="13" l="1"/>
  <c r="M993" i="13" s="1" a="1"/>
  <c r="M993" i="13" s="1"/>
  <c r="I993" i="13"/>
  <c r="O993" i="13" s="1" a="1"/>
  <c r="O993" i="13" s="1"/>
  <c r="J993" i="13"/>
  <c r="P993" i="13" s="1" a="1"/>
  <c r="P993" i="13" s="1"/>
  <c r="K993" i="13"/>
  <c r="Q993" i="13" s="1" a="1"/>
  <c r="Q993" i="13" s="1"/>
  <c r="N993" i="13" l="1" a="1"/>
  <c r="N993" i="13" s="1"/>
  <c r="H992" i="13"/>
  <c r="L992" i="13" l="1"/>
  <c r="M992" i="13" s="1" a="1"/>
  <c r="M992" i="13" s="1"/>
  <c r="J992" i="13"/>
  <c r="P992" i="13" s="1" a="1"/>
  <c r="P992" i="13" s="1"/>
  <c r="K992" i="13"/>
  <c r="Q992" i="13" s="1" a="1"/>
  <c r="Q992" i="13" s="1"/>
  <c r="I992" i="13"/>
  <c r="O992" i="13" s="1" a="1"/>
  <c r="O992" i="13" s="1"/>
  <c r="N992" i="13" l="1" a="1"/>
  <c r="N992" i="13" s="1"/>
  <c r="H991" i="13"/>
  <c r="L991" i="13" l="1"/>
  <c r="N991" i="13" s="1" a="1"/>
  <c r="N991" i="13" s="1"/>
  <c r="K991" i="13"/>
  <c r="Q991" i="13" s="1" a="1"/>
  <c r="Q991" i="13" s="1"/>
  <c r="I991" i="13"/>
  <c r="O991" i="13" s="1" a="1"/>
  <c r="O991" i="13" s="1"/>
  <c r="J991" i="13"/>
  <c r="P991" i="13" s="1" a="1"/>
  <c r="P991" i="13" s="1"/>
  <c r="M991" i="13" l="1" a="1"/>
  <c r="M991" i="13" s="1"/>
  <c r="H990" i="13"/>
  <c r="L990" i="13" l="1"/>
  <c r="M990" i="13" s="1" a="1"/>
  <c r="M990" i="13" s="1"/>
  <c r="J990" i="13"/>
  <c r="P990" i="13" s="1" a="1"/>
  <c r="P990" i="13" s="1"/>
  <c r="I990" i="13"/>
  <c r="O990" i="13" s="1" a="1"/>
  <c r="O990" i="13" s="1"/>
  <c r="K990" i="13"/>
  <c r="Q990" i="13" s="1" a="1"/>
  <c r="Q990" i="13" s="1"/>
  <c r="N990" i="13" l="1" a="1"/>
  <c r="N990" i="13" s="1"/>
  <c r="H989" i="13"/>
  <c r="L989" i="13" l="1"/>
  <c r="M989" i="13" s="1" a="1"/>
  <c r="M989" i="13" s="1"/>
  <c r="K989" i="13"/>
  <c r="Q989" i="13" s="1" a="1"/>
  <c r="Q989" i="13" s="1"/>
  <c r="J989" i="13"/>
  <c r="P989" i="13" s="1" a="1"/>
  <c r="P989" i="13" s="1"/>
  <c r="I989" i="13"/>
  <c r="N989" i="13" l="1" a="1"/>
  <c r="N989" i="13" s="1"/>
  <c r="H988" i="13"/>
  <c r="O989" i="13" a="1"/>
  <c r="O989" i="13" s="1"/>
  <c r="L988" i="13" l="1"/>
  <c r="N988" i="13" s="1" a="1"/>
  <c r="N988" i="13" s="1"/>
  <c r="J988" i="13"/>
  <c r="P988" i="13" s="1" a="1"/>
  <c r="P988" i="13" s="1"/>
  <c r="K988" i="13"/>
  <c r="Q988" i="13" s="1" a="1"/>
  <c r="Q988" i="13" s="1"/>
  <c r="I988" i="13"/>
  <c r="O988" i="13" s="1" a="1"/>
  <c r="O988" i="13" s="1"/>
  <c r="M988" i="13" l="1" a="1"/>
  <c r="M988" i="13" s="1"/>
  <c r="H987" i="13"/>
  <c r="L987" i="13" l="1"/>
  <c r="M987" i="13" s="1" a="1"/>
  <c r="M987" i="13" s="1"/>
  <c r="I987" i="13"/>
  <c r="J987" i="13"/>
  <c r="P987" i="13" s="1" a="1"/>
  <c r="P987" i="13" s="1"/>
  <c r="K987" i="13"/>
  <c r="Q987" i="13" s="1" a="1"/>
  <c r="Q987" i="13" s="1"/>
  <c r="O987" i="13" a="1"/>
  <c r="O987" i="13" s="1"/>
  <c r="N987" i="13" l="1" a="1"/>
  <c r="N987" i="13" s="1"/>
  <c r="H986" i="13"/>
  <c r="L986" i="13" l="1"/>
  <c r="N986" i="13" s="1" a="1"/>
  <c r="N986" i="13" s="1"/>
  <c r="I986" i="13"/>
  <c r="J986" i="13"/>
  <c r="P986" i="13" s="1" a="1"/>
  <c r="P986" i="13" s="1"/>
  <c r="K986" i="13"/>
  <c r="Q986" i="13" s="1" a="1"/>
  <c r="Q986" i="13" s="1"/>
  <c r="O986" i="13" a="1"/>
  <c r="O986" i="13" s="1"/>
  <c r="M986" i="13" l="1" a="1"/>
  <c r="M986" i="13" s="1"/>
  <c r="H985" i="13"/>
  <c r="L985" i="13" l="1"/>
  <c r="M985" i="13" s="1" a="1"/>
  <c r="M985" i="13" s="1"/>
  <c r="I985" i="13"/>
  <c r="O985" i="13" s="1" a="1"/>
  <c r="O985" i="13" s="1"/>
  <c r="J985" i="13"/>
  <c r="P985" i="13" s="1" a="1"/>
  <c r="P985" i="13" s="1"/>
  <c r="K985" i="13"/>
  <c r="Q985" i="13" s="1" a="1"/>
  <c r="Q985" i="13" s="1"/>
  <c r="N985" i="13" l="1" a="1"/>
  <c r="N985" i="13" s="1"/>
  <c r="H984" i="13"/>
  <c r="L984" i="13" l="1"/>
  <c r="M984" i="13" s="1" a="1"/>
  <c r="M984" i="13" s="1"/>
  <c r="J984" i="13"/>
  <c r="P984" i="13" s="1" a="1"/>
  <c r="P984" i="13" s="1"/>
  <c r="K984" i="13"/>
  <c r="Q984" i="13" s="1" a="1"/>
  <c r="Q984" i="13" s="1"/>
  <c r="I984" i="13"/>
  <c r="O984" i="13" s="1" a="1"/>
  <c r="O984" i="13" s="1"/>
  <c r="N984" i="13" l="1" a="1"/>
  <c r="N984" i="13" s="1"/>
  <c r="H983" i="13"/>
  <c r="L983" i="13" l="1"/>
  <c r="N983" i="13" s="1" a="1"/>
  <c r="N983" i="13" s="1"/>
  <c r="K983" i="13"/>
  <c r="Q983" i="13" s="1" a="1"/>
  <c r="Q983" i="13" s="1"/>
  <c r="I983" i="13"/>
  <c r="O983" i="13" s="1" a="1"/>
  <c r="O983" i="13" s="1"/>
  <c r="J983" i="13"/>
  <c r="P983" i="13" s="1" a="1"/>
  <c r="P983" i="13" s="1"/>
  <c r="M983" i="13" l="1" a="1"/>
  <c r="M983" i="13" s="1"/>
  <c r="H982" i="13"/>
  <c r="L982" i="13" l="1"/>
  <c r="M982" i="13" s="1" a="1"/>
  <c r="M982" i="13" s="1"/>
  <c r="J982" i="13"/>
  <c r="P982" i="13" s="1" a="1"/>
  <c r="P982" i="13" s="1"/>
  <c r="I982" i="13"/>
  <c r="O982" i="13" s="1" a="1"/>
  <c r="O982" i="13" s="1"/>
  <c r="K982" i="13"/>
  <c r="Q982" i="13" s="1" a="1"/>
  <c r="Q982" i="13" s="1"/>
  <c r="N982" i="13" l="1" a="1"/>
  <c r="N982" i="13" s="1"/>
  <c r="H981" i="13"/>
  <c r="L981" i="13" l="1"/>
  <c r="M981" i="13" s="1" a="1"/>
  <c r="M981" i="13" s="1"/>
  <c r="K981" i="13"/>
  <c r="Q981" i="13" s="1" a="1"/>
  <c r="Q981" i="13" s="1"/>
  <c r="I981" i="13"/>
  <c r="J981" i="13"/>
  <c r="P981" i="13" s="1" a="1"/>
  <c r="P981" i="13" s="1"/>
  <c r="N981" i="13" l="1" a="1"/>
  <c r="N981" i="13" s="1"/>
  <c r="H980" i="13"/>
  <c r="O981" i="13" a="1"/>
  <c r="O981" i="13" s="1"/>
  <c r="L980" i="13" l="1"/>
  <c r="N980" i="13" s="1" a="1"/>
  <c r="N980" i="13" s="1"/>
  <c r="I980" i="13"/>
  <c r="J980" i="13"/>
  <c r="P980" i="13" s="1" a="1"/>
  <c r="P980" i="13" s="1"/>
  <c r="K980" i="13"/>
  <c r="Q980" i="13" s="1" a="1"/>
  <c r="Q980" i="13" s="1"/>
  <c r="M980" i="13" l="1" a="1"/>
  <c r="M980" i="13" s="1"/>
  <c r="H979" i="13"/>
  <c r="O980" i="13" a="1"/>
  <c r="O980" i="13" s="1"/>
  <c r="L979" i="13" l="1"/>
  <c r="M979" i="13" s="1" a="1"/>
  <c r="M979" i="13" s="1"/>
  <c r="I979" i="13"/>
  <c r="O979" i="13" s="1" a="1"/>
  <c r="O979" i="13" s="1"/>
  <c r="J979" i="13"/>
  <c r="P979" i="13" s="1" a="1"/>
  <c r="P979" i="13" s="1"/>
  <c r="K979" i="13"/>
  <c r="Q979" i="13" s="1" a="1"/>
  <c r="Q979" i="13" s="1"/>
  <c r="N979" i="13" l="1" a="1"/>
  <c r="N979" i="13" s="1"/>
  <c r="H978" i="13"/>
  <c r="L978" i="13" l="1"/>
  <c r="N978" i="13" s="1" a="1"/>
  <c r="N978" i="13" s="1"/>
  <c r="I978" i="13"/>
  <c r="O978" i="13" s="1" a="1"/>
  <c r="O978" i="13" s="1"/>
  <c r="J978" i="13"/>
  <c r="P978" i="13" s="1" a="1"/>
  <c r="P978" i="13" s="1"/>
  <c r="K978" i="13"/>
  <c r="Q978" i="13" s="1" a="1"/>
  <c r="Q978" i="13" s="1"/>
  <c r="M978" i="13" l="1" a="1"/>
  <c r="M978" i="13" s="1"/>
  <c r="H977" i="13"/>
  <c r="L977" i="13" l="1"/>
  <c r="M977" i="13" s="1" a="1"/>
  <c r="M977" i="13" s="1"/>
  <c r="I977" i="13"/>
  <c r="O977" i="13" s="1" a="1"/>
  <c r="O977" i="13" s="1"/>
  <c r="J977" i="13"/>
  <c r="P977" i="13" s="1" a="1"/>
  <c r="P977" i="13" s="1"/>
  <c r="K977" i="13"/>
  <c r="Q977" i="13" s="1" a="1"/>
  <c r="Q977" i="13" s="1"/>
  <c r="N977" i="13" l="1" a="1"/>
  <c r="N977" i="13" s="1"/>
  <c r="H976" i="13"/>
  <c r="L976" i="13" l="1"/>
  <c r="M976" i="13" s="1" a="1"/>
  <c r="M976" i="13" s="1"/>
  <c r="J976" i="13"/>
  <c r="P976" i="13" s="1" a="1"/>
  <c r="P976" i="13" s="1"/>
  <c r="K976" i="13"/>
  <c r="Q976" i="13" s="1" a="1"/>
  <c r="Q976" i="13" s="1"/>
  <c r="I976" i="13"/>
  <c r="O976" i="13" s="1" a="1"/>
  <c r="O976" i="13" s="1"/>
  <c r="N976" i="13" l="1" a="1"/>
  <c r="N976" i="13" s="1"/>
  <c r="H975" i="13"/>
  <c r="L975" i="13" l="1"/>
  <c r="N975" i="13" s="1" a="1"/>
  <c r="N975" i="13" s="1"/>
  <c r="K975" i="13"/>
  <c r="Q975" i="13" s="1" a="1"/>
  <c r="Q975" i="13" s="1"/>
  <c r="I975" i="13"/>
  <c r="O975" i="13" s="1" a="1"/>
  <c r="O975" i="13" s="1"/>
  <c r="J975" i="13"/>
  <c r="P975" i="13" s="1" a="1"/>
  <c r="P975" i="13" s="1"/>
  <c r="M975" i="13" l="1" a="1"/>
  <c r="M975" i="13" s="1"/>
  <c r="H974" i="13"/>
  <c r="L974" i="13" l="1"/>
  <c r="M974" i="13" s="1" a="1"/>
  <c r="M974" i="13" s="1"/>
  <c r="J974" i="13"/>
  <c r="P974" i="13" s="1" a="1"/>
  <c r="P974" i="13" s="1"/>
  <c r="I974" i="13"/>
  <c r="O974" i="13" s="1" a="1"/>
  <c r="O974" i="13" s="1"/>
  <c r="K974" i="13"/>
  <c r="Q974" i="13" s="1" a="1"/>
  <c r="Q974" i="13" s="1"/>
  <c r="N974" i="13" l="1" a="1"/>
  <c r="N974" i="13" s="1"/>
  <c r="H973" i="13"/>
  <c r="L973" i="13" l="1"/>
  <c r="M973" i="13" s="1" a="1"/>
  <c r="M973" i="13" s="1"/>
  <c r="K973" i="13"/>
  <c r="Q973" i="13" s="1" a="1"/>
  <c r="Q973" i="13" s="1"/>
  <c r="I973" i="13"/>
  <c r="J973" i="13"/>
  <c r="P973" i="13" s="1" a="1"/>
  <c r="P973" i="13" s="1"/>
  <c r="N973" i="13" l="1" a="1"/>
  <c r="N973" i="13" s="1"/>
  <c r="H972" i="13"/>
  <c r="O973" i="13" a="1"/>
  <c r="O973" i="13" s="1"/>
  <c r="L972" i="13" l="1"/>
  <c r="N972" i="13" s="1" a="1"/>
  <c r="N972" i="13" s="1"/>
  <c r="J972" i="13"/>
  <c r="P972" i="13" s="1" a="1"/>
  <c r="P972" i="13" s="1"/>
  <c r="K972" i="13"/>
  <c r="Q972" i="13" s="1" a="1"/>
  <c r="Q972" i="13" s="1"/>
  <c r="I972" i="13"/>
  <c r="M972" i="13" l="1" a="1"/>
  <c r="M972" i="13" s="1"/>
  <c r="H971" i="13"/>
  <c r="O972" i="13" a="1"/>
  <c r="O972" i="13" s="1"/>
  <c r="L971" i="13" l="1"/>
  <c r="M971" i="13" s="1" a="1"/>
  <c r="M971" i="13" s="1"/>
  <c r="I971" i="13"/>
  <c r="O971" i="13" s="1" a="1"/>
  <c r="O971" i="13" s="1"/>
  <c r="J971" i="13"/>
  <c r="P971" i="13" s="1" a="1"/>
  <c r="P971" i="13" s="1"/>
  <c r="K971" i="13"/>
  <c r="Q971" i="13" s="1" a="1"/>
  <c r="Q971" i="13" s="1"/>
  <c r="N971" i="13" l="1" a="1"/>
  <c r="N971" i="13" s="1"/>
  <c r="H970" i="13"/>
  <c r="L970" i="13" l="1"/>
  <c r="N970" i="13" s="1" a="1"/>
  <c r="N970" i="13" s="1"/>
  <c r="I970" i="13"/>
  <c r="O970" i="13" s="1" a="1"/>
  <c r="O970" i="13" s="1"/>
  <c r="J970" i="13"/>
  <c r="P970" i="13" s="1" a="1"/>
  <c r="P970" i="13" s="1"/>
  <c r="K970" i="13"/>
  <c r="Q970" i="13" s="1" a="1"/>
  <c r="Q970" i="13" s="1"/>
  <c r="M970" i="13" l="1" a="1"/>
  <c r="M970" i="13" s="1"/>
  <c r="H969" i="13"/>
  <c r="L969" i="13" l="1"/>
  <c r="M969" i="13" s="1" a="1"/>
  <c r="M969" i="13" s="1"/>
  <c r="I969" i="13"/>
  <c r="O969" i="13" s="1" a="1"/>
  <c r="O969" i="13" s="1"/>
  <c r="J969" i="13"/>
  <c r="P969" i="13" s="1" a="1"/>
  <c r="P969" i="13" s="1"/>
  <c r="K969" i="13"/>
  <c r="Q969" i="13" s="1" a="1"/>
  <c r="Q969" i="13" s="1"/>
  <c r="N969" i="13" l="1" a="1"/>
  <c r="N969" i="13" s="1"/>
  <c r="H968" i="13"/>
  <c r="L968" i="13" l="1"/>
  <c r="M968" i="13" s="1" a="1"/>
  <c r="M968" i="13" s="1"/>
  <c r="J968" i="13"/>
  <c r="P968" i="13" s="1" a="1"/>
  <c r="P968" i="13" s="1"/>
  <c r="K968" i="13"/>
  <c r="Q968" i="13" s="1" a="1"/>
  <c r="Q968" i="13" s="1"/>
  <c r="I968" i="13"/>
  <c r="O968" i="13" s="1" a="1"/>
  <c r="O968" i="13" s="1"/>
  <c r="N968" i="13" l="1" a="1"/>
  <c r="N968" i="13" s="1"/>
  <c r="H967" i="13"/>
  <c r="L967" i="13" l="1"/>
  <c r="N967" i="13" s="1" a="1"/>
  <c r="N967" i="13" s="1"/>
  <c r="K967" i="13"/>
  <c r="Q967" i="13" s="1" a="1"/>
  <c r="Q967" i="13" s="1"/>
  <c r="I967" i="13"/>
  <c r="O967" i="13" s="1" a="1"/>
  <c r="O967" i="13" s="1"/>
  <c r="J967" i="13"/>
  <c r="P967" i="13" s="1" a="1"/>
  <c r="P967" i="13" s="1"/>
  <c r="M967" i="13" l="1" a="1"/>
  <c r="M967" i="13" s="1"/>
  <c r="H966" i="13"/>
  <c r="L966" i="13" l="1"/>
  <c r="M966" i="13" s="1" a="1"/>
  <c r="M966" i="13" s="1"/>
  <c r="J966" i="13"/>
  <c r="P966" i="13" s="1" a="1"/>
  <c r="P966" i="13" s="1"/>
  <c r="K966" i="13"/>
  <c r="Q966" i="13" s="1" a="1"/>
  <c r="Q966" i="13" s="1"/>
  <c r="I966" i="13"/>
  <c r="O966" i="13" s="1" a="1"/>
  <c r="O966" i="13" s="1"/>
  <c r="N966" i="13" l="1" a="1"/>
  <c r="N966" i="13" s="1"/>
  <c r="H965" i="13"/>
  <c r="L965" i="13" l="1"/>
  <c r="M965" i="13" s="1" a="1"/>
  <c r="M965" i="13" s="1"/>
  <c r="K965" i="13"/>
  <c r="I965" i="13"/>
  <c r="J965" i="13"/>
  <c r="P965" i="13" s="1" a="1"/>
  <c r="P965" i="13" s="1"/>
  <c r="Q965" i="13" a="1"/>
  <c r="Q965" i="13" s="1"/>
  <c r="N965" i="13" l="1" a="1"/>
  <c r="N965" i="13" s="1"/>
  <c r="H964" i="13"/>
  <c r="O965" i="13" a="1"/>
  <c r="O965" i="13" s="1"/>
  <c r="L964" i="13" l="1"/>
  <c r="N964" i="13" s="1" a="1"/>
  <c r="N964" i="13" s="1"/>
  <c r="K964" i="13"/>
  <c r="Q964" i="13" s="1" a="1"/>
  <c r="Q964" i="13" s="1"/>
  <c r="J964" i="13"/>
  <c r="P964" i="13" s="1" a="1"/>
  <c r="P964" i="13" s="1"/>
  <c r="I964" i="13"/>
  <c r="M964" i="13" l="1" a="1"/>
  <c r="M964" i="13" s="1"/>
  <c r="H963" i="13"/>
  <c r="O964" i="13" a="1"/>
  <c r="O964" i="13" s="1"/>
  <c r="L963" i="13" l="1"/>
  <c r="M963" i="13" s="1" a="1"/>
  <c r="M963" i="13" s="1"/>
  <c r="I963" i="13"/>
  <c r="J963" i="13"/>
  <c r="P963" i="13" s="1" a="1"/>
  <c r="P963" i="13" s="1"/>
  <c r="K963" i="13"/>
  <c r="Q963" i="13" s="1" a="1"/>
  <c r="Q963" i="13" s="1"/>
  <c r="O963" i="13" a="1"/>
  <c r="O963" i="13" s="1"/>
  <c r="N963" i="13" l="1" a="1"/>
  <c r="N963" i="13" s="1"/>
  <c r="H962" i="13"/>
  <c r="L962" i="13" l="1"/>
  <c r="N962" i="13" s="1" a="1"/>
  <c r="N962" i="13" s="1"/>
  <c r="I962" i="13"/>
  <c r="O962" i="13" s="1" a="1"/>
  <c r="O962" i="13" s="1"/>
  <c r="J962" i="13"/>
  <c r="P962" i="13" s="1" a="1"/>
  <c r="P962" i="13" s="1"/>
  <c r="K962" i="13"/>
  <c r="Q962" i="13" s="1" a="1"/>
  <c r="Q962" i="13" s="1"/>
  <c r="M962" i="13" l="1" a="1"/>
  <c r="M962" i="13" s="1"/>
  <c r="H961" i="13"/>
  <c r="L961" i="13" l="1"/>
  <c r="M961" i="13" s="1" a="1"/>
  <c r="M961" i="13" s="1"/>
  <c r="I961" i="13"/>
  <c r="O961" i="13" s="1" a="1"/>
  <c r="O961" i="13" s="1"/>
  <c r="J961" i="13"/>
  <c r="P961" i="13" s="1" a="1"/>
  <c r="P961" i="13" s="1"/>
  <c r="K961" i="13"/>
  <c r="Q961" i="13" s="1" a="1"/>
  <c r="Q961" i="13" s="1"/>
  <c r="N961" i="13" l="1" a="1"/>
  <c r="N961" i="13" s="1"/>
  <c r="H960" i="13"/>
  <c r="L960" i="13" l="1"/>
  <c r="M960" i="13" s="1" a="1"/>
  <c r="M960" i="13" s="1"/>
  <c r="J960" i="13"/>
  <c r="P960" i="13" s="1" a="1"/>
  <c r="P960" i="13" s="1"/>
  <c r="K960" i="13"/>
  <c r="Q960" i="13" s="1" a="1"/>
  <c r="Q960" i="13" s="1"/>
  <c r="I960" i="13"/>
  <c r="O960" i="13" s="1" a="1"/>
  <c r="O960" i="13" s="1"/>
  <c r="N960" i="13" l="1" a="1"/>
  <c r="N960" i="13" s="1"/>
  <c r="H959" i="13"/>
  <c r="L959" i="13" l="1"/>
  <c r="N959" i="13" s="1" a="1"/>
  <c r="N959" i="13" s="1"/>
  <c r="K959" i="13"/>
  <c r="Q959" i="13" s="1" a="1"/>
  <c r="Q959" i="13" s="1"/>
  <c r="I959" i="13"/>
  <c r="O959" i="13" s="1" a="1"/>
  <c r="O959" i="13" s="1"/>
  <c r="J959" i="13"/>
  <c r="P959" i="13" s="1" a="1"/>
  <c r="P959" i="13" s="1"/>
  <c r="M959" i="13" l="1" a="1"/>
  <c r="M959" i="13" s="1"/>
  <c r="H958" i="13"/>
  <c r="L958" i="13" l="1"/>
  <c r="M958" i="13" s="1" a="1"/>
  <c r="M958" i="13" s="1"/>
  <c r="J958" i="13"/>
  <c r="P958" i="13" s="1" a="1"/>
  <c r="P958" i="13" s="1"/>
  <c r="K958" i="13"/>
  <c r="Q958" i="13" s="1" a="1"/>
  <c r="Q958" i="13" s="1"/>
  <c r="I958" i="13"/>
  <c r="O958" i="13" s="1" a="1"/>
  <c r="O958" i="13" s="1"/>
  <c r="N958" i="13" l="1" a="1"/>
  <c r="N958" i="13" s="1"/>
  <c r="H957" i="13"/>
  <c r="L957" i="13" l="1"/>
  <c r="M957" i="13" s="1" a="1"/>
  <c r="M957" i="13" s="1"/>
  <c r="K957" i="13"/>
  <c r="J957" i="13"/>
  <c r="P957" i="13" s="1" a="1"/>
  <c r="P957" i="13" s="1"/>
  <c r="I957" i="13"/>
  <c r="Q957" i="13" a="1"/>
  <c r="Q957" i="13" s="1"/>
  <c r="N957" i="13" l="1" a="1"/>
  <c r="N957" i="13" s="1"/>
  <c r="H956" i="13"/>
  <c r="O957" i="13" a="1"/>
  <c r="O957" i="13" s="1"/>
  <c r="L956" i="13" l="1"/>
  <c r="N956" i="13" s="1" a="1"/>
  <c r="N956" i="13" s="1"/>
  <c r="I956" i="13"/>
  <c r="J956" i="13"/>
  <c r="P956" i="13" s="1" a="1"/>
  <c r="P956" i="13" s="1"/>
  <c r="K956" i="13"/>
  <c r="Q956" i="13" s="1" a="1"/>
  <c r="Q956" i="13" s="1"/>
  <c r="M956" i="13" l="1" a="1"/>
  <c r="M956" i="13" s="1"/>
  <c r="H955" i="13"/>
  <c r="O956" i="13" a="1"/>
  <c r="O956" i="13" s="1"/>
  <c r="L955" i="13" l="1"/>
  <c r="M955" i="13" s="1" a="1"/>
  <c r="M955" i="13" s="1"/>
  <c r="I955" i="13"/>
  <c r="J955" i="13"/>
  <c r="P955" i="13" s="1" a="1"/>
  <c r="P955" i="13" s="1"/>
  <c r="K955" i="13"/>
  <c r="Q955" i="13" s="1" a="1"/>
  <c r="Q955" i="13" s="1"/>
  <c r="O955" i="13" a="1"/>
  <c r="O955" i="13" s="1"/>
  <c r="N955" i="13" l="1" a="1"/>
  <c r="N955" i="13" s="1"/>
  <c r="H954" i="13"/>
  <c r="L954" i="13" l="1"/>
  <c r="N954" i="13" s="1" a="1"/>
  <c r="N954" i="13" s="1"/>
  <c r="I954" i="13"/>
  <c r="J954" i="13"/>
  <c r="P954" i="13" s="1" a="1"/>
  <c r="P954" i="13" s="1"/>
  <c r="K954" i="13"/>
  <c r="Q954" i="13" s="1" a="1"/>
  <c r="Q954" i="13" s="1"/>
  <c r="M954" i="13" l="1" a="1"/>
  <c r="M954" i="13" s="1"/>
  <c r="H953" i="13"/>
  <c r="O954" i="13" a="1"/>
  <c r="O954" i="13" s="1"/>
  <c r="L953" i="13" l="1"/>
  <c r="M953" i="13" s="1" a="1"/>
  <c r="M953" i="13" s="1"/>
  <c r="I953" i="13"/>
  <c r="O953" i="13" s="1" a="1"/>
  <c r="O953" i="13" s="1"/>
  <c r="J953" i="13"/>
  <c r="K953" i="13"/>
  <c r="Q953" i="13" s="1" a="1"/>
  <c r="Q953" i="13" s="1"/>
  <c r="P953" i="13" a="1"/>
  <c r="P953" i="13" s="1"/>
  <c r="N953" i="13" l="1" a="1"/>
  <c r="N953" i="13" s="1"/>
  <c r="H952" i="13"/>
  <c r="L952" i="13" l="1"/>
  <c r="M952" i="13" s="1" a="1"/>
  <c r="M952" i="13" s="1"/>
  <c r="J952" i="13"/>
  <c r="K952" i="13"/>
  <c r="Q952" i="13" s="1" a="1"/>
  <c r="Q952" i="13" s="1"/>
  <c r="I952" i="13"/>
  <c r="P952" i="13" a="1"/>
  <c r="P952" i="13" s="1"/>
  <c r="O952" i="13" a="1"/>
  <c r="O952" i="13" s="1"/>
  <c r="N952" i="13" l="1" a="1"/>
  <c r="N952" i="13" s="1"/>
  <c r="H951" i="13"/>
  <c r="L951" i="13" l="1"/>
  <c r="N951" i="13" s="1" a="1"/>
  <c r="N951" i="13" s="1"/>
  <c r="K951" i="13"/>
  <c r="Q951" i="13" s="1" a="1"/>
  <c r="Q951" i="13" s="1"/>
  <c r="I951" i="13"/>
  <c r="O951" i="13" s="1" a="1"/>
  <c r="O951" i="13" s="1"/>
  <c r="J951" i="13"/>
  <c r="P951" i="13" s="1" a="1"/>
  <c r="P951" i="13" s="1"/>
  <c r="M951" i="13" l="1" a="1"/>
  <c r="M951" i="13" s="1"/>
  <c r="H950" i="13"/>
  <c r="L950" i="13" l="1"/>
  <c r="M950" i="13" s="1" a="1"/>
  <c r="M950" i="13" s="1"/>
  <c r="J950" i="13"/>
  <c r="K950" i="13"/>
  <c r="Q950" i="13" s="1" a="1"/>
  <c r="Q950" i="13" s="1"/>
  <c r="I950" i="13"/>
  <c r="P950" i="13" a="1"/>
  <c r="P950" i="13" s="1"/>
  <c r="N950" i="13" l="1" a="1"/>
  <c r="N950" i="13" s="1"/>
  <c r="H949" i="13"/>
  <c r="O950" i="13" a="1"/>
  <c r="O950" i="13" s="1"/>
  <c r="L949" i="13" l="1"/>
  <c r="M949" i="13" s="1" a="1"/>
  <c r="M949" i="13" s="1"/>
  <c r="K949" i="13"/>
  <c r="I949" i="13"/>
  <c r="O949" i="13" s="1" a="1"/>
  <c r="O949" i="13" s="1"/>
  <c r="J949" i="13"/>
  <c r="P949" i="13" s="1" a="1"/>
  <c r="P949" i="13" s="1"/>
  <c r="Q949" i="13" a="1"/>
  <c r="Q949" i="13" s="1"/>
  <c r="N949" i="13" l="1" a="1"/>
  <c r="N949" i="13" s="1"/>
  <c r="H948" i="13"/>
  <c r="L948" i="13" l="1"/>
  <c r="N948" i="13" s="1" a="1"/>
  <c r="N948" i="13" s="1"/>
  <c r="I948" i="13"/>
  <c r="J948" i="13"/>
  <c r="P948" i="13" s="1" a="1"/>
  <c r="P948" i="13" s="1"/>
  <c r="K948" i="13"/>
  <c r="Q948" i="13" s="1" a="1"/>
  <c r="Q948" i="13" s="1"/>
  <c r="O948" i="13" a="1"/>
  <c r="O948" i="13" s="1"/>
  <c r="M948" i="13" l="1" a="1"/>
  <c r="M948" i="13" s="1"/>
  <c r="H947" i="13"/>
  <c r="L947" i="13" l="1"/>
  <c r="M947" i="13" s="1" a="1"/>
  <c r="M947" i="13" s="1"/>
  <c r="I947" i="13"/>
  <c r="K947" i="13"/>
  <c r="Q947" i="13" s="1" a="1"/>
  <c r="Q947" i="13" s="1"/>
  <c r="J947" i="13"/>
  <c r="P947" i="13" s="1" a="1"/>
  <c r="P947" i="13" s="1"/>
  <c r="O947" i="13" a="1"/>
  <c r="O947" i="13" s="1"/>
  <c r="N947" i="13" l="1" a="1"/>
  <c r="N947" i="13" s="1"/>
  <c r="H946" i="13"/>
  <c r="L946" i="13" l="1"/>
  <c r="N946" i="13" s="1" a="1"/>
  <c r="N946" i="13" s="1"/>
  <c r="I946" i="13"/>
  <c r="J946" i="13"/>
  <c r="P946" i="13" s="1" a="1"/>
  <c r="P946" i="13" s="1"/>
  <c r="K946" i="13"/>
  <c r="Q946" i="13" s="1" a="1"/>
  <c r="Q946" i="13" s="1"/>
  <c r="M946" i="13" l="1" a="1"/>
  <c r="M946" i="13" s="1"/>
  <c r="H945" i="13"/>
  <c r="O946" i="13" a="1"/>
  <c r="O946" i="13" s="1"/>
  <c r="L945" i="13" l="1"/>
  <c r="M945" i="13" s="1" a="1"/>
  <c r="M945" i="13" s="1"/>
  <c r="I945" i="13"/>
  <c r="J945" i="13"/>
  <c r="P945" i="13" s="1" a="1"/>
  <c r="P945" i="13" s="1"/>
  <c r="K945" i="13"/>
  <c r="Q945" i="13" s="1" a="1"/>
  <c r="Q945" i="13" s="1"/>
  <c r="N945" i="13" l="1" a="1"/>
  <c r="N945" i="13" s="1"/>
  <c r="H944" i="13"/>
  <c r="O945" i="13" a="1"/>
  <c r="O945" i="13" s="1"/>
  <c r="L944" i="13" l="1"/>
  <c r="M944" i="13" s="1" a="1"/>
  <c r="M944" i="13" s="1"/>
  <c r="J944" i="13"/>
  <c r="P944" i="13" s="1" a="1"/>
  <c r="P944" i="13" s="1"/>
  <c r="K944" i="13"/>
  <c r="Q944" i="13" s="1" a="1"/>
  <c r="Q944" i="13" s="1"/>
  <c r="I944" i="13"/>
  <c r="O944" i="13" s="1" a="1"/>
  <c r="O944" i="13" s="1"/>
  <c r="N944" i="13" l="1" a="1"/>
  <c r="N944" i="13" s="1"/>
  <c r="H943" i="13"/>
  <c r="L943" i="13" l="1"/>
  <c r="N943" i="13" s="1" a="1"/>
  <c r="N943" i="13" s="1"/>
  <c r="K943" i="13"/>
  <c r="Q943" i="13" s="1" a="1"/>
  <c r="Q943" i="13" s="1"/>
  <c r="I943" i="13"/>
  <c r="O943" i="13" s="1" a="1"/>
  <c r="O943" i="13" s="1"/>
  <c r="J943" i="13"/>
  <c r="P943" i="13" s="1" a="1"/>
  <c r="P943" i="13" s="1"/>
  <c r="M943" i="13" l="1" a="1"/>
  <c r="M943" i="13" s="1"/>
  <c r="H942" i="13"/>
  <c r="L942" i="13" l="1"/>
  <c r="M942" i="13" s="1" a="1"/>
  <c r="M942" i="13" s="1"/>
  <c r="J942" i="13"/>
  <c r="P942" i="13" s="1" a="1"/>
  <c r="P942" i="13" s="1"/>
  <c r="K942" i="13"/>
  <c r="Q942" i="13" s="1" a="1"/>
  <c r="Q942" i="13" s="1"/>
  <c r="I942" i="13"/>
  <c r="O942" i="13" s="1" a="1"/>
  <c r="O942" i="13" s="1"/>
  <c r="N942" i="13" l="1" a="1"/>
  <c r="N942" i="13" s="1"/>
  <c r="H941" i="13"/>
  <c r="L941" i="13" l="1"/>
  <c r="M941" i="13" s="1" a="1"/>
  <c r="M941" i="13" s="1"/>
  <c r="K941" i="13"/>
  <c r="I941" i="13"/>
  <c r="O941" i="13" s="1" a="1"/>
  <c r="O941" i="13" s="1"/>
  <c r="J941" i="13"/>
  <c r="P941" i="13" s="1" a="1"/>
  <c r="P941" i="13" s="1"/>
  <c r="Q941" i="13" a="1"/>
  <c r="Q941" i="13" s="1"/>
  <c r="N941" i="13" l="1" a="1"/>
  <c r="N941" i="13" s="1"/>
  <c r="H940" i="13"/>
  <c r="L940" i="13" l="1"/>
  <c r="N940" i="13" s="1" a="1"/>
  <c r="N940" i="13" s="1"/>
  <c r="J940" i="13"/>
  <c r="P940" i="13" s="1" a="1"/>
  <c r="P940" i="13" s="1"/>
  <c r="K940" i="13"/>
  <c r="I940" i="13"/>
  <c r="O940" i="13" a="1"/>
  <c r="O940" i="13" s="1"/>
  <c r="Q940" i="13" a="1"/>
  <c r="Q940" i="13" s="1"/>
  <c r="M940" i="13" l="1" a="1"/>
  <c r="M940" i="13" s="1"/>
  <c r="H939" i="13"/>
  <c r="L939" i="13" l="1"/>
  <c r="M939" i="13" s="1" a="1"/>
  <c r="M939" i="13" s="1"/>
  <c r="I939" i="13"/>
  <c r="J939" i="13"/>
  <c r="P939" i="13" s="1" a="1"/>
  <c r="P939" i="13" s="1"/>
  <c r="K939" i="13"/>
  <c r="O939" i="13" a="1"/>
  <c r="O939" i="13" s="1"/>
  <c r="Q939" i="13" a="1"/>
  <c r="Q939" i="13" s="1"/>
  <c r="N939" i="13" l="1" a="1"/>
  <c r="N939" i="13" s="1"/>
  <c r="H938" i="13"/>
  <c r="L938" i="13" l="1"/>
  <c r="N938" i="13" s="1" a="1"/>
  <c r="N938" i="13" s="1"/>
  <c r="I938" i="13"/>
  <c r="K938" i="13"/>
  <c r="Q938" i="13" s="1" a="1"/>
  <c r="Q938" i="13" s="1"/>
  <c r="J938" i="13"/>
  <c r="P938" i="13" s="1" a="1"/>
  <c r="P938" i="13" s="1"/>
  <c r="M938" i="13" l="1" a="1"/>
  <c r="M938" i="13" s="1"/>
  <c r="H937" i="13"/>
  <c r="O938" i="13" a="1"/>
  <c r="O938" i="13" s="1"/>
  <c r="L937" i="13" l="1"/>
  <c r="M937" i="13" s="1" a="1"/>
  <c r="M937" i="13" s="1"/>
  <c r="I937" i="13"/>
  <c r="J937" i="13"/>
  <c r="K937" i="13"/>
  <c r="Q937" i="13" s="1" a="1"/>
  <c r="Q937" i="13" s="1"/>
  <c r="P937" i="13" a="1"/>
  <c r="P937" i="13" s="1"/>
  <c r="N937" i="13" l="1" a="1"/>
  <c r="N937" i="13" s="1"/>
  <c r="H936" i="13"/>
  <c r="O937" i="13" a="1"/>
  <c r="O937" i="13" s="1"/>
  <c r="L936" i="13" l="1"/>
  <c r="N936" i="13" s="1" a="1"/>
  <c r="N936" i="13" s="1"/>
  <c r="I936" i="13"/>
  <c r="O936" i="13" s="1" a="1"/>
  <c r="O936" i="13" s="1"/>
  <c r="J936" i="13"/>
  <c r="P936" i="13" s="1" a="1"/>
  <c r="P936" i="13" s="1"/>
  <c r="K936" i="13"/>
  <c r="Q936" i="13" s="1" a="1"/>
  <c r="Q936" i="13" s="1"/>
  <c r="M936" i="13" l="1" a="1"/>
  <c r="M936" i="13" s="1"/>
  <c r="H935" i="13"/>
  <c r="L935" i="13" l="1"/>
  <c r="N935" i="13" s="1" a="1"/>
  <c r="N935" i="13" s="1"/>
  <c r="I935" i="13"/>
  <c r="J935" i="13"/>
  <c r="P935" i="13" s="1" a="1"/>
  <c r="P935" i="13" s="1"/>
  <c r="K935" i="13"/>
  <c r="Q935" i="13" s="1" a="1"/>
  <c r="Q935" i="13" s="1"/>
  <c r="O935" i="13" a="1"/>
  <c r="O935" i="13" s="1"/>
  <c r="M935" i="13" l="1" a="1"/>
  <c r="M935" i="13" s="1"/>
  <c r="H934" i="13"/>
  <c r="L934" i="13" l="1"/>
  <c r="M934" i="13" s="1" a="1"/>
  <c r="M934" i="13" s="1"/>
  <c r="I934" i="13"/>
  <c r="O934" i="13" s="1" a="1"/>
  <c r="O934" i="13" s="1"/>
  <c r="J934" i="13"/>
  <c r="P934" i="13" s="1" a="1"/>
  <c r="P934" i="13" s="1"/>
  <c r="K934" i="13"/>
  <c r="Q934" i="13" s="1" a="1"/>
  <c r="Q934" i="13" s="1"/>
  <c r="N934" i="13" l="1" a="1"/>
  <c r="N934" i="13" s="1"/>
  <c r="H933" i="13"/>
  <c r="L933" i="13" l="1"/>
  <c r="M933" i="13" s="1" a="1"/>
  <c r="M933" i="13" s="1"/>
  <c r="J933" i="13"/>
  <c r="P933" i="13" s="1" a="1"/>
  <c r="P933" i="13" s="1"/>
  <c r="I933" i="13"/>
  <c r="O933" i="13" s="1" a="1"/>
  <c r="O933" i="13" s="1"/>
  <c r="K933" i="13"/>
  <c r="Q933" i="13" s="1" a="1"/>
  <c r="Q933" i="13" s="1"/>
  <c r="N933" i="13" l="1" a="1"/>
  <c r="N933" i="13" s="1"/>
  <c r="H932" i="13"/>
  <c r="L932" i="13" l="1"/>
  <c r="N932" i="13" s="1" a="1"/>
  <c r="N932" i="13" s="1"/>
  <c r="K932" i="13"/>
  <c r="Q932" i="13" s="1" a="1"/>
  <c r="Q932" i="13" s="1"/>
  <c r="I932" i="13"/>
  <c r="O932" i="13" s="1" a="1"/>
  <c r="O932" i="13" s="1"/>
  <c r="J932" i="13"/>
  <c r="P932" i="13" s="1" a="1"/>
  <c r="P932" i="13" s="1"/>
  <c r="M932" i="13" l="1" a="1"/>
  <c r="M932" i="13" s="1"/>
  <c r="H931" i="13"/>
  <c r="L931" i="13" l="1"/>
  <c r="M931" i="13" s="1" a="1"/>
  <c r="M931" i="13" s="1"/>
  <c r="I931" i="13"/>
  <c r="O931" i="13" s="1" a="1"/>
  <c r="O931" i="13" s="1"/>
  <c r="J931" i="13"/>
  <c r="P931" i="13" s="1" a="1"/>
  <c r="P931" i="13" s="1"/>
  <c r="K931" i="13"/>
  <c r="Q931" i="13" s="1" a="1"/>
  <c r="Q931" i="13" s="1"/>
  <c r="N931" i="13" l="1" a="1"/>
  <c r="N931" i="13" s="1"/>
  <c r="H930" i="13"/>
  <c r="L930" i="13" l="1"/>
  <c r="N930" i="13" s="1" a="1"/>
  <c r="N930" i="13" s="1"/>
  <c r="I930" i="13"/>
  <c r="J930" i="13"/>
  <c r="K930" i="13"/>
  <c r="Q930" i="13" s="1" a="1"/>
  <c r="Q930" i="13" s="1"/>
  <c r="P930" i="13" a="1"/>
  <c r="P930" i="13" s="1"/>
  <c r="M930" i="13" l="1" a="1"/>
  <c r="M930" i="13" s="1"/>
  <c r="H929" i="13"/>
  <c r="O930" i="13" a="1"/>
  <c r="O930" i="13" s="1"/>
  <c r="L929" i="13" l="1"/>
  <c r="M929" i="13" s="1" a="1"/>
  <c r="M929" i="13" s="1"/>
  <c r="I929" i="13"/>
  <c r="J929" i="13"/>
  <c r="P929" i="13" s="1" a="1"/>
  <c r="P929" i="13" s="1"/>
  <c r="K929" i="13"/>
  <c r="Q929" i="13" s="1" a="1"/>
  <c r="Q929" i="13" s="1"/>
  <c r="N929" i="13" l="1" a="1"/>
  <c r="N929" i="13" s="1"/>
  <c r="H928" i="13"/>
  <c r="O929" i="13" a="1"/>
  <c r="O929" i="13" s="1"/>
  <c r="L928" i="13" l="1"/>
  <c r="N928" i="13" s="1" a="1"/>
  <c r="N928" i="13" s="1"/>
  <c r="I928" i="13"/>
  <c r="O928" i="13" s="1" a="1"/>
  <c r="O928" i="13" s="1"/>
  <c r="J928" i="13"/>
  <c r="P928" i="13" s="1" a="1"/>
  <c r="P928" i="13" s="1"/>
  <c r="K928" i="13"/>
  <c r="Q928" i="13" s="1" a="1"/>
  <c r="Q928" i="13" s="1"/>
  <c r="M928" i="13" l="1" a="1"/>
  <c r="M928" i="13" s="1"/>
  <c r="H927" i="13"/>
  <c r="L927" i="13" l="1"/>
  <c r="N927" i="13" s="1" a="1"/>
  <c r="N927" i="13" s="1"/>
  <c r="I927" i="13"/>
  <c r="O927" i="13" s="1" a="1"/>
  <c r="O927" i="13" s="1"/>
  <c r="J927" i="13"/>
  <c r="P927" i="13" s="1" a="1"/>
  <c r="P927" i="13" s="1"/>
  <c r="K927" i="13"/>
  <c r="Q927" i="13" s="1" a="1"/>
  <c r="Q927" i="13" s="1"/>
  <c r="M927" i="13" l="1" a="1"/>
  <c r="M927" i="13" s="1"/>
  <c r="H926" i="13"/>
  <c r="L926" i="13" l="1"/>
  <c r="M926" i="13" s="1" a="1"/>
  <c r="M926" i="13" s="1"/>
  <c r="I926" i="13"/>
  <c r="O926" i="13" s="1" a="1"/>
  <c r="O926" i="13" s="1"/>
  <c r="J926" i="13"/>
  <c r="K926" i="13"/>
  <c r="Q926" i="13" s="1" a="1"/>
  <c r="Q926" i="13" s="1"/>
  <c r="P926" i="13" a="1"/>
  <c r="P926" i="13" s="1"/>
  <c r="N926" i="13" l="1" a="1"/>
  <c r="N926" i="13" s="1"/>
  <c r="H925" i="13"/>
  <c r="L925" i="13" l="1"/>
  <c r="M925" i="13" s="1" a="1"/>
  <c r="M925" i="13" s="1"/>
  <c r="J925" i="13"/>
  <c r="P925" i="13" s="1" a="1"/>
  <c r="P925" i="13" s="1"/>
  <c r="I925" i="13"/>
  <c r="K925" i="13"/>
  <c r="Q925" i="13" s="1" a="1"/>
  <c r="Q925" i="13" s="1"/>
  <c r="O925" i="13" a="1"/>
  <c r="O925" i="13" s="1"/>
  <c r="N925" i="13" l="1" a="1"/>
  <c r="N925" i="13" s="1"/>
  <c r="H924" i="13"/>
  <c r="L924" i="13" l="1"/>
  <c r="N924" i="13" s="1" a="1"/>
  <c r="N924" i="13" s="1"/>
  <c r="K924" i="13"/>
  <c r="Q924" i="13" s="1" a="1"/>
  <c r="Q924" i="13" s="1"/>
  <c r="J924" i="13"/>
  <c r="P924" i="13" s="1" a="1"/>
  <c r="P924" i="13" s="1"/>
  <c r="I924" i="13"/>
  <c r="O924" i="13" s="1" a="1"/>
  <c r="O924" i="13" s="1"/>
  <c r="M924" i="13" l="1" a="1"/>
  <c r="M924" i="13" s="1"/>
  <c r="H923" i="13"/>
  <c r="L923" i="13" l="1"/>
  <c r="M923" i="13" s="1" a="1"/>
  <c r="M923" i="13" s="1"/>
  <c r="I923" i="13"/>
  <c r="O923" i="13" s="1" a="1"/>
  <c r="O923" i="13" s="1"/>
  <c r="K923" i="13"/>
  <c r="Q923" i="13" s="1" a="1"/>
  <c r="Q923" i="13" s="1"/>
  <c r="J923" i="13"/>
  <c r="P923" i="13" s="1" a="1"/>
  <c r="P923" i="13" s="1"/>
  <c r="N923" i="13" l="1" a="1"/>
  <c r="N923" i="13" s="1"/>
  <c r="H922" i="13"/>
  <c r="L922" i="13" l="1"/>
  <c r="M922" i="13" s="1" a="1"/>
  <c r="M922" i="13" s="1"/>
  <c r="J922" i="13"/>
  <c r="I922" i="13"/>
  <c r="K922" i="13"/>
  <c r="Q922" i="13" s="1" a="1"/>
  <c r="Q922" i="13" s="1"/>
  <c r="P922" i="13" a="1"/>
  <c r="P922" i="13" s="1"/>
  <c r="N922" i="13" l="1" a="1"/>
  <c r="N922" i="13" s="1"/>
  <c r="H921" i="13"/>
  <c r="O922" i="13" a="1"/>
  <c r="O922" i="13" s="1"/>
  <c r="L921" i="13" l="1"/>
  <c r="M921" i="13" s="1" a="1"/>
  <c r="M921" i="13" s="1"/>
  <c r="I921" i="13"/>
  <c r="K921" i="13"/>
  <c r="J921" i="13"/>
  <c r="P921" i="13" s="1" a="1"/>
  <c r="P921" i="13" s="1"/>
  <c r="Q921" i="13" a="1"/>
  <c r="Q921" i="13" s="1"/>
  <c r="N921" i="13" l="1" a="1"/>
  <c r="N921" i="13" s="1"/>
  <c r="H920" i="13"/>
  <c r="O921" i="13" a="1"/>
  <c r="O921" i="13" s="1"/>
  <c r="L920" i="13" l="1"/>
  <c r="M920" i="13" s="1" a="1"/>
  <c r="M920" i="13" s="1"/>
  <c r="J920" i="13"/>
  <c r="P920" i="13" s="1" a="1"/>
  <c r="P920" i="13" s="1"/>
  <c r="I920" i="13"/>
  <c r="O920" i="13" s="1" a="1"/>
  <c r="O920" i="13" s="1"/>
  <c r="K920" i="13"/>
  <c r="Q920" i="13" s="1" a="1"/>
  <c r="Q920" i="13" s="1"/>
  <c r="N920" i="13" l="1" a="1"/>
  <c r="N920" i="13" s="1"/>
  <c r="H919" i="13"/>
  <c r="L919" i="13" l="1"/>
  <c r="N919" i="13" s="1" a="1"/>
  <c r="N919" i="13" s="1"/>
  <c r="K919" i="13"/>
  <c r="Q919" i="13" s="1" a="1"/>
  <c r="Q919" i="13" s="1"/>
  <c r="I919" i="13"/>
  <c r="O919" i="13" s="1" a="1"/>
  <c r="O919" i="13" s="1"/>
  <c r="J919" i="13"/>
  <c r="P919" i="13" s="1" a="1"/>
  <c r="P919" i="13" s="1"/>
  <c r="M919" i="13" l="1" a="1"/>
  <c r="M919" i="13" s="1"/>
  <c r="H918" i="13"/>
  <c r="L918" i="13" l="1"/>
  <c r="M918" i="13" s="1" a="1"/>
  <c r="M918" i="13" s="1"/>
  <c r="I918" i="13"/>
  <c r="O918" i="13" s="1" a="1"/>
  <c r="O918" i="13" s="1"/>
  <c r="J918" i="13"/>
  <c r="P918" i="13" s="1" a="1"/>
  <c r="P918" i="13" s="1"/>
  <c r="K918" i="13"/>
  <c r="Q918" i="13" s="1" a="1"/>
  <c r="Q918" i="13" s="1"/>
  <c r="N918" i="13" l="1" a="1"/>
  <c r="N918" i="13" s="1"/>
  <c r="H917" i="13"/>
  <c r="L917" i="13" l="1"/>
  <c r="M917" i="13" s="1" a="1"/>
  <c r="M917" i="13" s="1"/>
  <c r="J917" i="13"/>
  <c r="P917" i="13" s="1" a="1"/>
  <c r="P917" i="13" s="1"/>
  <c r="K917" i="13"/>
  <c r="Q917" i="13" s="1" a="1"/>
  <c r="Q917" i="13" s="1"/>
  <c r="I917" i="13"/>
  <c r="O917" i="13" a="1"/>
  <c r="O917" i="13" s="1"/>
  <c r="N917" i="13" l="1" a="1"/>
  <c r="N917" i="13" s="1"/>
  <c r="H916" i="13"/>
  <c r="L916" i="13" l="1"/>
  <c r="N916" i="13" s="1" a="1"/>
  <c r="N916" i="13" s="1"/>
  <c r="K916" i="13"/>
  <c r="I916" i="13"/>
  <c r="O916" i="13" s="1" a="1"/>
  <c r="O916" i="13" s="1"/>
  <c r="J916" i="13"/>
  <c r="P916" i="13" a="1"/>
  <c r="P916" i="13" s="1"/>
  <c r="Q916" i="13" a="1"/>
  <c r="Q916" i="13" s="1"/>
  <c r="M916" i="13" l="1" a="1"/>
  <c r="M916" i="13" s="1"/>
  <c r="H915" i="13"/>
  <c r="L915" i="13" l="1"/>
  <c r="M915" i="13" s="1" a="1"/>
  <c r="M915" i="13" s="1"/>
  <c r="I915" i="13"/>
  <c r="O915" i="13" s="1" a="1"/>
  <c r="O915" i="13" s="1"/>
  <c r="J915" i="13"/>
  <c r="P915" i="13" s="1" a="1"/>
  <c r="P915" i="13" s="1"/>
  <c r="K915" i="13"/>
  <c r="Q915" i="13" s="1" a="1"/>
  <c r="Q915" i="13" s="1"/>
  <c r="N915" i="13" l="1" a="1"/>
  <c r="N915" i="13" s="1"/>
  <c r="H914" i="13"/>
  <c r="L914" i="13" l="1"/>
  <c r="M914" i="13" s="1" a="1"/>
  <c r="M914" i="13" s="1"/>
  <c r="J914" i="13"/>
  <c r="P914" i="13" s="1" a="1"/>
  <c r="P914" i="13" s="1"/>
  <c r="I914" i="13"/>
  <c r="K914" i="13"/>
  <c r="Q914" i="13" s="1" a="1"/>
  <c r="Q914" i="13" s="1"/>
  <c r="N914" i="13" l="1" a="1"/>
  <c r="N914" i="13" s="1"/>
  <c r="H913" i="13"/>
  <c r="O914" i="13" a="1"/>
  <c r="O914" i="13" s="1"/>
  <c r="L913" i="13" l="1"/>
  <c r="M913" i="13" s="1" a="1"/>
  <c r="M913" i="13" s="1"/>
  <c r="I913" i="13"/>
  <c r="K913" i="13"/>
  <c r="Q913" i="13" s="1" a="1"/>
  <c r="Q913" i="13" s="1"/>
  <c r="J913" i="13"/>
  <c r="P913" i="13" a="1"/>
  <c r="P913" i="13" s="1"/>
  <c r="N913" i="13" l="1" a="1"/>
  <c r="N913" i="13" s="1"/>
  <c r="H912" i="13"/>
  <c r="O913" i="13" a="1"/>
  <c r="O913" i="13" s="1"/>
  <c r="L912" i="13" l="1"/>
  <c r="N912" i="13" s="1" a="1"/>
  <c r="N912" i="13" s="1"/>
  <c r="J912" i="13"/>
  <c r="P912" i="13" s="1" a="1"/>
  <c r="P912" i="13" s="1"/>
  <c r="K912" i="13"/>
  <c r="Q912" i="13" s="1" a="1"/>
  <c r="Q912" i="13" s="1"/>
  <c r="I912" i="13"/>
  <c r="O912" i="13" s="1" a="1"/>
  <c r="O912" i="13" s="1"/>
  <c r="M912" i="13" l="1" a="1"/>
  <c r="M912" i="13" s="1"/>
  <c r="H911" i="13"/>
  <c r="L911" i="13" l="1"/>
  <c r="N911" i="13" s="1" a="1"/>
  <c r="N911" i="13" s="1"/>
  <c r="K911" i="13"/>
  <c r="Q911" i="13" s="1" a="1"/>
  <c r="Q911" i="13" s="1"/>
  <c r="I911" i="13"/>
  <c r="J911" i="13"/>
  <c r="P911" i="13" s="1" a="1"/>
  <c r="P911" i="13" s="1"/>
  <c r="O911" i="13" a="1"/>
  <c r="O911" i="13" s="1"/>
  <c r="M911" i="13" l="1" a="1"/>
  <c r="M911" i="13" s="1"/>
  <c r="H910" i="13"/>
  <c r="L910" i="13" l="1"/>
  <c r="N910" i="13" s="1" a="1"/>
  <c r="N910" i="13" s="1"/>
  <c r="I910" i="13"/>
  <c r="O910" i="13" s="1" a="1"/>
  <c r="O910" i="13" s="1"/>
  <c r="J910" i="13"/>
  <c r="P910" i="13" s="1" a="1"/>
  <c r="P910" i="13" s="1"/>
  <c r="K910" i="13"/>
  <c r="Q910" i="13" s="1" a="1"/>
  <c r="Q910" i="13" s="1"/>
  <c r="M910" i="13" l="1" a="1"/>
  <c r="M910" i="13" s="1"/>
  <c r="H909" i="13"/>
  <c r="L909" i="13" l="1"/>
  <c r="M909" i="13" s="1" a="1"/>
  <c r="M909" i="13" s="1"/>
  <c r="J909" i="13"/>
  <c r="I909" i="13"/>
  <c r="O909" i="13" s="1" a="1"/>
  <c r="O909" i="13" s="1"/>
  <c r="K909" i="13"/>
  <c r="Q909" i="13" s="1" a="1"/>
  <c r="Q909" i="13" s="1"/>
  <c r="P909" i="13" a="1"/>
  <c r="P909" i="13" s="1"/>
  <c r="N909" i="13" l="1" a="1"/>
  <c r="N909" i="13" s="1"/>
  <c r="H908" i="13"/>
  <c r="L908" i="13" l="1"/>
  <c r="N908" i="13" s="1" a="1"/>
  <c r="N908" i="13" s="1"/>
  <c r="K908" i="13"/>
  <c r="Q908" i="13" s="1" a="1"/>
  <c r="Q908" i="13" s="1"/>
  <c r="J908" i="13"/>
  <c r="P908" i="13" s="1" a="1"/>
  <c r="P908" i="13" s="1"/>
  <c r="I908" i="13"/>
  <c r="O908" i="13" s="1" a="1"/>
  <c r="O908" i="13" s="1"/>
  <c r="M908" i="13" l="1" a="1"/>
  <c r="M908" i="13" s="1"/>
  <c r="H907" i="13"/>
  <c r="L907" i="13" l="1"/>
  <c r="M907" i="13" s="1" a="1"/>
  <c r="M907" i="13" s="1"/>
  <c r="I907" i="13"/>
  <c r="K907" i="13"/>
  <c r="J907" i="13"/>
  <c r="P907" i="13" s="1" a="1"/>
  <c r="P907" i="13" s="1"/>
  <c r="O907" i="13" a="1"/>
  <c r="O907" i="13" s="1"/>
  <c r="Q907" i="13" a="1"/>
  <c r="Q907" i="13" s="1"/>
  <c r="N907" i="13" l="1" a="1"/>
  <c r="N907" i="13" s="1"/>
  <c r="H906" i="13"/>
  <c r="L906" i="13" l="1"/>
  <c r="M906" i="13" s="1" a="1"/>
  <c r="M906" i="13" s="1"/>
  <c r="J906" i="13"/>
  <c r="P906" i="13" s="1" a="1"/>
  <c r="P906" i="13" s="1"/>
  <c r="I906" i="13"/>
  <c r="K906" i="13"/>
  <c r="Q906" i="13" s="1" a="1"/>
  <c r="Q906" i="13" s="1"/>
  <c r="N906" i="13" l="1" a="1"/>
  <c r="N906" i="13" s="1"/>
  <c r="H905" i="13"/>
  <c r="O906" i="13" a="1"/>
  <c r="O906" i="13" s="1"/>
  <c r="L905" i="13" l="1"/>
  <c r="M905" i="13" s="1" a="1"/>
  <c r="M905" i="13" s="1"/>
  <c r="I905" i="13"/>
  <c r="K905" i="13"/>
  <c r="J905" i="13"/>
  <c r="P905" i="13" s="1" a="1"/>
  <c r="P905" i="13" s="1"/>
  <c r="Q905" i="13" a="1"/>
  <c r="Q905" i="13" s="1"/>
  <c r="N905" i="13" l="1" a="1"/>
  <c r="N905" i="13" s="1"/>
  <c r="H904" i="13"/>
  <c r="O905" i="13" a="1"/>
  <c r="O905" i="13" s="1"/>
  <c r="L904" i="13" l="1"/>
  <c r="M904" i="13" s="1" a="1"/>
  <c r="M904" i="13" s="1"/>
  <c r="I904" i="13"/>
  <c r="J904" i="13"/>
  <c r="P904" i="13" s="1" a="1"/>
  <c r="P904" i="13" s="1"/>
  <c r="K904" i="13"/>
  <c r="Q904" i="13" s="1" a="1"/>
  <c r="Q904" i="13" s="1"/>
  <c r="O904" i="13" a="1"/>
  <c r="O904" i="13" s="1"/>
  <c r="N904" i="13" l="1" a="1"/>
  <c r="N904" i="13" s="1"/>
  <c r="H903" i="13"/>
  <c r="L903" i="13" l="1"/>
  <c r="N903" i="13" s="1" a="1"/>
  <c r="N903" i="13" s="1"/>
  <c r="J903" i="13"/>
  <c r="P903" i="13" s="1" a="1"/>
  <c r="P903" i="13" s="1"/>
  <c r="K903" i="13"/>
  <c r="Q903" i="13" s="1" a="1"/>
  <c r="Q903" i="13" s="1"/>
  <c r="I903" i="13"/>
  <c r="O903" i="13" s="1" a="1"/>
  <c r="O903" i="13" s="1"/>
  <c r="M903" i="13" l="1" a="1"/>
  <c r="M903" i="13" s="1"/>
  <c r="H902" i="13"/>
  <c r="L902" i="13" l="1"/>
  <c r="N902" i="13" s="1" a="1"/>
  <c r="N902" i="13" s="1"/>
  <c r="I902" i="13"/>
  <c r="K902" i="13"/>
  <c r="Q902" i="13" s="1" a="1"/>
  <c r="Q902" i="13" s="1"/>
  <c r="J902" i="13"/>
  <c r="P902" i="13" s="1" a="1"/>
  <c r="P902" i="13" s="1"/>
  <c r="M902" i="13" l="1" a="1"/>
  <c r="M902" i="13" s="1"/>
  <c r="H901" i="13"/>
  <c r="O902" i="13" a="1"/>
  <c r="O902" i="13" s="1"/>
  <c r="L901" i="13" l="1"/>
  <c r="M901" i="13" s="1" a="1"/>
  <c r="M901" i="13" s="1"/>
  <c r="J901" i="13"/>
  <c r="P901" i="13" s="1" a="1"/>
  <c r="P901" i="13" s="1"/>
  <c r="I901" i="13"/>
  <c r="K901" i="13"/>
  <c r="Q901" i="13" s="1" a="1"/>
  <c r="Q901" i="13" s="1"/>
  <c r="N901" i="13" l="1" a="1"/>
  <c r="N901" i="13" s="1"/>
  <c r="H900" i="13"/>
  <c r="O901" i="13" a="1"/>
  <c r="O901" i="13" s="1"/>
  <c r="L900" i="13" l="1"/>
  <c r="N900" i="13" s="1" a="1"/>
  <c r="N900" i="13" s="1"/>
  <c r="K900" i="13"/>
  <c r="Q900" i="13" s="1" a="1"/>
  <c r="Q900" i="13" s="1"/>
  <c r="I900" i="13"/>
  <c r="J900" i="13"/>
  <c r="P900" i="13" s="1" a="1"/>
  <c r="P900" i="13" s="1"/>
  <c r="O900" i="13" a="1"/>
  <c r="O900" i="13" s="1"/>
  <c r="M900" i="13" l="1" a="1"/>
  <c r="M900" i="13" s="1"/>
  <c r="H899" i="13"/>
  <c r="L899" i="13" l="1"/>
  <c r="M899" i="13" s="1" a="1"/>
  <c r="M899" i="13" s="1"/>
  <c r="I899" i="13"/>
  <c r="O899" i="13" s="1" a="1"/>
  <c r="O899" i="13" s="1"/>
  <c r="J899" i="13"/>
  <c r="P899" i="13" s="1" a="1"/>
  <c r="P899" i="13" s="1"/>
  <c r="K899" i="13"/>
  <c r="Q899" i="13" s="1" a="1"/>
  <c r="Q899" i="13" s="1"/>
  <c r="N899" i="13" l="1" a="1"/>
  <c r="N899" i="13" s="1"/>
  <c r="H898" i="13"/>
  <c r="L898" i="13" l="1"/>
  <c r="M898" i="13" s="1" a="1"/>
  <c r="M898" i="13" s="1"/>
  <c r="J898" i="13"/>
  <c r="P898" i="13" s="1" a="1"/>
  <c r="P898" i="13" s="1"/>
  <c r="I898" i="13"/>
  <c r="O898" i="13" s="1" a="1"/>
  <c r="O898" i="13" s="1"/>
  <c r="K898" i="13"/>
  <c r="Q898" i="13" s="1" a="1"/>
  <c r="Q898" i="13" s="1"/>
  <c r="N898" i="13" l="1" a="1"/>
  <c r="N898" i="13" s="1"/>
  <c r="H897" i="13"/>
  <c r="L897" i="13" l="1"/>
  <c r="M897" i="13" s="1" a="1"/>
  <c r="M897" i="13" s="1"/>
  <c r="I897" i="13"/>
  <c r="O897" i="13" s="1" a="1"/>
  <c r="O897" i="13" s="1"/>
  <c r="K897" i="13"/>
  <c r="Q897" i="13" s="1" a="1"/>
  <c r="Q897" i="13" s="1"/>
  <c r="J897" i="13"/>
  <c r="P897" i="13" s="1" a="1"/>
  <c r="P897" i="13" s="1"/>
  <c r="N897" i="13" l="1" a="1"/>
  <c r="N897" i="13" s="1"/>
  <c r="H896" i="13"/>
  <c r="L896" i="13" l="1"/>
  <c r="M896" i="13" s="1" a="1"/>
  <c r="M896" i="13" s="1"/>
  <c r="I896" i="13"/>
  <c r="O896" i="13" s="1" a="1"/>
  <c r="O896" i="13" s="1"/>
  <c r="J896" i="13"/>
  <c r="P896" i="13" s="1" a="1"/>
  <c r="P896" i="13" s="1"/>
  <c r="K896" i="13"/>
  <c r="Q896" i="13" s="1" a="1"/>
  <c r="Q896" i="13" s="1"/>
  <c r="N896" i="13" l="1" a="1"/>
  <c r="N896" i="13" s="1"/>
  <c r="H895" i="13"/>
  <c r="L895" i="13" l="1"/>
  <c r="N895" i="13" s="1" a="1"/>
  <c r="N895" i="13" s="1"/>
  <c r="J895" i="13"/>
  <c r="K895" i="13"/>
  <c r="Q895" i="13" s="1" a="1"/>
  <c r="Q895" i="13" s="1"/>
  <c r="I895" i="13"/>
  <c r="O895" i="13" s="1" a="1"/>
  <c r="O895" i="13" s="1"/>
  <c r="P895" i="13" a="1"/>
  <c r="P895" i="13" s="1"/>
  <c r="M895" i="13" l="1" a="1"/>
  <c r="M895" i="13" s="1"/>
  <c r="H894" i="13"/>
  <c r="L894" i="13" l="1"/>
  <c r="M894" i="13" s="1" a="1"/>
  <c r="M894" i="13" s="1"/>
  <c r="I894" i="13"/>
  <c r="K894" i="13"/>
  <c r="J894" i="13"/>
  <c r="P894" i="13" s="1" a="1"/>
  <c r="P894" i="13" s="1"/>
  <c r="Q894" i="13" a="1"/>
  <c r="Q894" i="13" s="1"/>
  <c r="N894" i="13" l="1" a="1"/>
  <c r="N894" i="13" s="1"/>
  <c r="H893" i="13"/>
  <c r="O894" i="13" a="1"/>
  <c r="O894" i="13" s="1"/>
  <c r="L893" i="13" l="1"/>
  <c r="M893" i="13" s="1" a="1"/>
  <c r="M893" i="13" s="1"/>
  <c r="J893" i="13"/>
  <c r="P893" i="13" s="1" a="1"/>
  <c r="P893" i="13" s="1"/>
  <c r="I893" i="13"/>
  <c r="K893" i="13"/>
  <c r="Q893" i="13" s="1" a="1"/>
  <c r="Q893" i="13" s="1"/>
  <c r="N893" i="13" l="1" a="1"/>
  <c r="N893" i="13" s="1"/>
  <c r="H892" i="13"/>
  <c r="O893" i="13" a="1"/>
  <c r="O893" i="13" s="1"/>
  <c r="L892" i="13" l="1"/>
  <c r="N892" i="13" s="1" a="1"/>
  <c r="N892" i="13" s="1"/>
  <c r="K892" i="13"/>
  <c r="Q892" i="13" s="1" a="1"/>
  <c r="Q892" i="13" s="1"/>
  <c r="J892" i="13"/>
  <c r="I892" i="13"/>
  <c r="O892" i="13" s="1" a="1"/>
  <c r="O892" i="13" s="1"/>
  <c r="P892" i="13" a="1"/>
  <c r="P892" i="13" s="1"/>
  <c r="M892" i="13" l="1" a="1"/>
  <c r="M892" i="13" s="1"/>
  <c r="H891" i="13"/>
  <c r="L891" i="13" l="1"/>
  <c r="M891" i="13" s="1" a="1"/>
  <c r="M891" i="13" s="1"/>
  <c r="I891" i="13"/>
  <c r="O891" i="13" s="1" a="1"/>
  <c r="O891" i="13" s="1"/>
  <c r="K891" i="13"/>
  <c r="Q891" i="13" s="1" a="1"/>
  <c r="Q891" i="13" s="1"/>
  <c r="J891" i="13"/>
  <c r="P891" i="13" s="1" a="1"/>
  <c r="P891" i="13" s="1"/>
  <c r="N891" i="13" l="1" a="1"/>
  <c r="N891" i="13" s="1"/>
  <c r="H890" i="13"/>
  <c r="L890" i="13" l="1"/>
  <c r="M890" i="13" s="1" a="1"/>
  <c r="M890" i="13" s="1"/>
  <c r="J890" i="13"/>
  <c r="P890" i="13" s="1" a="1"/>
  <c r="P890" i="13" s="1"/>
  <c r="I890" i="13"/>
  <c r="O890" i="13" s="1" a="1"/>
  <c r="O890" i="13" s="1"/>
  <c r="K890" i="13"/>
  <c r="Q890" i="13" s="1" a="1"/>
  <c r="Q890" i="13" s="1"/>
  <c r="N890" i="13" l="1" a="1"/>
  <c r="N890" i="13" s="1"/>
  <c r="H889" i="13"/>
  <c r="L889" i="13" l="1"/>
  <c r="M889" i="13" s="1" a="1"/>
  <c r="M889" i="13" s="1"/>
  <c r="I889" i="13"/>
  <c r="O889" i="13" s="1" a="1"/>
  <c r="O889" i="13" s="1"/>
  <c r="K889" i="13"/>
  <c r="Q889" i="13" s="1" a="1"/>
  <c r="Q889" i="13" s="1"/>
  <c r="J889" i="13"/>
  <c r="P889" i="13" s="1" a="1"/>
  <c r="P889" i="13" s="1"/>
  <c r="N889" i="13" l="1" a="1"/>
  <c r="N889" i="13" s="1"/>
  <c r="H888" i="13"/>
  <c r="L888" i="13" l="1"/>
  <c r="M888" i="13" s="1" a="1"/>
  <c r="M888" i="13" s="1"/>
  <c r="I888" i="13"/>
  <c r="J888" i="13"/>
  <c r="P888" i="13" s="1" a="1"/>
  <c r="P888" i="13" s="1"/>
  <c r="K888" i="13"/>
  <c r="Q888" i="13" s="1" a="1"/>
  <c r="Q888" i="13" s="1"/>
  <c r="O888" i="13" a="1"/>
  <c r="O888" i="13" s="1"/>
  <c r="N888" i="13" l="1" a="1"/>
  <c r="N888" i="13" s="1"/>
  <c r="H887" i="13"/>
  <c r="L887" i="13" l="1"/>
  <c r="N887" i="13" s="1" a="1"/>
  <c r="N887" i="13" s="1"/>
  <c r="J887" i="13"/>
  <c r="P887" i="13" s="1" a="1"/>
  <c r="P887" i="13" s="1"/>
  <c r="K887" i="13"/>
  <c r="Q887" i="13" s="1" a="1"/>
  <c r="Q887" i="13" s="1"/>
  <c r="I887" i="13"/>
  <c r="O887" i="13" s="1" a="1"/>
  <c r="O887" i="13" s="1"/>
  <c r="M887" i="13" l="1" a="1"/>
  <c r="M887" i="13" s="1"/>
  <c r="H886" i="13"/>
  <c r="L886" i="13" l="1"/>
  <c r="M886" i="13" s="1" a="1"/>
  <c r="M886" i="13" s="1"/>
  <c r="I886" i="13"/>
  <c r="K886" i="13"/>
  <c r="Q886" i="13" s="1" a="1"/>
  <c r="Q886" i="13" s="1"/>
  <c r="J886" i="13"/>
  <c r="P886" i="13" s="1" a="1"/>
  <c r="P886" i="13" s="1"/>
  <c r="N886" i="13" l="1" a="1"/>
  <c r="N886" i="13" s="1"/>
  <c r="H885" i="13"/>
  <c r="O886" i="13" a="1"/>
  <c r="O886" i="13" s="1"/>
  <c r="L885" i="13" l="1"/>
  <c r="M885" i="13" s="1" a="1"/>
  <c r="M885" i="13" s="1"/>
  <c r="J885" i="13"/>
  <c r="P885" i="13" s="1" a="1"/>
  <c r="P885" i="13" s="1"/>
  <c r="I885" i="13"/>
  <c r="K885" i="13"/>
  <c r="Q885" i="13" s="1" a="1"/>
  <c r="Q885" i="13" s="1"/>
  <c r="N885" i="13" l="1" a="1"/>
  <c r="N885" i="13" s="1"/>
  <c r="H884" i="13"/>
  <c r="O885" i="13" a="1"/>
  <c r="O885" i="13" s="1"/>
  <c r="L884" i="13" l="1"/>
  <c r="N884" i="13" s="1" a="1"/>
  <c r="N884" i="13" s="1"/>
  <c r="K884" i="13"/>
  <c r="Q884" i="13" s="1" a="1"/>
  <c r="Q884" i="13" s="1"/>
  <c r="I884" i="13"/>
  <c r="O884" i="13" s="1" a="1"/>
  <c r="O884" i="13" s="1"/>
  <c r="J884" i="13"/>
  <c r="P884" i="13" s="1" a="1"/>
  <c r="P884" i="13" s="1"/>
  <c r="M884" i="13" l="1" a="1"/>
  <c r="M884" i="13" s="1"/>
  <c r="H883" i="13"/>
  <c r="L883" i="13" l="1"/>
  <c r="M883" i="13" s="1" a="1"/>
  <c r="M883" i="13" s="1"/>
  <c r="I883" i="13"/>
  <c r="O883" i="13" s="1" a="1"/>
  <c r="O883" i="13" s="1"/>
  <c r="J883" i="13"/>
  <c r="P883" i="13" s="1" a="1"/>
  <c r="P883" i="13" s="1"/>
  <c r="K883" i="13"/>
  <c r="Q883" i="13" s="1" a="1"/>
  <c r="Q883" i="13" s="1"/>
  <c r="N883" i="13" l="1" a="1"/>
  <c r="N883" i="13" s="1"/>
  <c r="H882" i="13"/>
  <c r="L882" i="13" l="1"/>
  <c r="M882" i="13" s="1" a="1"/>
  <c r="M882" i="13" s="1"/>
  <c r="J882" i="13"/>
  <c r="P882" i="13" s="1" a="1"/>
  <c r="P882" i="13" s="1"/>
  <c r="I882" i="13"/>
  <c r="O882" i="13" s="1" a="1"/>
  <c r="O882" i="13" s="1"/>
  <c r="K882" i="13"/>
  <c r="Q882" i="13" s="1" a="1"/>
  <c r="Q882" i="13" s="1"/>
  <c r="N882" i="13" l="1" a="1"/>
  <c r="N882" i="13" s="1"/>
  <c r="H881" i="13"/>
  <c r="L881" i="13" l="1"/>
  <c r="M881" i="13" s="1" a="1"/>
  <c r="M881" i="13" s="1"/>
  <c r="I881" i="13"/>
  <c r="O881" i="13" s="1" a="1"/>
  <c r="O881" i="13" s="1"/>
  <c r="K881" i="13"/>
  <c r="Q881" i="13" s="1" a="1"/>
  <c r="Q881" i="13" s="1"/>
  <c r="J881" i="13"/>
  <c r="P881" i="13" s="1" a="1"/>
  <c r="P881" i="13" s="1"/>
  <c r="N881" i="13" l="1" a="1"/>
  <c r="N881" i="13" s="1"/>
  <c r="H880" i="13"/>
  <c r="L880" i="13" l="1"/>
  <c r="M880" i="13" s="1" a="1"/>
  <c r="M880" i="13" s="1"/>
  <c r="I880" i="13"/>
  <c r="O880" i="13" s="1" a="1"/>
  <c r="O880" i="13" s="1"/>
  <c r="J880" i="13"/>
  <c r="P880" i="13" s="1" a="1"/>
  <c r="P880" i="13" s="1"/>
  <c r="K880" i="13"/>
  <c r="Q880" i="13" s="1" a="1"/>
  <c r="Q880" i="13" s="1"/>
  <c r="N880" i="13" l="1" a="1"/>
  <c r="N880" i="13" s="1"/>
  <c r="H879" i="13"/>
  <c r="L879" i="13" l="1"/>
  <c r="N879" i="13" s="1" a="1"/>
  <c r="N879" i="13" s="1"/>
  <c r="I879" i="13"/>
  <c r="O879" i="13" s="1" a="1"/>
  <c r="O879" i="13" s="1"/>
  <c r="J879" i="13"/>
  <c r="K879" i="13"/>
  <c r="Q879" i="13" s="1" a="1"/>
  <c r="Q879" i="13" s="1"/>
  <c r="P879" i="13" a="1"/>
  <c r="P879" i="13" s="1"/>
  <c r="M879" i="13" l="1" a="1"/>
  <c r="M879" i="13" s="1"/>
  <c r="H878" i="13"/>
  <c r="L878" i="13" l="1"/>
  <c r="M878" i="13" s="1" a="1"/>
  <c r="M878" i="13" s="1"/>
  <c r="I878" i="13"/>
  <c r="J878" i="13"/>
  <c r="K878" i="13"/>
  <c r="Q878" i="13" s="1" a="1"/>
  <c r="Q878" i="13" s="1"/>
  <c r="P878" i="13" a="1"/>
  <c r="P878" i="13" s="1"/>
  <c r="N878" i="13" l="1" a="1"/>
  <c r="N878" i="13" s="1"/>
  <c r="H877" i="13"/>
  <c r="O878" i="13" a="1"/>
  <c r="O878" i="13" s="1"/>
  <c r="L877" i="13" l="1"/>
  <c r="M877" i="13" s="1" a="1"/>
  <c r="M877" i="13" s="1"/>
  <c r="J877" i="13"/>
  <c r="P877" i="13" s="1" a="1"/>
  <c r="P877" i="13" s="1"/>
  <c r="K877" i="13"/>
  <c r="Q877" i="13" s="1" a="1"/>
  <c r="Q877" i="13" s="1"/>
  <c r="I877" i="13"/>
  <c r="N877" i="13" l="1" a="1"/>
  <c r="N877" i="13" s="1"/>
  <c r="H876" i="13"/>
  <c r="O877" i="13" a="1"/>
  <c r="O877" i="13" s="1"/>
  <c r="L876" i="13" l="1"/>
  <c r="N876" i="13" s="1" a="1"/>
  <c r="N876" i="13" s="1"/>
  <c r="K876" i="13"/>
  <c r="Q876" i="13" s="1" a="1"/>
  <c r="Q876" i="13" s="1"/>
  <c r="I876" i="13"/>
  <c r="O876" i="13" s="1" a="1"/>
  <c r="O876" i="13" s="1"/>
  <c r="J876" i="13"/>
  <c r="P876" i="13" s="1" a="1"/>
  <c r="P876" i="13" s="1"/>
  <c r="M876" i="13" l="1" a="1"/>
  <c r="M876" i="13" s="1"/>
  <c r="H875" i="13"/>
  <c r="L875" i="13" l="1"/>
  <c r="M875" i="13" s="1" a="1"/>
  <c r="M875" i="13" s="1"/>
  <c r="I875" i="13"/>
  <c r="K875" i="13"/>
  <c r="Q875" i="13" s="1" a="1"/>
  <c r="Q875" i="13" s="1"/>
  <c r="J875" i="13"/>
  <c r="P875" i="13" a="1"/>
  <c r="P875" i="13" s="1"/>
  <c r="O875" i="13" a="1"/>
  <c r="O875" i="13" s="1"/>
  <c r="N875" i="13" l="1" a="1"/>
  <c r="N875" i="13" s="1"/>
  <c r="H874" i="13"/>
  <c r="L874" i="13" l="1"/>
  <c r="M874" i="13" s="1" a="1"/>
  <c r="M874" i="13" s="1"/>
  <c r="J874" i="13"/>
  <c r="P874" i="13" s="1" a="1"/>
  <c r="P874" i="13" s="1"/>
  <c r="K874" i="13"/>
  <c r="Q874" i="13" s="1" a="1"/>
  <c r="Q874" i="13" s="1"/>
  <c r="I874" i="13"/>
  <c r="O874" i="13" s="1" a="1"/>
  <c r="O874" i="13" s="1"/>
  <c r="N874" i="13" l="1" a="1"/>
  <c r="N874" i="13" s="1"/>
  <c r="H873" i="13"/>
  <c r="L873" i="13" l="1"/>
  <c r="M873" i="13" s="1" a="1"/>
  <c r="M873" i="13" s="1"/>
  <c r="I873" i="13"/>
  <c r="O873" i="13" s="1" a="1"/>
  <c r="O873" i="13" s="1"/>
  <c r="K873" i="13"/>
  <c r="Q873" i="13" s="1" a="1"/>
  <c r="Q873" i="13" s="1"/>
  <c r="J873" i="13"/>
  <c r="P873" i="13" s="1" a="1"/>
  <c r="P873" i="13" s="1"/>
  <c r="N873" i="13" l="1" a="1"/>
  <c r="N873" i="13" s="1"/>
  <c r="H872" i="13"/>
  <c r="L872" i="13" l="1"/>
  <c r="M872" i="13" s="1" a="1"/>
  <c r="M872" i="13" s="1"/>
  <c r="I872" i="13"/>
  <c r="J872" i="13"/>
  <c r="K872" i="13"/>
  <c r="Q872" i="13" s="1" a="1"/>
  <c r="Q872" i="13" s="1"/>
  <c r="P872" i="13" a="1"/>
  <c r="P872" i="13" s="1"/>
  <c r="O872" i="13" a="1"/>
  <c r="O872" i="13" s="1"/>
  <c r="N872" i="13" l="1" a="1"/>
  <c r="N872" i="13" s="1"/>
  <c r="H871" i="13"/>
  <c r="L871" i="13" l="1"/>
  <c r="N871" i="13" s="1" a="1"/>
  <c r="N871" i="13" s="1"/>
  <c r="I871" i="13"/>
  <c r="O871" i="13" s="1" a="1"/>
  <c r="O871" i="13" s="1"/>
  <c r="J871" i="13"/>
  <c r="P871" i="13" s="1" a="1"/>
  <c r="P871" i="13" s="1"/>
  <c r="K871" i="13"/>
  <c r="Q871" i="13" s="1" a="1"/>
  <c r="Q871" i="13" s="1"/>
  <c r="M871" i="13" l="1" a="1"/>
  <c r="M871" i="13" s="1"/>
  <c r="H870" i="13"/>
  <c r="L870" i="13" l="1"/>
  <c r="M870" i="13" s="1" a="1"/>
  <c r="M870" i="13" s="1"/>
  <c r="I870" i="13"/>
  <c r="J870" i="13"/>
  <c r="K870" i="13"/>
  <c r="Q870" i="13" s="1" a="1"/>
  <c r="Q870" i="13" s="1"/>
  <c r="P870" i="13" a="1"/>
  <c r="P870" i="13" s="1"/>
  <c r="N870" i="13" l="1" a="1"/>
  <c r="N870" i="13" s="1"/>
  <c r="H869" i="13"/>
  <c r="O870" i="13" a="1"/>
  <c r="O870" i="13" s="1"/>
  <c r="L869" i="13" l="1"/>
  <c r="M869" i="13" s="1" a="1"/>
  <c r="M869" i="13" s="1"/>
  <c r="J869" i="13"/>
  <c r="P869" i="13" s="1" a="1"/>
  <c r="P869" i="13" s="1"/>
  <c r="K869" i="13"/>
  <c r="Q869" i="13" s="1" a="1"/>
  <c r="Q869" i="13" s="1"/>
  <c r="I869" i="13"/>
  <c r="O869" i="13" s="1" a="1"/>
  <c r="O869" i="13" s="1"/>
  <c r="N869" i="13" l="1" a="1"/>
  <c r="N869" i="13" s="1"/>
  <c r="H868" i="13"/>
  <c r="L868" i="13" l="1"/>
  <c r="N868" i="13" s="1" a="1"/>
  <c r="N868" i="13" s="1"/>
  <c r="K868" i="13"/>
  <c r="Q868" i="13" s="1" a="1"/>
  <c r="Q868" i="13" s="1"/>
  <c r="I868" i="13"/>
  <c r="J868" i="13"/>
  <c r="P868" i="13" s="1" a="1"/>
  <c r="P868" i="13" s="1"/>
  <c r="O868" i="13" a="1"/>
  <c r="O868" i="13" s="1"/>
  <c r="M868" i="13" l="1" a="1"/>
  <c r="M868" i="13" s="1"/>
  <c r="H867" i="13"/>
  <c r="L867" i="13" l="1"/>
  <c r="M867" i="13" s="1" a="1"/>
  <c r="M867" i="13" s="1"/>
  <c r="I867" i="13"/>
  <c r="O867" i="13" s="1" a="1"/>
  <c r="O867" i="13" s="1"/>
  <c r="J867" i="13"/>
  <c r="K867" i="13"/>
  <c r="Q867" i="13" s="1" a="1"/>
  <c r="Q867" i="13" s="1"/>
  <c r="P867" i="13" a="1"/>
  <c r="P867" i="13" s="1"/>
  <c r="N867" i="13" l="1" a="1"/>
  <c r="N867" i="13" s="1"/>
  <c r="H866" i="13"/>
  <c r="L866" i="13" l="1"/>
  <c r="M866" i="13" s="1" a="1"/>
  <c r="M866" i="13" s="1"/>
  <c r="J866" i="13"/>
  <c r="P866" i="13" s="1" a="1"/>
  <c r="P866" i="13" s="1"/>
  <c r="I866" i="13"/>
  <c r="O866" i="13" s="1" a="1"/>
  <c r="O866" i="13" s="1"/>
  <c r="K866" i="13"/>
  <c r="Q866" i="13" s="1" a="1"/>
  <c r="Q866" i="13" s="1"/>
  <c r="N866" i="13" l="1" a="1"/>
  <c r="N866" i="13" s="1"/>
  <c r="H865" i="13"/>
  <c r="L865" i="13" l="1"/>
  <c r="M865" i="13" s="1" a="1"/>
  <c r="M865" i="13" s="1"/>
  <c r="I865" i="13"/>
  <c r="O865" i="13" s="1" a="1"/>
  <c r="O865" i="13" s="1"/>
  <c r="K865" i="13"/>
  <c r="J865" i="13"/>
  <c r="P865" i="13" s="1" a="1"/>
  <c r="P865" i="13" s="1"/>
  <c r="Q865" i="13" a="1"/>
  <c r="Q865" i="13" s="1"/>
  <c r="N865" i="13" l="1" a="1"/>
  <c r="N865" i="13" s="1"/>
  <c r="H864" i="13"/>
  <c r="L864" i="13" l="1"/>
  <c r="M864" i="13" s="1" a="1"/>
  <c r="M864" i="13" s="1"/>
  <c r="I864" i="13"/>
  <c r="J864" i="13"/>
  <c r="P864" i="13" s="1" a="1"/>
  <c r="P864" i="13" s="1"/>
  <c r="K864" i="13"/>
  <c r="Q864" i="13" s="1" a="1"/>
  <c r="Q864" i="13" s="1"/>
  <c r="O864" i="13" a="1"/>
  <c r="O864" i="13" s="1"/>
  <c r="N864" i="13" l="1" a="1"/>
  <c r="N864" i="13" s="1"/>
  <c r="H863" i="13"/>
  <c r="L863" i="13" l="1"/>
  <c r="N863" i="13" s="1" a="1"/>
  <c r="N863" i="13" s="1"/>
  <c r="I863" i="13"/>
  <c r="J863" i="13"/>
  <c r="P863" i="13" s="1" a="1"/>
  <c r="P863" i="13" s="1"/>
  <c r="K863" i="13"/>
  <c r="Q863" i="13" s="1" a="1"/>
  <c r="Q863" i="13" s="1"/>
  <c r="M863" i="13" l="1" a="1"/>
  <c r="M863" i="13" s="1"/>
  <c r="H862" i="13"/>
  <c r="O863" i="13" a="1"/>
  <c r="O863" i="13" s="1"/>
  <c r="L862" i="13" l="1"/>
  <c r="M862" i="13" s="1" a="1"/>
  <c r="M862" i="13" s="1"/>
  <c r="I862" i="13"/>
  <c r="J862" i="13"/>
  <c r="P862" i="13" s="1" a="1"/>
  <c r="P862" i="13" s="1"/>
  <c r="K862" i="13"/>
  <c r="Q862" i="13" s="1" a="1"/>
  <c r="Q862" i="13" s="1"/>
  <c r="N862" i="13" l="1" a="1"/>
  <c r="N862" i="13" s="1"/>
  <c r="H861" i="13"/>
  <c r="O862" i="13" a="1"/>
  <c r="O862" i="13" s="1"/>
  <c r="L861" i="13" l="1"/>
  <c r="M861" i="13" s="1" a="1"/>
  <c r="M861" i="13" s="1"/>
  <c r="J861" i="13"/>
  <c r="P861" i="13" s="1" a="1"/>
  <c r="P861" i="13" s="1"/>
  <c r="K861" i="13"/>
  <c r="Q861" i="13" s="1" a="1"/>
  <c r="Q861" i="13" s="1"/>
  <c r="I861" i="13"/>
  <c r="O861" i="13" s="1" a="1"/>
  <c r="O861" i="13" s="1"/>
  <c r="N861" i="13" l="1" a="1"/>
  <c r="N861" i="13" s="1"/>
  <c r="H860" i="13"/>
  <c r="L860" i="13" l="1"/>
  <c r="N860" i="13" s="1" a="1"/>
  <c r="N860" i="13" s="1"/>
  <c r="K860" i="13"/>
  <c r="Q860" i="13" s="1" a="1"/>
  <c r="Q860" i="13" s="1"/>
  <c r="J860" i="13"/>
  <c r="P860" i="13" s="1" a="1"/>
  <c r="P860" i="13" s="1"/>
  <c r="I860" i="13"/>
  <c r="O860" i="13" s="1" a="1"/>
  <c r="O860" i="13" s="1"/>
  <c r="M860" i="13" l="1" a="1"/>
  <c r="M860" i="13" s="1"/>
  <c r="H859" i="13"/>
  <c r="L859" i="13" l="1"/>
  <c r="M859" i="13" s="1" a="1"/>
  <c r="M859" i="13" s="1"/>
  <c r="I859" i="13"/>
  <c r="J859" i="13"/>
  <c r="K859" i="13"/>
  <c r="Q859" i="13" s="1" a="1"/>
  <c r="Q859" i="13" s="1"/>
  <c r="O859" i="13" a="1"/>
  <c r="O859" i="13" s="1"/>
  <c r="P859" i="13" a="1"/>
  <c r="P859" i="13" s="1"/>
  <c r="N859" i="13" l="1" a="1"/>
  <c r="N859" i="13" s="1"/>
  <c r="H858" i="13"/>
  <c r="L858" i="13" l="1"/>
  <c r="M858" i="13" s="1" a="1"/>
  <c r="M858" i="13" s="1"/>
  <c r="J858" i="13"/>
  <c r="P858" i="13" s="1" a="1"/>
  <c r="P858" i="13" s="1"/>
  <c r="K858" i="13"/>
  <c r="Q858" i="13" s="1" a="1"/>
  <c r="Q858" i="13" s="1"/>
  <c r="I858" i="13"/>
  <c r="O858" i="13" s="1" a="1"/>
  <c r="O858" i="13" s="1"/>
  <c r="N858" i="13" l="1" a="1"/>
  <c r="N858" i="13" s="1"/>
  <c r="H857" i="13"/>
  <c r="L857" i="13" l="1"/>
  <c r="M857" i="13" s="1" a="1"/>
  <c r="M857" i="13" s="1"/>
  <c r="I857" i="13"/>
  <c r="O857" i="13" s="1" a="1"/>
  <c r="O857" i="13" s="1"/>
  <c r="K857" i="13"/>
  <c r="Q857" i="13" s="1" a="1"/>
  <c r="Q857" i="13" s="1"/>
  <c r="J857" i="13"/>
  <c r="P857" i="13" s="1" a="1"/>
  <c r="P857" i="13" s="1"/>
  <c r="N857" i="13" l="1" a="1"/>
  <c r="N857" i="13" s="1"/>
  <c r="H856" i="13"/>
  <c r="L856" i="13" l="1"/>
  <c r="M856" i="13" s="1" a="1"/>
  <c r="M856" i="13" s="1"/>
  <c r="I856" i="13"/>
  <c r="O856" i="13" s="1" a="1"/>
  <c r="O856" i="13" s="1"/>
  <c r="J856" i="13"/>
  <c r="P856" i="13" s="1" a="1"/>
  <c r="P856" i="13" s="1"/>
  <c r="K856" i="13"/>
  <c r="Q856" i="13" s="1" a="1"/>
  <c r="Q856" i="13" s="1"/>
  <c r="N856" i="13" l="1" a="1"/>
  <c r="N856" i="13" s="1"/>
  <c r="H855" i="13"/>
  <c r="L855" i="13" l="1"/>
  <c r="N855" i="13" s="1" a="1"/>
  <c r="N855" i="13" s="1"/>
  <c r="I855" i="13"/>
  <c r="J855" i="13"/>
  <c r="P855" i="13" s="1" a="1"/>
  <c r="P855" i="13" s="1"/>
  <c r="K855" i="13"/>
  <c r="Q855" i="13" s="1" a="1"/>
  <c r="Q855" i="13" s="1"/>
  <c r="M855" i="13" l="1" a="1"/>
  <c r="M855" i="13" s="1"/>
  <c r="H854" i="13"/>
  <c r="O855" i="13" a="1"/>
  <c r="O855" i="13" s="1"/>
  <c r="L854" i="13" l="1"/>
  <c r="M854" i="13" s="1" a="1"/>
  <c r="M854" i="13" s="1"/>
  <c r="I854" i="13"/>
  <c r="J854" i="13"/>
  <c r="P854" i="13" s="1" a="1"/>
  <c r="P854" i="13" s="1"/>
  <c r="K854" i="13"/>
  <c r="Q854" i="13" s="1" a="1"/>
  <c r="Q854" i="13" s="1"/>
  <c r="N854" i="13" l="1" a="1"/>
  <c r="N854" i="13" s="1"/>
  <c r="H853" i="13"/>
  <c r="O854" i="13" a="1"/>
  <c r="O854" i="13" s="1"/>
  <c r="L853" i="13" l="1"/>
  <c r="M853" i="13" s="1" a="1"/>
  <c r="M853" i="13" s="1"/>
  <c r="J853" i="13"/>
  <c r="K853" i="13"/>
  <c r="Q853" i="13" s="1" a="1"/>
  <c r="Q853" i="13" s="1"/>
  <c r="I853" i="13"/>
  <c r="O853" i="13" s="1" a="1"/>
  <c r="O853" i="13" s="1"/>
  <c r="P853" i="13" a="1"/>
  <c r="P853" i="13" s="1"/>
  <c r="N853" i="13" l="1" a="1"/>
  <c r="N853" i="13" s="1"/>
  <c r="H852" i="13"/>
  <c r="L852" i="13" l="1"/>
  <c r="N852" i="13" s="1" a="1"/>
  <c r="N852" i="13" s="1"/>
  <c r="K852" i="13"/>
  <c r="Q852" i="13" s="1" a="1"/>
  <c r="Q852" i="13" s="1"/>
  <c r="I852" i="13"/>
  <c r="O852" i="13" s="1" a="1"/>
  <c r="O852" i="13" s="1"/>
  <c r="J852" i="13"/>
  <c r="P852" i="13" s="1" a="1"/>
  <c r="P852" i="13" s="1"/>
  <c r="M852" i="13" l="1" a="1"/>
  <c r="M852" i="13" s="1"/>
  <c r="H851" i="13"/>
  <c r="L851" i="13" l="1"/>
  <c r="M851" i="13" s="1" a="1"/>
  <c r="M851" i="13" s="1"/>
  <c r="I851" i="13"/>
  <c r="O851" i="13" s="1" a="1"/>
  <c r="O851" i="13" s="1"/>
  <c r="J851" i="13"/>
  <c r="P851" i="13" s="1" a="1"/>
  <c r="P851" i="13" s="1"/>
  <c r="K851" i="13"/>
  <c r="Q851" i="13" s="1" a="1"/>
  <c r="Q851" i="13" s="1"/>
  <c r="N851" i="13" l="1" a="1"/>
  <c r="N851" i="13" s="1"/>
  <c r="H850" i="13"/>
  <c r="L850" i="13" l="1"/>
  <c r="M850" i="13" s="1" a="1"/>
  <c r="M850" i="13" s="1"/>
  <c r="J850" i="13"/>
  <c r="I850" i="13"/>
  <c r="O850" i="13" s="1" a="1"/>
  <c r="O850" i="13" s="1"/>
  <c r="K850" i="13"/>
  <c r="Q850" i="13" s="1" a="1"/>
  <c r="Q850" i="13" s="1"/>
  <c r="P850" i="13" a="1"/>
  <c r="P850" i="13" s="1"/>
  <c r="N850" i="13" l="1" a="1"/>
  <c r="N850" i="13" s="1"/>
  <c r="H849" i="13"/>
  <c r="L849" i="13" l="1"/>
  <c r="M849" i="13" s="1" a="1"/>
  <c r="M849" i="13" s="1"/>
  <c r="I849" i="13"/>
  <c r="O849" i="13" s="1" a="1"/>
  <c r="O849" i="13" s="1"/>
  <c r="K849" i="13"/>
  <c r="Q849" i="13" s="1" a="1"/>
  <c r="Q849" i="13" s="1"/>
  <c r="J849" i="13"/>
  <c r="P849" i="13" s="1" a="1"/>
  <c r="P849" i="13" s="1"/>
  <c r="N849" i="13" l="1" a="1"/>
  <c r="N849" i="13" s="1"/>
  <c r="H848" i="13"/>
  <c r="L848" i="13" l="1"/>
  <c r="N848" i="13" s="1" a="1"/>
  <c r="N848" i="13" s="1"/>
  <c r="I848" i="13"/>
  <c r="O848" i="13" s="1" a="1"/>
  <c r="O848" i="13" s="1"/>
  <c r="J848" i="13"/>
  <c r="P848" i="13" s="1" a="1"/>
  <c r="P848" i="13" s="1"/>
  <c r="K848" i="13"/>
  <c r="Q848" i="13" s="1" a="1"/>
  <c r="Q848" i="13" s="1"/>
  <c r="M848" i="13" l="1" a="1"/>
  <c r="M848" i="13" s="1"/>
  <c r="H847" i="13"/>
  <c r="L847" i="13" l="1"/>
  <c r="N847" i="13" s="1" a="1"/>
  <c r="N847" i="13" s="1"/>
  <c r="I847" i="13"/>
  <c r="J847" i="13"/>
  <c r="P847" i="13" s="1" a="1"/>
  <c r="P847" i="13" s="1"/>
  <c r="K847" i="13"/>
  <c r="Q847" i="13" s="1" a="1"/>
  <c r="Q847" i="13" s="1"/>
  <c r="M847" i="13" l="1" a="1"/>
  <c r="M847" i="13" s="1"/>
  <c r="H846" i="13"/>
  <c r="O847" i="13" a="1"/>
  <c r="O847" i="13" s="1"/>
  <c r="L846" i="13" l="1"/>
  <c r="M846" i="13" s="1" a="1"/>
  <c r="M846" i="13" s="1"/>
  <c r="I846" i="13"/>
  <c r="J846" i="13"/>
  <c r="P846" i="13" s="1" a="1"/>
  <c r="P846" i="13" s="1"/>
  <c r="K846" i="13"/>
  <c r="Q846" i="13" s="1" a="1"/>
  <c r="Q846" i="13" s="1"/>
  <c r="N846" i="13" l="1" a="1"/>
  <c r="N846" i="13" s="1"/>
  <c r="H845" i="13"/>
  <c r="O846" i="13" a="1"/>
  <c r="O846" i="13" s="1"/>
  <c r="L845" i="13" l="1"/>
  <c r="M845" i="13" s="1" a="1"/>
  <c r="M845" i="13" s="1"/>
  <c r="J845" i="13"/>
  <c r="K845" i="13"/>
  <c r="Q845" i="13" s="1" a="1"/>
  <c r="Q845" i="13" s="1"/>
  <c r="I845" i="13"/>
  <c r="O845" i="13" s="1" a="1"/>
  <c r="O845" i="13" s="1"/>
  <c r="P845" i="13" a="1"/>
  <c r="P845" i="13" s="1"/>
  <c r="N845" i="13" l="1" a="1"/>
  <c r="N845" i="13" s="1"/>
  <c r="H844" i="13"/>
  <c r="L844" i="13" l="1"/>
  <c r="N844" i="13" s="1" a="1"/>
  <c r="N844" i="13" s="1"/>
  <c r="K844" i="13"/>
  <c r="J844" i="13"/>
  <c r="P844" i="13" s="1" a="1"/>
  <c r="P844" i="13" s="1"/>
  <c r="I844" i="13"/>
  <c r="O844" i="13" s="1" a="1"/>
  <c r="O844" i="13" s="1"/>
  <c r="Q844" i="13" a="1"/>
  <c r="Q844" i="13" s="1"/>
  <c r="M844" i="13" l="1" a="1"/>
  <c r="M844" i="13" s="1"/>
  <c r="H843" i="13"/>
  <c r="L843" i="13" l="1"/>
  <c r="M843" i="13" s="1" a="1"/>
  <c r="M843" i="13" s="1"/>
  <c r="I843" i="13"/>
  <c r="O843" i="13" s="1" a="1"/>
  <c r="O843" i="13" s="1"/>
  <c r="J843" i="13"/>
  <c r="P843" i="13" s="1" a="1"/>
  <c r="P843" i="13" s="1"/>
  <c r="K843" i="13"/>
  <c r="Q843" i="13" s="1" a="1"/>
  <c r="Q843" i="13" s="1"/>
  <c r="N843" i="13" l="1" a="1"/>
  <c r="N843" i="13" s="1"/>
  <c r="H842" i="13"/>
  <c r="L842" i="13" l="1"/>
  <c r="M842" i="13" s="1" a="1"/>
  <c r="M842" i="13" s="1"/>
  <c r="J842" i="13"/>
  <c r="P842" i="13" s="1" a="1"/>
  <c r="P842" i="13" s="1"/>
  <c r="I842" i="13"/>
  <c r="K842" i="13"/>
  <c r="Q842" i="13" s="1" a="1"/>
  <c r="Q842" i="13" s="1"/>
  <c r="O842" i="13" a="1"/>
  <c r="O842" i="13" s="1"/>
  <c r="N842" i="13" l="1" a="1"/>
  <c r="N842" i="13" s="1"/>
  <c r="H841" i="13"/>
  <c r="L841" i="13" l="1"/>
  <c r="M841" i="13" s="1" a="1"/>
  <c r="M841" i="13" s="1"/>
  <c r="I841" i="13"/>
  <c r="O841" i="13" s="1" a="1"/>
  <c r="O841" i="13" s="1"/>
  <c r="K841" i="13"/>
  <c r="J841" i="13"/>
  <c r="P841" i="13" s="1" a="1"/>
  <c r="P841" i="13" s="1"/>
  <c r="Q841" i="13" a="1"/>
  <c r="Q841" i="13" s="1"/>
  <c r="N841" i="13" l="1" a="1"/>
  <c r="N841" i="13" s="1"/>
  <c r="H840" i="13"/>
  <c r="L840" i="13" l="1"/>
  <c r="M840" i="13" s="1" a="1"/>
  <c r="M840" i="13" s="1"/>
  <c r="I840" i="13"/>
  <c r="O840" i="13" s="1" a="1"/>
  <c r="O840" i="13" s="1"/>
  <c r="J840" i="13"/>
  <c r="P840" i="13" s="1" a="1"/>
  <c r="P840" i="13" s="1"/>
  <c r="K840" i="13"/>
  <c r="Q840" i="13" s="1" a="1"/>
  <c r="Q840" i="13" s="1"/>
  <c r="N840" i="13" l="1" a="1"/>
  <c r="N840" i="13" s="1"/>
  <c r="H839" i="13"/>
  <c r="L839" i="13" l="1"/>
  <c r="N839" i="13" s="1" a="1"/>
  <c r="N839" i="13" s="1"/>
  <c r="I839" i="13"/>
  <c r="J839" i="13"/>
  <c r="P839" i="13" s="1" a="1"/>
  <c r="P839" i="13" s="1"/>
  <c r="K839" i="13"/>
  <c r="Q839" i="13" s="1" a="1"/>
  <c r="Q839" i="13" s="1"/>
  <c r="M839" i="13" l="1" a="1"/>
  <c r="M839" i="13" s="1"/>
  <c r="H838" i="13"/>
  <c r="O839" i="13" a="1"/>
  <c r="O839" i="13" s="1"/>
  <c r="L838" i="13" l="1"/>
  <c r="M838" i="13" s="1" a="1"/>
  <c r="M838" i="13" s="1"/>
  <c r="I838" i="13"/>
  <c r="J838" i="13"/>
  <c r="P838" i="13" s="1" a="1"/>
  <c r="P838" i="13" s="1"/>
  <c r="K838" i="13"/>
  <c r="Q838" i="13" s="1" a="1"/>
  <c r="Q838" i="13" s="1"/>
  <c r="N838" i="13" l="1" a="1"/>
  <c r="N838" i="13" s="1"/>
  <c r="H837" i="13"/>
  <c r="O838" i="13" a="1"/>
  <c r="O838" i="13" s="1"/>
  <c r="L837" i="13" l="1"/>
  <c r="M837" i="13" s="1" a="1"/>
  <c r="M837" i="13" s="1"/>
  <c r="J837" i="13"/>
  <c r="K837" i="13"/>
  <c r="I837" i="13"/>
  <c r="O837" i="13" s="1" a="1"/>
  <c r="O837" i="13" s="1"/>
  <c r="Q837" i="13" a="1"/>
  <c r="Q837" i="13" s="1"/>
  <c r="P837" i="13" a="1"/>
  <c r="P837" i="13" s="1"/>
  <c r="N837" i="13" l="1" a="1"/>
  <c r="N837" i="13" s="1"/>
  <c r="H836" i="13"/>
  <c r="L836" i="13" l="1"/>
  <c r="N836" i="13" s="1" a="1"/>
  <c r="N836" i="13" s="1"/>
  <c r="K836" i="13"/>
  <c r="Q836" i="13" s="1" a="1"/>
  <c r="Q836" i="13" s="1"/>
  <c r="I836" i="13"/>
  <c r="O836" i="13" s="1" a="1"/>
  <c r="O836" i="13" s="1"/>
  <c r="J836" i="13"/>
  <c r="P836" i="13" s="1" a="1"/>
  <c r="P836" i="13" s="1"/>
  <c r="M836" i="13" l="1" a="1"/>
  <c r="M836" i="13" s="1"/>
  <c r="H835" i="13"/>
  <c r="L835" i="13" l="1"/>
  <c r="M835" i="13" s="1" a="1"/>
  <c r="M835" i="13" s="1"/>
  <c r="I835" i="13"/>
  <c r="O835" i="13" s="1" a="1"/>
  <c r="O835" i="13" s="1"/>
  <c r="J835" i="13"/>
  <c r="P835" i="13" s="1" a="1"/>
  <c r="P835" i="13" s="1"/>
  <c r="K835" i="13"/>
  <c r="Q835" i="13" s="1" a="1"/>
  <c r="Q835" i="13" s="1"/>
  <c r="N835" i="13" l="1" a="1"/>
  <c r="N835" i="13" s="1"/>
  <c r="H834" i="13"/>
  <c r="L834" i="13" l="1"/>
  <c r="N834" i="13" s="1" a="1"/>
  <c r="N834" i="13" s="1"/>
  <c r="J834" i="13"/>
  <c r="I834" i="13"/>
  <c r="O834" i="13" s="1" a="1"/>
  <c r="O834" i="13" s="1"/>
  <c r="K834" i="13"/>
  <c r="Q834" i="13" s="1" a="1"/>
  <c r="Q834" i="13" s="1"/>
  <c r="P834" i="13" a="1"/>
  <c r="P834" i="13" s="1"/>
  <c r="M834" i="13" l="1" a="1"/>
  <c r="M834" i="13" s="1"/>
  <c r="H833" i="13"/>
  <c r="L833" i="13" l="1"/>
  <c r="N833" i="13" s="1" a="1"/>
  <c r="N833" i="13" s="1"/>
  <c r="I833" i="13"/>
  <c r="O833" i="13" s="1" a="1"/>
  <c r="O833" i="13" s="1"/>
  <c r="K833" i="13"/>
  <c r="Q833" i="13" s="1" a="1"/>
  <c r="Q833" i="13" s="1"/>
  <c r="J833" i="13"/>
  <c r="P833" i="13" s="1" a="1"/>
  <c r="P833" i="13" s="1"/>
  <c r="M833" i="13" l="1" a="1"/>
  <c r="M833" i="13" s="1"/>
  <c r="H832" i="13"/>
  <c r="L832" i="13" l="1"/>
  <c r="M832" i="13" s="1" a="1"/>
  <c r="M832" i="13" s="1"/>
  <c r="I832" i="13"/>
  <c r="J832" i="13"/>
  <c r="P832" i="13" s="1" a="1"/>
  <c r="P832" i="13" s="1"/>
  <c r="K832" i="13"/>
  <c r="Q832" i="13" s="1" a="1"/>
  <c r="Q832" i="13" s="1"/>
  <c r="O832" i="13" a="1"/>
  <c r="O832" i="13" s="1"/>
  <c r="N832" i="13" l="1" a="1"/>
  <c r="N832" i="13" s="1"/>
  <c r="H831" i="13"/>
  <c r="L831" i="13" l="1"/>
  <c r="N831" i="13" s="1" a="1"/>
  <c r="N831" i="13" s="1"/>
  <c r="I831" i="13"/>
  <c r="J831" i="13"/>
  <c r="P831" i="13" s="1" a="1"/>
  <c r="P831" i="13" s="1"/>
  <c r="K831" i="13"/>
  <c r="Q831" i="13" s="1" a="1"/>
  <c r="Q831" i="13" s="1"/>
  <c r="M831" i="13" l="1" a="1"/>
  <c r="M831" i="13" s="1"/>
  <c r="H830" i="13"/>
  <c r="O831" i="13" a="1"/>
  <c r="O831" i="13" s="1"/>
  <c r="L830" i="13" l="1"/>
  <c r="M830" i="13" s="1" a="1"/>
  <c r="M830" i="13" s="1"/>
  <c r="I830" i="13"/>
  <c r="J830" i="13"/>
  <c r="P830" i="13" s="1" a="1"/>
  <c r="P830" i="13" s="1"/>
  <c r="K830" i="13"/>
  <c r="Q830" i="13" a="1"/>
  <c r="Q830" i="13" s="1"/>
  <c r="N830" i="13" l="1" a="1"/>
  <c r="N830" i="13" s="1"/>
  <c r="H829" i="13"/>
  <c r="O830" i="13" a="1"/>
  <c r="O830" i="13" s="1"/>
  <c r="L829" i="13" l="1"/>
  <c r="M829" i="13" s="1" a="1"/>
  <c r="M829" i="13" s="1"/>
  <c r="J829" i="13"/>
  <c r="K829" i="13"/>
  <c r="Q829" i="13" s="1" a="1"/>
  <c r="Q829" i="13" s="1"/>
  <c r="I829" i="13"/>
  <c r="O829" i="13" s="1" a="1"/>
  <c r="O829" i="13" s="1"/>
  <c r="P829" i="13" a="1"/>
  <c r="P829" i="13" s="1"/>
  <c r="N829" i="13" l="1" a="1"/>
  <c r="N829" i="13" s="1"/>
  <c r="H828" i="13"/>
  <c r="L828" i="13" l="1"/>
  <c r="N828" i="13" s="1" a="1"/>
  <c r="N828" i="13" s="1"/>
  <c r="K828" i="13"/>
  <c r="Q828" i="13" s="1" a="1"/>
  <c r="Q828" i="13" s="1"/>
  <c r="I828" i="13"/>
  <c r="O828" i="13" s="1" a="1"/>
  <c r="O828" i="13" s="1"/>
  <c r="J828" i="13"/>
  <c r="P828" i="13" s="1" a="1"/>
  <c r="P828" i="13" s="1"/>
  <c r="M828" i="13" l="1" a="1"/>
  <c r="M828" i="13" s="1"/>
  <c r="H827" i="13"/>
  <c r="L827" i="13" l="1"/>
  <c r="M827" i="13" s="1" a="1"/>
  <c r="M827" i="13" s="1"/>
  <c r="I827" i="13"/>
  <c r="O827" i="13" s="1" a="1"/>
  <c r="O827" i="13" s="1"/>
  <c r="K827" i="13"/>
  <c r="Q827" i="13" s="1" a="1"/>
  <c r="Q827" i="13" s="1"/>
  <c r="J827" i="13"/>
  <c r="P827" i="13" s="1" a="1"/>
  <c r="P827" i="13" s="1"/>
  <c r="N827" i="13" l="1" a="1"/>
  <c r="N827" i="13" s="1"/>
  <c r="H826" i="13"/>
  <c r="L826" i="13" l="1"/>
  <c r="M826" i="13" s="1" a="1"/>
  <c r="M826" i="13" s="1"/>
  <c r="J826" i="13"/>
  <c r="P826" i="13" s="1" a="1"/>
  <c r="P826" i="13" s="1"/>
  <c r="I826" i="13"/>
  <c r="O826" i="13" s="1" a="1"/>
  <c r="O826" i="13" s="1"/>
  <c r="K826" i="13"/>
  <c r="Q826" i="13" s="1" a="1"/>
  <c r="Q826" i="13" s="1"/>
  <c r="N826" i="13" l="1" a="1"/>
  <c r="N826" i="13" s="1"/>
  <c r="H825" i="13"/>
  <c r="L825" i="13" l="1"/>
  <c r="N825" i="13" s="1" a="1"/>
  <c r="N825" i="13" s="1"/>
  <c r="I825" i="13"/>
  <c r="O825" i="13" s="1" a="1"/>
  <c r="O825" i="13" s="1"/>
  <c r="K825" i="13"/>
  <c r="Q825" i="13" s="1" a="1"/>
  <c r="Q825" i="13" s="1"/>
  <c r="J825" i="13"/>
  <c r="P825" i="13" s="1" a="1"/>
  <c r="P825" i="13" s="1"/>
  <c r="M825" i="13" l="1" a="1"/>
  <c r="M825" i="13" s="1"/>
  <c r="H824" i="13"/>
  <c r="L824" i="13" l="1"/>
  <c r="M824" i="13" s="1" a="1"/>
  <c r="M824" i="13" s="1"/>
  <c r="I824" i="13"/>
  <c r="O824" i="13" s="1" a="1"/>
  <c r="O824" i="13" s="1"/>
  <c r="J824" i="13"/>
  <c r="P824" i="13" s="1" a="1"/>
  <c r="P824" i="13" s="1"/>
  <c r="K824" i="13"/>
  <c r="Q824" i="13" s="1" a="1"/>
  <c r="Q824" i="13" s="1"/>
  <c r="N824" i="13" l="1" a="1"/>
  <c r="N824" i="13" s="1"/>
  <c r="H823" i="13"/>
  <c r="L823" i="13" l="1"/>
  <c r="N823" i="13" s="1" a="1"/>
  <c r="N823" i="13" s="1"/>
  <c r="I823" i="13"/>
  <c r="O823" i="13" s="1" a="1"/>
  <c r="O823" i="13" s="1"/>
  <c r="J823" i="13"/>
  <c r="K823" i="13"/>
  <c r="Q823" i="13" s="1" a="1"/>
  <c r="Q823" i="13" s="1"/>
  <c r="P823" i="13" a="1"/>
  <c r="P823" i="13" s="1"/>
  <c r="M823" i="13" l="1" a="1"/>
  <c r="M823" i="13" s="1"/>
  <c r="H822" i="13"/>
  <c r="L822" i="13" l="1"/>
  <c r="M822" i="13" s="1" a="1"/>
  <c r="M822" i="13" s="1"/>
  <c r="I822" i="13"/>
  <c r="J822" i="13"/>
  <c r="P822" i="13" s="1" a="1"/>
  <c r="P822" i="13" s="1"/>
  <c r="K822" i="13"/>
  <c r="Q822" i="13" s="1" a="1"/>
  <c r="Q822" i="13" s="1"/>
  <c r="N822" i="13" l="1" a="1"/>
  <c r="N822" i="13" s="1"/>
  <c r="H821" i="13"/>
  <c r="O822" i="13" a="1"/>
  <c r="O822" i="13" s="1"/>
  <c r="L821" i="13" l="1"/>
  <c r="M821" i="13" s="1" a="1"/>
  <c r="M821" i="13" s="1"/>
  <c r="I821" i="13"/>
  <c r="O821" i="13" s="1" a="1"/>
  <c r="O821" i="13" s="1"/>
  <c r="J821" i="13"/>
  <c r="K821" i="13"/>
  <c r="Q821" i="13" s="1" a="1"/>
  <c r="Q821" i="13" s="1"/>
  <c r="P821" i="13" a="1"/>
  <c r="P821" i="13" s="1"/>
  <c r="N821" i="13" l="1" a="1"/>
  <c r="N821" i="13" s="1"/>
  <c r="H820" i="13"/>
  <c r="L820" i="13" l="1"/>
  <c r="N820" i="13" s="1" a="1"/>
  <c r="N820" i="13" s="1"/>
  <c r="J820" i="13"/>
  <c r="P820" i="13" s="1" a="1"/>
  <c r="P820" i="13" s="1"/>
  <c r="K820" i="13"/>
  <c r="I820" i="13"/>
  <c r="O820" i="13" s="1" a="1"/>
  <c r="O820" i="13" s="1"/>
  <c r="Q820" i="13" a="1"/>
  <c r="Q820" i="13" s="1"/>
  <c r="M820" i="13" l="1" a="1"/>
  <c r="M820" i="13" s="1"/>
  <c r="H819" i="13"/>
  <c r="L819" i="13" l="1"/>
  <c r="M819" i="13" s="1" a="1"/>
  <c r="M819" i="13" s="1"/>
  <c r="K819" i="13"/>
  <c r="Q819" i="13" s="1" a="1"/>
  <c r="Q819" i="13" s="1"/>
  <c r="I819" i="13"/>
  <c r="J819" i="13"/>
  <c r="P819" i="13" s="1" a="1"/>
  <c r="P819" i="13" s="1"/>
  <c r="O819" i="13" a="1"/>
  <c r="O819" i="13" s="1"/>
  <c r="N819" i="13" l="1" a="1"/>
  <c r="N819" i="13" s="1"/>
  <c r="H818" i="13"/>
  <c r="L818" i="13" l="1"/>
  <c r="M818" i="13" s="1" a="1"/>
  <c r="M818" i="13" s="1"/>
  <c r="J818" i="13"/>
  <c r="I818" i="13"/>
  <c r="O818" i="13" s="1" a="1"/>
  <c r="O818" i="13" s="1"/>
  <c r="K818" i="13"/>
  <c r="Q818" i="13" s="1" a="1"/>
  <c r="Q818" i="13" s="1"/>
  <c r="P818" i="13" a="1"/>
  <c r="P818" i="13" s="1"/>
  <c r="N818" i="13" l="1" a="1"/>
  <c r="N818" i="13" s="1"/>
  <c r="H817" i="13"/>
  <c r="L817" i="13" l="1"/>
  <c r="N817" i="13" s="1" a="1"/>
  <c r="N817" i="13" s="1"/>
  <c r="I817" i="13"/>
  <c r="K817" i="13"/>
  <c r="Q817" i="13" s="1" a="1"/>
  <c r="Q817" i="13" s="1"/>
  <c r="J817" i="13"/>
  <c r="P817" i="13" s="1" a="1"/>
  <c r="P817" i="13" s="1"/>
  <c r="O817" i="13" a="1"/>
  <c r="O817" i="13" s="1"/>
  <c r="M817" i="13" l="1" a="1"/>
  <c r="M817" i="13" s="1"/>
  <c r="H816" i="13"/>
  <c r="L816" i="13" l="1"/>
  <c r="M816" i="13" s="1" a="1"/>
  <c r="M816" i="13" s="1"/>
  <c r="I816" i="13"/>
  <c r="J816" i="13"/>
  <c r="P816" i="13" s="1" a="1"/>
  <c r="P816" i="13" s="1"/>
  <c r="K816" i="13"/>
  <c r="Q816" i="13" s="1" a="1"/>
  <c r="Q816" i="13" s="1"/>
  <c r="N816" i="13" l="1" a="1"/>
  <c r="N816" i="13" s="1"/>
  <c r="H815" i="13"/>
  <c r="O816" i="13" a="1"/>
  <c r="O816" i="13" s="1"/>
  <c r="L815" i="13" l="1"/>
  <c r="N815" i="13" s="1" a="1"/>
  <c r="N815" i="13" s="1"/>
  <c r="I815" i="13"/>
  <c r="J815" i="13"/>
  <c r="P815" i="13" s="1" a="1"/>
  <c r="P815" i="13" s="1"/>
  <c r="K815" i="13"/>
  <c r="Q815" i="13" s="1" a="1"/>
  <c r="Q815" i="13" s="1"/>
  <c r="M815" i="13" l="1" a="1"/>
  <c r="M815" i="13" s="1"/>
  <c r="H814" i="13"/>
  <c r="O815" i="13" a="1"/>
  <c r="O815" i="13" s="1"/>
  <c r="L814" i="13" l="1"/>
  <c r="M814" i="13" s="1" a="1"/>
  <c r="M814" i="13" s="1"/>
  <c r="I814" i="13"/>
  <c r="O814" i="13" s="1" a="1"/>
  <c r="O814" i="13" s="1"/>
  <c r="J814" i="13"/>
  <c r="P814" i="13" s="1" a="1"/>
  <c r="P814" i="13" s="1"/>
  <c r="K814" i="13"/>
  <c r="Q814" i="13" s="1" a="1"/>
  <c r="Q814" i="13" s="1"/>
  <c r="N814" i="13" l="1" a="1"/>
  <c r="N814" i="13" s="1"/>
  <c r="H813" i="13"/>
  <c r="L813" i="13" l="1"/>
  <c r="M813" i="13" s="1" a="1"/>
  <c r="M813" i="13" s="1"/>
  <c r="I813" i="13"/>
  <c r="O813" i="13" s="1" a="1"/>
  <c r="O813" i="13" s="1"/>
  <c r="J813" i="13"/>
  <c r="P813" i="13" s="1" a="1"/>
  <c r="P813" i="13" s="1"/>
  <c r="K813" i="13"/>
  <c r="Q813" i="13" s="1" a="1"/>
  <c r="Q813" i="13" s="1"/>
  <c r="N813" i="13" l="1" a="1"/>
  <c r="N813" i="13" s="1"/>
  <c r="H812" i="13"/>
  <c r="L812" i="13" l="1"/>
  <c r="N812" i="13" s="1" a="1"/>
  <c r="N812" i="13" s="1"/>
  <c r="J812" i="13"/>
  <c r="K812" i="13"/>
  <c r="Q812" i="13" s="1" a="1"/>
  <c r="Q812" i="13" s="1"/>
  <c r="I812" i="13"/>
  <c r="P812" i="13" a="1"/>
  <c r="P812" i="13" s="1"/>
  <c r="M812" i="13" l="1" a="1"/>
  <c r="M812" i="13" s="1"/>
  <c r="H811" i="13"/>
  <c r="O812" i="13" a="1"/>
  <c r="O812" i="13" s="1"/>
  <c r="L811" i="13" l="1"/>
  <c r="M811" i="13" s="1" a="1"/>
  <c r="M811" i="13" s="1"/>
  <c r="K811" i="13"/>
  <c r="I811" i="13"/>
  <c r="J811" i="13"/>
  <c r="P811" i="13" s="1" a="1"/>
  <c r="P811" i="13" s="1"/>
  <c r="Q811" i="13" a="1"/>
  <c r="Q811" i="13" s="1"/>
  <c r="O811" i="13" a="1"/>
  <c r="O811" i="13" s="1"/>
  <c r="N811" i="13" l="1" a="1"/>
  <c r="N811" i="13" s="1"/>
  <c r="H810" i="13"/>
  <c r="L810" i="13" l="1"/>
  <c r="M810" i="13" s="1" a="1"/>
  <c r="M810" i="13" s="1"/>
  <c r="J810" i="13"/>
  <c r="P810" i="13" s="1" a="1"/>
  <c r="P810" i="13" s="1"/>
  <c r="K810" i="13"/>
  <c r="I810" i="13"/>
  <c r="Q810" i="13" a="1"/>
  <c r="Q810" i="13" s="1"/>
  <c r="O810" i="13" a="1"/>
  <c r="O810" i="13" s="1"/>
  <c r="N810" i="13" l="1" a="1"/>
  <c r="N810" i="13" s="1"/>
  <c r="H809" i="13"/>
  <c r="L809" i="13" l="1"/>
  <c r="N809" i="13" s="1" a="1"/>
  <c r="N809" i="13" s="1"/>
  <c r="I809" i="13"/>
  <c r="O809" i="13" s="1" a="1"/>
  <c r="O809" i="13" s="1"/>
  <c r="K809" i="13"/>
  <c r="Q809" i="13" s="1" a="1"/>
  <c r="Q809" i="13" s="1"/>
  <c r="J809" i="13"/>
  <c r="P809" i="13" s="1" a="1"/>
  <c r="P809" i="13" s="1"/>
  <c r="M809" i="13" l="1" a="1"/>
  <c r="M809" i="13" s="1"/>
  <c r="H808" i="13"/>
  <c r="L808" i="13" l="1"/>
  <c r="M808" i="13" s="1" a="1"/>
  <c r="M808" i="13" s="1"/>
  <c r="I808" i="13"/>
  <c r="J808" i="13"/>
  <c r="P808" i="13" s="1" a="1"/>
  <c r="P808" i="13" s="1"/>
  <c r="K808" i="13"/>
  <c r="Q808" i="13" s="1" a="1"/>
  <c r="Q808" i="13" s="1"/>
  <c r="N808" i="13" l="1" a="1"/>
  <c r="N808" i="13" s="1"/>
  <c r="H807" i="13"/>
  <c r="O808" i="13" a="1"/>
  <c r="O808" i="13" s="1"/>
  <c r="L807" i="13" l="1"/>
  <c r="N807" i="13" s="1" a="1"/>
  <c r="N807" i="13" s="1"/>
  <c r="I807" i="13"/>
  <c r="J807" i="13"/>
  <c r="P807" i="13" s="1" a="1"/>
  <c r="P807" i="13" s="1"/>
  <c r="K807" i="13"/>
  <c r="Q807" i="13" s="1" a="1"/>
  <c r="Q807" i="13" s="1"/>
  <c r="M807" i="13" l="1" a="1"/>
  <c r="M807" i="13" s="1"/>
  <c r="H806" i="13"/>
  <c r="O807" i="13" a="1"/>
  <c r="O807" i="13" s="1"/>
  <c r="L806" i="13" l="1"/>
  <c r="M806" i="13" s="1" a="1"/>
  <c r="M806" i="13" s="1"/>
  <c r="I806" i="13"/>
  <c r="O806" i="13" s="1" a="1"/>
  <c r="O806" i="13" s="1"/>
  <c r="J806" i="13"/>
  <c r="P806" i="13" s="1" a="1"/>
  <c r="P806" i="13" s="1"/>
  <c r="K806" i="13"/>
  <c r="Q806" i="13" s="1" a="1"/>
  <c r="Q806" i="13" s="1"/>
  <c r="N806" i="13" l="1" a="1"/>
  <c r="N806" i="13" s="1"/>
  <c r="H805" i="13"/>
  <c r="L805" i="13" l="1"/>
  <c r="M805" i="13" s="1" a="1"/>
  <c r="M805" i="13" s="1"/>
  <c r="I805" i="13"/>
  <c r="J805" i="13"/>
  <c r="P805" i="13" s="1" a="1"/>
  <c r="P805" i="13" s="1"/>
  <c r="K805" i="13"/>
  <c r="Q805" i="13" s="1" a="1"/>
  <c r="Q805" i="13" s="1"/>
  <c r="O805" i="13" a="1"/>
  <c r="O805" i="13" s="1"/>
  <c r="N805" i="13" l="1" a="1"/>
  <c r="N805" i="13" s="1"/>
  <c r="H804" i="13"/>
  <c r="L804" i="13" l="1"/>
  <c r="N804" i="13" s="1" a="1"/>
  <c r="N804" i="13" s="1"/>
  <c r="J804" i="13"/>
  <c r="K804" i="13"/>
  <c r="I804" i="13"/>
  <c r="O804" i="13" s="1" a="1"/>
  <c r="O804" i="13" s="1"/>
  <c r="Q804" i="13" a="1"/>
  <c r="Q804" i="13" s="1"/>
  <c r="P804" i="13" a="1"/>
  <c r="P804" i="13" s="1"/>
  <c r="M804" i="13" l="1" a="1"/>
  <c r="M804" i="13" s="1"/>
  <c r="H803" i="13"/>
  <c r="L803" i="13" l="1"/>
  <c r="M803" i="13" s="1" a="1"/>
  <c r="M803" i="13" s="1"/>
  <c r="K803" i="13"/>
  <c r="Q803" i="13" s="1" a="1"/>
  <c r="Q803" i="13" s="1"/>
  <c r="I803" i="13"/>
  <c r="O803" i="13" s="1" a="1"/>
  <c r="O803" i="13" s="1"/>
  <c r="J803" i="13"/>
  <c r="P803" i="13" s="1" a="1"/>
  <c r="P803" i="13" s="1"/>
  <c r="N803" i="13" l="1" a="1"/>
  <c r="N803" i="13" s="1"/>
  <c r="H802" i="13"/>
  <c r="L802" i="13" l="1"/>
  <c r="M802" i="13" s="1" a="1"/>
  <c r="M802" i="13" s="1"/>
  <c r="J802" i="13"/>
  <c r="P802" i="13" s="1" a="1"/>
  <c r="P802" i="13" s="1"/>
  <c r="K802" i="13"/>
  <c r="Q802" i="13" s="1" a="1"/>
  <c r="Q802" i="13" s="1"/>
  <c r="I802" i="13"/>
  <c r="O802" i="13" s="1" a="1"/>
  <c r="O802" i="13" s="1"/>
  <c r="N802" i="13" l="1" a="1"/>
  <c r="N802" i="13" s="1"/>
  <c r="H801" i="13"/>
  <c r="L801" i="13" l="1"/>
  <c r="N801" i="13" s="1" a="1"/>
  <c r="N801" i="13" s="1"/>
  <c r="I801" i="13"/>
  <c r="K801" i="13"/>
  <c r="Q801" i="13" s="1" a="1"/>
  <c r="Q801" i="13" s="1"/>
  <c r="J801" i="13"/>
  <c r="P801" i="13" s="1" a="1"/>
  <c r="P801" i="13" s="1"/>
  <c r="M801" i="13" l="1" a="1"/>
  <c r="M801" i="13" s="1"/>
  <c r="H800" i="13"/>
  <c r="O801" i="13" a="1"/>
  <c r="O801" i="13" s="1"/>
  <c r="L800" i="13" l="1"/>
  <c r="M800" i="13" s="1" a="1"/>
  <c r="M800" i="13" s="1"/>
  <c r="I800" i="13"/>
  <c r="J800" i="13"/>
  <c r="K800" i="13"/>
  <c r="Q800" i="13" s="1" a="1"/>
  <c r="Q800" i="13" s="1"/>
  <c r="P800" i="13" a="1"/>
  <c r="P800" i="13" s="1"/>
  <c r="N800" i="13" l="1" a="1"/>
  <c r="N800" i="13" s="1"/>
  <c r="H799" i="13"/>
  <c r="O800" i="13" a="1"/>
  <c r="O800" i="13" s="1"/>
  <c r="L799" i="13" l="1"/>
  <c r="N799" i="13" s="1" a="1"/>
  <c r="N799" i="13" s="1"/>
  <c r="I799" i="13"/>
  <c r="O799" i="13" s="1" a="1"/>
  <c r="O799" i="13" s="1"/>
  <c r="J799" i="13"/>
  <c r="P799" i="13" s="1" a="1"/>
  <c r="P799" i="13" s="1"/>
  <c r="K799" i="13"/>
  <c r="Q799" i="13" s="1" a="1"/>
  <c r="Q799" i="13" s="1"/>
  <c r="M799" i="13" l="1" a="1"/>
  <c r="M799" i="13" s="1"/>
  <c r="H798" i="13"/>
  <c r="L798" i="13" l="1"/>
  <c r="M798" i="13" s="1" a="1"/>
  <c r="M798" i="13" s="1"/>
  <c r="I798" i="13"/>
  <c r="O798" i="13" s="1" a="1"/>
  <c r="O798" i="13" s="1"/>
  <c r="J798" i="13"/>
  <c r="P798" i="13" s="1" a="1"/>
  <c r="P798" i="13" s="1"/>
  <c r="K798" i="13"/>
  <c r="Q798" i="13" s="1" a="1"/>
  <c r="Q798" i="13" s="1"/>
  <c r="N798" i="13" l="1" a="1"/>
  <c r="N798" i="13" s="1"/>
  <c r="H797" i="13"/>
  <c r="L797" i="13" l="1"/>
  <c r="M797" i="13" s="1" a="1"/>
  <c r="M797" i="13" s="1"/>
  <c r="I797" i="13"/>
  <c r="J797" i="13"/>
  <c r="P797" i="13" s="1" a="1"/>
  <c r="P797" i="13" s="1"/>
  <c r="K797" i="13"/>
  <c r="Q797" i="13" s="1" a="1"/>
  <c r="Q797" i="13" s="1"/>
  <c r="O797" i="13" a="1"/>
  <c r="O797" i="13" s="1"/>
  <c r="N797" i="13" l="1" a="1"/>
  <c r="N797" i="13" s="1"/>
  <c r="H796" i="13"/>
  <c r="L796" i="13" l="1"/>
  <c r="N796" i="13" s="1" a="1"/>
  <c r="N796" i="13" s="1"/>
  <c r="J796" i="13"/>
  <c r="P796" i="13" s="1" a="1"/>
  <c r="P796" i="13" s="1"/>
  <c r="K796" i="13"/>
  <c r="Q796" i="13" s="1" a="1"/>
  <c r="Q796" i="13" s="1"/>
  <c r="I796" i="13"/>
  <c r="O796" i="13" s="1" a="1"/>
  <c r="O796" i="13" s="1"/>
  <c r="M796" i="13" l="1" a="1"/>
  <c r="M796" i="13" s="1"/>
  <c r="H795" i="13"/>
  <c r="L795" i="13" l="1"/>
  <c r="N795" i="13" s="1" a="1"/>
  <c r="N795" i="13" s="1"/>
  <c r="K795" i="13"/>
  <c r="Q795" i="13" s="1" a="1"/>
  <c r="Q795" i="13" s="1"/>
  <c r="I795" i="13"/>
  <c r="O795" i="13" s="1" a="1"/>
  <c r="O795" i="13" s="1"/>
  <c r="J795" i="13"/>
  <c r="P795" i="13" s="1" a="1"/>
  <c r="P795" i="13" s="1"/>
  <c r="M795" i="13" l="1" a="1"/>
  <c r="M795" i="13" s="1"/>
  <c r="H794" i="13"/>
  <c r="L794" i="13" l="1"/>
  <c r="M794" i="13" s="1" a="1"/>
  <c r="M794" i="13" s="1"/>
  <c r="J794" i="13"/>
  <c r="P794" i="13" s="1" a="1"/>
  <c r="P794" i="13" s="1"/>
  <c r="K794" i="13"/>
  <c r="Q794" i="13" s="1" a="1"/>
  <c r="Q794" i="13" s="1"/>
  <c r="I794" i="13"/>
  <c r="O794" i="13" s="1" a="1"/>
  <c r="O794" i="13" s="1"/>
  <c r="N794" i="13" l="1" a="1"/>
  <c r="N794" i="13" s="1"/>
  <c r="H793" i="13"/>
  <c r="L793" i="13" l="1"/>
  <c r="N793" i="13" s="1" a="1"/>
  <c r="N793" i="13" s="1"/>
  <c r="I793" i="13"/>
  <c r="K793" i="13"/>
  <c r="Q793" i="13" s="1" a="1"/>
  <c r="Q793" i="13" s="1"/>
  <c r="J793" i="13"/>
  <c r="P793" i="13" s="1" a="1"/>
  <c r="P793" i="13" s="1"/>
  <c r="M793" i="13" l="1" a="1"/>
  <c r="M793" i="13" s="1"/>
  <c r="H792" i="13"/>
  <c r="O793" i="13" a="1"/>
  <c r="O793" i="13" s="1"/>
  <c r="L792" i="13" l="1"/>
  <c r="M792" i="13" s="1" a="1"/>
  <c r="M792" i="13" s="1"/>
  <c r="I792" i="13"/>
  <c r="K792" i="13"/>
  <c r="Q792" i="13" s="1" a="1"/>
  <c r="Q792" i="13" s="1"/>
  <c r="J792" i="13"/>
  <c r="P792" i="13" s="1" a="1"/>
  <c r="P792" i="13" s="1"/>
  <c r="N792" i="13" l="1" a="1"/>
  <c r="N792" i="13" s="1"/>
  <c r="H791" i="13"/>
  <c r="O792" i="13" a="1"/>
  <c r="O792" i="13" s="1"/>
  <c r="L791" i="13" l="1"/>
  <c r="N791" i="13" s="1" a="1"/>
  <c r="N791" i="13" s="1"/>
  <c r="J791" i="13"/>
  <c r="I791" i="13"/>
  <c r="O791" i="13" s="1" a="1"/>
  <c r="O791" i="13" s="1"/>
  <c r="K791" i="13"/>
  <c r="Q791" i="13" s="1" a="1"/>
  <c r="Q791" i="13" s="1"/>
  <c r="P791" i="13" a="1"/>
  <c r="P791" i="13" s="1"/>
  <c r="M791" i="13" l="1" a="1"/>
  <c r="M791" i="13" s="1"/>
  <c r="H790" i="13"/>
  <c r="L790" i="13" l="1"/>
  <c r="M790" i="13" s="1" a="1"/>
  <c r="M790" i="13" s="1"/>
  <c r="K790" i="13"/>
  <c r="Q790" i="13" s="1" a="1"/>
  <c r="Q790" i="13" s="1"/>
  <c r="J790" i="13"/>
  <c r="P790" i="13" s="1" a="1"/>
  <c r="P790" i="13" s="1"/>
  <c r="I790" i="13"/>
  <c r="O790" i="13" s="1" a="1"/>
  <c r="O790" i="13" s="1"/>
  <c r="N790" i="13" l="1" a="1"/>
  <c r="N790" i="13" s="1"/>
  <c r="H789" i="13"/>
  <c r="L789" i="13" l="1"/>
  <c r="M789" i="13" s="1" a="1"/>
  <c r="M789" i="13" s="1"/>
  <c r="I789" i="13"/>
  <c r="O789" i="13" s="1" a="1"/>
  <c r="O789" i="13" s="1"/>
  <c r="J789" i="13"/>
  <c r="P789" i="13" s="1" a="1"/>
  <c r="P789" i="13" s="1"/>
  <c r="K789" i="13"/>
  <c r="Q789" i="13" s="1" a="1"/>
  <c r="Q789" i="13" s="1"/>
  <c r="N789" i="13" l="1" a="1"/>
  <c r="N789" i="13" s="1"/>
  <c r="H788" i="13"/>
  <c r="L788" i="13" l="1"/>
  <c r="N788" i="13" s="1" a="1"/>
  <c r="N788" i="13" s="1"/>
  <c r="I788" i="13"/>
  <c r="J788" i="13"/>
  <c r="P788" i="13" s="1" a="1"/>
  <c r="P788" i="13" s="1"/>
  <c r="K788" i="13"/>
  <c r="Q788" i="13" s="1" a="1"/>
  <c r="Q788" i="13" s="1"/>
  <c r="O788" i="13" a="1"/>
  <c r="O788" i="13" s="1"/>
  <c r="M788" i="13" l="1" a="1"/>
  <c r="M788" i="13" s="1"/>
  <c r="H787" i="13"/>
  <c r="L787" i="13" l="1"/>
  <c r="M787" i="13" s="1" a="1"/>
  <c r="M787" i="13" s="1"/>
  <c r="I787" i="13"/>
  <c r="J787" i="13"/>
  <c r="K787" i="13"/>
  <c r="Q787" i="13" s="1" a="1"/>
  <c r="Q787" i="13" s="1"/>
  <c r="P787" i="13" a="1"/>
  <c r="P787" i="13" s="1"/>
  <c r="O787" i="13" a="1"/>
  <c r="O787" i="13" s="1"/>
  <c r="N787" i="13" l="1" a="1"/>
  <c r="N787" i="13" s="1"/>
  <c r="H786" i="13"/>
  <c r="L786" i="13" l="1"/>
  <c r="M786" i="13" s="1" a="1"/>
  <c r="M786" i="13" s="1"/>
  <c r="I786" i="13"/>
  <c r="O786" i="13" s="1" a="1"/>
  <c r="O786" i="13" s="1"/>
  <c r="J786" i="13"/>
  <c r="P786" i="13" s="1" a="1"/>
  <c r="P786" i="13" s="1"/>
  <c r="K786" i="13"/>
  <c r="Q786" i="13" s="1" a="1"/>
  <c r="Q786" i="13" s="1"/>
  <c r="N786" i="13" l="1" a="1"/>
  <c r="N786" i="13" s="1"/>
  <c r="H785" i="13"/>
  <c r="L785" i="13" l="1"/>
  <c r="N785" i="13" s="1" a="1"/>
  <c r="N785" i="13" s="1"/>
  <c r="I785" i="13"/>
  <c r="J785" i="13"/>
  <c r="P785" i="13" s="1" a="1"/>
  <c r="P785" i="13" s="1"/>
  <c r="K785" i="13"/>
  <c r="Q785" i="13" s="1" a="1"/>
  <c r="Q785" i="13" s="1"/>
  <c r="M785" i="13" l="1" a="1"/>
  <c r="M785" i="13" s="1"/>
  <c r="H784" i="13"/>
  <c r="O785" i="13" a="1"/>
  <c r="O785" i="13" s="1"/>
  <c r="L784" i="13" l="1"/>
  <c r="M784" i="13" s="1" a="1"/>
  <c r="M784" i="13" s="1"/>
  <c r="I784" i="13"/>
  <c r="J784" i="13"/>
  <c r="K784" i="13"/>
  <c r="Q784" i="13" s="1" a="1"/>
  <c r="Q784" i="13" s="1"/>
  <c r="P784" i="13" a="1"/>
  <c r="P784" i="13" s="1"/>
  <c r="N784" i="13" l="1" a="1"/>
  <c r="N784" i="13" s="1"/>
  <c r="H783" i="13"/>
  <c r="O784" i="13" a="1"/>
  <c r="O784" i="13" s="1"/>
  <c r="L783" i="13" l="1"/>
  <c r="N783" i="13" s="1" a="1"/>
  <c r="N783" i="13" s="1"/>
  <c r="J783" i="13"/>
  <c r="K783" i="13"/>
  <c r="Q783" i="13" s="1" a="1"/>
  <c r="Q783" i="13" s="1"/>
  <c r="I783" i="13"/>
  <c r="O783" i="13" s="1" a="1"/>
  <c r="O783" i="13" s="1"/>
  <c r="P783" i="13" a="1"/>
  <c r="P783" i="13" s="1"/>
  <c r="M783" i="13" l="1" a="1"/>
  <c r="M783" i="13" s="1"/>
  <c r="H782" i="13"/>
  <c r="L782" i="13" l="1"/>
  <c r="M782" i="13" s="1" a="1"/>
  <c r="M782" i="13" s="1"/>
  <c r="K782" i="13"/>
  <c r="Q782" i="13" s="1" a="1"/>
  <c r="Q782" i="13" s="1"/>
  <c r="I782" i="13"/>
  <c r="O782" i="13" s="1" a="1"/>
  <c r="O782" i="13" s="1"/>
  <c r="J782" i="13"/>
  <c r="P782" i="13" s="1" a="1"/>
  <c r="P782" i="13" s="1"/>
  <c r="N782" i="13" l="1" a="1"/>
  <c r="N782" i="13" s="1"/>
  <c r="H781" i="13"/>
  <c r="L781" i="13" l="1"/>
  <c r="M781" i="13" s="1" a="1"/>
  <c r="M781" i="13" s="1"/>
  <c r="I781" i="13"/>
  <c r="O781" i="13" s="1" a="1"/>
  <c r="O781" i="13" s="1"/>
  <c r="J781" i="13"/>
  <c r="P781" i="13" s="1" a="1"/>
  <c r="P781" i="13" s="1"/>
  <c r="K781" i="13"/>
  <c r="Q781" i="13" s="1" a="1"/>
  <c r="Q781" i="13" s="1"/>
  <c r="N781" i="13" l="1" a="1"/>
  <c r="N781" i="13" s="1"/>
  <c r="H780" i="13"/>
  <c r="L780" i="13" l="1"/>
  <c r="N780" i="13" s="1" a="1"/>
  <c r="N780" i="13" s="1"/>
  <c r="I780" i="13"/>
  <c r="O780" i="13" s="1" a="1"/>
  <c r="O780" i="13" s="1"/>
  <c r="J780" i="13"/>
  <c r="K780" i="13"/>
  <c r="Q780" i="13" s="1" a="1"/>
  <c r="Q780" i="13" s="1"/>
  <c r="P780" i="13" a="1"/>
  <c r="P780" i="13" s="1"/>
  <c r="M780" i="13" l="1" a="1"/>
  <c r="M780" i="13" s="1"/>
  <c r="H779" i="13"/>
  <c r="L779" i="13" l="1"/>
  <c r="M779" i="13" s="1" a="1"/>
  <c r="M779" i="13" s="1"/>
  <c r="I779" i="13"/>
  <c r="J779" i="13"/>
  <c r="P779" i="13" s="1" a="1"/>
  <c r="P779" i="13" s="1"/>
  <c r="K779" i="13"/>
  <c r="Q779" i="13" s="1" a="1"/>
  <c r="Q779" i="13" s="1"/>
  <c r="O779" i="13" a="1"/>
  <c r="O779" i="13" s="1"/>
  <c r="N779" i="13" l="1" a="1"/>
  <c r="N779" i="13" s="1"/>
  <c r="H778" i="13"/>
  <c r="L778" i="13" l="1"/>
  <c r="M778" i="13" s="1" a="1"/>
  <c r="M778" i="13" s="1"/>
  <c r="I778" i="13"/>
  <c r="J778" i="13"/>
  <c r="P778" i="13" s="1" a="1"/>
  <c r="P778" i="13" s="1"/>
  <c r="K778" i="13"/>
  <c r="Q778" i="13" s="1" a="1"/>
  <c r="Q778" i="13" s="1"/>
  <c r="O778" i="13" a="1"/>
  <c r="O778" i="13" s="1"/>
  <c r="N778" i="13" l="1" a="1"/>
  <c r="N778" i="13" s="1"/>
  <c r="H777" i="13"/>
  <c r="L777" i="13" l="1"/>
  <c r="N777" i="13" s="1" a="1"/>
  <c r="N777" i="13" s="1"/>
  <c r="I777" i="13"/>
  <c r="J777" i="13"/>
  <c r="P777" i="13" s="1" a="1"/>
  <c r="P777" i="13" s="1"/>
  <c r="K777" i="13"/>
  <c r="Q777" i="13" s="1" a="1"/>
  <c r="Q777" i="13" s="1"/>
  <c r="M777" i="13" l="1" a="1"/>
  <c r="M777" i="13" s="1"/>
  <c r="H776" i="13"/>
  <c r="O777" i="13" a="1"/>
  <c r="O777" i="13" s="1"/>
  <c r="L776" i="13" l="1"/>
  <c r="M776" i="13" s="1" a="1"/>
  <c r="M776" i="13" s="1"/>
  <c r="I776" i="13"/>
  <c r="J776" i="13"/>
  <c r="P776" i="13" s="1" a="1"/>
  <c r="P776" i="13" s="1"/>
  <c r="K776" i="13"/>
  <c r="Q776" i="13" s="1" a="1"/>
  <c r="Q776" i="13" s="1"/>
  <c r="N776" i="13" l="1" a="1"/>
  <c r="N776" i="13" s="1"/>
  <c r="H775" i="13"/>
  <c r="O776" i="13" a="1"/>
  <c r="O776" i="13" s="1"/>
  <c r="L775" i="13" l="1"/>
  <c r="N775" i="13" s="1" a="1"/>
  <c r="N775" i="13" s="1"/>
  <c r="J775" i="13"/>
  <c r="P775" i="13" s="1" a="1"/>
  <c r="P775" i="13" s="1"/>
  <c r="K775" i="13"/>
  <c r="I775" i="13"/>
  <c r="O775" i="13" s="1" a="1"/>
  <c r="O775" i="13" s="1"/>
  <c r="Q775" i="13" a="1"/>
  <c r="Q775" i="13" s="1"/>
  <c r="M775" i="13" l="1" a="1"/>
  <c r="M775" i="13" s="1"/>
  <c r="H774" i="13"/>
  <c r="L774" i="13" l="1"/>
  <c r="M774" i="13" s="1" a="1"/>
  <c r="M774" i="13" s="1"/>
  <c r="K774" i="13"/>
  <c r="Q774" i="13" s="1" a="1"/>
  <c r="Q774" i="13" s="1"/>
  <c r="I774" i="13"/>
  <c r="O774" i="13" s="1" a="1"/>
  <c r="O774" i="13" s="1"/>
  <c r="J774" i="13"/>
  <c r="P774" i="13" s="1" a="1"/>
  <c r="P774" i="13" s="1"/>
  <c r="N774" i="13" l="1" a="1"/>
  <c r="N774" i="13" s="1"/>
  <c r="H773" i="13"/>
  <c r="L773" i="13" l="1"/>
  <c r="M773" i="13" s="1" a="1"/>
  <c r="M773" i="13" s="1"/>
  <c r="I773" i="13"/>
  <c r="O773" i="13" s="1" a="1"/>
  <c r="O773" i="13" s="1"/>
  <c r="J773" i="13"/>
  <c r="P773" i="13" s="1" a="1"/>
  <c r="P773" i="13" s="1"/>
  <c r="K773" i="13"/>
  <c r="Q773" i="13" s="1" a="1"/>
  <c r="Q773" i="13" s="1"/>
  <c r="N773" i="13" l="1" a="1"/>
  <c r="N773" i="13" s="1"/>
  <c r="H772" i="13"/>
  <c r="L772" i="13" l="1"/>
  <c r="N772" i="13" s="1" a="1"/>
  <c r="N772" i="13" s="1"/>
  <c r="I772" i="13"/>
  <c r="O772" i="13" s="1" a="1"/>
  <c r="O772" i="13" s="1"/>
  <c r="J772" i="13"/>
  <c r="P772" i="13" s="1" a="1"/>
  <c r="P772" i="13" s="1"/>
  <c r="K772" i="13"/>
  <c r="Q772" i="13" s="1" a="1"/>
  <c r="Q772" i="13" s="1"/>
  <c r="M772" i="13" l="1" a="1"/>
  <c r="M772" i="13" s="1"/>
  <c r="H771" i="13"/>
  <c r="L771" i="13" l="1"/>
  <c r="M771" i="13" s="1" a="1"/>
  <c r="M771" i="13" s="1"/>
  <c r="I771" i="13"/>
  <c r="O771" i="13" s="1" a="1"/>
  <c r="O771" i="13" s="1"/>
  <c r="J771" i="13"/>
  <c r="P771" i="13" s="1" a="1"/>
  <c r="P771" i="13" s="1"/>
  <c r="K771" i="13"/>
  <c r="Q771" i="13" s="1" a="1"/>
  <c r="Q771" i="13" s="1"/>
  <c r="N771" i="13" l="1" a="1"/>
  <c r="N771" i="13" s="1"/>
  <c r="H770" i="13"/>
  <c r="L770" i="13" l="1"/>
  <c r="M770" i="13" s="1" a="1"/>
  <c r="M770" i="13" s="1"/>
  <c r="I770" i="13"/>
  <c r="O770" i="13" s="1" a="1"/>
  <c r="O770" i="13" s="1"/>
  <c r="J770" i="13"/>
  <c r="P770" i="13" s="1" a="1"/>
  <c r="P770" i="13" s="1"/>
  <c r="K770" i="13"/>
  <c r="Q770" i="13" s="1" a="1"/>
  <c r="Q770" i="13" s="1"/>
  <c r="N770" i="13" l="1" a="1"/>
  <c r="N770" i="13" s="1"/>
  <c r="H769" i="13"/>
  <c r="L769" i="13" l="1"/>
  <c r="N769" i="13" s="1" a="1"/>
  <c r="N769" i="13" s="1"/>
  <c r="I769" i="13"/>
  <c r="J769" i="13"/>
  <c r="K769" i="13"/>
  <c r="Q769" i="13" s="1" a="1"/>
  <c r="Q769" i="13" s="1"/>
  <c r="P769" i="13" a="1"/>
  <c r="P769" i="13" s="1"/>
  <c r="M769" i="13" l="1" a="1"/>
  <c r="M769" i="13" s="1"/>
  <c r="H768" i="13"/>
  <c r="O769" i="13" a="1"/>
  <c r="O769" i="13" s="1"/>
  <c r="L768" i="13" l="1"/>
  <c r="M768" i="13" s="1" a="1"/>
  <c r="M768" i="13" s="1"/>
  <c r="I768" i="13"/>
  <c r="J768" i="13"/>
  <c r="K768" i="13"/>
  <c r="Q768" i="13" s="1" a="1"/>
  <c r="Q768" i="13" s="1"/>
  <c r="P768" i="13" a="1"/>
  <c r="P768" i="13" s="1"/>
  <c r="N768" i="13" l="1" a="1"/>
  <c r="N768" i="13" s="1"/>
  <c r="H767" i="13"/>
  <c r="O768" i="13" a="1"/>
  <c r="O768" i="13" s="1"/>
  <c r="L767" i="13" l="1"/>
  <c r="N767" i="13" s="1" a="1"/>
  <c r="N767" i="13" s="1"/>
  <c r="J767" i="13"/>
  <c r="P767" i="13" s="1" a="1"/>
  <c r="P767" i="13" s="1"/>
  <c r="K767" i="13"/>
  <c r="Q767" i="13" s="1" a="1"/>
  <c r="Q767" i="13" s="1"/>
  <c r="I767" i="13"/>
  <c r="O767" i="13" s="1" a="1"/>
  <c r="O767" i="13" s="1"/>
  <c r="M767" i="13" l="1" a="1"/>
  <c r="M767" i="13" s="1"/>
  <c r="H766" i="13"/>
  <c r="L766" i="13" l="1"/>
  <c r="M766" i="13" s="1" a="1"/>
  <c r="M766" i="13" s="1"/>
  <c r="K766" i="13"/>
  <c r="Q766" i="13" s="1" a="1"/>
  <c r="Q766" i="13" s="1"/>
  <c r="I766" i="13"/>
  <c r="O766" i="13" s="1" a="1"/>
  <c r="O766" i="13" s="1"/>
  <c r="J766" i="13"/>
  <c r="P766" i="13" s="1" a="1"/>
  <c r="P766" i="13" s="1"/>
  <c r="N766" i="13" l="1" a="1"/>
  <c r="N766" i="13" s="1"/>
  <c r="H765" i="13"/>
  <c r="L765" i="13" l="1"/>
  <c r="M765" i="13" s="1" a="1"/>
  <c r="M765" i="13" s="1"/>
  <c r="I765" i="13"/>
  <c r="O765" i="13" s="1" a="1"/>
  <c r="O765" i="13" s="1"/>
  <c r="J765" i="13"/>
  <c r="P765" i="13" s="1" a="1"/>
  <c r="P765" i="13" s="1"/>
  <c r="K765" i="13"/>
  <c r="Q765" i="13" s="1" a="1"/>
  <c r="Q765" i="13" s="1"/>
  <c r="N765" i="13" l="1" a="1"/>
  <c r="N765" i="13" s="1"/>
  <c r="H764" i="13"/>
  <c r="L764" i="13" l="1"/>
  <c r="N764" i="13" s="1" a="1"/>
  <c r="N764" i="13" s="1"/>
  <c r="I764" i="13"/>
  <c r="O764" i="13" s="1" a="1"/>
  <c r="O764" i="13" s="1"/>
  <c r="J764" i="13"/>
  <c r="P764" i="13" s="1" a="1"/>
  <c r="P764" i="13" s="1"/>
  <c r="K764" i="13"/>
  <c r="Q764" i="13" s="1" a="1"/>
  <c r="Q764" i="13" s="1"/>
  <c r="M764" i="13" l="1" a="1"/>
  <c r="M764" i="13" s="1"/>
  <c r="H763" i="13"/>
  <c r="L763" i="13" l="1"/>
  <c r="M763" i="13" s="1" a="1"/>
  <c r="M763" i="13" s="1"/>
  <c r="I763" i="13"/>
  <c r="J763" i="13"/>
  <c r="P763" i="13" s="1" a="1"/>
  <c r="P763" i="13" s="1"/>
  <c r="K763" i="13"/>
  <c r="Q763" i="13" s="1" a="1"/>
  <c r="Q763" i="13" s="1"/>
  <c r="O763" i="13" a="1"/>
  <c r="O763" i="13" s="1"/>
  <c r="N763" i="13" l="1" a="1"/>
  <c r="N763" i="13" s="1"/>
  <c r="H762" i="13"/>
  <c r="L762" i="13" l="1"/>
  <c r="M762" i="13" s="1" a="1"/>
  <c r="M762" i="13" s="1"/>
  <c r="I762" i="13"/>
  <c r="J762" i="13"/>
  <c r="P762" i="13" s="1" a="1"/>
  <c r="P762" i="13" s="1"/>
  <c r="K762" i="13"/>
  <c r="Q762" i="13" s="1" a="1"/>
  <c r="Q762" i="13" s="1"/>
  <c r="O762" i="13" a="1"/>
  <c r="O762" i="13" s="1"/>
  <c r="N762" i="13" l="1" a="1"/>
  <c r="N762" i="13" s="1"/>
  <c r="H761" i="13"/>
  <c r="L761" i="13" l="1"/>
  <c r="N761" i="13" s="1" a="1"/>
  <c r="N761" i="13" s="1"/>
  <c r="I761" i="13"/>
  <c r="J761" i="13"/>
  <c r="P761" i="13" s="1" a="1"/>
  <c r="P761" i="13" s="1"/>
  <c r="K761" i="13"/>
  <c r="Q761" i="13" s="1" a="1"/>
  <c r="Q761" i="13" s="1"/>
  <c r="M761" i="13" l="1" a="1"/>
  <c r="M761" i="13" s="1"/>
  <c r="H760" i="13"/>
  <c r="O761" i="13" a="1"/>
  <c r="O761" i="13" s="1"/>
  <c r="L760" i="13" l="1"/>
  <c r="M760" i="13" s="1" a="1"/>
  <c r="M760" i="13" s="1"/>
  <c r="I760" i="13"/>
  <c r="O760" i="13" s="1" a="1"/>
  <c r="O760" i="13" s="1"/>
  <c r="J760" i="13"/>
  <c r="P760" i="13" s="1" a="1"/>
  <c r="P760" i="13" s="1"/>
  <c r="K760" i="13"/>
  <c r="Q760" i="13" s="1" a="1"/>
  <c r="Q760" i="13" s="1"/>
  <c r="N760" i="13" l="1" a="1"/>
  <c r="N760" i="13" s="1"/>
  <c r="H759" i="13"/>
  <c r="L759" i="13" l="1"/>
  <c r="N759" i="13" s="1" a="1"/>
  <c r="N759" i="13" s="1"/>
  <c r="J759" i="13"/>
  <c r="P759" i="13" s="1" a="1"/>
  <c r="P759" i="13" s="1"/>
  <c r="K759" i="13"/>
  <c r="Q759" i="13" s="1" a="1"/>
  <c r="Q759" i="13" s="1"/>
  <c r="I759" i="13"/>
  <c r="O759" i="13" s="1" a="1"/>
  <c r="O759" i="13" s="1"/>
  <c r="M759" i="13" l="1" a="1"/>
  <c r="M759" i="13" s="1"/>
  <c r="H758" i="13"/>
  <c r="L758" i="13" l="1"/>
  <c r="M758" i="13" s="1" a="1"/>
  <c r="M758" i="13" s="1"/>
  <c r="K758" i="13"/>
  <c r="Q758" i="13" s="1" a="1"/>
  <c r="Q758" i="13" s="1"/>
  <c r="I758" i="13"/>
  <c r="O758" i="13" s="1" a="1"/>
  <c r="O758" i="13" s="1"/>
  <c r="J758" i="13"/>
  <c r="P758" i="13" s="1" a="1"/>
  <c r="P758" i="13" s="1"/>
  <c r="N758" i="13" l="1" a="1"/>
  <c r="N758" i="13" s="1"/>
  <c r="H757" i="13"/>
  <c r="L757" i="13" l="1"/>
  <c r="M757" i="13" s="1" a="1"/>
  <c r="M757" i="13" s="1"/>
  <c r="I757" i="13"/>
  <c r="O757" i="13" s="1" a="1"/>
  <c r="O757" i="13" s="1"/>
  <c r="J757" i="13"/>
  <c r="P757" i="13" s="1" a="1"/>
  <c r="P757" i="13" s="1"/>
  <c r="K757" i="13"/>
  <c r="Q757" i="13" s="1" a="1"/>
  <c r="Q757" i="13" s="1"/>
  <c r="N757" i="13" l="1" a="1"/>
  <c r="N757" i="13" s="1"/>
  <c r="H756" i="13"/>
  <c r="L756" i="13" l="1"/>
  <c r="N756" i="13" s="1" a="1"/>
  <c r="N756" i="13" s="1"/>
  <c r="I756" i="13"/>
  <c r="O756" i="13" s="1" a="1"/>
  <c r="O756" i="13" s="1"/>
  <c r="J756" i="13"/>
  <c r="K756" i="13"/>
  <c r="Q756" i="13" s="1" a="1"/>
  <c r="Q756" i="13" s="1"/>
  <c r="P756" i="13" a="1"/>
  <c r="P756" i="13" s="1"/>
  <c r="M756" i="13" l="1" a="1"/>
  <c r="M756" i="13" s="1"/>
  <c r="H755" i="13"/>
  <c r="L755" i="13" l="1"/>
  <c r="M755" i="13" s="1" a="1"/>
  <c r="M755" i="13" s="1"/>
  <c r="I755" i="13"/>
  <c r="J755" i="13"/>
  <c r="P755" i="13" s="1" a="1"/>
  <c r="P755" i="13" s="1"/>
  <c r="K755" i="13"/>
  <c r="Q755" i="13" s="1" a="1"/>
  <c r="Q755" i="13" s="1"/>
  <c r="N755" i="13" l="1" a="1"/>
  <c r="N755" i="13" s="1"/>
  <c r="H754" i="13"/>
  <c r="O755" i="13" a="1"/>
  <c r="O755" i="13" s="1"/>
  <c r="L754" i="13" l="1"/>
  <c r="M754" i="13" s="1" a="1"/>
  <c r="M754" i="13" s="1"/>
  <c r="I754" i="13"/>
  <c r="O754" i="13" s="1" a="1"/>
  <c r="O754" i="13" s="1"/>
  <c r="J754" i="13"/>
  <c r="P754" i="13" s="1" a="1"/>
  <c r="P754" i="13" s="1"/>
  <c r="K754" i="13"/>
  <c r="Q754" i="13" s="1" a="1"/>
  <c r="Q754" i="13" s="1"/>
  <c r="N754" i="13" l="1" a="1"/>
  <c r="N754" i="13" s="1"/>
  <c r="H753" i="13"/>
  <c r="L753" i="13" l="1"/>
  <c r="N753" i="13" s="1" a="1"/>
  <c r="N753" i="13" s="1"/>
  <c r="I753" i="13"/>
  <c r="O753" i="13" s="1" a="1"/>
  <c r="O753" i="13" s="1"/>
  <c r="J753" i="13"/>
  <c r="P753" i="13" s="1" a="1"/>
  <c r="P753" i="13" s="1"/>
  <c r="K753" i="13"/>
  <c r="Q753" i="13" s="1" a="1"/>
  <c r="Q753" i="13" s="1"/>
  <c r="M753" i="13" l="1" a="1"/>
  <c r="M753" i="13" s="1"/>
  <c r="H752" i="13"/>
  <c r="L752" i="13" l="1"/>
  <c r="M752" i="13" s="1" a="1"/>
  <c r="M752" i="13" s="1"/>
  <c r="I752" i="13"/>
  <c r="O752" i="13" s="1" a="1"/>
  <c r="O752" i="13" s="1"/>
  <c r="J752" i="13"/>
  <c r="P752" i="13" s="1" a="1"/>
  <c r="P752" i="13" s="1"/>
  <c r="K752" i="13"/>
  <c r="Q752" i="13" s="1" a="1"/>
  <c r="Q752" i="13" s="1"/>
  <c r="N752" i="13" l="1" a="1"/>
  <c r="N752" i="13" s="1"/>
  <c r="H751" i="13"/>
  <c r="L751" i="13" l="1"/>
  <c r="N751" i="13" s="1" a="1"/>
  <c r="N751" i="13" s="1"/>
  <c r="J751" i="13"/>
  <c r="P751" i="13" s="1" a="1"/>
  <c r="P751" i="13" s="1"/>
  <c r="K751" i="13"/>
  <c r="Q751" i="13" s="1" a="1"/>
  <c r="Q751" i="13" s="1"/>
  <c r="I751" i="13"/>
  <c r="O751" i="13" s="1" a="1"/>
  <c r="O751" i="13" s="1"/>
  <c r="M751" i="13" l="1" a="1"/>
  <c r="M751" i="13" s="1"/>
  <c r="H750" i="13"/>
  <c r="L750" i="13" l="1"/>
  <c r="M750" i="13" s="1" a="1"/>
  <c r="M750" i="13" s="1"/>
  <c r="K750" i="13"/>
  <c r="Q750" i="13" s="1" a="1"/>
  <c r="Q750" i="13" s="1"/>
  <c r="I750" i="13"/>
  <c r="J750" i="13"/>
  <c r="P750" i="13" s="1" a="1"/>
  <c r="P750" i="13" s="1"/>
  <c r="O750" i="13" a="1"/>
  <c r="O750" i="13" s="1"/>
  <c r="N750" i="13" l="1" a="1"/>
  <c r="N750" i="13" s="1"/>
  <c r="H749" i="13"/>
  <c r="L749" i="13" l="1"/>
  <c r="M749" i="13" s="1" a="1"/>
  <c r="M749" i="13" s="1"/>
  <c r="I749" i="13"/>
  <c r="O749" i="13" s="1" a="1"/>
  <c r="O749" i="13" s="1"/>
  <c r="J749" i="13"/>
  <c r="P749" i="13" s="1" a="1"/>
  <c r="P749" i="13" s="1"/>
  <c r="K749" i="13"/>
  <c r="Q749" i="13" s="1" a="1"/>
  <c r="Q749" i="13" s="1"/>
  <c r="N749" i="13" l="1" a="1"/>
  <c r="N749" i="13" s="1"/>
  <c r="H748" i="13"/>
  <c r="L748" i="13" l="1"/>
  <c r="N748" i="13" s="1" a="1"/>
  <c r="N748" i="13" s="1"/>
  <c r="I748" i="13"/>
  <c r="J748" i="13"/>
  <c r="P748" i="13" s="1" a="1"/>
  <c r="P748" i="13" s="1"/>
  <c r="K748" i="13"/>
  <c r="Q748" i="13" s="1" a="1"/>
  <c r="Q748" i="13" s="1"/>
  <c r="M748" i="13" l="1" a="1"/>
  <c r="M748" i="13" s="1"/>
  <c r="H747" i="13"/>
  <c r="O748" i="13" a="1"/>
  <c r="O748" i="13" s="1"/>
  <c r="L747" i="13" l="1"/>
  <c r="M747" i="13" s="1" a="1"/>
  <c r="M747" i="13" s="1"/>
  <c r="I747" i="13"/>
  <c r="J747" i="13"/>
  <c r="K747" i="13"/>
  <c r="Q747" i="13" s="1" a="1"/>
  <c r="Q747" i="13" s="1"/>
  <c r="P747" i="13" a="1"/>
  <c r="P747" i="13" s="1"/>
  <c r="N747" i="13" l="1" a="1"/>
  <c r="N747" i="13" s="1"/>
  <c r="H746" i="13"/>
  <c r="O747" i="13" a="1"/>
  <c r="O747" i="13" s="1"/>
  <c r="L746" i="13" l="1"/>
  <c r="M746" i="13" s="1" a="1"/>
  <c r="M746" i="13" s="1"/>
  <c r="I746" i="13"/>
  <c r="O746" i="13" s="1" a="1"/>
  <c r="O746" i="13" s="1"/>
  <c r="J746" i="13"/>
  <c r="P746" i="13" s="1" a="1"/>
  <c r="P746" i="13" s="1"/>
  <c r="K746" i="13"/>
  <c r="Q746" i="13" s="1" a="1"/>
  <c r="Q746" i="13" s="1"/>
  <c r="N746" i="13" l="1" a="1"/>
  <c r="N746" i="13" s="1"/>
  <c r="H745" i="13"/>
  <c r="L745" i="13" l="1"/>
  <c r="N745" i="13" s="1" a="1"/>
  <c r="N745" i="13" s="1"/>
  <c r="I745" i="13"/>
  <c r="O745" i="13" s="1" a="1"/>
  <c r="O745" i="13" s="1"/>
  <c r="J745" i="13"/>
  <c r="P745" i="13" s="1" a="1"/>
  <c r="P745" i="13" s="1"/>
  <c r="K745" i="13"/>
  <c r="Q745" i="13" s="1" a="1"/>
  <c r="Q745" i="13" s="1"/>
  <c r="M745" i="13" l="1" a="1"/>
  <c r="M745" i="13" s="1"/>
  <c r="H744" i="13"/>
  <c r="L744" i="13" l="1"/>
  <c r="M744" i="13" s="1" a="1"/>
  <c r="M744" i="13" s="1"/>
  <c r="I744" i="13"/>
  <c r="O744" i="13" s="1" a="1"/>
  <c r="O744" i="13" s="1"/>
  <c r="J744" i="13"/>
  <c r="P744" i="13" s="1" a="1"/>
  <c r="P744" i="13" s="1"/>
  <c r="K744" i="13"/>
  <c r="Q744" i="13" s="1" a="1"/>
  <c r="Q744" i="13" s="1"/>
  <c r="N744" i="13" l="1" a="1"/>
  <c r="N744" i="13" s="1"/>
  <c r="H743" i="13"/>
  <c r="L743" i="13" l="1"/>
  <c r="N743" i="13" s="1" a="1"/>
  <c r="N743" i="13" s="1"/>
  <c r="J743" i="13"/>
  <c r="K743" i="13"/>
  <c r="Q743" i="13" s="1" a="1"/>
  <c r="Q743" i="13" s="1"/>
  <c r="I743" i="13"/>
  <c r="O743" i="13" s="1" a="1"/>
  <c r="O743" i="13" s="1"/>
  <c r="P743" i="13" a="1"/>
  <c r="P743" i="13" s="1"/>
  <c r="M743" i="13" l="1" a="1"/>
  <c r="M743" i="13" s="1"/>
  <c r="H742" i="13"/>
  <c r="L742" i="13" l="1"/>
  <c r="M742" i="13" s="1" a="1"/>
  <c r="M742" i="13" s="1"/>
  <c r="K742" i="13"/>
  <c r="Q742" i="13" s="1" a="1"/>
  <c r="Q742" i="13" s="1"/>
  <c r="I742" i="13"/>
  <c r="J742" i="13"/>
  <c r="P742" i="13" s="1" a="1"/>
  <c r="P742" i="13" s="1"/>
  <c r="O742" i="13" a="1"/>
  <c r="O742" i="13" s="1"/>
  <c r="N742" i="13" l="1" a="1"/>
  <c r="N742" i="13" s="1"/>
  <c r="H741" i="13"/>
  <c r="L741" i="13" l="1"/>
  <c r="M741" i="13" s="1" a="1"/>
  <c r="M741" i="13" s="1"/>
  <c r="I741" i="13"/>
  <c r="J741" i="13"/>
  <c r="P741" i="13" s="1" a="1"/>
  <c r="P741" i="13" s="1"/>
  <c r="K741" i="13"/>
  <c r="Q741" i="13" s="1" a="1"/>
  <c r="Q741" i="13" s="1"/>
  <c r="O741" i="13" a="1"/>
  <c r="O741" i="13" s="1"/>
  <c r="N741" i="13" l="1" a="1"/>
  <c r="N741" i="13" s="1"/>
  <c r="H740" i="13"/>
  <c r="L740" i="13" l="1"/>
  <c r="N740" i="13" s="1" a="1"/>
  <c r="N740" i="13" s="1"/>
  <c r="I740" i="13"/>
  <c r="J740" i="13"/>
  <c r="K740" i="13"/>
  <c r="Q740" i="13" s="1" a="1"/>
  <c r="Q740" i="13" s="1"/>
  <c r="P740" i="13" a="1"/>
  <c r="P740" i="13" s="1"/>
  <c r="M740" i="13" l="1" a="1"/>
  <c r="M740" i="13" s="1"/>
  <c r="H739" i="13"/>
  <c r="O740" i="13" a="1"/>
  <c r="O740" i="13" s="1"/>
  <c r="L739" i="13" l="1"/>
  <c r="M739" i="13" s="1" a="1"/>
  <c r="M739" i="13" s="1"/>
  <c r="I739" i="13"/>
  <c r="J739" i="13"/>
  <c r="P739" i="13" s="1" a="1"/>
  <c r="P739" i="13" s="1"/>
  <c r="K739" i="13"/>
  <c r="Q739" i="13" s="1" a="1"/>
  <c r="Q739" i="13" s="1"/>
  <c r="N739" i="13" l="1" a="1"/>
  <c r="N739" i="13" s="1"/>
  <c r="H738" i="13"/>
  <c r="O739" i="13" a="1"/>
  <c r="O739" i="13" s="1"/>
  <c r="L738" i="13" l="1"/>
  <c r="M738" i="13" s="1" a="1"/>
  <c r="M738" i="13" s="1"/>
  <c r="I738" i="13"/>
  <c r="O738" i="13" s="1" a="1"/>
  <c r="O738" i="13" s="1"/>
  <c r="J738" i="13"/>
  <c r="P738" i="13" s="1" a="1"/>
  <c r="P738" i="13" s="1"/>
  <c r="K738" i="13"/>
  <c r="Q738" i="13" s="1" a="1"/>
  <c r="Q738" i="13" s="1"/>
  <c r="N738" i="13" l="1" a="1"/>
  <c r="N738" i="13" s="1"/>
  <c r="H737" i="13"/>
  <c r="L737" i="13" l="1"/>
  <c r="N737" i="13" s="1" a="1"/>
  <c r="N737" i="13" s="1"/>
  <c r="I737" i="13"/>
  <c r="O737" i="13" s="1" a="1"/>
  <c r="O737" i="13" s="1"/>
  <c r="J737" i="13"/>
  <c r="P737" i="13" s="1" a="1"/>
  <c r="P737" i="13" s="1"/>
  <c r="K737" i="13"/>
  <c r="Q737" i="13" s="1" a="1"/>
  <c r="Q737" i="13" s="1"/>
  <c r="M737" i="13" l="1" a="1"/>
  <c r="M737" i="13" s="1"/>
  <c r="H736" i="13"/>
  <c r="L736" i="13" l="1"/>
  <c r="M736" i="13" s="1" a="1"/>
  <c r="M736" i="13" s="1"/>
  <c r="I736" i="13"/>
  <c r="O736" i="13" s="1" a="1"/>
  <c r="O736" i="13" s="1"/>
  <c r="J736" i="13"/>
  <c r="P736" i="13" s="1" a="1"/>
  <c r="P736" i="13" s="1"/>
  <c r="K736" i="13"/>
  <c r="Q736" i="13" s="1" a="1"/>
  <c r="Q736" i="13" s="1"/>
  <c r="N736" i="13" l="1" a="1"/>
  <c r="N736" i="13" s="1"/>
  <c r="H735" i="13"/>
  <c r="L735" i="13" l="1"/>
  <c r="N735" i="13" s="1" a="1"/>
  <c r="N735" i="13" s="1"/>
  <c r="J735" i="13"/>
  <c r="K735" i="13"/>
  <c r="Q735" i="13" s="1" a="1"/>
  <c r="Q735" i="13" s="1"/>
  <c r="I735" i="13"/>
  <c r="O735" i="13" s="1" a="1"/>
  <c r="O735" i="13" s="1"/>
  <c r="P735" i="13" a="1"/>
  <c r="P735" i="13" s="1"/>
  <c r="M735" i="13" l="1" a="1"/>
  <c r="M735" i="13" s="1"/>
  <c r="H734" i="13"/>
  <c r="L734" i="13" l="1"/>
  <c r="M734" i="13" s="1" a="1"/>
  <c r="M734" i="13" s="1"/>
  <c r="K734" i="13"/>
  <c r="Q734" i="13" s="1" a="1"/>
  <c r="Q734" i="13" s="1"/>
  <c r="I734" i="13"/>
  <c r="O734" i="13" s="1" a="1"/>
  <c r="O734" i="13" s="1"/>
  <c r="J734" i="13"/>
  <c r="P734" i="13" s="1" a="1"/>
  <c r="P734" i="13" s="1"/>
  <c r="N734" i="13" l="1" a="1"/>
  <c r="N734" i="13" s="1"/>
  <c r="H733" i="13"/>
  <c r="L733" i="13" l="1"/>
  <c r="M733" i="13" s="1" a="1"/>
  <c r="M733" i="13" s="1"/>
  <c r="I733" i="13"/>
  <c r="J733" i="13"/>
  <c r="P733" i="13" s="1" a="1"/>
  <c r="P733" i="13" s="1"/>
  <c r="K733" i="13"/>
  <c r="O733" i="13" a="1"/>
  <c r="O733" i="13" s="1"/>
  <c r="Q733" i="13" a="1"/>
  <c r="Q733" i="13" s="1"/>
  <c r="N733" i="13" l="1" a="1"/>
  <c r="N733" i="13" s="1"/>
  <c r="H732" i="13"/>
  <c r="L732" i="13" l="1"/>
  <c r="N732" i="13" s="1" a="1"/>
  <c r="N732" i="13" s="1"/>
  <c r="I732" i="13"/>
  <c r="J732" i="13"/>
  <c r="P732" i="13" s="1" a="1"/>
  <c r="P732" i="13" s="1"/>
  <c r="K732" i="13"/>
  <c r="Q732" i="13" s="1" a="1"/>
  <c r="Q732" i="13" s="1"/>
  <c r="M732" i="13" l="1" a="1"/>
  <c r="M732" i="13" s="1"/>
  <c r="H731" i="13"/>
  <c r="O732" i="13" a="1"/>
  <c r="O732" i="13" s="1"/>
  <c r="L731" i="13" l="1"/>
  <c r="M731" i="13" s="1" a="1"/>
  <c r="M731" i="13" s="1"/>
  <c r="I731" i="13"/>
  <c r="J731" i="13"/>
  <c r="P731" i="13" s="1" a="1"/>
  <c r="P731" i="13" s="1"/>
  <c r="K731" i="13"/>
  <c r="Q731" i="13" s="1" a="1"/>
  <c r="Q731" i="13" s="1"/>
  <c r="N731" i="13" l="1" a="1"/>
  <c r="N731" i="13" s="1"/>
  <c r="H730" i="13"/>
  <c r="O731" i="13" a="1"/>
  <c r="O731" i="13" s="1"/>
  <c r="L730" i="13" l="1"/>
  <c r="M730" i="13" s="1" a="1"/>
  <c r="M730" i="13" s="1"/>
  <c r="I730" i="13"/>
  <c r="O730" i="13" s="1" a="1"/>
  <c r="O730" i="13" s="1"/>
  <c r="J730" i="13"/>
  <c r="P730" i="13" s="1" a="1"/>
  <c r="P730" i="13" s="1"/>
  <c r="K730" i="13"/>
  <c r="Q730" i="13" s="1" a="1"/>
  <c r="Q730" i="13" s="1"/>
  <c r="N730" i="13" l="1" a="1"/>
  <c r="N730" i="13" s="1"/>
  <c r="H729" i="13"/>
  <c r="L729" i="13" l="1"/>
  <c r="N729" i="13" s="1" a="1"/>
  <c r="N729" i="13" s="1"/>
  <c r="I729" i="13"/>
  <c r="O729" i="13" s="1" a="1"/>
  <c r="O729" i="13" s="1"/>
  <c r="J729" i="13"/>
  <c r="P729" i="13" s="1" a="1"/>
  <c r="P729" i="13" s="1"/>
  <c r="K729" i="13"/>
  <c r="Q729" i="13" s="1" a="1"/>
  <c r="Q729" i="13" s="1"/>
  <c r="M729" i="13" l="1" a="1"/>
  <c r="M729" i="13" s="1"/>
  <c r="H728" i="13"/>
  <c r="L728" i="13" l="1"/>
  <c r="M728" i="13" s="1" a="1"/>
  <c r="M728" i="13" s="1"/>
  <c r="I728" i="13"/>
  <c r="O728" i="13" s="1" a="1"/>
  <c r="O728" i="13" s="1"/>
  <c r="J728" i="13"/>
  <c r="P728" i="13" s="1" a="1"/>
  <c r="P728" i="13" s="1"/>
  <c r="K728" i="13"/>
  <c r="Q728" i="13" s="1" a="1"/>
  <c r="Q728" i="13" s="1"/>
  <c r="N728" i="13" l="1" a="1"/>
  <c r="N728" i="13" s="1"/>
  <c r="H727" i="13"/>
  <c r="L727" i="13" l="1"/>
  <c r="N727" i="13" s="1" a="1"/>
  <c r="N727" i="13" s="1"/>
  <c r="J727" i="13"/>
  <c r="K727" i="13"/>
  <c r="Q727" i="13" s="1" a="1"/>
  <c r="Q727" i="13" s="1"/>
  <c r="I727" i="13"/>
  <c r="O727" i="13" s="1" a="1"/>
  <c r="O727" i="13" s="1"/>
  <c r="P727" i="13" a="1"/>
  <c r="P727" i="13" s="1"/>
  <c r="M727" i="13" l="1" a="1"/>
  <c r="M727" i="13" s="1"/>
  <c r="H726" i="13"/>
  <c r="L726" i="13" l="1"/>
  <c r="M726" i="13" s="1" a="1"/>
  <c r="M726" i="13" s="1"/>
  <c r="K726" i="13"/>
  <c r="Q726" i="13" s="1" a="1"/>
  <c r="Q726" i="13" s="1"/>
  <c r="I726" i="13"/>
  <c r="O726" i="13" s="1" a="1"/>
  <c r="O726" i="13" s="1"/>
  <c r="J726" i="13"/>
  <c r="P726" i="13" s="1" a="1"/>
  <c r="P726" i="13" s="1"/>
  <c r="N726" i="13" l="1" a="1"/>
  <c r="N726" i="13" s="1"/>
  <c r="H725" i="13"/>
  <c r="L725" i="13" l="1"/>
  <c r="M725" i="13" s="1" a="1"/>
  <c r="M725" i="13" s="1"/>
  <c r="I725" i="13"/>
  <c r="O725" i="13" s="1" a="1"/>
  <c r="O725" i="13" s="1"/>
  <c r="J725" i="13"/>
  <c r="P725" i="13" s="1" a="1"/>
  <c r="P725" i="13" s="1"/>
  <c r="K725" i="13"/>
  <c r="Q725" i="13" s="1" a="1"/>
  <c r="Q725" i="13" s="1"/>
  <c r="N725" i="13" l="1" a="1"/>
  <c r="N725" i="13" s="1"/>
  <c r="H724" i="13"/>
  <c r="L724" i="13" l="1"/>
  <c r="N724" i="13" s="1" a="1"/>
  <c r="N724" i="13" s="1"/>
  <c r="I724" i="13"/>
  <c r="J724" i="13"/>
  <c r="P724" i="13" s="1" a="1"/>
  <c r="P724" i="13" s="1"/>
  <c r="K724" i="13"/>
  <c r="Q724" i="13" s="1" a="1"/>
  <c r="Q724" i="13" s="1"/>
  <c r="M724" i="13" l="1" a="1"/>
  <c r="M724" i="13" s="1"/>
  <c r="H723" i="13"/>
  <c r="O724" i="13" a="1"/>
  <c r="O724" i="13" s="1"/>
  <c r="L723" i="13" l="1"/>
  <c r="M723" i="13" s="1" a="1"/>
  <c r="M723" i="13" s="1"/>
  <c r="I723" i="13"/>
  <c r="J723" i="13"/>
  <c r="P723" i="13" s="1" a="1"/>
  <c r="P723" i="13" s="1"/>
  <c r="K723" i="13"/>
  <c r="Q723" i="13" s="1" a="1"/>
  <c r="Q723" i="13" s="1"/>
  <c r="N723" i="13" l="1" a="1"/>
  <c r="N723" i="13" s="1"/>
  <c r="H722" i="13"/>
  <c r="O723" i="13" a="1"/>
  <c r="O723" i="13" s="1"/>
  <c r="L722" i="13" l="1"/>
  <c r="M722" i="13" s="1" a="1"/>
  <c r="M722" i="13" s="1"/>
  <c r="I722" i="13"/>
  <c r="O722" i="13" s="1" a="1"/>
  <c r="O722" i="13" s="1"/>
  <c r="J722" i="13"/>
  <c r="P722" i="13" s="1" a="1"/>
  <c r="P722" i="13" s="1"/>
  <c r="K722" i="13"/>
  <c r="Q722" i="13" s="1" a="1"/>
  <c r="Q722" i="13" s="1"/>
  <c r="N722" i="13" l="1" a="1"/>
  <c r="N722" i="13" s="1"/>
  <c r="H721" i="13"/>
  <c r="L721" i="13" l="1"/>
  <c r="N721" i="13" s="1" a="1"/>
  <c r="N721" i="13" s="1"/>
  <c r="I721" i="13"/>
  <c r="O721" i="13" s="1" a="1"/>
  <c r="O721" i="13" s="1"/>
  <c r="J721" i="13"/>
  <c r="P721" i="13" s="1" a="1"/>
  <c r="P721" i="13" s="1"/>
  <c r="K721" i="13"/>
  <c r="Q721" i="13" s="1" a="1"/>
  <c r="Q721" i="13" s="1"/>
  <c r="M721" i="13" l="1" a="1"/>
  <c r="M721" i="13" s="1"/>
  <c r="H720" i="13"/>
  <c r="L720" i="13" l="1"/>
  <c r="M720" i="13" s="1" a="1"/>
  <c r="M720" i="13" s="1"/>
  <c r="I720" i="13"/>
  <c r="O720" i="13" s="1" a="1"/>
  <c r="O720" i="13" s="1"/>
  <c r="J720" i="13"/>
  <c r="P720" i="13" s="1" a="1"/>
  <c r="P720" i="13" s="1"/>
  <c r="K720" i="13"/>
  <c r="Q720" i="13" s="1" a="1"/>
  <c r="Q720" i="13" s="1"/>
  <c r="N720" i="13" l="1" a="1"/>
  <c r="N720" i="13" s="1"/>
  <c r="H719" i="13"/>
  <c r="L719" i="13" l="1"/>
  <c r="N719" i="13" s="1" a="1"/>
  <c r="N719" i="13" s="1"/>
  <c r="J719" i="13"/>
  <c r="P719" i="13" s="1" a="1"/>
  <c r="P719" i="13" s="1"/>
  <c r="K719" i="13"/>
  <c r="Q719" i="13" s="1" a="1"/>
  <c r="Q719" i="13" s="1"/>
  <c r="I719" i="13"/>
  <c r="O719" i="13" s="1" a="1"/>
  <c r="O719" i="13" s="1"/>
  <c r="M719" i="13" l="1" a="1"/>
  <c r="M719" i="13" s="1"/>
  <c r="H718" i="13"/>
  <c r="L718" i="13" l="1"/>
  <c r="M718" i="13" s="1" a="1"/>
  <c r="M718" i="13" s="1"/>
  <c r="K718" i="13"/>
  <c r="I718" i="13"/>
  <c r="O718" i="13" s="1" a="1"/>
  <c r="O718" i="13" s="1"/>
  <c r="J718" i="13"/>
  <c r="P718" i="13" s="1" a="1"/>
  <c r="P718" i="13" s="1"/>
  <c r="Q718" i="13" a="1"/>
  <c r="Q718" i="13" s="1"/>
  <c r="N718" i="13" l="1" a="1"/>
  <c r="N718" i="13" s="1"/>
  <c r="H717" i="13"/>
  <c r="L717" i="13" l="1"/>
  <c r="M717" i="13" s="1" a="1"/>
  <c r="M717" i="13" s="1"/>
  <c r="I717" i="13"/>
  <c r="O717" i="13" s="1" a="1"/>
  <c r="O717" i="13" s="1"/>
  <c r="J717" i="13"/>
  <c r="P717" i="13" s="1" a="1"/>
  <c r="P717" i="13" s="1"/>
  <c r="K717" i="13"/>
  <c r="Q717" i="13" s="1" a="1"/>
  <c r="Q717" i="13" s="1"/>
  <c r="N717" i="13" l="1" a="1"/>
  <c r="N717" i="13" s="1"/>
  <c r="H716" i="13"/>
  <c r="L716" i="13" l="1"/>
  <c r="M716" i="13" s="1" a="1"/>
  <c r="M716" i="13" s="1"/>
  <c r="I716" i="13"/>
  <c r="J716" i="13"/>
  <c r="P716" i="13" s="1" a="1"/>
  <c r="P716" i="13" s="1"/>
  <c r="K716" i="13"/>
  <c r="Q716" i="13" s="1" a="1"/>
  <c r="Q716" i="13" s="1"/>
  <c r="N716" i="13" l="1" a="1"/>
  <c r="N716" i="13" s="1"/>
  <c r="H715" i="13"/>
  <c r="O716" i="13" a="1"/>
  <c r="O716" i="13" s="1"/>
  <c r="L715" i="13" l="1"/>
  <c r="M715" i="13" s="1" a="1"/>
  <c r="M715" i="13" s="1"/>
  <c r="I715" i="13"/>
  <c r="J715" i="13"/>
  <c r="K715" i="13"/>
  <c r="Q715" i="13" s="1" a="1"/>
  <c r="Q715" i="13" s="1"/>
  <c r="P715" i="13" a="1"/>
  <c r="P715" i="13" s="1"/>
  <c r="N715" i="13" l="1" a="1"/>
  <c r="N715" i="13" s="1"/>
  <c r="H714" i="13"/>
  <c r="O715" i="13" a="1"/>
  <c r="O715" i="13" s="1"/>
  <c r="L714" i="13" l="1"/>
  <c r="M714" i="13" s="1" a="1"/>
  <c r="M714" i="13" s="1"/>
  <c r="I714" i="13"/>
  <c r="O714" i="13" s="1" a="1"/>
  <c r="O714" i="13" s="1"/>
  <c r="J714" i="13"/>
  <c r="P714" i="13" s="1" a="1"/>
  <c r="P714" i="13" s="1"/>
  <c r="K714" i="13"/>
  <c r="Q714" i="13" s="1" a="1"/>
  <c r="Q714" i="13" s="1"/>
  <c r="N714" i="13" l="1" a="1"/>
  <c r="N714" i="13" s="1"/>
  <c r="H713" i="13"/>
  <c r="L713" i="13" l="1"/>
  <c r="N713" i="13" s="1" a="1"/>
  <c r="N713" i="13" s="1"/>
  <c r="I713" i="13"/>
  <c r="J713" i="13"/>
  <c r="K713" i="13"/>
  <c r="Q713" i="13" s="1" a="1"/>
  <c r="Q713" i="13" s="1"/>
  <c r="P713" i="13" a="1"/>
  <c r="P713" i="13" s="1"/>
  <c r="O713" i="13" a="1"/>
  <c r="O713" i="13" s="1"/>
  <c r="M713" i="13" l="1" a="1"/>
  <c r="M713" i="13" s="1"/>
  <c r="H712" i="13"/>
  <c r="L712" i="13" l="1"/>
  <c r="M712" i="13" s="1" a="1"/>
  <c r="M712" i="13" s="1"/>
  <c r="I712" i="13"/>
  <c r="O712" i="13" s="1" a="1"/>
  <c r="O712" i="13" s="1"/>
  <c r="J712" i="13"/>
  <c r="P712" i="13" s="1" a="1"/>
  <c r="P712" i="13" s="1"/>
  <c r="K712" i="13"/>
  <c r="Q712" i="13" s="1" a="1"/>
  <c r="Q712" i="13" s="1"/>
  <c r="N712" i="13" l="1" a="1"/>
  <c r="N712" i="13" s="1"/>
  <c r="H711" i="13"/>
  <c r="L711" i="13" l="1"/>
  <c r="N711" i="13" s="1" a="1"/>
  <c r="N711" i="13" s="1"/>
  <c r="J711" i="13"/>
  <c r="K711" i="13"/>
  <c r="I711" i="13"/>
  <c r="O711" i="13" s="1" a="1"/>
  <c r="O711" i="13" s="1"/>
  <c r="Q711" i="13" a="1"/>
  <c r="Q711" i="13" s="1"/>
  <c r="P711" i="13" a="1"/>
  <c r="P711" i="13" s="1"/>
  <c r="M711" i="13" l="1" a="1"/>
  <c r="M711" i="13" s="1"/>
  <c r="H710" i="13"/>
  <c r="L710" i="13" l="1"/>
  <c r="M710" i="13" s="1" a="1"/>
  <c r="M710" i="13" s="1"/>
  <c r="K710" i="13"/>
  <c r="Q710" i="13" s="1" a="1"/>
  <c r="Q710" i="13" s="1"/>
  <c r="I710" i="13"/>
  <c r="O710" i="13" s="1" a="1"/>
  <c r="O710" i="13" s="1"/>
  <c r="J710" i="13"/>
  <c r="P710" i="13" s="1" a="1"/>
  <c r="P710" i="13" s="1"/>
  <c r="N710" i="13" l="1" a="1"/>
  <c r="N710" i="13" s="1"/>
  <c r="H709" i="13"/>
  <c r="L709" i="13" l="1"/>
  <c r="M709" i="13" s="1" a="1"/>
  <c r="M709" i="13" s="1"/>
  <c r="I709" i="13"/>
  <c r="O709" i="13" s="1" a="1"/>
  <c r="O709" i="13" s="1"/>
  <c r="J709" i="13"/>
  <c r="P709" i="13" s="1" a="1"/>
  <c r="P709" i="13" s="1"/>
  <c r="K709" i="13"/>
  <c r="Q709" i="13" s="1" a="1"/>
  <c r="Q709" i="13" s="1"/>
  <c r="N709" i="13" l="1" a="1"/>
  <c r="N709" i="13" s="1"/>
  <c r="H708" i="13"/>
  <c r="L708" i="13" l="1"/>
  <c r="N708" i="13" s="1" a="1"/>
  <c r="N708" i="13" s="1"/>
  <c r="I708" i="13"/>
  <c r="O708" i="13" s="1" a="1"/>
  <c r="O708" i="13" s="1"/>
  <c r="J708" i="13"/>
  <c r="K708" i="13"/>
  <c r="Q708" i="13" s="1" a="1"/>
  <c r="Q708" i="13" s="1"/>
  <c r="P708" i="13" a="1"/>
  <c r="P708" i="13" s="1"/>
  <c r="M708" i="13" l="1" a="1"/>
  <c r="M708" i="13" s="1"/>
  <c r="H707" i="13"/>
  <c r="L707" i="13" l="1"/>
  <c r="M707" i="13" s="1" a="1"/>
  <c r="M707" i="13" s="1"/>
  <c r="I707" i="13"/>
  <c r="J707" i="13"/>
  <c r="P707" i="13" s="1" a="1"/>
  <c r="P707" i="13" s="1"/>
  <c r="K707" i="13"/>
  <c r="Q707" i="13" s="1" a="1"/>
  <c r="Q707" i="13" s="1"/>
  <c r="N707" i="13" l="1" a="1"/>
  <c r="N707" i="13" s="1"/>
  <c r="H706" i="13"/>
  <c r="O707" i="13" a="1"/>
  <c r="O707" i="13" s="1"/>
  <c r="L706" i="13" l="1"/>
  <c r="M706" i="13" s="1" a="1"/>
  <c r="M706" i="13" s="1"/>
  <c r="I706" i="13"/>
  <c r="J706" i="13"/>
  <c r="P706" i="13" s="1" a="1"/>
  <c r="P706" i="13" s="1"/>
  <c r="K706" i="13"/>
  <c r="Q706" i="13" s="1" a="1"/>
  <c r="Q706" i="13" s="1"/>
  <c r="O706" i="13" a="1"/>
  <c r="O706" i="13" s="1"/>
  <c r="N706" i="13" l="1" a="1"/>
  <c r="N706" i="13" s="1"/>
  <c r="H705" i="13"/>
  <c r="L705" i="13" l="1"/>
  <c r="N705" i="13" s="1" a="1"/>
  <c r="N705" i="13" s="1"/>
  <c r="I705" i="13"/>
  <c r="O705" i="13" s="1" a="1"/>
  <c r="O705" i="13" s="1"/>
  <c r="J705" i="13"/>
  <c r="P705" i="13" s="1" a="1"/>
  <c r="P705" i="13" s="1"/>
  <c r="K705" i="13"/>
  <c r="Q705" i="13" s="1" a="1"/>
  <c r="Q705" i="13" s="1"/>
  <c r="M705" i="13" l="1" a="1"/>
  <c r="M705" i="13" s="1"/>
  <c r="H704" i="13"/>
  <c r="L704" i="13" l="1"/>
  <c r="M704" i="13" s="1" a="1"/>
  <c r="M704" i="13" s="1"/>
  <c r="I704" i="13"/>
  <c r="O704" i="13" s="1" a="1"/>
  <c r="O704" i="13" s="1"/>
  <c r="J704" i="13"/>
  <c r="P704" i="13" s="1" a="1"/>
  <c r="P704" i="13" s="1"/>
  <c r="K704" i="13"/>
  <c r="Q704" i="13" s="1" a="1"/>
  <c r="Q704" i="13" s="1"/>
  <c r="N704" i="13" l="1" a="1"/>
  <c r="N704" i="13" s="1"/>
  <c r="H703" i="13"/>
  <c r="L703" i="13" l="1"/>
  <c r="N703" i="13" s="1" a="1"/>
  <c r="N703" i="13" s="1"/>
  <c r="J703" i="13"/>
  <c r="P703" i="13" s="1" a="1"/>
  <c r="P703" i="13" s="1"/>
  <c r="K703" i="13"/>
  <c r="Q703" i="13" s="1" a="1"/>
  <c r="Q703" i="13" s="1"/>
  <c r="I703" i="13"/>
  <c r="O703" i="13" s="1" a="1"/>
  <c r="O703" i="13" s="1"/>
  <c r="M703" i="13" l="1" a="1"/>
  <c r="M703" i="13" s="1"/>
  <c r="H702" i="13"/>
  <c r="L702" i="13" l="1"/>
  <c r="M702" i="13" s="1" a="1"/>
  <c r="M702" i="13" s="1"/>
  <c r="K702" i="13"/>
  <c r="Q702" i="13" s="1" a="1"/>
  <c r="Q702" i="13" s="1"/>
  <c r="I702" i="13"/>
  <c r="O702" i="13" s="1" a="1"/>
  <c r="O702" i="13" s="1"/>
  <c r="J702" i="13"/>
  <c r="P702" i="13" s="1" a="1"/>
  <c r="P702" i="13" s="1"/>
  <c r="N702" i="13" l="1" a="1"/>
  <c r="N702" i="13" s="1"/>
  <c r="H701" i="13"/>
  <c r="L701" i="13" l="1"/>
  <c r="M701" i="13" s="1" a="1"/>
  <c r="M701" i="13" s="1"/>
  <c r="I701" i="13"/>
  <c r="J701" i="13"/>
  <c r="P701" i="13" s="1" a="1"/>
  <c r="P701" i="13" s="1"/>
  <c r="K701" i="13"/>
  <c r="Q701" i="13" s="1" a="1"/>
  <c r="Q701" i="13" s="1"/>
  <c r="N701" i="13" l="1" a="1"/>
  <c r="N701" i="13" s="1"/>
  <c r="H700" i="13"/>
  <c r="O701" i="13" a="1"/>
  <c r="O701" i="13" s="1"/>
  <c r="L700" i="13" l="1"/>
  <c r="N700" i="13" s="1" a="1"/>
  <c r="N700" i="13" s="1"/>
  <c r="I700" i="13"/>
  <c r="J700" i="13"/>
  <c r="P700" i="13" s="1" a="1"/>
  <c r="P700" i="13" s="1"/>
  <c r="K700" i="13"/>
  <c r="Q700" i="13" s="1" a="1"/>
  <c r="Q700" i="13" s="1"/>
  <c r="M700" i="13" l="1" a="1"/>
  <c r="M700" i="13" s="1"/>
  <c r="H699" i="13"/>
  <c r="O700" i="13" a="1"/>
  <c r="O700" i="13" s="1"/>
  <c r="L699" i="13" l="1"/>
  <c r="M699" i="13" s="1" a="1"/>
  <c r="M699" i="13" s="1"/>
  <c r="I699" i="13"/>
  <c r="J699" i="13"/>
  <c r="K699" i="13"/>
  <c r="Q699" i="13" s="1" a="1"/>
  <c r="Q699" i="13" s="1"/>
  <c r="P699" i="13" a="1"/>
  <c r="P699" i="13" s="1"/>
  <c r="O699" i="13" a="1"/>
  <c r="O699" i="13" s="1"/>
  <c r="N699" i="13" l="1" a="1"/>
  <c r="N699" i="13" s="1"/>
  <c r="H698" i="13"/>
  <c r="L698" i="13" l="1"/>
  <c r="M698" i="13" s="1" a="1"/>
  <c r="M698" i="13" s="1"/>
  <c r="I698" i="13"/>
  <c r="O698" i="13" s="1" a="1"/>
  <c r="O698" i="13" s="1"/>
  <c r="J698" i="13"/>
  <c r="P698" i="13" s="1" a="1"/>
  <c r="P698" i="13" s="1"/>
  <c r="K698" i="13"/>
  <c r="Q698" i="13" s="1" a="1"/>
  <c r="Q698" i="13" s="1"/>
  <c r="N698" i="13" l="1" a="1"/>
  <c r="N698" i="13" s="1"/>
  <c r="H697" i="13"/>
  <c r="L697" i="13" l="1"/>
  <c r="N697" i="13" s="1" a="1"/>
  <c r="N697" i="13" s="1"/>
  <c r="I697" i="13"/>
  <c r="O697" i="13" s="1" a="1"/>
  <c r="O697" i="13" s="1"/>
  <c r="J697" i="13"/>
  <c r="P697" i="13" s="1" a="1"/>
  <c r="P697" i="13" s="1"/>
  <c r="K697" i="13"/>
  <c r="Q697" i="13" s="1" a="1"/>
  <c r="Q697" i="13" s="1"/>
  <c r="M697" i="13" l="1" a="1"/>
  <c r="M697" i="13" s="1"/>
  <c r="H696" i="13"/>
  <c r="L696" i="13" l="1"/>
  <c r="M696" i="13" s="1" a="1"/>
  <c r="M696" i="13" s="1"/>
  <c r="I696" i="13"/>
  <c r="J696" i="13"/>
  <c r="K696" i="13"/>
  <c r="O696" i="13" a="1"/>
  <c r="O696" i="13" s="1"/>
  <c r="Q696" i="13" a="1"/>
  <c r="Q696" i="13" s="1"/>
  <c r="P696" i="13" a="1"/>
  <c r="P696" i="13" s="1"/>
  <c r="N696" i="13" l="1" a="1"/>
  <c r="N696" i="13" s="1"/>
  <c r="H695" i="13"/>
  <c r="L695" i="13" l="1"/>
  <c r="N695" i="13" s="1" a="1"/>
  <c r="N695" i="13" s="1"/>
  <c r="J695" i="13"/>
  <c r="K695" i="13"/>
  <c r="Q695" i="13" s="1" a="1"/>
  <c r="Q695" i="13" s="1"/>
  <c r="I695" i="13"/>
  <c r="P695" i="13" a="1"/>
  <c r="P695" i="13" s="1"/>
  <c r="M695" i="13" l="1" a="1"/>
  <c r="M695" i="13" s="1"/>
  <c r="H694" i="13"/>
  <c r="O695" i="13" a="1"/>
  <c r="O695" i="13" s="1"/>
  <c r="L694" i="13" l="1"/>
  <c r="M694" i="13" s="1" a="1"/>
  <c r="M694" i="13" s="1"/>
  <c r="K694" i="13"/>
  <c r="Q694" i="13" s="1" a="1"/>
  <c r="Q694" i="13" s="1"/>
  <c r="I694" i="13"/>
  <c r="J694" i="13"/>
  <c r="P694" i="13" s="1" a="1"/>
  <c r="P694" i="13" s="1"/>
  <c r="N694" i="13" l="1" a="1"/>
  <c r="N694" i="13" s="1"/>
  <c r="H693" i="13"/>
  <c r="O694" i="13" a="1"/>
  <c r="O694" i="13" s="1"/>
  <c r="L693" i="13" l="1"/>
  <c r="M693" i="13" s="1" a="1"/>
  <c r="M693" i="13" s="1"/>
  <c r="I693" i="13"/>
  <c r="J693" i="13"/>
  <c r="P693" i="13" s="1" a="1"/>
  <c r="P693" i="13" s="1"/>
  <c r="K693" i="13"/>
  <c r="Q693" i="13" s="1" a="1"/>
  <c r="Q693" i="13" s="1"/>
  <c r="O693" i="13" a="1"/>
  <c r="O693" i="13" s="1"/>
  <c r="N693" i="13" l="1" a="1"/>
  <c r="N693" i="13" s="1"/>
  <c r="H692" i="13"/>
  <c r="L692" i="13" l="1"/>
  <c r="N692" i="13" s="1" a="1"/>
  <c r="N692" i="13" s="1"/>
  <c r="I692" i="13"/>
  <c r="O692" i="13" s="1" a="1"/>
  <c r="O692" i="13" s="1"/>
  <c r="J692" i="13"/>
  <c r="P692" i="13" s="1" a="1"/>
  <c r="P692" i="13" s="1"/>
  <c r="K692" i="13"/>
  <c r="Q692" i="13" s="1" a="1"/>
  <c r="Q692" i="13" s="1"/>
  <c r="M692" i="13" l="1" a="1"/>
  <c r="M692" i="13" s="1"/>
  <c r="H691" i="13"/>
  <c r="L691" i="13" l="1"/>
  <c r="M691" i="13" s="1" a="1"/>
  <c r="M691" i="13" s="1"/>
  <c r="I691" i="13"/>
  <c r="O691" i="13" s="1" a="1"/>
  <c r="O691" i="13" s="1"/>
  <c r="J691" i="13"/>
  <c r="K691" i="13"/>
  <c r="Q691" i="13" s="1" a="1"/>
  <c r="Q691" i="13" s="1"/>
  <c r="P691" i="13" a="1"/>
  <c r="P691" i="13" s="1"/>
  <c r="N691" i="13" l="1" a="1"/>
  <c r="N691" i="13" s="1"/>
  <c r="H690" i="13"/>
  <c r="L690" i="13" l="1"/>
  <c r="M690" i="13" s="1" a="1"/>
  <c r="M690" i="13" s="1"/>
  <c r="I690" i="13"/>
  <c r="O690" i="13" s="1" a="1"/>
  <c r="O690" i="13" s="1"/>
  <c r="J690" i="13"/>
  <c r="P690" i="13" s="1" a="1"/>
  <c r="P690" i="13" s="1"/>
  <c r="K690" i="13"/>
  <c r="Q690" i="13" s="1" a="1"/>
  <c r="Q690" i="13" s="1"/>
  <c r="N690" i="13" l="1" a="1"/>
  <c r="N690" i="13" s="1"/>
  <c r="H689" i="13"/>
  <c r="L689" i="13" l="1"/>
  <c r="N689" i="13" s="1" a="1"/>
  <c r="N689" i="13" s="1"/>
  <c r="I689" i="13"/>
  <c r="O689" i="13" s="1" a="1"/>
  <c r="O689" i="13" s="1"/>
  <c r="J689" i="13"/>
  <c r="P689" i="13" s="1" a="1"/>
  <c r="P689" i="13" s="1"/>
  <c r="K689" i="13"/>
  <c r="Q689" i="13" s="1" a="1"/>
  <c r="Q689" i="13" s="1"/>
  <c r="M689" i="13" l="1" a="1"/>
  <c r="M689" i="13" s="1"/>
  <c r="H688" i="13"/>
  <c r="L688" i="13" l="1"/>
  <c r="M688" i="13" s="1" a="1"/>
  <c r="M688" i="13" s="1"/>
  <c r="I688" i="13"/>
  <c r="O688" i="13" s="1" a="1"/>
  <c r="O688" i="13" s="1"/>
  <c r="J688" i="13"/>
  <c r="P688" i="13" s="1" a="1"/>
  <c r="P688" i="13" s="1"/>
  <c r="K688" i="13"/>
  <c r="Q688" i="13" s="1" a="1"/>
  <c r="Q688" i="13" s="1"/>
  <c r="N688" i="13" l="1" a="1"/>
  <c r="N688" i="13" s="1"/>
  <c r="H687" i="13"/>
  <c r="L687" i="13" l="1"/>
  <c r="N687" i="13" s="1" a="1"/>
  <c r="N687" i="13" s="1"/>
  <c r="J687" i="13"/>
  <c r="P687" i="13" s="1" a="1"/>
  <c r="P687" i="13" s="1"/>
  <c r="K687" i="13"/>
  <c r="Q687" i="13" s="1" a="1"/>
  <c r="Q687" i="13" s="1"/>
  <c r="I687" i="13"/>
  <c r="M687" i="13" l="1" a="1"/>
  <c r="M687" i="13" s="1"/>
  <c r="H686" i="13"/>
  <c r="O687" i="13" a="1"/>
  <c r="O687" i="13" s="1"/>
  <c r="L686" i="13" l="1"/>
  <c r="M686" i="13" s="1" a="1"/>
  <c r="M686" i="13" s="1"/>
  <c r="K686" i="13"/>
  <c r="Q686" i="13" s="1" a="1"/>
  <c r="Q686" i="13" s="1"/>
  <c r="I686" i="13"/>
  <c r="J686" i="13"/>
  <c r="P686" i="13" s="1" a="1"/>
  <c r="P686" i="13" s="1"/>
  <c r="N686" i="13" l="1" a="1"/>
  <c r="N686" i="13" s="1"/>
  <c r="H685" i="13"/>
  <c r="O686" i="13" a="1"/>
  <c r="O686" i="13" s="1"/>
  <c r="L685" i="13" l="1"/>
  <c r="M685" i="13" s="1" a="1"/>
  <c r="M685" i="13" s="1"/>
  <c r="I685" i="13"/>
  <c r="O685" i="13" s="1" a="1"/>
  <c r="O685" i="13" s="1"/>
  <c r="J685" i="13"/>
  <c r="P685" i="13" s="1" a="1"/>
  <c r="P685" i="13" s="1"/>
  <c r="K685" i="13"/>
  <c r="Q685" i="13" s="1" a="1"/>
  <c r="Q685" i="13" s="1"/>
  <c r="N685" i="13" l="1" a="1"/>
  <c r="N685" i="13" s="1"/>
  <c r="H684" i="13"/>
  <c r="L684" i="13" l="1"/>
  <c r="N684" i="13" s="1" a="1"/>
  <c r="N684" i="13" s="1"/>
  <c r="I684" i="13"/>
  <c r="J684" i="13"/>
  <c r="P684" i="13" s="1" a="1"/>
  <c r="P684" i="13" s="1"/>
  <c r="K684" i="13"/>
  <c r="Q684" i="13" s="1" a="1"/>
  <c r="Q684" i="13" s="1"/>
  <c r="O684" i="13" a="1"/>
  <c r="O684" i="13" s="1"/>
  <c r="M684" i="13" l="1" a="1"/>
  <c r="M684" i="13" s="1"/>
  <c r="H683" i="13"/>
  <c r="L683" i="13" l="1"/>
  <c r="M683" i="13" s="1" a="1"/>
  <c r="M683" i="13" s="1"/>
  <c r="I683" i="13"/>
  <c r="O683" i="13" s="1" a="1"/>
  <c r="O683" i="13" s="1"/>
  <c r="J683" i="13"/>
  <c r="K683" i="13"/>
  <c r="Q683" i="13" s="1" a="1"/>
  <c r="Q683" i="13" s="1"/>
  <c r="P683" i="13" a="1"/>
  <c r="P683" i="13" s="1"/>
  <c r="N683" i="13" l="1" a="1"/>
  <c r="N683" i="13" s="1"/>
  <c r="H682" i="13"/>
  <c r="L682" i="13" l="1"/>
  <c r="M682" i="13" s="1" a="1"/>
  <c r="M682" i="13" s="1"/>
  <c r="I682" i="13"/>
  <c r="O682" i="13" s="1" a="1"/>
  <c r="O682" i="13" s="1"/>
  <c r="J682" i="13"/>
  <c r="P682" i="13" s="1" a="1"/>
  <c r="P682" i="13" s="1"/>
  <c r="K682" i="13"/>
  <c r="Q682" i="13" s="1" a="1"/>
  <c r="Q682" i="13" s="1"/>
  <c r="N682" i="13" l="1" a="1"/>
  <c r="N682" i="13" s="1"/>
  <c r="H681" i="13"/>
  <c r="L681" i="13" l="1"/>
  <c r="N681" i="13" s="1" a="1"/>
  <c r="N681" i="13" s="1"/>
  <c r="I681" i="13"/>
  <c r="O681" i="13" s="1" a="1"/>
  <c r="O681" i="13" s="1"/>
  <c r="J681" i="13"/>
  <c r="K681" i="13"/>
  <c r="Q681" i="13" s="1" a="1"/>
  <c r="Q681" i="13" s="1"/>
  <c r="P681" i="13" a="1"/>
  <c r="P681" i="13" s="1"/>
  <c r="M681" i="13" l="1" a="1"/>
  <c r="M681" i="13" s="1"/>
  <c r="H680" i="13"/>
  <c r="L680" i="13" l="1"/>
  <c r="M680" i="13" s="1" a="1"/>
  <c r="M680" i="13" s="1"/>
  <c r="I680" i="13"/>
  <c r="J680" i="13"/>
  <c r="P680" i="13" s="1" a="1"/>
  <c r="P680" i="13" s="1"/>
  <c r="K680" i="13"/>
  <c r="Q680" i="13" s="1" a="1"/>
  <c r="Q680" i="13" s="1"/>
  <c r="O680" i="13" a="1"/>
  <c r="O680" i="13" s="1"/>
  <c r="N680" i="13" l="1" a="1"/>
  <c r="N680" i="13" s="1"/>
  <c r="H679" i="13"/>
  <c r="L679" i="13" l="1"/>
  <c r="N679" i="13" s="1" a="1"/>
  <c r="N679" i="13" s="1"/>
  <c r="I679" i="13"/>
  <c r="J679" i="13"/>
  <c r="P679" i="13" s="1" a="1"/>
  <c r="P679" i="13" s="1"/>
  <c r="K679" i="13"/>
  <c r="Q679" i="13" a="1"/>
  <c r="Q679" i="13" s="1"/>
  <c r="M679" i="13" l="1" a="1"/>
  <c r="M679" i="13" s="1"/>
  <c r="H678" i="13"/>
  <c r="O679" i="13" a="1"/>
  <c r="O679" i="13" s="1"/>
  <c r="L678" i="13" l="1"/>
  <c r="M678" i="13" s="1" a="1"/>
  <c r="M678" i="13" s="1"/>
  <c r="J678" i="13"/>
  <c r="P678" i="13" s="1" a="1"/>
  <c r="P678" i="13" s="1"/>
  <c r="K678" i="13"/>
  <c r="Q678" i="13" s="1" a="1"/>
  <c r="Q678" i="13" s="1"/>
  <c r="I678" i="13"/>
  <c r="N678" i="13" l="1" a="1"/>
  <c r="N678" i="13" s="1"/>
  <c r="H677" i="13"/>
  <c r="O678" i="13" a="1"/>
  <c r="O678" i="13" s="1"/>
  <c r="L677" i="13" l="1"/>
  <c r="M677" i="13" s="1" a="1"/>
  <c r="M677" i="13" s="1"/>
  <c r="K677" i="13"/>
  <c r="Q677" i="13" s="1" a="1"/>
  <c r="Q677" i="13" s="1"/>
  <c r="I677" i="13"/>
  <c r="O677" i="13" s="1" a="1"/>
  <c r="O677" i="13" s="1"/>
  <c r="J677" i="13"/>
  <c r="P677" i="13" s="1" a="1"/>
  <c r="P677" i="13" s="1"/>
  <c r="N677" i="13" l="1" a="1"/>
  <c r="N677" i="13" s="1"/>
  <c r="H676" i="13"/>
  <c r="L676" i="13" l="1"/>
  <c r="N676" i="13" s="1" a="1"/>
  <c r="N676" i="13" s="1"/>
  <c r="I676" i="13"/>
  <c r="O676" i="13" s="1" a="1"/>
  <c r="O676" i="13" s="1"/>
  <c r="J676" i="13"/>
  <c r="P676" i="13" s="1" a="1"/>
  <c r="P676" i="13" s="1"/>
  <c r="K676" i="13"/>
  <c r="Q676" i="13" s="1" a="1"/>
  <c r="Q676" i="13" s="1"/>
  <c r="M676" i="13" l="1" a="1"/>
  <c r="M676" i="13" s="1"/>
  <c r="H675" i="13"/>
  <c r="L675" i="13" l="1"/>
  <c r="M675" i="13" s="1" a="1"/>
  <c r="M675" i="13" s="1"/>
  <c r="I675" i="13"/>
  <c r="O675" i="13" s="1" a="1"/>
  <c r="O675" i="13" s="1"/>
  <c r="J675" i="13"/>
  <c r="K675" i="13"/>
  <c r="Q675" i="13" s="1" a="1"/>
  <c r="Q675" i="13" s="1"/>
  <c r="P675" i="13" a="1"/>
  <c r="P675" i="13" s="1"/>
  <c r="N675" i="13" l="1" a="1"/>
  <c r="N675" i="13" s="1"/>
  <c r="H674" i="13"/>
  <c r="L674" i="13" l="1"/>
  <c r="M674" i="13" s="1" a="1"/>
  <c r="M674" i="13" s="1"/>
  <c r="I674" i="13"/>
  <c r="O674" i="13" s="1" a="1"/>
  <c r="O674" i="13" s="1"/>
  <c r="J674" i="13"/>
  <c r="K674" i="13"/>
  <c r="Q674" i="13" s="1" a="1"/>
  <c r="Q674" i="13" s="1"/>
  <c r="P674" i="13" a="1"/>
  <c r="P674" i="13" s="1"/>
  <c r="N674" i="13" l="1" a="1"/>
  <c r="N674" i="13" s="1"/>
  <c r="H673" i="13"/>
  <c r="L673" i="13" l="1"/>
  <c r="N673" i="13" s="1" a="1"/>
  <c r="N673" i="13" s="1"/>
  <c r="I673" i="13"/>
  <c r="O673" i="13" s="1" a="1"/>
  <c r="O673" i="13" s="1"/>
  <c r="J673" i="13"/>
  <c r="K673" i="13"/>
  <c r="Q673" i="13" s="1" a="1"/>
  <c r="Q673" i="13" s="1"/>
  <c r="P673" i="13" a="1"/>
  <c r="P673" i="13" s="1"/>
  <c r="M673" i="13" l="1" a="1"/>
  <c r="M673" i="13" s="1"/>
  <c r="H672" i="13"/>
  <c r="L672" i="13" l="1"/>
  <c r="M672" i="13" s="1" a="1"/>
  <c r="M672" i="13" s="1"/>
  <c r="I672" i="13"/>
  <c r="O672" i="13" s="1" a="1"/>
  <c r="O672" i="13" s="1"/>
  <c r="J672" i="13"/>
  <c r="P672" i="13" s="1" a="1"/>
  <c r="P672" i="13" s="1"/>
  <c r="K672" i="13"/>
  <c r="Q672" i="13" s="1" a="1"/>
  <c r="Q672" i="13" s="1"/>
  <c r="N672" i="13" l="1" a="1"/>
  <c r="N672" i="13" s="1"/>
  <c r="H671" i="13"/>
  <c r="L671" i="13" l="1"/>
  <c r="N671" i="13" s="1" a="1"/>
  <c r="N671" i="13" s="1"/>
  <c r="I671" i="13"/>
  <c r="J671" i="13"/>
  <c r="P671" i="13" s="1" a="1"/>
  <c r="P671" i="13" s="1"/>
  <c r="K671" i="13"/>
  <c r="Q671" i="13" s="1" a="1"/>
  <c r="Q671" i="13" s="1"/>
  <c r="M671" i="13" l="1" a="1"/>
  <c r="M671" i="13" s="1"/>
  <c r="H670" i="13"/>
  <c r="O671" i="13" a="1"/>
  <c r="O671" i="13" s="1"/>
  <c r="L670" i="13" l="1"/>
  <c r="M670" i="13" s="1" a="1"/>
  <c r="M670" i="13" s="1"/>
  <c r="J670" i="13"/>
  <c r="P670" i="13" s="1" a="1"/>
  <c r="P670" i="13" s="1"/>
  <c r="K670" i="13"/>
  <c r="Q670" i="13" s="1" a="1"/>
  <c r="Q670" i="13" s="1"/>
  <c r="I670" i="13"/>
  <c r="N670" i="13" l="1" a="1"/>
  <c r="N670" i="13" s="1"/>
  <c r="H669" i="13"/>
  <c r="O670" i="13" a="1"/>
  <c r="O670" i="13" s="1"/>
  <c r="L669" i="13" l="1"/>
  <c r="M669" i="13" s="1" a="1"/>
  <c r="M669" i="13" s="1"/>
  <c r="K669" i="13"/>
  <c r="Q669" i="13" s="1" a="1"/>
  <c r="Q669" i="13" s="1"/>
  <c r="I669" i="13"/>
  <c r="O669" i="13" s="1" a="1"/>
  <c r="O669" i="13" s="1"/>
  <c r="J669" i="13"/>
  <c r="P669" i="13" s="1" a="1"/>
  <c r="P669" i="13" s="1"/>
  <c r="N669" i="13" l="1" a="1"/>
  <c r="N669" i="13" s="1"/>
  <c r="H668" i="13"/>
  <c r="L668" i="13" l="1"/>
  <c r="N668" i="13" s="1" a="1"/>
  <c r="N668" i="13" s="1"/>
  <c r="I668" i="13"/>
  <c r="O668" i="13" s="1" a="1"/>
  <c r="O668" i="13" s="1"/>
  <c r="J668" i="13"/>
  <c r="K668" i="13"/>
  <c r="Q668" i="13" s="1" a="1"/>
  <c r="Q668" i="13" s="1"/>
  <c r="P668" i="13" a="1"/>
  <c r="P668" i="13" s="1"/>
  <c r="M668" i="13" l="1" a="1"/>
  <c r="M668" i="13" s="1"/>
  <c r="H667" i="13"/>
  <c r="L667" i="13" l="1"/>
  <c r="N667" i="13" s="1" a="1"/>
  <c r="N667" i="13" s="1"/>
  <c r="I667" i="13"/>
  <c r="O667" i="13" s="1" a="1"/>
  <c r="O667" i="13" s="1"/>
  <c r="J667" i="13"/>
  <c r="P667" i="13" s="1" a="1"/>
  <c r="P667" i="13" s="1"/>
  <c r="K667" i="13"/>
  <c r="Q667" i="13" a="1"/>
  <c r="Q667" i="13" s="1"/>
  <c r="M667" i="13" l="1" a="1"/>
  <c r="M667" i="13" s="1"/>
  <c r="H666" i="13"/>
  <c r="L666" i="13" l="1"/>
  <c r="M666" i="13" s="1" a="1"/>
  <c r="M666" i="13" s="1"/>
  <c r="I666" i="13"/>
  <c r="J666" i="13"/>
  <c r="P666" i="13" s="1" a="1"/>
  <c r="P666" i="13" s="1"/>
  <c r="K666" i="13"/>
  <c r="Q666" i="13" s="1" a="1"/>
  <c r="Q666" i="13" s="1"/>
  <c r="N666" i="13" l="1" a="1"/>
  <c r="N666" i="13" s="1"/>
  <c r="H665" i="13"/>
  <c r="O666" i="13" a="1"/>
  <c r="O666" i="13" s="1"/>
  <c r="L665" i="13" l="1"/>
  <c r="N665" i="13" s="1" a="1"/>
  <c r="N665" i="13" s="1"/>
  <c r="I665" i="13"/>
  <c r="O665" i="13" s="1" a="1"/>
  <c r="O665" i="13" s="1"/>
  <c r="J665" i="13"/>
  <c r="P665" i="13" s="1" a="1"/>
  <c r="P665" i="13" s="1"/>
  <c r="K665" i="13"/>
  <c r="Q665" i="13" s="1" a="1"/>
  <c r="Q665" i="13" s="1"/>
  <c r="M665" i="13" l="1" a="1"/>
  <c r="M665" i="13" s="1"/>
  <c r="H664" i="13"/>
  <c r="L664" i="13" l="1"/>
  <c r="M664" i="13" s="1" a="1"/>
  <c r="M664" i="13" s="1"/>
  <c r="I664" i="13"/>
  <c r="O664" i="13" s="1" a="1"/>
  <c r="O664" i="13" s="1"/>
  <c r="J664" i="13"/>
  <c r="P664" i="13" s="1" a="1"/>
  <c r="P664" i="13" s="1"/>
  <c r="K664" i="13"/>
  <c r="Q664" i="13" s="1" a="1"/>
  <c r="Q664" i="13" s="1"/>
  <c r="N664" i="13" l="1" a="1"/>
  <c r="N664" i="13" s="1"/>
  <c r="H663" i="13"/>
  <c r="L663" i="13" l="1"/>
  <c r="N663" i="13" s="1" a="1"/>
  <c r="N663" i="13" s="1"/>
  <c r="I663" i="13"/>
  <c r="J663" i="13"/>
  <c r="P663" i="13" s="1" a="1"/>
  <c r="P663" i="13" s="1"/>
  <c r="K663" i="13"/>
  <c r="Q663" i="13" s="1" a="1"/>
  <c r="Q663" i="13" s="1"/>
  <c r="M663" i="13" l="1" a="1"/>
  <c r="M663" i="13" s="1"/>
  <c r="H662" i="13"/>
  <c r="O663" i="13" a="1"/>
  <c r="O663" i="13" s="1"/>
  <c r="L662" i="13" l="1"/>
  <c r="M662" i="13" s="1" a="1"/>
  <c r="M662" i="13" s="1"/>
  <c r="J662" i="13"/>
  <c r="P662" i="13" s="1" a="1"/>
  <c r="P662" i="13" s="1"/>
  <c r="K662" i="13"/>
  <c r="I662" i="13"/>
  <c r="Q662" i="13" a="1"/>
  <c r="Q662" i="13" s="1"/>
  <c r="N662" i="13" l="1" a="1"/>
  <c r="N662" i="13" s="1"/>
  <c r="H661" i="13"/>
  <c r="O662" i="13" a="1"/>
  <c r="O662" i="13" s="1"/>
  <c r="L661" i="13" l="1"/>
  <c r="M661" i="13" s="1" a="1"/>
  <c r="M661" i="13" s="1"/>
  <c r="K661" i="13"/>
  <c r="Q661" i="13" s="1" a="1"/>
  <c r="Q661" i="13" s="1"/>
  <c r="I661" i="13"/>
  <c r="O661" i="13" s="1" a="1"/>
  <c r="O661" i="13" s="1"/>
  <c r="J661" i="13"/>
  <c r="P661" i="13" s="1" a="1"/>
  <c r="P661" i="13" s="1"/>
  <c r="N661" i="13" l="1" a="1"/>
  <c r="N661" i="13" s="1"/>
  <c r="H660" i="13"/>
  <c r="L660" i="13" l="1"/>
  <c r="N660" i="13" s="1" a="1"/>
  <c r="N660" i="13" s="1"/>
  <c r="I660" i="13"/>
  <c r="O660" i="13" s="1" a="1"/>
  <c r="O660" i="13" s="1"/>
  <c r="J660" i="13"/>
  <c r="P660" i="13" s="1" a="1"/>
  <c r="P660" i="13" s="1"/>
  <c r="K660" i="13"/>
  <c r="Q660" i="13" s="1" a="1"/>
  <c r="Q660" i="13" s="1"/>
  <c r="M660" i="13" l="1" a="1"/>
  <c r="M660" i="13" s="1"/>
  <c r="H659" i="13"/>
  <c r="L659" i="13" l="1"/>
  <c r="M659" i="13" s="1" a="1"/>
  <c r="M659" i="13" s="1"/>
  <c r="I659" i="13"/>
  <c r="O659" i="13" s="1" a="1"/>
  <c r="O659" i="13" s="1"/>
  <c r="J659" i="13"/>
  <c r="P659" i="13" s="1" a="1"/>
  <c r="P659" i="13" s="1"/>
  <c r="K659" i="13"/>
  <c r="Q659" i="13" s="1" a="1"/>
  <c r="Q659" i="13" s="1"/>
  <c r="N659" i="13" l="1" a="1"/>
  <c r="N659" i="13" s="1"/>
  <c r="H658" i="13"/>
  <c r="L658" i="13" l="1"/>
  <c r="M658" i="13" s="1" a="1"/>
  <c r="M658" i="13" s="1"/>
  <c r="I658" i="13"/>
  <c r="O658" i="13" s="1" a="1"/>
  <c r="O658" i="13" s="1"/>
  <c r="J658" i="13"/>
  <c r="P658" i="13" s="1" a="1"/>
  <c r="P658" i="13" s="1"/>
  <c r="K658" i="13"/>
  <c r="Q658" i="13" s="1" a="1"/>
  <c r="Q658" i="13" s="1"/>
  <c r="N658" i="13" l="1" a="1"/>
  <c r="N658" i="13" s="1"/>
  <c r="H657" i="13"/>
  <c r="L657" i="13" l="1"/>
  <c r="N657" i="13" s="1" a="1"/>
  <c r="N657" i="13" s="1"/>
  <c r="I657" i="13"/>
  <c r="J657" i="13"/>
  <c r="P657" i="13" s="1" a="1"/>
  <c r="P657" i="13" s="1"/>
  <c r="K657" i="13"/>
  <c r="Q657" i="13" s="1" a="1"/>
  <c r="Q657" i="13" s="1"/>
  <c r="O657" i="13" a="1"/>
  <c r="O657" i="13" s="1"/>
  <c r="M657" i="13" l="1" a="1"/>
  <c r="M657" i="13" s="1"/>
  <c r="H656" i="13"/>
  <c r="L656" i="13" l="1"/>
  <c r="M656" i="13" s="1" a="1"/>
  <c r="M656" i="13" s="1"/>
  <c r="I656" i="13"/>
  <c r="J656" i="13"/>
  <c r="P656" i="13" s="1" a="1"/>
  <c r="P656" i="13" s="1"/>
  <c r="K656" i="13"/>
  <c r="Q656" i="13" s="1" a="1"/>
  <c r="Q656" i="13" s="1"/>
  <c r="O656" i="13" a="1"/>
  <c r="O656" i="13" s="1"/>
  <c r="N656" i="13" l="1" a="1"/>
  <c r="N656" i="13" s="1"/>
  <c r="H655" i="13"/>
  <c r="L655" i="13" l="1"/>
  <c r="N655" i="13" s="1" a="1"/>
  <c r="N655" i="13" s="1"/>
  <c r="I655" i="13"/>
  <c r="J655" i="13"/>
  <c r="K655" i="13"/>
  <c r="Q655" i="13" s="1" a="1"/>
  <c r="Q655" i="13" s="1"/>
  <c r="P655" i="13" a="1"/>
  <c r="P655" i="13" s="1"/>
  <c r="M655" i="13" l="1" a="1"/>
  <c r="M655" i="13" s="1"/>
  <c r="H654" i="13"/>
  <c r="O655" i="13" a="1"/>
  <c r="O655" i="13" s="1"/>
  <c r="L654" i="13" l="1"/>
  <c r="M654" i="13" s="1" a="1"/>
  <c r="M654" i="13" s="1"/>
  <c r="J654" i="13"/>
  <c r="P654" i="13" s="1" a="1"/>
  <c r="P654" i="13" s="1"/>
  <c r="K654" i="13"/>
  <c r="Q654" i="13" s="1" a="1"/>
  <c r="Q654" i="13" s="1"/>
  <c r="I654" i="13"/>
  <c r="N654" i="13" l="1" a="1"/>
  <c r="N654" i="13" s="1"/>
  <c r="H653" i="13"/>
  <c r="O654" i="13" a="1"/>
  <c r="O654" i="13" s="1"/>
  <c r="L653" i="13" l="1"/>
  <c r="M653" i="13" s="1" a="1"/>
  <c r="M653" i="13" s="1"/>
  <c r="K653" i="13"/>
  <c r="Q653" i="13" s="1" a="1"/>
  <c r="Q653" i="13" s="1"/>
  <c r="I653" i="13"/>
  <c r="O653" i="13" s="1" a="1"/>
  <c r="O653" i="13" s="1"/>
  <c r="J653" i="13"/>
  <c r="P653" i="13" s="1" a="1"/>
  <c r="P653" i="13" s="1"/>
  <c r="N653" i="13" l="1" a="1"/>
  <c r="N653" i="13" s="1"/>
  <c r="H652" i="13"/>
  <c r="L652" i="13" l="1"/>
  <c r="N652" i="13" s="1" a="1"/>
  <c r="N652" i="13" s="1"/>
  <c r="I652" i="13"/>
  <c r="O652" i="13" s="1" a="1"/>
  <c r="O652" i="13" s="1"/>
  <c r="J652" i="13"/>
  <c r="K652" i="13"/>
  <c r="Q652" i="13" s="1" a="1"/>
  <c r="Q652" i="13" s="1"/>
  <c r="P652" i="13" a="1"/>
  <c r="P652" i="13" s="1"/>
  <c r="M652" i="13" l="1" a="1"/>
  <c r="M652" i="13" s="1"/>
  <c r="H651" i="13"/>
  <c r="L651" i="13" l="1"/>
  <c r="M651" i="13" s="1" a="1"/>
  <c r="M651" i="13" s="1"/>
  <c r="I651" i="13"/>
  <c r="O651" i="13" s="1" a="1"/>
  <c r="O651" i="13" s="1"/>
  <c r="J651" i="13"/>
  <c r="P651" i="13" s="1" a="1"/>
  <c r="P651" i="13" s="1"/>
  <c r="K651" i="13"/>
  <c r="Q651" i="13" s="1" a="1"/>
  <c r="Q651" i="13" s="1"/>
  <c r="N651" i="13" l="1" a="1"/>
  <c r="N651" i="13" s="1"/>
  <c r="H650" i="13"/>
  <c r="L650" i="13" l="1"/>
  <c r="M650" i="13" s="1" a="1"/>
  <c r="M650" i="13" s="1"/>
  <c r="I650" i="13"/>
  <c r="J650" i="13"/>
  <c r="P650" i="13" s="1" a="1"/>
  <c r="P650" i="13" s="1"/>
  <c r="K650" i="13"/>
  <c r="Q650" i="13" s="1" a="1"/>
  <c r="Q650" i="13" s="1"/>
  <c r="O650" i="13" a="1"/>
  <c r="O650" i="13" s="1"/>
  <c r="N650" i="13" l="1" a="1"/>
  <c r="N650" i="13" s="1"/>
  <c r="H649" i="13"/>
  <c r="L649" i="13" l="1"/>
  <c r="N649" i="13" s="1" a="1"/>
  <c r="N649" i="13" s="1"/>
  <c r="I649" i="13"/>
  <c r="O649" i="13" s="1" a="1"/>
  <c r="O649" i="13" s="1"/>
  <c r="J649" i="13"/>
  <c r="K649" i="13"/>
  <c r="Q649" i="13" s="1" a="1"/>
  <c r="Q649" i="13" s="1"/>
  <c r="P649" i="13" a="1"/>
  <c r="P649" i="13" s="1"/>
  <c r="M649" i="13" l="1" a="1"/>
  <c r="M649" i="13" s="1"/>
  <c r="H648" i="13"/>
  <c r="L648" i="13" l="1"/>
  <c r="M648" i="13" s="1" a="1"/>
  <c r="M648" i="13" s="1"/>
  <c r="I648" i="13"/>
  <c r="O648" i="13" s="1" a="1"/>
  <c r="O648" i="13" s="1"/>
  <c r="J648" i="13"/>
  <c r="P648" i="13" s="1" a="1"/>
  <c r="P648" i="13" s="1"/>
  <c r="K648" i="13"/>
  <c r="Q648" i="13" s="1" a="1"/>
  <c r="Q648" i="13" s="1"/>
  <c r="N648" i="13" l="1" a="1"/>
  <c r="N648" i="13" s="1"/>
  <c r="H647" i="13"/>
  <c r="L647" i="13" l="1"/>
  <c r="N647" i="13" s="1" a="1"/>
  <c r="N647" i="13" s="1"/>
  <c r="I647" i="13"/>
  <c r="J647" i="13"/>
  <c r="P647" i="13" s="1" a="1"/>
  <c r="P647" i="13" s="1"/>
  <c r="K647" i="13"/>
  <c r="Q647" i="13" s="1" a="1"/>
  <c r="Q647" i="13" s="1"/>
  <c r="M647" i="13" l="1" a="1"/>
  <c r="M647" i="13" s="1"/>
  <c r="H646" i="13"/>
  <c r="O647" i="13" a="1"/>
  <c r="O647" i="13" s="1"/>
  <c r="L646" i="13" l="1"/>
  <c r="M646" i="13" s="1" a="1"/>
  <c r="M646" i="13" s="1"/>
  <c r="J646" i="13"/>
  <c r="P646" i="13" s="1" a="1"/>
  <c r="P646" i="13" s="1"/>
  <c r="K646" i="13"/>
  <c r="Q646" i="13" s="1" a="1"/>
  <c r="Q646" i="13" s="1"/>
  <c r="I646" i="13"/>
  <c r="N646" i="13" l="1" a="1"/>
  <c r="N646" i="13" s="1"/>
  <c r="H645" i="13"/>
  <c r="O646" i="13" a="1"/>
  <c r="O646" i="13" s="1"/>
  <c r="L645" i="13" l="1"/>
  <c r="M645" i="13" s="1" a="1"/>
  <c r="M645" i="13" s="1"/>
  <c r="K645" i="13"/>
  <c r="Q645" i="13" s="1" a="1"/>
  <c r="Q645" i="13" s="1"/>
  <c r="I645" i="13"/>
  <c r="O645" i="13" s="1" a="1"/>
  <c r="O645" i="13" s="1"/>
  <c r="J645" i="13"/>
  <c r="P645" i="13" s="1" a="1"/>
  <c r="P645" i="13" s="1"/>
  <c r="N645" i="13" l="1" a="1"/>
  <c r="N645" i="13" s="1"/>
  <c r="H644" i="13"/>
  <c r="L644" i="13" l="1"/>
  <c r="N644" i="13" s="1" a="1"/>
  <c r="N644" i="13" s="1"/>
  <c r="I644" i="13"/>
  <c r="O644" i="13" s="1" a="1"/>
  <c r="O644" i="13" s="1"/>
  <c r="J644" i="13"/>
  <c r="P644" i="13" s="1" a="1"/>
  <c r="P644" i="13" s="1"/>
  <c r="K644" i="13"/>
  <c r="Q644" i="13" s="1" a="1"/>
  <c r="Q644" i="13" s="1"/>
  <c r="M644" i="13" l="1" a="1"/>
  <c r="M644" i="13" s="1"/>
  <c r="H643" i="13"/>
  <c r="L643" i="13" l="1"/>
  <c r="M643" i="13" s="1" a="1"/>
  <c r="M643" i="13" s="1"/>
  <c r="I643" i="13"/>
  <c r="O643" i="13" s="1" a="1"/>
  <c r="O643" i="13" s="1"/>
  <c r="J643" i="13"/>
  <c r="P643" i="13" s="1" a="1"/>
  <c r="P643" i="13" s="1"/>
  <c r="K643" i="13"/>
  <c r="Q643" i="13" s="1" a="1"/>
  <c r="Q643" i="13" s="1"/>
  <c r="N643" i="13" l="1" a="1"/>
  <c r="N643" i="13" s="1"/>
  <c r="H642" i="13"/>
  <c r="L642" i="13" l="1"/>
  <c r="M642" i="13" s="1" a="1"/>
  <c r="M642" i="13" s="1"/>
  <c r="I642" i="13"/>
  <c r="O642" i="13" s="1" a="1"/>
  <c r="O642" i="13" s="1"/>
  <c r="J642" i="13"/>
  <c r="P642" i="13" s="1" a="1"/>
  <c r="P642" i="13" s="1"/>
  <c r="K642" i="13"/>
  <c r="Q642" i="13" s="1" a="1"/>
  <c r="Q642" i="13" s="1"/>
  <c r="N642" i="13" l="1" a="1"/>
  <c r="N642" i="13" s="1"/>
  <c r="H641" i="13"/>
  <c r="L641" i="13" l="1"/>
  <c r="N641" i="13" s="1" a="1"/>
  <c r="N641" i="13" s="1"/>
  <c r="I641" i="13"/>
  <c r="O641" i="13" s="1" a="1"/>
  <c r="O641" i="13" s="1"/>
  <c r="J641" i="13"/>
  <c r="P641" i="13" s="1" a="1"/>
  <c r="P641" i="13" s="1"/>
  <c r="K641" i="13"/>
  <c r="Q641" i="13" s="1" a="1"/>
  <c r="Q641" i="13" s="1"/>
  <c r="M641" i="13" l="1" a="1"/>
  <c r="M641" i="13" s="1"/>
  <c r="H640" i="13"/>
  <c r="L640" i="13" l="1"/>
  <c r="M640" i="13" s="1" a="1"/>
  <c r="M640" i="13" s="1"/>
  <c r="I640" i="13"/>
  <c r="O640" i="13" s="1" a="1"/>
  <c r="O640" i="13" s="1"/>
  <c r="J640" i="13"/>
  <c r="P640" i="13" s="1" a="1"/>
  <c r="P640" i="13" s="1"/>
  <c r="K640" i="13"/>
  <c r="Q640" i="13" s="1" a="1"/>
  <c r="Q640" i="13" s="1"/>
  <c r="N640" i="13" l="1" a="1"/>
  <c r="N640" i="13" s="1"/>
  <c r="H639" i="13"/>
  <c r="L639" i="13" l="1"/>
  <c r="N639" i="13" s="1" a="1"/>
  <c r="N639" i="13" s="1"/>
  <c r="I639" i="13"/>
  <c r="O639" i="13" s="1" a="1"/>
  <c r="O639" i="13" s="1"/>
  <c r="J639" i="13"/>
  <c r="P639" i="13" s="1" a="1"/>
  <c r="P639" i="13" s="1"/>
  <c r="K639" i="13"/>
  <c r="Q639" i="13" s="1" a="1"/>
  <c r="Q639" i="13" s="1"/>
  <c r="M639" i="13" l="1" a="1"/>
  <c r="M639" i="13" s="1"/>
  <c r="H638" i="13"/>
  <c r="L638" i="13" l="1"/>
  <c r="M638" i="13" s="1" a="1"/>
  <c r="M638" i="13" s="1"/>
  <c r="J638" i="13"/>
  <c r="P638" i="13" s="1" a="1"/>
  <c r="P638" i="13" s="1"/>
  <c r="K638" i="13"/>
  <c r="Q638" i="13" s="1" a="1"/>
  <c r="Q638" i="13" s="1"/>
  <c r="I638" i="13"/>
  <c r="N638" i="13" l="1" a="1"/>
  <c r="N638" i="13" s="1"/>
  <c r="H637" i="13"/>
  <c r="O638" i="13" a="1"/>
  <c r="O638" i="13" s="1"/>
  <c r="L637" i="13" l="1"/>
  <c r="M637" i="13" s="1" a="1"/>
  <c r="M637" i="13" s="1"/>
  <c r="I637" i="13"/>
  <c r="O637" i="13" s="1" a="1"/>
  <c r="O637" i="13" s="1"/>
  <c r="K637" i="13"/>
  <c r="J637" i="13"/>
  <c r="P637" i="13" s="1" a="1"/>
  <c r="P637" i="13" s="1"/>
  <c r="Q637" i="13" a="1"/>
  <c r="Q637" i="13" s="1"/>
  <c r="N637" i="13" l="1" a="1"/>
  <c r="N637" i="13" s="1"/>
  <c r="H636" i="13"/>
  <c r="L636" i="13" l="1"/>
  <c r="N636" i="13" s="1" a="1"/>
  <c r="N636" i="13" s="1"/>
  <c r="I636" i="13"/>
  <c r="O636" i="13" s="1" a="1"/>
  <c r="O636" i="13" s="1"/>
  <c r="J636" i="13"/>
  <c r="K636" i="13"/>
  <c r="Q636" i="13" s="1" a="1"/>
  <c r="Q636" i="13" s="1"/>
  <c r="P636" i="13" a="1"/>
  <c r="P636" i="13" s="1"/>
  <c r="M636" i="13" l="1" a="1"/>
  <c r="M636" i="13" s="1"/>
  <c r="H635" i="13"/>
  <c r="L635" i="13" l="1"/>
  <c r="M635" i="13" s="1" a="1"/>
  <c r="M635" i="13" s="1"/>
  <c r="J635" i="13"/>
  <c r="P635" i="13" s="1" a="1"/>
  <c r="P635" i="13" s="1"/>
  <c r="K635" i="13"/>
  <c r="Q635" i="13" s="1" a="1"/>
  <c r="Q635" i="13" s="1"/>
  <c r="I635" i="13"/>
  <c r="O635" i="13" s="1" a="1"/>
  <c r="O635" i="13" s="1"/>
  <c r="N635" i="13" l="1" a="1"/>
  <c r="N635" i="13" s="1"/>
  <c r="H634" i="13"/>
  <c r="L634" i="13" l="1"/>
  <c r="M634" i="13" s="1" a="1"/>
  <c r="M634" i="13" s="1"/>
  <c r="K634" i="13"/>
  <c r="Q634" i="13" s="1" a="1"/>
  <c r="Q634" i="13" s="1"/>
  <c r="I634" i="13"/>
  <c r="O634" i="13" s="1" a="1"/>
  <c r="O634" i="13" s="1"/>
  <c r="J634" i="13"/>
  <c r="P634" i="13" s="1" a="1"/>
  <c r="P634" i="13" s="1"/>
  <c r="N634" i="13" l="1" a="1"/>
  <c r="N634" i="13" s="1"/>
  <c r="H633" i="13"/>
  <c r="L633" i="13" l="1"/>
  <c r="N633" i="13" s="1" a="1"/>
  <c r="N633" i="13" s="1"/>
  <c r="J633" i="13"/>
  <c r="I633" i="13"/>
  <c r="O633" i="13" s="1" a="1"/>
  <c r="O633" i="13" s="1"/>
  <c r="K633" i="13"/>
  <c r="Q633" i="13" s="1" a="1"/>
  <c r="Q633" i="13" s="1"/>
  <c r="P633" i="13" a="1"/>
  <c r="P633" i="13" s="1"/>
  <c r="M633" i="13" l="1" a="1"/>
  <c r="M633" i="13" s="1"/>
  <c r="H632" i="13"/>
  <c r="L632" i="13" l="1"/>
  <c r="M632" i="13" s="1" a="1"/>
  <c r="M632" i="13" s="1"/>
  <c r="K632" i="13"/>
  <c r="Q632" i="13" s="1" a="1"/>
  <c r="Q632" i="13" s="1"/>
  <c r="I632" i="13"/>
  <c r="J632" i="13"/>
  <c r="P632" i="13" s="1" a="1"/>
  <c r="P632" i="13" s="1"/>
  <c r="O632" i="13" a="1"/>
  <c r="O632" i="13" s="1"/>
  <c r="N632" i="13" l="1" a="1"/>
  <c r="N632" i="13" s="1"/>
  <c r="H631" i="13"/>
  <c r="L631" i="13" l="1"/>
  <c r="N631" i="13" s="1" a="1"/>
  <c r="N631" i="13" s="1"/>
  <c r="I631" i="13"/>
  <c r="O631" i="13" s="1" a="1"/>
  <c r="O631" i="13" s="1"/>
  <c r="J631" i="13"/>
  <c r="P631" i="13" s="1" a="1"/>
  <c r="P631" i="13" s="1"/>
  <c r="K631" i="13"/>
  <c r="Q631" i="13" s="1" a="1"/>
  <c r="Q631" i="13" s="1"/>
  <c r="M631" i="13" l="1" a="1"/>
  <c r="M631" i="13" s="1"/>
  <c r="H630" i="13"/>
  <c r="L630" i="13" l="1"/>
  <c r="M630" i="13" s="1" a="1"/>
  <c r="M630" i="13" s="1"/>
  <c r="I630" i="13"/>
  <c r="J630" i="13"/>
  <c r="K630" i="13"/>
  <c r="Q630" i="13" s="1" a="1"/>
  <c r="Q630" i="13" s="1"/>
  <c r="P630" i="13" a="1"/>
  <c r="P630" i="13" s="1"/>
  <c r="N630" i="13" l="1" a="1"/>
  <c r="N630" i="13" s="1"/>
  <c r="H629" i="13"/>
  <c r="O630" i="13" a="1"/>
  <c r="O630" i="13" s="1"/>
  <c r="L629" i="13" l="1"/>
  <c r="M629" i="13" s="1" a="1"/>
  <c r="M629" i="13" s="1"/>
  <c r="I629" i="13"/>
  <c r="O629" i="13" s="1" a="1"/>
  <c r="O629" i="13" s="1"/>
  <c r="J629" i="13"/>
  <c r="K629" i="13"/>
  <c r="Q629" i="13" s="1" a="1"/>
  <c r="Q629" i="13" s="1"/>
  <c r="P629" i="13" a="1"/>
  <c r="P629" i="13" s="1"/>
  <c r="N629" i="13" l="1" a="1"/>
  <c r="N629" i="13" s="1"/>
  <c r="H628" i="13"/>
  <c r="L628" i="13" l="1"/>
  <c r="N628" i="13" s="1" a="1"/>
  <c r="N628" i="13" s="1"/>
  <c r="I628" i="13"/>
  <c r="O628" i="13" s="1" a="1"/>
  <c r="O628" i="13" s="1"/>
  <c r="J628" i="13"/>
  <c r="P628" i="13" s="1" a="1"/>
  <c r="P628" i="13" s="1"/>
  <c r="K628" i="13"/>
  <c r="Q628" i="13" s="1" a="1"/>
  <c r="Q628" i="13" s="1"/>
  <c r="M628" i="13" l="1" a="1"/>
  <c r="M628" i="13" s="1"/>
  <c r="H627" i="13"/>
  <c r="L627" i="13" l="1"/>
  <c r="M627" i="13" s="1" a="1"/>
  <c r="M627" i="13" s="1"/>
  <c r="J627" i="13"/>
  <c r="K627" i="13"/>
  <c r="Q627" i="13" s="1" a="1"/>
  <c r="Q627" i="13" s="1"/>
  <c r="I627" i="13"/>
  <c r="O627" i="13" s="1" a="1"/>
  <c r="O627" i="13" s="1"/>
  <c r="P627" i="13" a="1"/>
  <c r="P627" i="13" s="1"/>
  <c r="N627" i="13" l="1" a="1"/>
  <c r="N627" i="13" s="1"/>
  <c r="H626" i="13"/>
  <c r="L626" i="13" l="1"/>
  <c r="M626" i="13" s="1" a="1"/>
  <c r="M626" i="13" s="1"/>
  <c r="K626" i="13"/>
  <c r="Q626" i="13" s="1" a="1"/>
  <c r="Q626" i="13" s="1"/>
  <c r="I626" i="13"/>
  <c r="J626" i="13"/>
  <c r="P626" i="13" s="1" a="1"/>
  <c r="P626" i="13" s="1"/>
  <c r="O626" i="13" a="1"/>
  <c r="O626" i="13" s="1"/>
  <c r="N626" i="13" l="1" a="1"/>
  <c r="N626" i="13" s="1"/>
  <c r="H625" i="13"/>
  <c r="L625" i="13" l="1"/>
  <c r="N625" i="13" s="1" a="1"/>
  <c r="N625" i="13" s="1"/>
  <c r="I625" i="13"/>
  <c r="J625" i="13"/>
  <c r="P625" i="13" s="1" a="1"/>
  <c r="P625" i="13" s="1"/>
  <c r="K625" i="13"/>
  <c r="Q625" i="13" s="1" a="1"/>
  <c r="Q625" i="13" s="1"/>
  <c r="O625" i="13" a="1"/>
  <c r="O625" i="13" s="1"/>
  <c r="M625" i="13" l="1" a="1"/>
  <c r="M625" i="13" s="1"/>
  <c r="H624" i="13"/>
  <c r="L624" i="13" l="1"/>
  <c r="M624" i="13" s="1" a="1"/>
  <c r="M624" i="13" s="1"/>
  <c r="J624" i="13"/>
  <c r="P624" i="13" s="1" a="1"/>
  <c r="P624" i="13" s="1"/>
  <c r="K624" i="13"/>
  <c r="I624" i="13"/>
  <c r="O624" i="13" s="1" a="1"/>
  <c r="O624" i="13" s="1"/>
  <c r="Q624" i="13" a="1"/>
  <c r="Q624" i="13" s="1"/>
  <c r="N624" i="13" l="1" a="1"/>
  <c r="N624" i="13" s="1"/>
  <c r="H623" i="13"/>
  <c r="L623" i="13" l="1"/>
  <c r="N623" i="13" s="1" a="1"/>
  <c r="N623" i="13" s="1"/>
  <c r="I623" i="13"/>
  <c r="K623" i="13"/>
  <c r="Q623" i="13" s="1" a="1"/>
  <c r="Q623" i="13" s="1"/>
  <c r="J623" i="13"/>
  <c r="P623" i="13" s="1" a="1"/>
  <c r="P623" i="13" s="1"/>
  <c r="M623" i="13" l="1" a="1"/>
  <c r="M623" i="13" s="1"/>
  <c r="H622" i="13"/>
  <c r="O623" i="13" a="1"/>
  <c r="O623" i="13" s="1"/>
  <c r="L622" i="13" l="1"/>
  <c r="M622" i="13" s="1" a="1"/>
  <c r="M622" i="13" s="1"/>
  <c r="I622" i="13"/>
  <c r="J622" i="13"/>
  <c r="K622" i="13"/>
  <c r="Q622" i="13" s="1" a="1"/>
  <c r="Q622" i="13" s="1"/>
  <c r="P622" i="13" a="1"/>
  <c r="P622" i="13" s="1"/>
  <c r="N622" i="13" l="1" a="1"/>
  <c r="N622" i="13" s="1"/>
  <c r="H621" i="13"/>
  <c r="O622" i="13" a="1"/>
  <c r="O622" i="13" s="1"/>
  <c r="L621" i="13" l="1"/>
  <c r="M621" i="13" s="1" a="1"/>
  <c r="M621" i="13" s="1"/>
  <c r="I621" i="13"/>
  <c r="O621" i="13" s="1" a="1"/>
  <c r="O621" i="13" s="1"/>
  <c r="J621" i="13"/>
  <c r="P621" i="13" s="1" a="1"/>
  <c r="P621" i="13" s="1"/>
  <c r="K621" i="13"/>
  <c r="Q621" i="13" s="1" a="1"/>
  <c r="Q621" i="13" s="1"/>
  <c r="N621" i="13" l="1" a="1"/>
  <c r="N621" i="13" s="1"/>
  <c r="H620" i="13"/>
  <c r="L620" i="13" l="1"/>
  <c r="N620" i="13" s="1" a="1"/>
  <c r="N620" i="13" s="1"/>
  <c r="I620" i="13"/>
  <c r="O620" i="13" s="1" a="1"/>
  <c r="O620" i="13" s="1"/>
  <c r="J620" i="13"/>
  <c r="P620" i="13" s="1" a="1"/>
  <c r="P620" i="13" s="1"/>
  <c r="K620" i="13"/>
  <c r="Q620" i="13" s="1" a="1"/>
  <c r="Q620" i="13" s="1"/>
  <c r="M620" i="13" l="1" a="1"/>
  <c r="M620" i="13" s="1"/>
  <c r="H619" i="13"/>
  <c r="L619" i="13" l="1"/>
  <c r="M619" i="13" s="1" a="1"/>
  <c r="M619" i="13" s="1"/>
  <c r="J619" i="13"/>
  <c r="P619" i="13" s="1" a="1"/>
  <c r="P619" i="13" s="1"/>
  <c r="K619" i="13"/>
  <c r="Q619" i="13" s="1" a="1"/>
  <c r="Q619" i="13" s="1"/>
  <c r="I619" i="13"/>
  <c r="O619" i="13" s="1" a="1"/>
  <c r="O619" i="13" s="1"/>
  <c r="N619" i="13" l="1" a="1"/>
  <c r="N619" i="13" s="1"/>
  <c r="H618" i="13"/>
  <c r="L618" i="13" l="1"/>
  <c r="M618" i="13" s="1" a="1"/>
  <c r="M618" i="13" s="1"/>
  <c r="K618" i="13"/>
  <c r="I618" i="13"/>
  <c r="O618" i="13" s="1" a="1"/>
  <c r="O618" i="13" s="1"/>
  <c r="J618" i="13"/>
  <c r="P618" i="13" s="1" a="1"/>
  <c r="P618" i="13" s="1"/>
  <c r="Q618" i="13" a="1"/>
  <c r="Q618" i="13" s="1"/>
  <c r="N618" i="13" l="1" a="1"/>
  <c r="N618" i="13" s="1"/>
  <c r="H617" i="13"/>
  <c r="L617" i="13" l="1"/>
  <c r="N617" i="13" s="1" a="1"/>
  <c r="N617" i="13" s="1"/>
  <c r="I617" i="13"/>
  <c r="O617" i="13" s="1" a="1"/>
  <c r="O617" i="13" s="1"/>
  <c r="J617" i="13"/>
  <c r="P617" i="13" s="1" a="1"/>
  <c r="P617" i="13" s="1"/>
  <c r="K617" i="13"/>
  <c r="Q617" i="13" s="1" a="1"/>
  <c r="Q617" i="13" s="1"/>
  <c r="M617" i="13" l="1" a="1"/>
  <c r="M617" i="13" s="1"/>
  <c r="H616" i="13"/>
  <c r="L616" i="13" l="1"/>
  <c r="M616" i="13" s="1" a="1"/>
  <c r="M616" i="13" s="1"/>
  <c r="I616" i="13"/>
  <c r="O616" i="13" s="1" a="1"/>
  <c r="O616" i="13" s="1"/>
  <c r="J616" i="13"/>
  <c r="P616" i="13" s="1" a="1"/>
  <c r="P616" i="13" s="1"/>
  <c r="K616" i="13"/>
  <c r="Q616" i="13" s="1" a="1"/>
  <c r="Q616" i="13" s="1"/>
  <c r="N616" i="13" l="1" a="1"/>
  <c r="N616" i="13" s="1"/>
  <c r="H615" i="13"/>
  <c r="L615" i="13" l="1"/>
  <c r="N615" i="13" s="1" a="1"/>
  <c r="N615" i="13" s="1"/>
  <c r="I615" i="13"/>
  <c r="O615" i="13" s="1" a="1"/>
  <c r="O615" i="13" s="1"/>
  <c r="J615" i="13"/>
  <c r="P615" i="13" s="1" a="1"/>
  <c r="P615" i="13" s="1"/>
  <c r="K615" i="13"/>
  <c r="Q615" i="13" s="1" a="1"/>
  <c r="Q615" i="13" s="1"/>
  <c r="M615" i="13" l="1" a="1"/>
  <c r="M615" i="13" s="1"/>
  <c r="H614" i="13"/>
  <c r="L614" i="13" l="1"/>
  <c r="M614" i="13" s="1" a="1"/>
  <c r="M614" i="13" s="1"/>
  <c r="I614" i="13"/>
  <c r="O614" i="13" s="1" a="1"/>
  <c r="O614" i="13" s="1"/>
  <c r="J614" i="13"/>
  <c r="P614" i="13" s="1" a="1"/>
  <c r="P614" i="13" s="1"/>
  <c r="K614" i="13"/>
  <c r="Q614" i="13" s="1" a="1"/>
  <c r="Q614" i="13" s="1"/>
  <c r="N614" i="13" l="1" a="1"/>
  <c r="N614" i="13" s="1"/>
  <c r="H613" i="13"/>
  <c r="L613" i="13" l="1"/>
  <c r="M613" i="13" s="1" a="1"/>
  <c r="M613" i="13" s="1"/>
  <c r="I613" i="13"/>
  <c r="O613" i="13" s="1" a="1"/>
  <c r="O613" i="13" s="1"/>
  <c r="J613" i="13"/>
  <c r="P613" i="13" s="1" a="1"/>
  <c r="P613" i="13" s="1"/>
  <c r="K613" i="13"/>
  <c r="Q613" i="13" s="1" a="1"/>
  <c r="Q613" i="13" s="1"/>
  <c r="N613" i="13" l="1" a="1"/>
  <c r="N613" i="13" s="1"/>
  <c r="H612" i="13"/>
  <c r="L612" i="13" l="1"/>
  <c r="N612" i="13" s="1" a="1"/>
  <c r="N612" i="13" s="1"/>
  <c r="I612" i="13"/>
  <c r="O612" i="13" s="1" a="1"/>
  <c r="O612" i="13" s="1"/>
  <c r="J612" i="13"/>
  <c r="P612" i="13" s="1" a="1"/>
  <c r="P612" i="13" s="1"/>
  <c r="K612" i="13"/>
  <c r="Q612" i="13" s="1" a="1"/>
  <c r="Q612" i="13" s="1"/>
  <c r="M612" i="13" l="1" a="1"/>
  <c r="M612" i="13" s="1"/>
  <c r="H611" i="13"/>
  <c r="L611" i="13" l="1"/>
  <c r="M611" i="13" s="1" a="1"/>
  <c r="M611" i="13" s="1"/>
  <c r="J611" i="13"/>
  <c r="K611" i="13"/>
  <c r="Q611" i="13" s="1" a="1"/>
  <c r="Q611" i="13" s="1"/>
  <c r="I611" i="13"/>
  <c r="O611" i="13" s="1" a="1"/>
  <c r="O611" i="13" s="1"/>
  <c r="P611" i="13" a="1"/>
  <c r="P611" i="13" s="1"/>
  <c r="N611" i="13" l="1" a="1"/>
  <c r="N611" i="13" s="1"/>
  <c r="H610" i="13"/>
  <c r="L610" i="13" l="1"/>
  <c r="M610" i="13" s="1" a="1"/>
  <c r="M610" i="13" s="1"/>
  <c r="K610" i="13"/>
  <c r="Q610" i="13" s="1" a="1"/>
  <c r="Q610" i="13" s="1"/>
  <c r="I610" i="13"/>
  <c r="O610" i="13" s="1" a="1"/>
  <c r="O610" i="13" s="1"/>
  <c r="J610" i="13"/>
  <c r="P610" i="13" s="1" a="1"/>
  <c r="P610" i="13" s="1"/>
  <c r="N610" i="13" l="1" a="1"/>
  <c r="N610" i="13" s="1"/>
  <c r="H609" i="13"/>
  <c r="L609" i="13" l="1"/>
  <c r="N609" i="13" s="1" a="1"/>
  <c r="N609" i="13" s="1"/>
  <c r="I609" i="13"/>
  <c r="O609" i="13" s="1" a="1"/>
  <c r="O609" i="13" s="1"/>
  <c r="J609" i="13"/>
  <c r="K609" i="13"/>
  <c r="Q609" i="13" s="1" a="1"/>
  <c r="Q609" i="13" s="1"/>
  <c r="P609" i="13" a="1"/>
  <c r="P609" i="13" s="1"/>
  <c r="M609" i="13" l="1" a="1"/>
  <c r="M609" i="13" s="1"/>
  <c r="H608" i="13"/>
  <c r="L608" i="13" l="1"/>
  <c r="M608" i="13" s="1" a="1"/>
  <c r="M608" i="13" s="1"/>
  <c r="I608" i="13"/>
  <c r="O608" i="13" s="1" a="1"/>
  <c r="O608" i="13" s="1"/>
  <c r="J608" i="13"/>
  <c r="P608" i="13" s="1" a="1"/>
  <c r="P608" i="13" s="1"/>
  <c r="K608" i="13"/>
  <c r="Q608" i="13" s="1" a="1"/>
  <c r="Q608" i="13" s="1"/>
  <c r="N608" i="13" l="1" a="1"/>
  <c r="N608" i="13" s="1"/>
  <c r="H607" i="13"/>
  <c r="L607" i="13" l="1"/>
  <c r="N607" i="13" s="1" a="1"/>
  <c r="N607" i="13" s="1"/>
  <c r="I607" i="13"/>
  <c r="O607" i="13" s="1" a="1"/>
  <c r="O607" i="13" s="1"/>
  <c r="J607" i="13"/>
  <c r="P607" i="13" s="1" a="1"/>
  <c r="P607" i="13" s="1"/>
  <c r="K607" i="13"/>
  <c r="Q607" i="13" s="1" a="1"/>
  <c r="Q607" i="13" s="1"/>
  <c r="M607" i="13" l="1" a="1"/>
  <c r="M607" i="13" s="1"/>
  <c r="H606" i="13"/>
  <c r="L606" i="13" l="1"/>
  <c r="N606" i="13" s="1" a="1"/>
  <c r="N606" i="13" s="1"/>
  <c r="I606" i="13"/>
  <c r="O606" i="13" s="1" a="1"/>
  <c r="O606" i="13" s="1"/>
  <c r="J606" i="13"/>
  <c r="K606" i="13"/>
  <c r="Q606" i="13" s="1" a="1"/>
  <c r="Q606" i="13" s="1"/>
  <c r="P606" i="13" a="1"/>
  <c r="P606" i="13" s="1"/>
  <c r="M606" i="13" l="1" a="1"/>
  <c r="M606" i="13" s="1"/>
  <c r="H605" i="13"/>
  <c r="L605" i="13" l="1"/>
  <c r="M605" i="13" s="1" a="1"/>
  <c r="M605" i="13" s="1"/>
  <c r="I605" i="13"/>
  <c r="O605" i="13" s="1" a="1"/>
  <c r="O605" i="13" s="1"/>
  <c r="J605" i="13"/>
  <c r="P605" i="13" s="1" a="1"/>
  <c r="P605" i="13" s="1"/>
  <c r="K605" i="13"/>
  <c r="Q605" i="13" s="1" a="1"/>
  <c r="Q605" i="13" s="1"/>
  <c r="N605" i="13" l="1" a="1"/>
  <c r="N605" i="13" s="1"/>
  <c r="H604" i="13"/>
  <c r="L604" i="13" l="1"/>
  <c r="N604" i="13" s="1" a="1"/>
  <c r="N604" i="13" s="1"/>
  <c r="I604" i="13"/>
  <c r="J604" i="13"/>
  <c r="K604" i="13"/>
  <c r="Q604" i="13" s="1" a="1"/>
  <c r="Q604" i="13" s="1"/>
  <c r="P604" i="13" a="1"/>
  <c r="P604" i="13" s="1"/>
  <c r="M604" i="13" l="1" a="1"/>
  <c r="M604" i="13" s="1"/>
  <c r="H603" i="13"/>
  <c r="O604" i="13" a="1"/>
  <c r="O604" i="13" s="1"/>
  <c r="L603" i="13" l="1"/>
  <c r="M603" i="13" s="1" a="1"/>
  <c r="M603" i="13" s="1"/>
  <c r="J603" i="13"/>
  <c r="K603" i="13"/>
  <c r="I603" i="13"/>
  <c r="Q603" i="13" a="1"/>
  <c r="Q603" i="13" s="1"/>
  <c r="P603" i="13" a="1"/>
  <c r="P603" i="13" s="1"/>
  <c r="N603" i="13" l="1" a="1"/>
  <c r="N603" i="13" s="1"/>
  <c r="H602" i="13"/>
  <c r="O603" i="13" a="1"/>
  <c r="O603" i="13" s="1"/>
  <c r="L602" i="13" l="1"/>
  <c r="M602" i="13" s="1" a="1"/>
  <c r="M602" i="13" s="1"/>
  <c r="K602" i="13"/>
  <c r="Q602" i="13" s="1" a="1"/>
  <c r="Q602" i="13" s="1"/>
  <c r="I602" i="13"/>
  <c r="O602" i="13" s="1" a="1"/>
  <c r="O602" i="13" s="1"/>
  <c r="J602" i="13"/>
  <c r="P602" i="13" s="1" a="1"/>
  <c r="P602" i="13" s="1"/>
  <c r="N602" i="13" l="1" a="1"/>
  <c r="N602" i="13" s="1"/>
  <c r="H601" i="13"/>
  <c r="L601" i="13" l="1"/>
  <c r="N601" i="13" s="1" a="1"/>
  <c r="N601" i="13" s="1"/>
  <c r="I601" i="13"/>
  <c r="J601" i="13"/>
  <c r="P601" i="13" s="1" a="1"/>
  <c r="P601" i="13" s="1"/>
  <c r="K601" i="13"/>
  <c r="Q601" i="13" s="1" a="1"/>
  <c r="Q601" i="13" s="1"/>
  <c r="O601" i="13" a="1"/>
  <c r="O601" i="13" s="1"/>
  <c r="M601" i="13" l="1" a="1"/>
  <c r="M601" i="13" s="1"/>
  <c r="H600" i="13"/>
  <c r="L600" i="13" l="1"/>
  <c r="M600" i="13" s="1" a="1"/>
  <c r="M600" i="13" s="1"/>
  <c r="I600" i="13"/>
  <c r="J600" i="13"/>
  <c r="P600" i="13" s="1" a="1"/>
  <c r="P600" i="13" s="1"/>
  <c r="K600" i="13"/>
  <c r="Q600" i="13" s="1" a="1"/>
  <c r="Q600" i="13" s="1"/>
  <c r="O600" i="13" a="1"/>
  <c r="O600" i="13" s="1"/>
  <c r="N600" i="13" l="1" a="1"/>
  <c r="N600" i="13" s="1"/>
  <c r="H599" i="13"/>
  <c r="L599" i="13" l="1"/>
  <c r="N599" i="13" s="1" a="1"/>
  <c r="N599" i="13" s="1"/>
  <c r="I599" i="13"/>
  <c r="O599" i="13" s="1" a="1"/>
  <c r="O599" i="13" s="1"/>
  <c r="J599" i="13"/>
  <c r="P599" i="13" s="1" a="1"/>
  <c r="P599" i="13" s="1"/>
  <c r="K599" i="13"/>
  <c r="Q599" i="13" s="1" a="1"/>
  <c r="Q599" i="13" s="1"/>
  <c r="M599" i="13" l="1" a="1"/>
  <c r="M599" i="13" s="1"/>
  <c r="H598" i="13"/>
  <c r="L598" i="13" l="1"/>
  <c r="M598" i="13" s="1" a="1"/>
  <c r="M598" i="13" s="1"/>
  <c r="I598" i="13"/>
  <c r="J598" i="13"/>
  <c r="K598" i="13"/>
  <c r="Q598" i="13" s="1" a="1"/>
  <c r="Q598" i="13" s="1"/>
  <c r="P598" i="13" a="1"/>
  <c r="P598" i="13" s="1"/>
  <c r="O598" i="13" a="1"/>
  <c r="O598" i="13" s="1"/>
  <c r="N598" i="13" l="1" a="1"/>
  <c r="N598" i="13" s="1"/>
  <c r="H597" i="13"/>
  <c r="L597" i="13" l="1"/>
  <c r="M597" i="13" s="1" a="1"/>
  <c r="M597" i="13" s="1"/>
  <c r="I597" i="13"/>
  <c r="O597" i="13" s="1" a="1"/>
  <c r="O597" i="13" s="1"/>
  <c r="J597" i="13"/>
  <c r="P597" i="13" s="1" a="1"/>
  <c r="P597" i="13" s="1"/>
  <c r="K597" i="13"/>
  <c r="Q597" i="13" s="1" a="1"/>
  <c r="Q597" i="13" s="1"/>
  <c r="N597" i="13" l="1" a="1"/>
  <c r="N597" i="13" s="1"/>
  <c r="H596" i="13"/>
  <c r="L596" i="13" l="1"/>
  <c r="N596" i="13" s="1" a="1"/>
  <c r="N596" i="13" s="1"/>
  <c r="I596" i="13"/>
  <c r="J596" i="13"/>
  <c r="P596" i="13" s="1" a="1"/>
  <c r="P596" i="13" s="1"/>
  <c r="K596" i="13"/>
  <c r="Q596" i="13" s="1" a="1"/>
  <c r="Q596" i="13" s="1"/>
  <c r="M596" i="13" l="1" a="1"/>
  <c r="M596" i="13" s="1"/>
  <c r="H595" i="13"/>
  <c r="O596" i="13" a="1"/>
  <c r="O596" i="13" s="1"/>
  <c r="L595" i="13" l="1"/>
  <c r="M595" i="13" s="1" a="1"/>
  <c r="M595" i="13" s="1"/>
  <c r="J595" i="13"/>
  <c r="K595" i="13"/>
  <c r="Q595" i="13" s="1" a="1"/>
  <c r="Q595" i="13" s="1"/>
  <c r="I595" i="13"/>
  <c r="P595" i="13" a="1"/>
  <c r="P595" i="13" s="1"/>
  <c r="N595" i="13" l="1" a="1"/>
  <c r="N595" i="13" s="1"/>
  <c r="H594" i="13"/>
  <c r="O595" i="13" a="1"/>
  <c r="O595" i="13" s="1"/>
  <c r="L594" i="13" l="1"/>
  <c r="M594" i="13" s="1" a="1"/>
  <c r="M594" i="13" s="1"/>
  <c r="K594" i="13"/>
  <c r="Q594" i="13" s="1" a="1"/>
  <c r="Q594" i="13" s="1"/>
  <c r="I594" i="13"/>
  <c r="O594" i="13" s="1" a="1"/>
  <c r="O594" i="13" s="1"/>
  <c r="J594" i="13"/>
  <c r="P594" i="13" s="1" a="1"/>
  <c r="P594" i="13" s="1"/>
  <c r="N594" i="13" l="1" a="1"/>
  <c r="N594" i="13" s="1"/>
  <c r="H593" i="13"/>
  <c r="L593" i="13" l="1"/>
  <c r="N593" i="13" s="1" a="1"/>
  <c r="N593" i="13" s="1"/>
  <c r="I593" i="13"/>
  <c r="O593" i="13" s="1" a="1"/>
  <c r="O593" i="13" s="1"/>
  <c r="J593" i="13"/>
  <c r="K593" i="13"/>
  <c r="Q593" i="13" s="1" a="1"/>
  <c r="Q593" i="13" s="1"/>
  <c r="P593" i="13" a="1"/>
  <c r="P593" i="13" s="1"/>
  <c r="M593" i="13" l="1" a="1"/>
  <c r="M593" i="13" s="1"/>
  <c r="H592" i="13"/>
  <c r="L592" i="13" l="1"/>
  <c r="M592" i="13" s="1" a="1"/>
  <c r="M592" i="13" s="1"/>
  <c r="I592" i="13"/>
  <c r="J592" i="13"/>
  <c r="P592" i="13" s="1" a="1"/>
  <c r="P592" i="13" s="1"/>
  <c r="K592" i="13"/>
  <c r="Q592" i="13" s="1" a="1"/>
  <c r="Q592" i="13" s="1"/>
  <c r="O592" i="13" a="1"/>
  <c r="O592" i="13" s="1"/>
  <c r="N592" i="13" l="1" a="1"/>
  <c r="N592" i="13" s="1"/>
  <c r="H591" i="13"/>
  <c r="L591" i="13" l="1"/>
  <c r="N591" i="13" s="1" a="1"/>
  <c r="N591" i="13" s="1"/>
  <c r="I591" i="13"/>
  <c r="O591" i="13" s="1" a="1"/>
  <c r="O591" i="13" s="1"/>
  <c r="J591" i="13"/>
  <c r="P591" i="13" s="1" a="1"/>
  <c r="P591" i="13" s="1"/>
  <c r="K591" i="13"/>
  <c r="Q591" i="13" s="1" a="1"/>
  <c r="Q591" i="13" s="1"/>
  <c r="M591" i="13" l="1" a="1"/>
  <c r="M591" i="13" s="1"/>
  <c r="H590" i="13"/>
  <c r="L590" i="13" l="1"/>
  <c r="M590" i="13" s="1" a="1"/>
  <c r="M590" i="13" s="1"/>
  <c r="I590" i="13"/>
  <c r="J590" i="13"/>
  <c r="P590" i="13" s="1" a="1"/>
  <c r="P590" i="13" s="1"/>
  <c r="K590" i="13"/>
  <c r="Q590" i="13" s="1" a="1"/>
  <c r="Q590" i="13" s="1"/>
  <c r="O590" i="13" a="1"/>
  <c r="O590" i="13" s="1"/>
  <c r="N590" i="13" l="1" a="1"/>
  <c r="N590" i="13" s="1"/>
  <c r="H589" i="13"/>
  <c r="L589" i="13" l="1"/>
  <c r="M589" i="13" s="1" a="1"/>
  <c r="M589" i="13" s="1"/>
  <c r="I589" i="13"/>
  <c r="J589" i="13"/>
  <c r="P589" i="13" s="1" a="1"/>
  <c r="P589" i="13" s="1"/>
  <c r="K589" i="13"/>
  <c r="Q589" i="13" s="1" a="1"/>
  <c r="Q589" i="13" s="1"/>
  <c r="O589" i="13" a="1"/>
  <c r="O589" i="13" s="1"/>
  <c r="N589" i="13" l="1" a="1"/>
  <c r="N589" i="13" s="1"/>
  <c r="H588" i="13"/>
  <c r="L588" i="13" l="1"/>
  <c r="N588" i="13" s="1" a="1"/>
  <c r="N588" i="13" s="1"/>
  <c r="I588" i="13"/>
  <c r="J588" i="13"/>
  <c r="K588" i="13"/>
  <c r="Q588" i="13" s="1" a="1"/>
  <c r="Q588" i="13" s="1"/>
  <c r="P588" i="13" a="1"/>
  <c r="P588" i="13" s="1"/>
  <c r="M588" i="13" l="1" a="1"/>
  <c r="M588" i="13" s="1"/>
  <c r="H587" i="13"/>
  <c r="O588" i="13" a="1"/>
  <c r="O588" i="13" s="1"/>
  <c r="L587" i="13" l="1"/>
  <c r="M587" i="13" s="1" a="1"/>
  <c r="M587" i="13" s="1"/>
  <c r="J587" i="13"/>
  <c r="K587" i="13"/>
  <c r="Q587" i="13" s="1" a="1"/>
  <c r="Q587" i="13" s="1"/>
  <c r="I587" i="13"/>
  <c r="P587" i="13" a="1"/>
  <c r="P587" i="13" s="1"/>
  <c r="N587" i="13" l="1" a="1"/>
  <c r="N587" i="13" s="1"/>
  <c r="H586" i="13"/>
  <c r="O587" i="13" a="1"/>
  <c r="O587" i="13" s="1"/>
  <c r="L586" i="13" l="1"/>
  <c r="N586" i="13" s="1" a="1"/>
  <c r="N586" i="13" s="1"/>
  <c r="K586" i="13"/>
  <c r="Q586" i="13" s="1" a="1"/>
  <c r="Q586" i="13" s="1"/>
  <c r="I586" i="13"/>
  <c r="O586" i="13" s="1" a="1"/>
  <c r="O586" i="13" s="1"/>
  <c r="J586" i="13"/>
  <c r="P586" i="13" s="1" a="1"/>
  <c r="P586" i="13" s="1"/>
  <c r="M586" i="13" l="1" a="1"/>
  <c r="M586" i="13" s="1"/>
  <c r="H585" i="13"/>
  <c r="L585" i="13" l="1"/>
  <c r="N585" i="13" s="1" a="1"/>
  <c r="N585" i="13" s="1"/>
  <c r="I585" i="13"/>
  <c r="O585" i="13" s="1" a="1"/>
  <c r="O585" i="13" s="1"/>
  <c r="J585" i="13"/>
  <c r="P585" i="13" s="1" a="1"/>
  <c r="P585" i="13" s="1"/>
  <c r="K585" i="13"/>
  <c r="Q585" i="13" s="1" a="1"/>
  <c r="Q585" i="13" s="1"/>
  <c r="M585" i="13" l="1" a="1"/>
  <c r="M585" i="13" s="1"/>
  <c r="H584" i="13"/>
  <c r="L584" i="13" l="1"/>
  <c r="N584" i="13" s="1" a="1"/>
  <c r="N584" i="13" s="1"/>
  <c r="I584" i="13"/>
  <c r="O584" i="13" s="1" a="1"/>
  <c r="O584" i="13" s="1"/>
  <c r="J584" i="13"/>
  <c r="P584" i="13" s="1" a="1"/>
  <c r="P584" i="13" s="1"/>
  <c r="K584" i="13"/>
  <c r="Q584" i="13" s="1" a="1"/>
  <c r="Q584" i="13" s="1"/>
  <c r="M584" i="13" l="1" a="1"/>
  <c r="M584" i="13" s="1"/>
  <c r="H583" i="13"/>
  <c r="L583" i="13" l="1"/>
  <c r="M583" i="13" s="1" a="1"/>
  <c r="M583" i="13" s="1"/>
  <c r="I583" i="13"/>
  <c r="O583" i="13" s="1" a="1"/>
  <c r="O583" i="13" s="1"/>
  <c r="J583" i="13"/>
  <c r="K583" i="13"/>
  <c r="Q583" i="13" s="1" a="1"/>
  <c r="Q583" i="13" s="1"/>
  <c r="P583" i="13" a="1"/>
  <c r="P583" i="13" s="1"/>
  <c r="N583" i="13" l="1" a="1"/>
  <c r="N583" i="13" s="1"/>
  <c r="H582" i="13"/>
  <c r="L582" i="13" l="1"/>
  <c r="N582" i="13" s="1" a="1"/>
  <c r="N582" i="13" s="1"/>
  <c r="I582" i="13"/>
  <c r="J582" i="13"/>
  <c r="P582" i="13" s="1" a="1"/>
  <c r="P582" i="13" s="1"/>
  <c r="K582" i="13"/>
  <c r="O582" i="13" a="1"/>
  <c r="O582" i="13" s="1"/>
  <c r="Q582" i="13" a="1"/>
  <c r="Q582" i="13" s="1"/>
  <c r="M582" i="13" l="1" a="1"/>
  <c r="M582" i="13" s="1"/>
  <c r="H581" i="13"/>
  <c r="L581" i="13" l="1"/>
  <c r="N581" i="13" s="1" a="1"/>
  <c r="N581" i="13" s="1"/>
  <c r="I581" i="13"/>
  <c r="O581" i="13" s="1" a="1"/>
  <c r="O581" i="13" s="1"/>
  <c r="J581" i="13"/>
  <c r="P581" i="13" s="1" a="1"/>
  <c r="P581" i="13" s="1"/>
  <c r="K581" i="13"/>
  <c r="Q581" i="13" s="1" a="1"/>
  <c r="Q581" i="13" s="1"/>
  <c r="M581" i="13" l="1" a="1"/>
  <c r="M581" i="13" s="1"/>
  <c r="H580" i="13"/>
  <c r="L580" i="13" l="1"/>
  <c r="M580" i="13" s="1" a="1"/>
  <c r="M580" i="13" s="1"/>
  <c r="I580" i="13"/>
  <c r="J580" i="13"/>
  <c r="K580" i="13"/>
  <c r="Q580" i="13" s="1" a="1"/>
  <c r="Q580" i="13" s="1"/>
  <c r="P580" i="13" a="1"/>
  <c r="P580" i="13" s="1"/>
  <c r="N580" i="13" l="1" a="1"/>
  <c r="N580" i="13" s="1"/>
  <c r="H579" i="13"/>
  <c r="O580" i="13" a="1"/>
  <c r="O580" i="13" s="1"/>
  <c r="L579" i="13" l="1"/>
  <c r="M579" i="13" s="1" a="1"/>
  <c r="M579" i="13" s="1"/>
  <c r="J579" i="13"/>
  <c r="P579" i="13" s="1" a="1"/>
  <c r="P579" i="13" s="1"/>
  <c r="K579" i="13"/>
  <c r="Q579" i="13" s="1" a="1"/>
  <c r="Q579" i="13" s="1"/>
  <c r="I579" i="13"/>
  <c r="N579" i="13" l="1" a="1"/>
  <c r="N579" i="13" s="1"/>
  <c r="H578" i="13"/>
  <c r="O579" i="13" a="1"/>
  <c r="O579" i="13" s="1"/>
  <c r="L578" i="13" l="1"/>
  <c r="M578" i="13" s="1" a="1"/>
  <c r="M578" i="13" s="1"/>
  <c r="K578" i="13"/>
  <c r="I578" i="13"/>
  <c r="O578" i="13" s="1" a="1"/>
  <c r="O578" i="13" s="1"/>
  <c r="J578" i="13"/>
  <c r="Q578" i="13" a="1"/>
  <c r="Q578" i="13" s="1"/>
  <c r="P578" i="13" a="1"/>
  <c r="P578" i="13" s="1"/>
  <c r="N578" i="13" l="1" a="1"/>
  <c r="N578" i="13" s="1"/>
  <c r="H577" i="13"/>
  <c r="L577" i="13" l="1"/>
  <c r="M577" i="13" s="1" a="1"/>
  <c r="M577" i="13" s="1"/>
  <c r="I577" i="13"/>
  <c r="O577" i="13" s="1" a="1"/>
  <c r="O577" i="13" s="1"/>
  <c r="J577" i="13"/>
  <c r="K577" i="13"/>
  <c r="Q577" i="13" s="1" a="1"/>
  <c r="Q577" i="13" s="1"/>
  <c r="P577" i="13" a="1"/>
  <c r="P577" i="13" s="1"/>
  <c r="N577" i="13" l="1" a="1"/>
  <c r="N577" i="13" s="1"/>
  <c r="H576" i="13"/>
  <c r="L576" i="13" l="1"/>
  <c r="N576" i="13" s="1" a="1"/>
  <c r="N576" i="13" s="1"/>
  <c r="I576" i="13"/>
  <c r="O576" i="13" s="1" a="1"/>
  <c r="O576" i="13" s="1"/>
  <c r="J576" i="13"/>
  <c r="P576" i="13" s="1" a="1"/>
  <c r="P576" i="13" s="1"/>
  <c r="K576" i="13"/>
  <c r="Q576" i="13" s="1" a="1"/>
  <c r="Q576" i="13" s="1"/>
  <c r="M576" i="13" l="1" a="1"/>
  <c r="M576" i="13" s="1"/>
  <c r="H575" i="13"/>
  <c r="L575" i="13" l="1"/>
  <c r="M575" i="13" s="1" a="1"/>
  <c r="M575" i="13" s="1"/>
  <c r="I575" i="13"/>
  <c r="O575" i="13" s="1" a="1"/>
  <c r="O575" i="13" s="1"/>
  <c r="J575" i="13"/>
  <c r="P575" i="13" s="1" a="1"/>
  <c r="P575" i="13" s="1"/>
  <c r="K575" i="13"/>
  <c r="Q575" i="13" s="1" a="1"/>
  <c r="Q575" i="13" s="1"/>
  <c r="N575" i="13" l="1" a="1"/>
  <c r="N575" i="13" s="1"/>
  <c r="H574" i="13"/>
  <c r="L574" i="13" l="1"/>
  <c r="N574" i="13" s="1" a="1"/>
  <c r="N574" i="13" s="1"/>
  <c r="I574" i="13"/>
  <c r="O574" i="13" s="1" a="1"/>
  <c r="O574" i="13" s="1"/>
  <c r="J574" i="13"/>
  <c r="P574" i="13" s="1" a="1"/>
  <c r="P574" i="13" s="1"/>
  <c r="K574" i="13"/>
  <c r="Q574" i="13" s="1" a="1"/>
  <c r="Q574" i="13" s="1"/>
  <c r="M574" i="13" l="1" a="1"/>
  <c r="M574" i="13" s="1"/>
  <c r="H573" i="13"/>
  <c r="L573" i="13" l="1"/>
  <c r="N573" i="13" s="1" a="1"/>
  <c r="N573" i="13" s="1"/>
  <c r="I573" i="13"/>
  <c r="J573" i="13"/>
  <c r="P573" i="13" s="1" a="1"/>
  <c r="P573" i="13" s="1"/>
  <c r="K573" i="13"/>
  <c r="Q573" i="13" s="1" a="1"/>
  <c r="Q573" i="13" s="1"/>
  <c r="O573" i="13" a="1"/>
  <c r="O573" i="13" s="1"/>
  <c r="M573" i="13" l="1" a="1"/>
  <c r="M573" i="13" s="1"/>
  <c r="H572" i="13"/>
  <c r="L572" i="13" l="1"/>
  <c r="M572" i="13" s="1" a="1"/>
  <c r="M572" i="13" s="1"/>
  <c r="I572" i="13"/>
  <c r="J572" i="13"/>
  <c r="K572" i="13"/>
  <c r="Q572" i="13" s="1" a="1"/>
  <c r="Q572" i="13" s="1"/>
  <c r="P572" i="13" a="1"/>
  <c r="P572" i="13" s="1"/>
  <c r="N572" i="13" l="1" a="1"/>
  <c r="N572" i="13" s="1"/>
  <c r="H571" i="13"/>
  <c r="O572" i="13" a="1"/>
  <c r="O572" i="13" s="1"/>
  <c r="L571" i="13" l="1"/>
  <c r="N571" i="13" s="1" a="1"/>
  <c r="N571" i="13" s="1"/>
  <c r="J571" i="13"/>
  <c r="P571" i="13" s="1" a="1"/>
  <c r="P571" i="13" s="1"/>
  <c r="K571" i="13"/>
  <c r="Q571" i="13" s="1" a="1"/>
  <c r="Q571" i="13" s="1"/>
  <c r="I571" i="13"/>
  <c r="M571" i="13" l="1" a="1"/>
  <c r="M571" i="13" s="1"/>
  <c r="H570" i="13"/>
  <c r="O571" i="13" a="1"/>
  <c r="O571" i="13" s="1"/>
  <c r="L570" i="13" l="1"/>
  <c r="M570" i="13" s="1" a="1"/>
  <c r="M570" i="13" s="1"/>
  <c r="K570" i="13"/>
  <c r="Q570" i="13" s="1" a="1"/>
  <c r="Q570" i="13" s="1"/>
  <c r="I570" i="13"/>
  <c r="O570" i="13" s="1" a="1"/>
  <c r="O570" i="13" s="1"/>
  <c r="J570" i="13"/>
  <c r="P570" i="13" s="1" a="1"/>
  <c r="P570" i="13" s="1"/>
  <c r="N570" i="13" l="1" a="1"/>
  <c r="N570" i="13" s="1"/>
  <c r="H569" i="13"/>
  <c r="L569" i="13" l="1"/>
  <c r="M569" i="13" s="1" a="1"/>
  <c r="M569" i="13" s="1"/>
  <c r="I569" i="13"/>
  <c r="O569" i="13" s="1" a="1"/>
  <c r="O569" i="13" s="1"/>
  <c r="J569" i="13"/>
  <c r="P569" i="13" s="1" a="1"/>
  <c r="P569" i="13" s="1"/>
  <c r="K569" i="13"/>
  <c r="Q569" i="13" s="1" a="1"/>
  <c r="Q569" i="13" s="1"/>
  <c r="N569" i="13" l="1" a="1"/>
  <c r="N569" i="13" s="1"/>
  <c r="H568" i="13"/>
  <c r="L568" i="13" l="1"/>
  <c r="N568" i="13" s="1" a="1"/>
  <c r="N568" i="13" s="1"/>
  <c r="I568" i="13"/>
  <c r="O568" i="13" s="1" a="1"/>
  <c r="O568" i="13" s="1"/>
  <c r="J568" i="13"/>
  <c r="P568" i="13" s="1" a="1"/>
  <c r="P568" i="13" s="1"/>
  <c r="K568" i="13"/>
  <c r="Q568" i="13" s="1" a="1"/>
  <c r="Q568" i="13" s="1"/>
  <c r="M568" i="13" l="1" a="1"/>
  <c r="M568" i="13" s="1"/>
  <c r="H567" i="13"/>
  <c r="L567" i="13" l="1"/>
  <c r="M567" i="13" s="1" a="1"/>
  <c r="M567" i="13" s="1"/>
  <c r="I567" i="13"/>
  <c r="O567" i="13" s="1" a="1"/>
  <c r="O567" i="13" s="1"/>
  <c r="J567" i="13"/>
  <c r="P567" i="13" s="1" a="1"/>
  <c r="P567" i="13" s="1"/>
  <c r="K567" i="13"/>
  <c r="Q567" i="13" s="1" a="1"/>
  <c r="Q567" i="13" s="1"/>
  <c r="N567" i="13" l="1" a="1"/>
  <c r="N567" i="13" s="1"/>
  <c r="H566" i="13"/>
  <c r="L566" i="13" l="1"/>
  <c r="M566" i="13" s="1" a="1"/>
  <c r="M566" i="13" s="1"/>
  <c r="I566" i="13"/>
  <c r="O566" i="13" s="1" a="1"/>
  <c r="O566" i="13" s="1"/>
  <c r="J566" i="13"/>
  <c r="P566" i="13" s="1" a="1"/>
  <c r="P566" i="13" s="1"/>
  <c r="K566" i="13"/>
  <c r="Q566" i="13" s="1" a="1"/>
  <c r="Q566" i="13" s="1"/>
  <c r="N566" i="13" l="1" a="1"/>
  <c r="N566" i="13" s="1"/>
  <c r="H565" i="13"/>
  <c r="L565" i="13" l="1"/>
  <c r="N565" i="13" s="1" a="1"/>
  <c r="N565" i="13" s="1"/>
  <c r="I565" i="13"/>
  <c r="O565" i="13" s="1" a="1"/>
  <c r="O565" i="13" s="1"/>
  <c r="J565" i="13"/>
  <c r="P565" i="13" s="1" a="1"/>
  <c r="P565" i="13" s="1"/>
  <c r="K565" i="13"/>
  <c r="Q565" i="13" s="1" a="1"/>
  <c r="Q565" i="13" s="1"/>
  <c r="M565" i="13" l="1" a="1"/>
  <c r="M565" i="13" s="1"/>
  <c r="H564" i="13"/>
  <c r="L564" i="13" l="1"/>
  <c r="M564" i="13" s="1" a="1"/>
  <c r="M564" i="13" s="1"/>
  <c r="I564" i="13"/>
  <c r="J564" i="13"/>
  <c r="K564" i="13"/>
  <c r="Q564" i="13" s="1" a="1"/>
  <c r="Q564" i="13" s="1"/>
  <c r="P564" i="13" a="1"/>
  <c r="P564" i="13" s="1"/>
  <c r="N564" i="13" l="1" a="1"/>
  <c r="N564" i="13" s="1"/>
  <c r="H563" i="13"/>
  <c r="O564" i="13" a="1"/>
  <c r="O564" i="13" s="1"/>
  <c r="L563" i="13" l="1"/>
  <c r="N563" i="13" s="1" a="1"/>
  <c r="N563" i="13" s="1"/>
  <c r="J563" i="13"/>
  <c r="P563" i="13" s="1" a="1"/>
  <c r="P563" i="13" s="1"/>
  <c r="K563" i="13"/>
  <c r="Q563" i="13" s="1" a="1"/>
  <c r="Q563" i="13" s="1"/>
  <c r="I563" i="13"/>
  <c r="M563" i="13" l="1" a="1"/>
  <c r="M563" i="13" s="1"/>
  <c r="H562" i="13"/>
  <c r="O563" i="13" a="1"/>
  <c r="O563" i="13" s="1"/>
  <c r="L562" i="13" l="1"/>
  <c r="M562" i="13" s="1" a="1"/>
  <c r="M562" i="13" s="1"/>
  <c r="K562" i="13"/>
  <c r="Q562" i="13" s="1" a="1"/>
  <c r="Q562" i="13" s="1"/>
  <c r="I562" i="13"/>
  <c r="J562" i="13"/>
  <c r="P562" i="13" s="1" a="1"/>
  <c r="P562" i="13" s="1"/>
  <c r="O562" i="13" a="1"/>
  <c r="O562" i="13" s="1"/>
  <c r="N562" i="13" l="1" a="1"/>
  <c r="N562" i="13" s="1"/>
  <c r="H561" i="13"/>
  <c r="L561" i="13" l="1"/>
  <c r="M561" i="13" s="1" a="1"/>
  <c r="M561" i="13" s="1"/>
  <c r="I561" i="13"/>
  <c r="O561" i="13" s="1" a="1"/>
  <c r="O561" i="13" s="1"/>
  <c r="J561" i="13"/>
  <c r="P561" i="13" s="1" a="1"/>
  <c r="P561" i="13" s="1"/>
  <c r="K561" i="13"/>
  <c r="Q561" i="13" s="1" a="1"/>
  <c r="Q561" i="13" s="1"/>
  <c r="N561" i="13" l="1" a="1"/>
  <c r="N561" i="13" s="1"/>
  <c r="H560" i="13"/>
  <c r="L560" i="13" l="1"/>
  <c r="N560" i="13" s="1" a="1"/>
  <c r="N560" i="13" s="1"/>
  <c r="I560" i="13"/>
  <c r="O560" i="13" s="1" a="1"/>
  <c r="O560" i="13" s="1"/>
  <c r="J560" i="13"/>
  <c r="P560" i="13" s="1" a="1"/>
  <c r="P560" i="13" s="1"/>
  <c r="K560" i="13"/>
  <c r="Q560" i="13" s="1" a="1"/>
  <c r="Q560" i="13" s="1"/>
  <c r="M560" i="13" l="1" a="1"/>
  <c r="M560" i="13" s="1"/>
  <c r="H559" i="13"/>
  <c r="L559" i="13" l="1"/>
  <c r="M559" i="13" s="1" a="1"/>
  <c r="M559" i="13" s="1"/>
  <c r="I559" i="13"/>
  <c r="J559" i="13"/>
  <c r="P559" i="13" s="1" a="1"/>
  <c r="P559" i="13" s="1"/>
  <c r="K559" i="13"/>
  <c r="Q559" i="13" s="1" a="1"/>
  <c r="Q559" i="13" s="1"/>
  <c r="O559" i="13" a="1"/>
  <c r="O559" i="13" s="1"/>
  <c r="N559" i="13" l="1" a="1"/>
  <c r="N559" i="13" s="1"/>
  <c r="H558" i="13"/>
  <c r="L558" i="13" l="1"/>
  <c r="M558" i="13" s="1" a="1"/>
  <c r="M558" i="13" s="1"/>
  <c r="I558" i="13"/>
  <c r="J558" i="13"/>
  <c r="P558" i="13" s="1" a="1"/>
  <c r="P558" i="13" s="1"/>
  <c r="K558" i="13"/>
  <c r="Q558" i="13" s="1" a="1"/>
  <c r="Q558" i="13" s="1"/>
  <c r="O558" i="13" a="1"/>
  <c r="O558" i="13" s="1"/>
  <c r="N558" i="13" l="1" a="1"/>
  <c r="N558" i="13" s="1"/>
  <c r="H557" i="13"/>
  <c r="L557" i="13" l="1"/>
  <c r="N557" i="13" s="1" a="1"/>
  <c r="N557" i="13" s="1"/>
  <c r="I557" i="13"/>
  <c r="O557" i="13" s="1" a="1"/>
  <c r="O557" i="13" s="1"/>
  <c r="J557" i="13"/>
  <c r="P557" i="13" s="1" a="1"/>
  <c r="P557" i="13" s="1"/>
  <c r="K557" i="13"/>
  <c r="Q557" i="13" s="1" a="1"/>
  <c r="Q557" i="13" s="1"/>
  <c r="M557" i="13" l="1" a="1"/>
  <c r="M557" i="13" s="1"/>
  <c r="H556" i="13"/>
  <c r="L556" i="13" l="1"/>
  <c r="M556" i="13" s="1" a="1"/>
  <c r="M556" i="13" s="1"/>
  <c r="I556" i="13"/>
  <c r="J556" i="13"/>
  <c r="P556" i="13" s="1" a="1"/>
  <c r="P556" i="13" s="1"/>
  <c r="K556" i="13"/>
  <c r="Q556" i="13" s="1" a="1"/>
  <c r="Q556" i="13" s="1"/>
  <c r="N556" i="13" l="1" a="1"/>
  <c r="N556" i="13" s="1"/>
  <c r="H555" i="13"/>
  <c r="O556" i="13" a="1"/>
  <c r="O556" i="13" s="1"/>
  <c r="L555" i="13" l="1"/>
  <c r="N555" i="13" s="1" a="1"/>
  <c r="N555" i="13" s="1"/>
  <c r="J555" i="13"/>
  <c r="P555" i="13" s="1" a="1"/>
  <c r="P555" i="13" s="1"/>
  <c r="K555" i="13"/>
  <c r="Q555" i="13" s="1" a="1"/>
  <c r="Q555" i="13" s="1"/>
  <c r="I555" i="13"/>
  <c r="M555" i="13" l="1" a="1"/>
  <c r="M555" i="13" s="1"/>
  <c r="H554" i="13"/>
  <c r="O555" i="13" a="1"/>
  <c r="O555" i="13" s="1"/>
  <c r="L554" i="13" l="1"/>
  <c r="M554" i="13" s="1" a="1"/>
  <c r="M554" i="13" s="1"/>
  <c r="K554" i="13"/>
  <c r="Q554" i="13" s="1" a="1"/>
  <c r="Q554" i="13" s="1"/>
  <c r="I554" i="13"/>
  <c r="O554" i="13" s="1" a="1"/>
  <c r="O554" i="13" s="1"/>
  <c r="J554" i="13"/>
  <c r="P554" i="13" s="1" a="1"/>
  <c r="P554" i="13" s="1"/>
  <c r="N554" i="13" l="1" a="1"/>
  <c r="N554" i="13" s="1"/>
  <c r="H553" i="13"/>
  <c r="L553" i="13" l="1"/>
  <c r="M553" i="13" s="1" a="1"/>
  <c r="M553" i="13" s="1"/>
  <c r="I553" i="13"/>
  <c r="O553" i="13" s="1" a="1"/>
  <c r="O553" i="13" s="1"/>
  <c r="J553" i="13"/>
  <c r="P553" i="13" s="1" a="1"/>
  <c r="P553" i="13" s="1"/>
  <c r="K553" i="13"/>
  <c r="Q553" i="13" s="1" a="1"/>
  <c r="Q553" i="13" s="1"/>
  <c r="N553" i="13" l="1" a="1"/>
  <c r="N553" i="13" s="1"/>
  <c r="H552" i="13"/>
  <c r="L552" i="13" l="1"/>
  <c r="N552" i="13" s="1" a="1"/>
  <c r="N552" i="13" s="1"/>
  <c r="I552" i="13"/>
  <c r="O552" i="13" s="1" a="1"/>
  <c r="O552" i="13" s="1"/>
  <c r="J552" i="13"/>
  <c r="P552" i="13" s="1" a="1"/>
  <c r="P552" i="13" s="1"/>
  <c r="K552" i="13"/>
  <c r="Q552" i="13" s="1" a="1"/>
  <c r="Q552" i="13" s="1"/>
  <c r="M552" i="13" l="1" a="1"/>
  <c r="M552" i="13" s="1"/>
  <c r="H551" i="13"/>
  <c r="L551" i="13" l="1"/>
  <c r="M551" i="13" s="1" a="1"/>
  <c r="M551" i="13" s="1"/>
  <c r="I551" i="13"/>
  <c r="J551" i="13"/>
  <c r="P551" i="13" s="1" a="1"/>
  <c r="P551" i="13" s="1"/>
  <c r="K551" i="13"/>
  <c r="Q551" i="13" s="1" a="1"/>
  <c r="Q551" i="13" s="1"/>
  <c r="O551" i="13" a="1"/>
  <c r="O551" i="13" s="1"/>
  <c r="N551" i="13" l="1" a="1"/>
  <c r="N551" i="13" s="1"/>
  <c r="H550" i="13"/>
  <c r="L550" i="13" l="1"/>
  <c r="M550" i="13" s="1" a="1"/>
  <c r="M550" i="13" s="1"/>
  <c r="I550" i="13"/>
  <c r="O550" i="13" s="1" a="1"/>
  <c r="O550" i="13" s="1"/>
  <c r="J550" i="13"/>
  <c r="P550" i="13" s="1" a="1"/>
  <c r="P550" i="13" s="1"/>
  <c r="K550" i="13"/>
  <c r="Q550" i="13" s="1" a="1"/>
  <c r="Q550" i="13" s="1"/>
  <c r="N550" i="13" l="1" a="1"/>
  <c r="N550" i="13" s="1"/>
  <c r="H549" i="13"/>
  <c r="L549" i="13" l="1"/>
  <c r="N549" i="13" s="1" a="1"/>
  <c r="N549" i="13" s="1"/>
  <c r="I549" i="13"/>
  <c r="O549" i="13" s="1" a="1"/>
  <c r="O549" i="13" s="1"/>
  <c r="J549" i="13"/>
  <c r="P549" i="13" s="1" a="1"/>
  <c r="P549" i="13" s="1"/>
  <c r="K549" i="13"/>
  <c r="Q549" i="13" s="1" a="1"/>
  <c r="Q549" i="13" s="1"/>
  <c r="M549" i="13" l="1" a="1"/>
  <c r="M549" i="13" s="1"/>
  <c r="H548" i="13"/>
  <c r="L548" i="13" l="1"/>
  <c r="M548" i="13" s="1" a="1"/>
  <c r="M548" i="13" s="1"/>
  <c r="I548" i="13"/>
  <c r="J548" i="13"/>
  <c r="K548" i="13"/>
  <c r="Q548" i="13" s="1" a="1"/>
  <c r="Q548" i="13" s="1"/>
  <c r="P548" i="13" a="1"/>
  <c r="P548" i="13" s="1"/>
  <c r="N548" i="13" l="1" a="1"/>
  <c r="N548" i="13" s="1"/>
  <c r="H547" i="13"/>
  <c r="O548" i="13" a="1"/>
  <c r="O548" i="13" s="1"/>
  <c r="L547" i="13" l="1"/>
  <c r="N547" i="13" s="1" a="1"/>
  <c r="N547" i="13" s="1"/>
  <c r="J547" i="13"/>
  <c r="P547" i="13" s="1" a="1"/>
  <c r="P547" i="13" s="1"/>
  <c r="K547" i="13"/>
  <c r="Q547" i="13" s="1" a="1"/>
  <c r="Q547" i="13" s="1"/>
  <c r="I547" i="13"/>
  <c r="M547" i="13" l="1" a="1"/>
  <c r="M547" i="13" s="1"/>
  <c r="H546" i="13"/>
  <c r="O547" i="13" a="1"/>
  <c r="O547" i="13" s="1"/>
  <c r="L546" i="13" l="1"/>
  <c r="M546" i="13" s="1" a="1"/>
  <c r="M546" i="13" s="1"/>
  <c r="K546" i="13"/>
  <c r="Q546" i="13" s="1" a="1"/>
  <c r="Q546" i="13" s="1"/>
  <c r="I546" i="13"/>
  <c r="O546" i="13" s="1" a="1"/>
  <c r="O546" i="13" s="1"/>
  <c r="J546" i="13"/>
  <c r="P546" i="13" s="1" a="1"/>
  <c r="P546" i="13" s="1"/>
  <c r="N546" i="13" l="1" a="1"/>
  <c r="N546" i="13" s="1"/>
  <c r="H545" i="13"/>
  <c r="L545" i="13" l="1"/>
  <c r="M545" i="13" s="1" a="1"/>
  <c r="M545" i="13" s="1"/>
  <c r="I545" i="13"/>
  <c r="O545" i="13" s="1" a="1"/>
  <c r="O545" i="13" s="1"/>
  <c r="J545" i="13"/>
  <c r="K545" i="13"/>
  <c r="Q545" i="13" s="1" a="1"/>
  <c r="Q545" i="13" s="1"/>
  <c r="P545" i="13" a="1"/>
  <c r="P545" i="13" s="1"/>
  <c r="N545" i="13" l="1" a="1"/>
  <c r="N545" i="13" s="1"/>
  <c r="H544" i="13"/>
  <c r="L544" i="13" l="1"/>
  <c r="N544" i="13" s="1" a="1"/>
  <c r="N544" i="13" s="1"/>
  <c r="I544" i="13"/>
  <c r="O544" i="13" s="1" a="1"/>
  <c r="O544" i="13" s="1"/>
  <c r="J544" i="13"/>
  <c r="P544" i="13" s="1" a="1"/>
  <c r="P544" i="13" s="1"/>
  <c r="K544" i="13"/>
  <c r="Q544" i="13" s="1" a="1"/>
  <c r="Q544" i="13" s="1"/>
  <c r="M544" i="13" l="1" a="1"/>
  <c r="M544" i="13" s="1"/>
  <c r="H543" i="13"/>
  <c r="L543" i="13" l="1"/>
  <c r="M543" i="13" s="1" a="1"/>
  <c r="M543" i="13" s="1"/>
  <c r="I543" i="13"/>
  <c r="O543" i="13" s="1" a="1"/>
  <c r="O543" i="13" s="1"/>
  <c r="J543" i="13"/>
  <c r="P543" i="13" s="1" a="1"/>
  <c r="P543" i="13" s="1"/>
  <c r="K543" i="13"/>
  <c r="Q543" i="13" s="1" a="1"/>
  <c r="Q543" i="13" s="1"/>
  <c r="N543" i="13" l="1" a="1"/>
  <c r="N543" i="13" s="1"/>
  <c r="H542" i="13"/>
  <c r="L542" i="13" l="1"/>
  <c r="M542" i="13" s="1" a="1"/>
  <c r="M542" i="13" s="1"/>
  <c r="I542" i="13"/>
  <c r="J542" i="13"/>
  <c r="P542" i="13" s="1" a="1"/>
  <c r="P542" i="13" s="1"/>
  <c r="K542" i="13"/>
  <c r="Q542" i="13" s="1" a="1"/>
  <c r="Q542" i="13" s="1"/>
  <c r="O542" i="13" a="1"/>
  <c r="O542" i="13" s="1"/>
  <c r="N542" i="13" l="1" a="1"/>
  <c r="N542" i="13" s="1"/>
  <c r="H541" i="13"/>
  <c r="L541" i="13" l="1"/>
  <c r="N541" i="13" s="1" a="1"/>
  <c r="N541" i="13" s="1"/>
  <c r="I541" i="13"/>
  <c r="J541" i="13"/>
  <c r="P541" i="13" s="1" a="1"/>
  <c r="P541" i="13" s="1"/>
  <c r="K541" i="13"/>
  <c r="Q541" i="13" s="1" a="1"/>
  <c r="Q541" i="13" s="1"/>
  <c r="O541" i="13" a="1"/>
  <c r="O541" i="13" s="1"/>
  <c r="M541" i="13" l="1" a="1"/>
  <c r="M541" i="13" s="1"/>
  <c r="H540" i="13"/>
  <c r="L540" i="13" l="1"/>
  <c r="M540" i="13" s="1" a="1"/>
  <c r="M540" i="13" s="1"/>
  <c r="I540" i="13"/>
  <c r="O540" i="13" s="1" a="1"/>
  <c r="O540" i="13" s="1"/>
  <c r="J540" i="13"/>
  <c r="K540" i="13"/>
  <c r="Q540" i="13" s="1" a="1"/>
  <c r="Q540" i="13" s="1"/>
  <c r="P540" i="13" a="1"/>
  <c r="P540" i="13" s="1"/>
  <c r="N540" i="13" l="1" a="1"/>
  <c r="N540" i="13" s="1"/>
  <c r="H539" i="13"/>
  <c r="L539" i="13" l="1"/>
  <c r="N539" i="13" s="1" a="1"/>
  <c r="N539" i="13" s="1"/>
  <c r="J539" i="13"/>
  <c r="P539" i="13" s="1" a="1"/>
  <c r="P539" i="13" s="1"/>
  <c r="K539" i="13"/>
  <c r="Q539" i="13" s="1" a="1"/>
  <c r="Q539" i="13" s="1"/>
  <c r="I539" i="13"/>
  <c r="M539" i="13" l="1" a="1"/>
  <c r="M539" i="13" s="1"/>
  <c r="H538" i="13"/>
  <c r="O539" i="13" a="1"/>
  <c r="O539" i="13" s="1"/>
  <c r="L538" i="13" l="1"/>
  <c r="M538" i="13" s="1" a="1"/>
  <c r="M538" i="13" s="1"/>
  <c r="K538" i="13"/>
  <c r="Q538" i="13" s="1" a="1"/>
  <c r="Q538" i="13" s="1"/>
  <c r="I538" i="13"/>
  <c r="O538" i="13" s="1" a="1"/>
  <c r="O538" i="13" s="1"/>
  <c r="J538" i="13"/>
  <c r="P538" i="13" s="1" a="1"/>
  <c r="P538" i="13" s="1"/>
  <c r="N538" i="13" l="1" a="1"/>
  <c r="N538" i="13" s="1"/>
  <c r="H537" i="13"/>
  <c r="L537" i="13" l="1"/>
  <c r="M537" i="13" s="1" a="1"/>
  <c r="M537" i="13" s="1"/>
  <c r="I537" i="13"/>
  <c r="O537" i="13" s="1" a="1"/>
  <c r="O537" i="13" s="1"/>
  <c r="J537" i="13"/>
  <c r="K537" i="13"/>
  <c r="Q537" i="13" s="1" a="1"/>
  <c r="Q537" i="13" s="1"/>
  <c r="P537" i="13" a="1"/>
  <c r="P537" i="13" s="1"/>
  <c r="N537" i="13" l="1" a="1"/>
  <c r="N537" i="13" s="1"/>
  <c r="H536" i="13"/>
  <c r="L536" i="13" l="1"/>
  <c r="N536" i="13" s="1" a="1"/>
  <c r="N536" i="13" s="1"/>
  <c r="I536" i="13"/>
  <c r="J536" i="13"/>
  <c r="P536" i="13" s="1" a="1"/>
  <c r="P536" i="13" s="1"/>
  <c r="K536" i="13"/>
  <c r="Q536" i="13" s="1" a="1"/>
  <c r="Q536" i="13" s="1"/>
  <c r="O536" i="13" a="1"/>
  <c r="O536" i="13" s="1"/>
  <c r="M536" i="13" l="1" a="1"/>
  <c r="M536" i="13" s="1"/>
  <c r="H535" i="13"/>
  <c r="L535" i="13" l="1"/>
  <c r="M535" i="13" s="1" a="1"/>
  <c r="M535" i="13" s="1"/>
  <c r="I535" i="13"/>
  <c r="O535" i="13" s="1" a="1"/>
  <c r="O535" i="13" s="1"/>
  <c r="J535" i="13"/>
  <c r="P535" i="13" s="1" a="1"/>
  <c r="P535" i="13" s="1"/>
  <c r="K535" i="13"/>
  <c r="Q535" i="13" s="1" a="1"/>
  <c r="Q535" i="13" s="1"/>
  <c r="N535" i="13" l="1" a="1"/>
  <c r="N535" i="13" s="1"/>
  <c r="H534" i="13"/>
  <c r="L534" i="13" l="1"/>
  <c r="M534" i="13" s="1" a="1"/>
  <c r="M534" i="13" s="1"/>
  <c r="I534" i="13"/>
  <c r="J534" i="13"/>
  <c r="P534" i="13" s="1" a="1"/>
  <c r="P534" i="13" s="1"/>
  <c r="K534" i="13"/>
  <c r="Q534" i="13" s="1" a="1"/>
  <c r="Q534" i="13" s="1"/>
  <c r="O534" i="13" a="1"/>
  <c r="O534" i="13" s="1"/>
  <c r="N534" i="13" l="1" a="1"/>
  <c r="N534" i="13" s="1"/>
  <c r="H533" i="13"/>
  <c r="L533" i="13" l="1"/>
  <c r="N533" i="13" s="1" a="1"/>
  <c r="N533" i="13" s="1"/>
  <c r="I533" i="13"/>
  <c r="O533" i="13" s="1" a="1"/>
  <c r="O533" i="13" s="1"/>
  <c r="J533" i="13"/>
  <c r="K533" i="13"/>
  <c r="Q533" i="13" s="1" a="1"/>
  <c r="Q533" i="13" s="1"/>
  <c r="P533" i="13" a="1"/>
  <c r="P533" i="13" s="1"/>
  <c r="M533" i="13" l="1" a="1"/>
  <c r="M533" i="13" s="1"/>
  <c r="H532" i="13"/>
  <c r="L532" i="13" l="1"/>
  <c r="M532" i="13" s="1" a="1"/>
  <c r="M532" i="13" s="1"/>
  <c r="I532" i="13"/>
  <c r="J532" i="13"/>
  <c r="K532" i="13"/>
  <c r="Q532" i="13" s="1" a="1"/>
  <c r="Q532" i="13" s="1"/>
  <c r="P532" i="13" a="1"/>
  <c r="P532" i="13" s="1"/>
  <c r="N532" i="13" l="1" a="1"/>
  <c r="N532" i="13" s="1"/>
  <c r="H531" i="13"/>
  <c r="O532" i="13" a="1"/>
  <c r="O532" i="13" s="1"/>
  <c r="L531" i="13" l="1"/>
  <c r="M531" i="13" s="1" a="1"/>
  <c r="M531" i="13" s="1"/>
  <c r="J531" i="13"/>
  <c r="P531" i="13" s="1" a="1"/>
  <c r="P531" i="13" s="1"/>
  <c r="K531" i="13"/>
  <c r="I531" i="13"/>
  <c r="Q531" i="13" a="1"/>
  <c r="Q531" i="13" s="1"/>
  <c r="N531" i="13" l="1" a="1"/>
  <c r="N531" i="13" s="1"/>
  <c r="H530" i="13"/>
  <c r="O531" i="13" a="1"/>
  <c r="O531" i="13" s="1"/>
  <c r="L530" i="13" l="1"/>
  <c r="M530" i="13" s="1" a="1"/>
  <c r="M530" i="13" s="1"/>
  <c r="K530" i="13"/>
  <c r="Q530" i="13" s="1" a="1"/>
  <c r="Q530" i="13" s="1"/>
  <c r="I530" i="13"/>
  <c r="O530" i="13" s="1" a="1"/>
  <c r="O530" i="13" s="1"/>
  <c r="J530" i="13"/>
  <c r="P530" i="13" s="1" a="1"/>
  <c r="P530" i="13" s="1"/>
  <c r="N530" i="13" l="1" a="1"/>
  <c r="N530" i="13" s="1"/>
  <c r="H529" i="13"/>
  <c r="L529" i="13" l="1"/>
  <c r="M529" i="13" s="1" a="1"/>
  <c r="M529" i="13" s="1"/>
  <c r="I529" i="13"/>
  <c r="J529" i="13"/>
  <c r="P529" i="13" s="1" a="1"/>
  <c r="P529" i="13" s="1"/>
  <c r="K529" i="13"/>
  <c r="Q529" i="13" s="1" a="1"/>
  <c r="Q529" i="13" s="1"/>
  <c r="O529" i="13" a="1"/>
  <c r="O529" i="13" s="1"/>
  <c r="N529" i="13" l="1" a="1"/>
  <c r="N529" i="13" s="1"/>
  <c r="H528" i="13"/>
  <c r="L528" i="13" l="1"/>
  <c r="N528" i="13" s="1" a="1"/>
  <c r="N528" i="13" s="1"/>
  <c r="I528" i="13"/>
  <c r="O528" i="13" s="1" a="1"/>
  <c r="O528" i="13" s="1"/>
  <c r="J528" i="13"/>
  <c r="P528" i="13" s="1" a="1"/>
  <c r="P528" i="13" s="1"/>
  <c r="K528" i="13"/>
  <c r="Q528" i="13" s="1" a="1"/>
  <c r="Q528" i="13" s="1"/>
  <c r="M528" i="13" l="1" a="1"/>
  <c r="M528" i="13" s="1"/>
  <c r="H527" i="13"/>
  <c r="L527" i="13" l="1"/>
  <c r="M527" i="13" s="1" a="1"/>
  <c r="M527" i="13" s="1"/>
  <c r="I527" i="13"/>
  <c r="J527" i="13"/>
  <c r="P527" i="13" s="1" a="1"/>
  <c r="P527" i="13" s="1"/>
  <c r="K527" i="13"/>
  <c r="Q527" i="13" s="1" a="1"/>
  <c r="Q527" i="13" s="1"/>
  <c r="O527" i="13" a="1"/>
  <c r="O527" i="13" s="1"/>
  <c r="N527" i="13" l="1" a="1"/>
  <c r="N527" i="13" s="1"/>
  <c r="H526" i="13"/>
  <c r="L526" i="13" l="1"/>
  <c r="M526" i="13" s="1" a="1"/>
  <c r="M526" i="13" s="1"/>
  <c r="I526" i="13"/>
  <c r="J526" i="13"/>
  <c r="P526" i="13" s="1" a="1"/>
  <c r="P526" i="13" s="1"/>
  <c r="K526" i="13"/>
  <c r="Q526" i="13" s="1" a="1"/>
  <c r="Q526" i="13" s="1"/>
  <c r="O526" i="13" a="1"/>
  <c r="O526" i="13" s="1"/>
  <c r="N526" i="13" l="1" a="1"/>
  <c r="N526" i="13" s="1"/>
  <c r="H525" i="13"/>
  <c r="L525" i="13" l="1"/>
  <c r="N525" i="13" s="1" a="1"/>
  <c r="N525" i="13" s="1"/>
  <c r="I525" i="13"/>
  <c r="J525" i="13"/>
  <c r="P525" i="13" s="1" a="1"/>
  <c r="P525" i="13" s="1"/>
  <c r="K525" i="13"/>
  <c r="Q525" i="13" s="1" a="1"/>
  <c r="Q525" i="13" s="1"/>
  <c r="M525" i="13" l="1" a="1"/>
  <c r="M525" i="13" s="1"/>
  <c r="H524" i="13"/>
  <c r="O525" i="13" a="1"/>
  <c r="O525" i="13" s="1"/>
  <c r="L524" i="13" l="1"/>
  <c r="M524" i="13" s="1" a="1"/>
  <c r="M524" i="13" s="1"/>
  <c r="I524" i="13"/>
  <c r="J524" i="13"/>
  <c r="P524" i="13" s="1" a="1"/>
  <c r="P524" i="13" s="1"/>
  <c r="K524" i="13"/>
  <c r="Q524" i="13" s="1" a="1"/>
  <c r="Q524" i="13" s="1"/>
  <c r="N524" i="13" l="1" a="1"/>
  <c r="N524" i="13" s="1"/>
  <c r="H523" i="13"/>
  <c r="O524" i="13" a="1"/>
  <c r="O524" i="13" s="1"/>
  <c r="L523" i="13" l="1"/>
  <c r="N523" i="13" s="1" a="1"/>
  <c r="N523" i="13" s="1"/>
  <c r="J523" i="13"/>
  <c r="P523" i="13" s="1" a="1"/>
  <c r="P523" i="13" s="1"/>
  <c r="K523" i="13"/>
  <c r="Q523" i="13" s="1" a="1"/>
  <c r="Q523" i="13" s="1"/>
  <c r="I523" i="13"/>
  <c r="O523" i="13" s="1" a="1"/>
  <c r="O523" i="13" s="1"/>
  <c r="M523" i="13" l="1" a="1"/>
  <c r="M523" i="13" s="1"/>
  <c r="H522" i="13"/>
  <c r="L522" i="13" l="1"/>
  <c r="M522" i="13" s="1" a="1"/>
  <c r="M522" i="13" s="1"/>
  <c r="K522" i="13"/>
  <c r="I522" i="13"/>
  <c r="J522" i="13"/>
  <c r="P522" i="13" s="1" a="1"/>
  <c r="P522" i="13" s="1"/>
  <c r="Q522" i="13" a="1"/>
  <c r="Q522" i="13" s="1"/>
  <c r="O522" i="13" a="1"/>
  <c r="O522" i="13" s="1"/>
  <c r="N522" i="13" l="1" a="1"/>
  <c r="N522" i="13" s="1"/>
  <c r="H521" i="13"/>
  <c r="L521" i="13" l="1"/>
  <c r="M521" i="13" s="1" a="1"/>
  <c r="M521" i="13" s="1"/>
  <c r="I521" i="13"/>
  <c r="J521" i="13"/>
  <c r="P521" i="13" s="1" a="1"/>
  <c r="P521" i="13" s="1"/>
  <c r="K521" i="13"/>
  <c r="Q521" i="13" a="1"/>
  <c r="Q521" i="13" s="1"/>
  <c r="N521" i="13" l="1" a="1"/>
  <c r="N521" i="13" s="1"/>
  <c r="H520" i="13"/>
  <c r="O521" i="13" a="1"/>
  <c r="O521" i="13" s="1"/>
  <c r="L520" i="13" l="1"/>
  <c r="N520" i="13" s="1" a="1"/>
  <c r="N520" i="13" s="1"/>
  <c r="I520" i="13"/>
  <c r="O520" i="13" s="1" a="1"/>
  <c r="O520" i="13" s="1"/>
  <c r="J520" i="13"/>
  <c r="P520" i="13" s="1" a="1"/>
  <c r="P520" i="13" s="1"/>
  <c r="K520" i="13"/>
  <c r="Q520" i="13" s="1" a="1"/>
  <c r="Q520" i="13" s="1"/>
  <c r="M520" i="13" l="1" a="1"/>
  <c r="M520" i="13" s="1"/>
  <c r="H519" i="13"/>
  <c r="L519" i="13" l="1"/>
  <c r="M519" i="13" s="1" a="1"/>
  <c r="M519" i="13" s="1"/>
  <c r="I519" i="13"/>
  <c r="O519" i="13" s="1" a="1"/>
  <c r="O519" i="13" s="1"/>
  <c r="J519" i="13"/>
  <c r="P519" i="13" s="1" a="1"/>
  <c r="P519" i="13" s="1"/>
  <c r="K519" i="13"/>
  <c r="Q519" i="13" s="1" a="1"/>
  <c r="Q519" i="13" s="1"/>
  <c r="N519" i="13" l="1" a="1"/>
  <c r="N519" i="13" s="1"/>
  <c r="H518" i="13"/>
  <c r="L518" i="13" l="1"/>
  <c r="M518" i="13" s="1" a="1"/>
  <c r="M518" i="13" s="1"/>
  <c r="I518" i="13"/>
  <c r="J518" i="13"/>
  <c r="P518" i="13" s="1" a="1"/>
  <c r="P518" i="13" s="1"/>
  <c r="K518" i="13"/>
  <c r="Q518" i="13" s="1" a="1"/>
  <c r="Q518" i="13" s="1"/>
  <c r="O518" i="13" a="1"/>
  <c r="O518" i="13" s="1"/>
  <c r="N518" i="13" l="1" a="1"/>
  <c r="N518" i="13" s="1"/>
  <c r="H517" i="13"/>
  <c r="L517" i="13" l="1"/>
  <c r="N517" i="13" s="1" a="1"/>
  <c r="N517" i="13" s="1"/>
  <c r="I517" i="13"/>
  <c r="O517" i="13" s="1" a="1"/>
  <c r="O517" i="13" s="1"/>
  <c r="J517" i="13"/>
  <c r="P517" i="13" s="1" a="1"/>
  <c r="P517" i="13" s="1"/>
  <c r="K517" i="13"/>
  <c r="Q517" i="13" s="1" a="1"/>
  <c r="Q517" i="13" s="1"/>
  <c r="M517" i="13" l="1" a="1"/>
  <c r="M517" i="13" s="1"/>
  <c r="H516" i="13"/>
  <c r="L516" i="13" l="1"/>
  <c r="M516" i="13" s="1" a="1"/>
  <c r="M516" i="13" s="1"/>
  <c r="I516" i="13"/>
  <c r="J516" i="13"/>
  <c r="P516" i="13" s="1" a="1"/>
  <c r="P516" i="13" s="1"/>
  <c r="K516" i="13"/>
  <c r="Q516" i="13" s="1" a="1"/>
  <c r="Q516" i="13" s="1"/>
  <c r="N516" i="13" l="1" a="1"/>
  <c r="N516" i="13" s="1"/>
  <c r="H515" i="13"/>
  <c r="O516" i="13" a="1"/>
  <c r="O516" i="13" s="1"/>
  <c r="L515" i="13" l="1"/>
  <c r="N515" i="13" s="1" a="1"/>
  <c r="N515" i="13" s="1"/>
  <c r="J515" i="13"/>
  <c r="K515" i="13"/>
  <c r="Q515" i="13" s="1" a="1"/>
  <c r="Q515" i="13" s="1"/>
  <c r="I515" i="13"/>
  <c r="P515" i="13" a="1"/>
  <c r="P515" i="13" s="1"/>
  <c r="M515" i="13" l="1" a="1"/>
  <c r="M515" i="13" s="1"/>
  <c r="H514" i="13"/>
  <c r="O515" i="13" a="1"/>
  <c r="O515" i="13" s="1"/>
  <c r="L514" i="13" l="1"/>
  <c r="M514" i="13" s="1" a="1"/>
  <c r="M514" i="13" s="1"/>
  <c r="K514" i="13"/>
  <c r="I514" i="13"/>
  <c r="O514" i="13" s="1" a="1"/>
  <c r="O514" i="13" s="1"/>
  <c r="J514" i="13"/>
  <c r="P514" i="13" s="1" a="1"/>
  <c r="P514" i="13" s="1"/>
  <c r="Q514" i="13" a="1"/>
  <c r="Q514" i="13" s="1"/>
  <c r="N514" i="13" l="1" a="1"/>
  <c r="N514" i="13" s="1"/>
  <c r="H513" i="13"/>
  <c r="L513" i="13" l="1"/>
  <c r="M513" i="13" s="1" a="1"/>
  <c r="M513" i="13" s="1"/>
  <c r="I513" i="13"/>
  <c r="O513" i="13" s="1" a="1"/>
  <c r="O513" i="13" s="1"/>
  <c r="J513" i="13"/>
  <c r="K513" i="13"/>
  <c r="Q513" i="13" s="1" a="1"/>
  <c r="Q513" i="13" s="1"/>
  <c r="P513" i="13" a="1"/>
  <c r="P513" i="13" s="1"/>
  <c r="N513" i="13" l="1" a="1"/>
  <c r="N513" i="13" s="1"/>
  <c r="H512" i="13"/>
  <c r="L512" i="13" l="1"/>
  <c r="N512" i="13" s="1" a="1"/>
  <c r="N512" i="13" s="1"/>
  <c r="I512" i="13"/>
  <c r="J512" i="13"/>
  <c r="P512" i="13" s="1" a="1"/>
  <c r="P512" i="13" s="1"/>
  <c r="K512" i="13"/>
  <c r="Q512" i="13" s="1" a="1"/>
  <c r="Q512" i="13" s="1"/>
  <c r="O512" i="13" a="1"/>
  <c r="O512" i="13" s="1"/>
  <c r="M512" i="13" l="1" a="1"/>
  <c r="M512" i="13" s="1"/>
  <c r="H511" i="13"/>
  <c r="L511" i="13" l="1"/>
  <c r="M511" i="13" s="1" a="1"/>
  <c r="M511" i="13" s="1"/>
  <c r="I511" i="13"/>
  <c r="O511" i="13" s="1" a="1"/>
  <c r="O511" i="13" s="1"/>
  <c r="J511" i="13"/>
  <c r="K511" i="13"/>
  <c r="Q511" i="13" s="1" a="1"/>
  <c r="Q511" i="13" s="1"/>
  <c r="P511" i="13" a="1"/>
  <c r="P511" i="13" s="1"/>
  <c r="N511" i="13" l="1" a="1"/>
  <c r="N511" i="13" s="1"/>
  <c r="H510" i="13"/>
  <c r="L510" i="13" l="1"/>
  <c r="M510" i="13" s="1" a="1"/>
  <c r="M510" i="13" s="1"/>
  <c r="I510" i="13"/>
  <c r="J510" i="13"/>
  <c r="K510" i="13"/>
  <c r="Q510" i="13" s="1" a="1"/>
  <c r="Q510" i="13" s="1"/>
  <c r="P510" i="13" a="1"/>
  <c r="P510" i="13" s="1"/>
  <c r="O510" i="13" a="1"/>
  <c r="O510" i="13" s="1"/>
  <c r="N510" i="13" l="1" a="1"/>
  <c r="N510" i="13" s="1"/>
  <c r="H509" i="13"/>
  <c r="L509" i="13" l="1"/>
  <c r="N509" i="13" s="1" a="1"/>
  <c r="N509" i="13" s="1"/>
  <c r="I509" i="13"/>
  <c r="J509" i="13"/>
  <c r="P509" i="13" s="1" a="1"/>
  <c r="P509" i="13" s="1"/>
  <c r="K509" i="13"/>
  <c r="O509" i="13" a="1"/>
  <c r="O509" i="13" s="1"/>
  <c r="Q509" i="13" a="1"/>
  <c r="Q509" i="13" s="1"/>
  <c r="M509" i="13" l="1" a="1"/>
  <c r="M509" i="13" s="1"/>
  <c r="H508" i="13"/>
  <c r="L508" i="13" l="1"/>
  <c r="M508" i="13" s="1" a="1"/>
  <c r="M508" i="13" s="1"/>
  <c r="I508" i="13"/>
  <c r="J508" i="13"/>
  <c r="P508" i="13" s="1" a="1"/>
  <c r="P508" i="13" s="1"/>
  <c r="K508" i="13"/>
  <c r="Q508" i="13" s="1" a="1"/>
  <c r="Q508" i="13" s="1"/>
  <c r="N508" i="13" l="1" a="1"/>
  <c r="N508" i="13" s="1"/>
  <c r="H507" i="13"/>
  <c r="O508" i="13" a="1"/>
  <c r="O508" i="13" s="1"/>
  <c r="L507" i="13" l="1"/>
  <c r="N507" i="13" s="1" a="1"/>
  <c r="N507" i="13" s="1"/>
  <c r="J507" i="13"/>
  <c r="P507" i="13" s="1" a="1"/>
  <c r="P507" i="13" s="1"/>
  <c r="K507" i="13"/>
  <c r="Q507" i="13" s="1" a="1"/>
  <c r="Q507" i="13" s="1"/>
  <c r="I507" i="13"/>
  <c r="M507" i="13" l="1" a="1"/>
  <c r="M507" i="13" s="1"/>
  <c r="H506" i="13"/>
  <c r="O507" i="13" a="1"/>
  <c r="O507" i="13" s="1"/>
  <c r="L506" i="13" l="1"/>
  <c r="M506" i="13" s="1" a="1"/>
  <c r="M506" i="13" s="1"/>
  <c r="K506" i="13"/>
  <c r="I506" i="13"/>
  <c r="O506" i="13" s="1" a="1"/>
  <c r="O506" i="13" s="1"/>
  <c r="J506" i="13"/>
  <c r="P506" i="13" s="1" a="1"/>
  <c r="P506" i="13" s="1"/>
  <c r="Q506" i="13" a="1"/>
  <c r="Q506" i="13" s="1"/>
  <c r="N506" i="13" l="1" a="1"/>
  <c r="N506" i="13" s="1"/>
  <c r="H505" i="13"/>
  <c r="L505" i="13" l="1"/>
  <c r="M505" i="13" s="1" a="1"/>
  <c r="M505" i="13" s="1"/>
  <c r="I505" i="13"/>
  <c r="O505" i="13" s="1" a="1"/>
  <c r="O505" i="13" s="1"/>
  <c r="J505" i="13"/>
  <c r="K505" i="13"/>
  <c r="Q505" i="13" s="1" a="1"/>
  <c r="Q505" i="13" s="1"/>
  <c r="P505" i="13" a="1"/>
  <c r="P505" i="13" s="1"/>
  <c r="N505" i="13" l="1" a="1"/>
  <c r="N505" i="13" s="1"/>
  <c r="H504" i="13"/>
  <c r="L504" i="13" l="1"/>
  <c r="N504" i="13" s="1" a="1"/>
  <c r="N504" i="13" s="1"/>
  <c r="I504" i="13"/>
  <c r="O504" i="13" s="1" a="1"/>
  <c r="O504" i="13" s="1"/>
  <c r="J504" i="13"/>
  <c r="P504" i="13" s="1" a="1"/>
  <c r="P504" i="13" s="1"/>
  <c r="K504" i="13"/>
  <c r="Q504" i="13" s="1" a="1"/>
  <c r="Q504" i="13" s="1"/>
  <c r="M504" i="13" l="1" a="1"/>
  <c r="M504" i="13" s="1"/>
  <c r="H503" i="13"/>
  <c r="L503" i="13" l="1"/>
  <c r="M503" i="13" s="1" a="1"/>
  <c r="M503" i="13" s="1"/>
  <c r="I503" i="13"/>
  <c r="O503" i="13" s="1" a="1"/>
  <c r="O503" i="13" s="1"/>
  <c r="J503" i="13"/>
  <c r="P503" i="13" s="1" a="1"/>
  <c r="P503" i="13" s="1"/>
  <c r="K503" i="13"/>
  <c r="Q503" i="13" s="1" a="1"/>
  <c r="Q503" i="13" s="1"/>
  <c r="N503" i="13" l="1" a="1"/>
  <c r="N503" i="13" s="1"/>
  <c r="H502" i="13"/>
  <c r="L502" i="13" l="1"/>
  <c r="M502" i="13" s="1" a="1"/>
  <c r="M502" i="13" s="1"/>
  <c r="I502" i="13"/>
  <c r="J502" i="13"/>
  <c r="P502" i="13" s="1" a="1"/>
  <c r="P502" i="13" s="1"/>
  <c r="K502" i="13"/>
  <c r="Q502" i="13" s="1" a="1"/>
  <c r="Q502" i="13" s="1"/>
  <c r="O502" i="13" a="1"/>
  <c r="O502" i="13" s="1"/>
  <c r="N502" i="13" l="1" a="1"/>
  <c r="N502" i="13" s="1"/>
  <c r="H501" i="13"/>
  <c r="L501" i="13" l="1"/>
  <c r="N501" i="13" s="1" a="1"/>
  <c r="N501" i="13" s="1"/>
  <c r="I501" i="13"/>
  <c r="O501" i="13" s="1" a="1"/>
  <c r="O501" i="13" s="1"/>
  <c r="J501" i="13"/>
  <c r="P501" i="13" s="1" a="1"/>
  <c r="P501" i="13" s="1"/>
  <c r="K501" i="13"/>
  <c r="Q501" i="13" s="1" a="1"/>
  <c r="Q501" i="13" s="1"/>
  <c r="M501" i="13" l="1" a="1"/>
  <c r="M501" i="13" s="1"/>
  <c r="H500" i="13"/>
  <c r="L500" i="13" l="1"/>
  <c r="M500" i="13" s="1" a="1"/>
  <c r="M500" i="13" s="1"/>
  <c r="I500" i="13"/>
  <c r="J500" i="13"/>
  <c r="P500" i="13" s="1" a="1"/>
  <c r="P500" i="13" s="1"/>
  <c r="K500" i="13"/>
  <c r="Q500" i="13" s="1" a="1"/>
  <c r="Q500" i="13" s="1"/>
  <c r="N500" i="13" l="1" a="1"/>
  <c r="N500" i="13" s="1"/>
  <c r="H499" i="13"/>
  <c r="O500" i="13" a="1"/>
  <c r="O500" i="13" s="1"/>
  <c r="L499" i="13" l="1"/>
  <c r="N499" i="13" s="1" a="1"/>
  <c r="N499" i="13" s="1"/>
  <c r="J499" i="13"/>
  <c r="P499" i="13" s="1" a="1"/>
  <c r="P499" i="13" s="1"/>
  <c r="K499" i="13"/>
  <c r="Q499" i="13" s="1" a="1"/>
  <c r="Q499" i="13" s="1"/>
  <c r="I499" i="13"/>
  <c r="M499" i="13" l="1" a="1"/>
  <c r="M499" i="13" s="1"/>
  <c r="H498" i="13"/>
  <c r="O499" i="13" a="1"/>
  <c r="O499" i="13" s="1"/>
  <c r="L498" i="13" l="1"/>
  <c r="M498" i="13" s="1" a="1"/>
  <c r="M498" i="13" s="1"/>
  <c r="K498" i="13"/>
  <c r="Q498" i="13" s="1" a="1"/>
  <c r="Q498" i="13" s="1"/>
  <c r="I498" i="13"/>
  <c r="O498" i="13" s="1" a="1"/>
  <c r="O498" i="13" s="1"/>
  <c r="J498" i="13"/>
  <c r="P498" i="13" s="1" a="1"/>
  <c r="P498" i="13" s="1"/>
  <c r="N498" i="13" l="1" a="1"/>
  <c r="N498" i="13" s="1"/>
  <c r="H497" i="13"/>
  <c r="L497" i="13" l="1"/>
  <c r="M497" i="13" s="1" a="1"/>
  <c r="M497" i="13" s="1"/>
  <c r="I497" i="13"/>
  <c r="O497" i="13" s="1" a="1"/>
  <c r="O497" i="13" s="1"/>
  <c r="J497" i="13"/>
  <c r="P497" i="13" s="1" a="1"/>
  <c r="P497" i="13" s="1"/>
  <c r="K497" i="13"/>
  <c r="Q497" i="13" s="1" a="1"/>
  <c r="Q497" i="13" s="1"/>
  <c r="N497" i="13" l="1" a="1"/>
  <c r="N497" i="13" s="1"/>
  <c r="H496" i="13"/>
  <c r="L496" i="13" l="1"/>
  <c r="N496" i="13" s="1" a="1"/>
  <c r="N496" i="13" s="1"/>
  <c r="I496" i="13"/>
  <c r="O496" i="13" s="1" a="1"/>
  <c r="O496" i="13" s="1"/>
  <c r="J496" i="13"/>
  <c r="P496" i="13" s="1" a="1"/>
  <c r="P496" i="13" s="1"/>
  <c r="K496" i="13"/>
  <c r="Q496" i="13" s="1" a="1"/>
  <c r="Q496" i="13" s="1"/>
  <c r="M496" i="13" l="1" a="1"/>
  <c r="M496" i="13" s="1"/>
  <c r="H495" i="13"/>
  <c r="L495" i="13" l="1"/>
  <c r="M495" i="13" s="1" a="1"/>
  <c r="M495" i="13" s="1"/>
  <c r="I495" i="13"/>
  <c r="J495" i="13"/>
  <c r="P495" i="13" s="1" a="1"/>
  <c r="P495" i="13" s="1"/>
  <c r="K495" i="13"/>
  <c r="Q495" i="13" s="1" a="1"/>
  <c r="Q495" i="13" s="1"/>
  <c r="O495" i="13" a="1"/>
  <c r="O495" i="13" s="1"/>
  <c r="N495" i="13" l="1" a="1"/>
  <c r="N495" i="13" s="1"/>
  <c r="H494" i="13"/>
  <c r="L494" i="13" l="1"/>
  <c r="M494" i="13" s="1" a="1"/>
  <c r="M494" i="13" s="1"/>
  <c r="I494" i="13"/>
  <c r="J494" i="13"/>
  <c r="K494" i="13"/>
  <c r="Q494" i="13" s="1" a="1"/>
  <c r="Q494" i="13" s="1"/>
  <c r="P494" i="13" a="1"/>
  <c r="P494" i="13" s="1"/>
  <c r="O494" i="13" a="1"/>
  <c r="O494" i="13" s="1"/>
  <c r="N494" i="13" l="1" a="1"/>
  <c r="N494" i="13" s="1"/>
  <c r="H493" i="13"/>
  <c r="L493" i="13" l="1"/>
  <c r="N493" i="13" s="1" a="1"/>
  <c r="N493" i="13" s="1"/>
  <c r="I493" i="13"/>
  <c r="J493" i="13"/>
  <c r="K493" i="13"/>
  <c r="Q493" i="13" s="1" a="1"/>
  <c r="Q493" i="13" s="1"/>
  <c r="O493" i="13" a="1"/>
  <c r="O493" i="13" s="1"/>
  <c r="P493" i="13" a="1"/>
  <c r="P493" i="13" s="1"/>
  <c r="M493" i="13" l="1" a="1"/>
  <c r="M493" i="13" s="1"/>
  <c r="H492" i="13"/>
  <c r="L492" i="13" l="1"/>
  <c r="M492" i="13" s="1" a="1"/>
  <c r="M492" i="13" s="1"/>
  <c r="I492" i="13"/>
  <c r="O492" i="13" s="1" a="1"/>
  <c r="O492" i="13" s="1"/>
  <c r="J492" i="13"/>
  <c r="K492" i="13"/>
  <c r="Q492" i="13" a="1"/>
  <c r="Q492" i="13" s="1"/>
  <c r="P492" i="13" a="1"/>
  <c r="P492" i="13" s="1"/>
  <c r="N492" i="13" l="1" a="1"/>
  <c r="N492" i="13" s="1"/>
  <c r="H491" i="13"/>
  <c r="L491" i="13" l="1"/>
  <c r="N491" i="13" s="1" a="1"/>
  <c r="N491" i="13" s="1"/>
  <c r="J491" i="13"/>
  <c r="P491" i="13" s="1" a="1"/>
  <c r="P491" i="13" s="1"/>
  <c r="K491" i="13"/>
  <c r="Q491" i="13" s="1" a="1"/>
  <c r="Q491" i="13" s="1"/>
  <c r="I491" i="13"/>
  <c r="M491" i="13" l="1" a="1"/>
  <c r="M491" i="13" s="1"/>
  <c r="H490" i="13"/>
  <c r="O491" i="13" a="1"/>
  <c r="O491" i="13" s="1"/>
  <c r="L490" i="13" l="1"/>
  <c r="M490" i="13" s="1" a="1"/>
  <c r="M490" i="13" s="1"/>
  <c r="K490" i="13"/>
  <c r="Q490" i="13" s="1" a="1"/>
  <c r="Q490" i="13" s="1"/>
  <c r="I490" i="13"/>
  <c r="O490" i="13" s="1" a="1"/>
  <c r="O490" i="13" s="1"/>
  <c r="J490" i="13"/>
  <c r="P490" i="13" s="1" a="1"/>
  <c r="P490" i="13" s="1"/>
  <c r="N490" i="13" l="1" a="1"/>
  <c r="N490" i="13" s="1"/>
  <c r="H489" i="13"/>
  <c r="L489" i="13" l="1"/>
  <c r="M489" i="13" s="1" a="1"/>
  <c r="M489" i="13" s="1"/>
  <c r="I489" i="13"/>
  <c r="O489" i="13" s="1" a="1"/>
  <c r="O489" i="13" s="1"/>
  <c r="J489" i="13"/>
  <c r="P489" i="13" s="1" a="1"/>
  <c r="P489" i="13" s="1"/>
  <c r="K489" i="13"/>
  <c r="Q489" i="13" s="1" a="1"/>
  <c r="Q489" i="13" s="1"/>
  <c r="N489" i="13" l="1" a="1"/>
  <c r="N489" i="13" s="1"/>
  <c r="H488" i="13"/>
  <c r="L488" i="13" l="1"/>
  <c r="N488" i="13" s="1" a="1"/>
  <c r="N488" i="13" s="1"/>
  <c r="J488" i="13"/>
  <c r="I488" i="13"/>
  <c r="O488" i="13" s="1" a="1"/>
  <c r="O488" i="13" s="1"/>
  <c r="K488" i="13"/>
  <c r="Q488" i="13" s="1" a="1"/>
  <c r="Q488" i="13" s="1"/>
  <c r="P488" i="13" a="1"/>
  <c r="P488" i="13" s="1"/>
  <c r="M488" i="13" l="1" a="1"/>
  <c r="M488" i="13" s="1"/>
  <c r="H487" i="13"/>
  <c r="L487" i="13" l="1"/>
  <c r="M487" i="13" s="1" a="1"/>
  <c r="M487" i="13" s="1"/>
  <c r="K487" i="13"/>
  <c r="Q487" i="13" s="1" a="1"/>
  <c r="Q487" i="13" s="1"/>
  <c r="I487" i="13"/>
  <c r="O487" i="13" s="1" a="1"/>
  <c r="O487" i="13" s="1"/>
  <c r="J487" i="13"/>
  <c r="P487" i="13" s="1" a="1"/>
  <c r="P487" i="13" s="1"/>
  <c r="N487" i="13" l="1" a="1"/>
  <c r="N487" i="13" s="1"/>
  <c r="H486" i="13"/>
  <c r="L486" i="13" l="1"/>
  <c r="M486" i="13" s="1" a="1"/>
  <c r="M486" i="13" s="1"/>
  <c r="I486" i="13"/>
  <c r="O486" i="13" s="1" a="1"/>
  <c r="O486" i="13" s="1"/>
  <c r="J486" i="13"/>
  <c r="P486" i="13" s="1" a="1"/>
  <c r="P486" i="13" s="1"/>
  <c r="K486" i="13"/>
  <c r="Q486" i="13" s="1" a="1"/>
  <c r="Q486" i="13" s="1"/>
  <c r="N486" i="13" l="1" a="1"/>
  <c r="N486" i="13" s="1"/>
  <c r="H485" i="13"/>
  <c r="L485" i="13" l="1"/>
  <c r="N485" i="13" s="1" a="1"/>
  <c r="N485" i="13" s="1"/>
  <c r="I485" i="13"/>
  <c r="O485" i="13" s="1" a="1"/>
  <c r="O485" i="13" s="1"/>
  <c r="J485" i="13"/>
  <c r="P485" i="13" s="1" a="1"/>
  <c r="P485" i="13" s="1"/>
  <c r="K485" i="13"/>
  <c r="Q485" i="13" s="1" a="1"/>
  <c r="Q485" i="13" s="1"/>
  <c r="M485" i="13" l="1" a="1"/>
  <c r="M485" i="13" s="1"/>
  <c r="H484" i="13"/>
  <c r="L484" i="13" l="1"/>
  <c r="M484" i="13" s="1" a="1"/>
  <c r="M484" i="13" s="1"/>
  <c r="J484" i="13"/>
  <c r="P484" i="13" s="1" a="1"/>
  <c r="P484" i="13" s="1"/>
  <c r="K484" i="13"/>
  <c r="I484" i="13"/>
  <c r="Q484" i="13" a="1"/>
  <c r="Q484" i="13" s="1"/>
  <c r="N484" i="13" l="1" a="1"/>
  <c r="N484" i="13" s="1"/>
  <c r="H483" i="13"/>
  <c r="O484" i="13" a="1"/>
  <c r="O484" i="13" s="1"/>
  <c r="L483" i="13" l="1"/>
  <c r="M483" i="13" s="1" a="1"/>
  <c r="M483" i="13" s="1"/>
  <c r="K483" i="13"/>
  <c r="I483" i="13"/>
  <c r="J483" i="13"/>
  <c r="P483" i="13" s="1" a="1"/>
  <c r="P483" i="13" s="1"/>
  <c r="Q483" i="13" a="1"/>
  <c r="Q483" i="13" s="1"/>
  <c r="N483" i="13" l="1" a="1"/>
  <c r="N483" i="13" s="1"/>
  <c r="H482" i="13"/>
  <c r="O483" i="13" a="1"/>
  <c r="O483" i="13" s="1"/>
  <c r="L482" i="13" l="1"/>
  <c r="M482" i="13" s="1" a="1"/>
  <c r="M482" i="13" s="1"/>
  <c r="I482" i="13"/>
  <c r="O482" i="13" s="1" a="1"/>
  <c r="O482" i="13" s="1"/>
  <c r="J482" i="13"/>
  <c r="P482" i="13" s="1" a="1"/>
  <c r="P482" i="13" s="1"/>
  <c r="K482" i="13"/>
  <c r="Q482" i="13" s="1" a="1"/>
  <c r="Q482" i="13" s="1"/>
  <c r="N482" i="13" l="1" a="1"/>
  <c r="N482" i="13" s="1"/>
  <c r="H481" i="13"/>
  <c r="L481" i="13" l="1"/>
  <c r="M481" i="13" s="1" a="1"/>
  <c r="M481" i="13" s="1"/>
  <c r="I481" i="13"/>
  <c r="O481" i="13" s="1" a="1"/>
  <c r="O481" i="13" s="1"/>
  <c r="J481" i="13"/>
  <c r="P481" i="13" s="1" a="1"/>
  <c r="P481" i="13" s="1"/>
  <c r="K481" i="13"/>
  <c r="Q481" i="13" s="1" a="1"/>
  <c r="Q481" i="13" s="1"/>
  <c r="N481" i="13" l="1" a="1"/>
  <c r="N481" i="13" s="1"/>
  <c r="H480" i="13"/>
  <c r="L480" i="13" l="1"/>
  <c r="N480" i="13" s="1" a="1"/>
  <c r="N480" i="13" s="1"/>
  <c r="I480" i="13"/>
  <c r="J480" i="13"/>
  <c r="P480" i="13" s="1" a="1"/>
  <c r="P480" i="13" s="1"/>
  <c r="K480" i="13"/>
  <c r="Q480" i="13" s="1" a="1"/>
  <c r="Q480" i="13" s="1"/>
  <c r="O480" i="13" a="1"/>
  <c r="O480" i="13" s="1"/>
  <c r="M480" i="13" l="1" a="1"/>
  <c r="M480" i="13" s="1"/>
  <c r="H479" i="13"/>
  <c r="L479" i="13" l="1"/>
  <c r="N479" i="13" s="1" a="1"/>
  <c r="N479" i="13" s="1"/>
  <c r="J479" i="13"/>
  <c r="P479" i="13" s="1" a="1"/>
  <c r="P479" i="13" s="1"/>
  <c r="K479" i="13"/>
  <c r="Q479" i="13" s="1" a="1"/>
  <c r="Q479" i="13" s="1"/>
  <c r="I479" i="13"/>
  <c r="O479" i="13" s="1" a="1"/>
  <c r="O479" i="13" s="1"/>
  <c r="M479" i="13" l="1" a="1"/>
  <c r="M479" i="13" s="1"/>
  <c r="H478" i="13"/>
  <c r="L478" i="13" l="1"/>
  <c r="N478" i="13" s="1" a="1"/>
  <c r="N478" i="13" s="1"/>
  <c r="K478" i="13"/>
  <c r="Q478" i="13" s="1" a="1"/>
  <c r="Q478" i="13" s="1"/>
  <c r="I478" i="13"/>
  <c r="O478" i="13" s="1" a="1"/>
  <c r="O478" i="13" s="1"/>
  <c r="J478" i="13"/>
  <c r="P478" i="13" s="1" a="1"/>
  <c r="P478" i="13" s="1"/>
  <c r="M478" i="13" l="1" a="1"/>
  <c r="M478" i="13" s="1"/>
  <c r="H477" i="13"/>
  <c r="L477" i="13" l="1"/>
  <c r="M477" i="13" s="1" a="1"/>
  <c r="M477" i="13" s="1"/>
  <c r="I477" i="13"/>
  <c r="O477" i="13" s="1" a="1"/>
  <c r="O477" i="13" s="1"/>
  <c r="J477" i="13"/>
  <c r="P477" i="13" s="1" a="1"/>
  <c r="P477" i="13" s="1"/>
  <c r="K477" i="13"/>
  <c r="Q477" i="13" s="1" a="1"/>
  <c r="Q477" i="13" s="1"/>
  <c r="N477" i="13" l="1" a="1"/>
  <c r="N477" i="13" s="1"/>
  <c r="H476" i="13"/>
  <c r="L476" i="13" l="1"/>
  <c r="N476" i="13" s="1" a="1"/>
  <c r="N476" i="13" s="1"/>
  <c r="J476" i="13"/>
  <c r="K476" i="13"/>
  <c r="Q476" i="13" s="1" a="1"/>
  <c r="Q476" i="13" s="1"/>
  <c r="I476" i="13"/>
  <c r="P476" i="13" a="1"/>
  <c r="P476" i="13" s="1"/>
  <c r="M476" i="13" l="1" a="1"/>
  <c r="M476" i="13" s="1"/>
  <c r="H475" i="13"/>
  <c r="O476" i="13" a="1"/>
  <c r="O476" i="13" s="1"/>
  <c r="L475" i="13" l="1"/>
  <c r="N475" i="13" s="1" a="1"/>
  <c r="N475" i="13" s="1"/>
  <c r="I475" i="13"/>
  <c r="K475" i="13"/>
  <c r="Q475" i="13" s="1" a="1"/>
  <c r="Q475" i="13" s="1"/>
  <c r="J475" i="13"/>
  <c r="P475" i="13" s="1" a="1"/>
  <c r="P475" i="13" s="1"/>
  <c r="M475" i="13" l="1" a="1"/>
  <c r="M475" i="13" s="1"/>
  <c r="H474" i="13"/>
  <c r="O475" i="13" a="1"/>
  <c r="O475" i="13" s="1"/>
  <c r="L474" i="13" l="1"/>
  <c r="M474" i="13" s="1" a="1"/>
  <c r="M474" i="13" s="1"/>
  <c r="I474" i="13"/>
  <c r="O474" i="13" s="1" a="1"/>
  <c r="O474" i="13" s="1"/>
  <c r="J474" i="13"/>
  <c r="P474" i="13" s="1" a="1"/>
  <c r="P474" i="13" s="1"/>
  <c r="K474" i="13"/>
  <c r="Q474" i="13" s="1" a="1"/>
  <c r="Q474" i="13" s="1"/>
  <c r="N474" i="13" l="1" a="1"/>
  <c r="N474" i="13" s="1"/>
  <c r="H473" i="13"/>
  <c r="L473" i="13" l="1"/>
  <c r="M473" i="13" s="1" a="1"/>
  <c r="M473" i="13" s="1"/>
  <c r="I473" i="13"/>
  <c r="J473" i="13"/>
  <c r="K473" i="13"/>
  <c r="Q473" i="13" s="1" a="1"/>
  <c r="Q473" i="13" s="1"/>
  <c r="P473" i="13" a="1"/>
  <c r="P473" i="13" s="1"/>
  <c r="O473" i="13" a="1"/>
  <c r="O473" i="13" s="1"/>
  <c r="N473" i="13" l="1" a="1"/>
  <c r="N473" i="13" s="1"/>
  <c r="H472" i="13"/>
  <c r="L472" i="13" l="1"/>
  <c r="M472" i="13" s="1" a="1"/>
  <c r="M472" i="13" s="1"/>
  <c r="I472" i="13"/>
  <c r="J472" i="13"/>
  <c r="P472" i="13" s="1" a="1"/>
  <c r="P472" i="13" s="1"/>
  <c r="K472" i="13"/>
  <c r="Q472" i="13" s="1" a="1"/>
  <c r="Q472" i="13" s="1"/>
  <c r="O472" i="13" a="1"/>
  <c r="O472" i="13" s="1"/>
  <c r="N472" i="13" l="1" a="1"/>
  <c r="N472" i="13" s="1"/>
  <c r="H471" i="13"/>
  <c r="L471" i="13" l="1"/>
  <c r="M471" i="13" s="1" a="1"/>
  <c r="M471" i="13" s="1"/>
  <c r="J471" i="13"/>
  <c r="K471" i="13"/>
  <c r="I471" i="13"/>
  <c r="O471" i="13" s="1" a="1"/>
  <c r="O471" i="13" s="1"/>
  <c r="Q471" i="13" a="1"/>
  <c r="Q471" i="13" s="1"/>
  <c r="P471" i="13" a="1"/>
  <c r="P471" i="13" s="1"/>
  <c r="N471" i="13" l="1" a="1"/>
  <c r="N471" i="13" s="1"/>
  <c r="H470" i="13"/>
  <c r="L470" i="13" l="1"/>
  <c r="N470" i="13" s="1" a="1"/>
  <c r="N470" i="13" s="1"/>
  <c r="K470" i="13"/>
  <c r="Q470" i="13" s="1" a="1"/>
  <c r="Q470" i="13" s="1"/>
  <c r="I470" i="13"/>
  <c r="O470" i="13" s="1" a="1"/>
  <c r="O470" i="13" s="1"/>
  <c r="J470" i="13"/>
  <c r="P470" i="13" s="1" a="1"/>
  <c r="P470" i="13" s="1"/>
  <c r="M470" i="13" l="1" a="1"/>
  <c r="M470" i="13" s="1"/>
  <c r="H469" i="13"/>
  <c r="L469" i="13" l="1"/>
  <c r="M469" i="13" s="1" a="1"/>
  <c r="M469" i="13" s="1"/>
  <c r="I469" i="13"/>
  <c r="O469" i="13" s="1" a="1"/>
  <c r="O469" i="13" s="1"/>
  <c r="J469" i="13"/>
  <c r="P469" i="13" s="1" a="1"/>
  <c r="P469" i="13" s="1"/>
  <c r="K469" i="13"/>
  <c r="Q469" i="13" s="1" a="1"/>
  <c r="Q469" i="13" s="1"/>
  <c r="N469" i="13" l="1" a="1"/>
  <c r="N469" i="13" s="1"/>
  <c r="H468" i="13"/>
  <c r="L468" i="13" l="1"/>
  <c r="N468" i="13" s="1" a="1"/>
  <c r="N468" i="13" s="1"/>
  <c r="I468" i="13"/>
  <c r="O468" i="13" s="1" a="1"/>
  <c r="O468" i="13" s="1"/>
  <c r="J468" i="13"/>
  <c r="P468" i="13" s="1" a="1"/>
  <c r="P468" i="13" s="1"/>
  <c r="K468" i="13"/>
  <c r="Q468" i="13" s="1" a="1"/>
  <c r="Q468" i="13" s="1"/>
  <c r="M468" i="13" l="1" a="1"/>
  <c r="M468" i="13" s="1"/>
  <c r="H467" i="13"/>
  <c r="L467" i="13" l="1"/>
  <c r="N467" i="13" s="1" a="1"/>
  <c r="N467" i="13" s="1"/>
  <c r="I467" i="13"/>
  <c r="J467" i="13"/>
  <c r="P467" i="13" s="1" a="1"/>
  <c r="P467" i="13" s="1"/>
  <c r="K467" i="13"/>
  <c r="Q467" i="13" s="1" a="1"/>
  <c r="Q467" i="13" s="1"/>
  <c r="M467" i="13" l="1" a="1"/>
  <c r="M467" i="13" s="1"/>
  <c r="H466" i="13"/>
  <c r="O467" i="13" a="1"/>
  <c r="O467" i="13" s="1"/>
  <c r="L466" i="13" l="1"/>
  <c r="M466" i="13" s="1" a="1"/>
  <c r="M466" i="13" s="1"/>
  <c r="I466" i="13"/>
  <c r="O466" i="13" s="1" a="1"/>
  <c r="O466" i="13" s="1"/>
  <c r="J466" i="13"/>
  <c r="P466" i="13" s="1" a="1"/>
  <c r="P466" i="13" s="1"/>
  <c r="K466" i="13"/>
  <c r="Q466" i="13" s="1" a="1"/>
  <c r="Q466" i="13" s="1"/>
  <c r="N466" i="13" l="1" a="1"/>
  <c r="N466" i="13" s="1"/>
  <c r="H465" i="13"/>
  <c r="L465" i="13" l="1"/>
  <c r="M465" i="13" s="1" a="1"/>
  <c r="M465" i="13" s="1"/>
  <c r="I465" i="13"/>
  <c r="O465" i="13" s="1" a="1"/>
  <c r="O465" i="13" s="1"/>
  <c r="J465" i="13"/>
  <c r="K465" i="13"/>
  <c r="Q465" i="13" s="1" a="1"/>
  <c r="Q465" i="13" s="1"/>
  <c r="P465" i="13" a="1"/>
  <c r="P465" i="13" s="1"/>
  <c r="N465" i="13" l="1" a="1"/>
  <c r="N465" i="13" s="1"/>
  <c r="H464" i="13"/>
  <c r="L464" i="13" l="1"/>
  <c r="M464" i="13" s="1" a="1"/>
  <c r="M464" i="13" s="1"/>
  <c r="I464" i="13"/>
  <c r="O464" i="13" s="1" a="1"/>
  <c r="O464" i="13" s="1"/>
  <c r="J464" i="13"/>
  <c r="P464" i="13" s="1" a="1"/>
  <c r="P464" i="13" s="1"/>
  <c r="K464" i="13"/>
  <c r="Q464" i="13" s="1" a="1"/>
  <c r="Q464" i="13" s="1"/>
  <c r="N464" i="13" l="1" a="1"/>
  <c r="N464" i="13" s="1"/>
  <c r="H463" i="13"/>
  <c r="L463" i="13" l="1"/>
  <c r="M463" i="13" s="1" a="1"/>
  <c r="M463" i="13" s="1"/>
  <c r="J463" i="13"/>
  <c r="K463" i="13"/>
  <c r="Q463" i="13" s="1" a="1"/>
  <c r="Q463" i="13" s="1"/>
  <c r="I463" i="13"/>
  <c r="O463" i="13" s="1" a="1"/>
  <c r="O463" i="13" s="1"/>
  <c r="P463" i="13" a="1"/>
  <c r="P463" i="13" s="1"/>
  <c r="N463" i="13" l="1" a="1"/>
  <c r="N463" i="13" s="1"/>
  <c r="H462" i="13"/>
  <c r="L462" i="13" l="1"/>
  <c r="N462" i="13" s="1" a="1"/>
  <c r="N462" i="13" s="1"/>
  <c r="K462" i="13"/>
  <c r="I462" i="13"/>
  <c r="O462" i="13" s="1" a="1"/>
  <c r="O462" i="13" s="1"/>
  <c r="J462" i="13"/>
  <c r="P462" i="13" s="1" a="1"/>
  <c r="P462" i="13" s="1"/>
  <c r="Q462" i="13" a="1"/>
  <c r="Q462" i="13" s="1"/>
  <c r="M462" i="13" l="1" a="1"/>
  <c r="M462" i="13" s="1"/>
  <c r="H461" i="13"/>
  <c r="L461" i="13" l="1"/>
  <c r="M461" i="13" s="1" a="1"/>
  <c r="M461" i="13" s="1"/>
  <c r="I461" i="13"/>
  <c r="O461" i="13" s="1" a="1"/>
  <c r="O461" i="13" s="1"/>
  <c r="J461" i="13"/>
  <c r="P461" i="13" s="1" a="1"/>
  <c r="P461" i="13" s="1"/>
  <c r="K461" i="13"/>
  <c r="Q461" i="13" s="1" a="1"/>
  <c r="Q461" i="13" s="1"/>
  <c r="N461" i="13" l="1" a="1"/>
  <c r="N461" i="13" s="1"/>
  <c r="H460" i="13"/>
  <c r="L460" i="13" l="1"/>
  <c r="M460" i="13" s="1" a="1"/>
  <c r="M460" i="13" s="1"/>
  <c r="I460" i="13"/>
  <c r="J460" i="13"/>
  <c r="K460" i="13"/>
  <c r="Q460" i="13" s="1" a="1"/>
  <c r="Q460" i="13" s="1"/>
  <c r="P460" i="13" a="1"/>
  <c r="P460" i="13" s="1"/>
  <c r="N460" i="13" l="1" a="1"/>
  <c r="N460" i="13" s="1"/>
  <c r="H459" i="13"/>
  <c r="O460" i="13" a="1"/>
  <c r="O460" i="13" s="1"/>
  <c r="L459" i="13" l="1"/>
  <c r="N459" i="13" s="1" a="1"/>
  <c r="N459" i="13" s="1"/>
  <c r="I459" i="13"/>
  <c r="J459" i="13"/>
  <c r="P459" i="13" s="1" a="1"/>
  <c r="P459" i="13" s="1"/>
  <c r="K459" i="13"/>
  <c r="Q459" i="13" s="1" a="1"/>
  <c r="Q459" i="13" s="1"/>
  <c r="M459" i="13" l="1" a="1"/>
  <c r="M459" i="13" s="1"/>
  <c r="H458" i="13"/>
  <c r="O459" i="13" a="1"/>
  <c r="O459" i="13" s="1"/>
  <c r="L458" i="13" l="1"/>
  <c r="N458" i="13" s="1" a="1"/>
  <c r="N458" i="13" s="1"/>
  <c r="I458" i="13"/>
  <c r="O458" i="13" s="1" a="1"/>
  <c r="O458" i="13" s="1"/>
  <c r="J458" i="13"/>
  <c r="K458" i="13"/>
  <c r="Q458" i="13" s="1" a="1"/>
  <c r="Q458" i="13" s="1"/>
  <c r="P458" i="13" a="1"/>
  <c r="P458" i="13" s="1"/>
  <c r="M458" i="13" l="1" a="1"/>
  <c r="M458" i="13" s="1"/>
  <c r="H457" i="13"/>
  <c r="L457" i="13" l="1"/>
  <c r="M457" i="13" s="1" a="1"/>
  <c r="M457" i="13" s="1"/>
  <c r="I457" i="13"/>
  <c r="O457" i="13" s="1" a="1"/>
  <c r="O457" i="13" s="1"/>
  <c r="J457" i="13"/>
  <c r="P457" i="13" s="1" a="1"/>
  <c r="P457" i="13" s="1"/>
  <c r="K457" i="13"/>
  <c r="Q457" i="13" s="1" a="1"/>
  <c r="Q457" i="13" s="1"/>
  <c r="N457" i="13" l="1" a="1"/>
  <c r="N457" i="13" s="1"/>
  <c r="H456" i="13"/>
  <c r="L456" i="13" l="1"/>
  <c r="M456" i="13" s="1" a="1"/>
  <c r="M456" i="13" s="1"/>
  <c r="I456" i="13"/>
  <c r="O456" i="13" s="1" a="1"/>
  <c r="O456" i="13" s="1"/>
  <c r="J456" i="13"/>
  <c r="P456" i="13" s="1" a="1"/>
  <c r="P456" i="13" s="1"/>
  <c r="K456" i="13"/>
  <c r="Q456" i="13" s="1" a="1"/>
  <c r="Q456" i="13" s="1"/>
  <c r="N456" i="13" l="1" a="1"/>
  <c r="N456" i="13" s="1"/>
  <c r="H455" i="13"/>
  <c r="L455" i="13" l="1"/>
  <c r="M455" i="13" s="1" a="1"/>
  <c r="M455" i="13" s="1"/>
  <c r="J455" i="13"/>
  <c r="P455" i="13" s="1" a="1"/>
  <c r="P455" i="13" s="1"/>
  <c r="K455" i="13"/>
  <c r="Q455" i="13" s="1" a="1"/>
  <c r="Q455" i="13" s="1"/>
  <c r="I455" i="13"/>
  <c r="O455" i="13" s="1" a="1"/>
  <c r="O455" i="13" s="1"/>
  <c r="N455" i="13" l="1" a="1"/>
  <c r="N455" i="13" s="1"/>
  <c r="H454" i="13"/>
  <c r="L454" i="13" l="1"/>
  <c r="N454" i="13" s="1" a="1"/>
  <c r="N454" i="13" s="1"/>
  <c r="K454" i="13"/>
  <c r="I454" i="13"/>
  <c r="O454" i="13" s="1" a="1"/>
  <c r="O454" i="13" s="1"/>
  <c r="J454" i="13"/>
  <c r="P454" i="13" s="1" a="1"/>
  <c r="P454" i="13" s="1"/>
  <c r="Q454" i="13" a="1"/>
  <c r="Q454" i="13" s="1"/>
  <c r="M454" i="13" l="1" a="1"/>
  <c r="M454" i="13" s="1"/>
  <c r="H453" i="13"/>
  <c r="L453" i="13" l="1"/>
  <c r="N453" i="13" s="1" a="1"/>
  <c r="N453" i="13" s="1"/>
  <c r="I453" i="13"/>
  <c r="O453" i="13" s="1" a="1"/>
  <c r="O453" i="13" s="1"/>
  <c r="J453" i="13"/>
  <c r="P453" i="13" s="1" a="1"/>
  <c r="P453" i="13" s="1"/>
  <c r="K453" i="13"/>
  <c r="Q453" i="13" s="1" a="1"/>
  <c r="Q453" i="13" s="1"/>
  <c r="M453" i="13" l="1" a="1"/>
  <c r="M453" i="13" s="1"/>
  <c r="H452" i="13"/>
  <c r="L452" i="13" l="1"/>
  <c r="N452" i="13" s="1" a="1"/>
  <c r="N452" i="13" s="1"/>
  <c r="I452" i="13"/>
  <c r="O452" i="13" s="1" a="1"/>
  <c r="O452" i="13" s="1"/>
  <c r="J452" i="13"/>
  <c r="P452" i="13" s="1" a="1"/>
  <c r="P452" i="13" s="1"/>
  <c r="K452" i="13"/>
  <c r="Q452" i="13" s="1" a="1"/>
  <c r="Q452" i="13" s="1"/>
  <c r="M452" i="13" l="1" a="1"/>
  <c r="M452" i="13" s="1"/>
  <c r="H451" i="13"/>
  <c r="L451" i="13" l="1"/>
  <c r="N451" i="13" s="1" a="1"/>
  <c r="N451" i="13" s="1"/>
  <c r="I451" i="13"/>
  <c r="J451" i="13"/>
  <c r="K451" i="13"/>
  <c r="Q451" i="13" s="1" a="1"/>
  <c r="Q451" i="13" s="1"/>
  <c r="P451" i="13" a="1"/>
  <c r="P451" i="13" s="1"/>
  <c r="M451" i="13" l="1" a="1"/>
  <c r="M451" i="13" s="1"/>
  <c r="H450" i="13"/>
  <c r="O451" i="13" a="1"/>
  <c r="O451" i="13" s="1"/>
  <c r="L450" i="13" l="1"/>
  <c r="M450" i="13" s="1" a="1"/>
  <c r="M450" i="13" s="1"/>
  <c r="I450" i="13"/>
  <c r="O450" i="13" s="1" a="1"/>
  <c r="O450" i="13" s="1"/>
  <c r="J450" i="13"/>
  <c r="P450" i="13" s="1" a="1"/>
  <c r="P450" i="13" s="1"/>
  <c r="K450" i="13"/>
  <c r="Q450" i="13" s="1" a="1"/>
  <c r="Q450" i="13" s="1"/>
  <c r="N450" i="13" l="1" a="1"/>
  <c r="N450" i="13" s="1"/>
  <c r="H449" i="13"/>
  <c r="L449" i="13" l="1"/>
  <c r="N449" i="13" s="1" a="1"/>
  <c r="N449" i="13" s="1"/>
  <c r="I449" i="13"/>
  <c r="O449" i="13" s="1" a="1"/>
  <c r="O449" i="13" s="1"/>
  <c r="J449" i="13"/>
  <c r="P449" i="13" s="1" a="1"/>
  <c r="P449" i="13" s="1"/>
  <c r="K449" i="13"/>
  <c r="Q449" i="13" s="1" a="1"/>
  <c r="Q449" i="13" s="1"/>
  <c r="M449" i="13" l="1" a="1"/>
  <c r="M449" i="13" s="1"/>
  <c r="H448" i="13"/>
  <c r="L448" i="13" l="1"/>
  <c r="M448" i="13" s="1" a="1"/>
  <c r="M448" i="13" s="1"/>
  <c r="I448" i="13"/>
  <c r="O448" i="13" s="1" a="1"/>
  <c r="O448" i="13" s="1"/>
  <c r="J448" i="13"/>
  <c r="P448" i="13" s="1" a="1"/>
  <c r="P448" i="13" s="1"/>
  <c r="K448" i="13"/>
  <c r="Q448" i="13" s="1" a="1"/>
  <c r="Q448" i="13" s="1"/>
  <c r="N448" i="13" l="1" a="1"/>
  <c r="N448" i="13" s="1"/>
  <c r="H447" i="13"/>
  <c r="L447" i="13" l="1"/>
  <c r="M447" i="13" s="1" a="1"/>
  <c r="M447" i="13" s="1"/>
  <c r="J447" i="13"/>
  <c r="P447" i="13" s="1" a="1"/>
  <c r="P447" i="13" s="1"/>
  <c r="K447" i="13"/>
  <c r="Q447" i="13" s="1" a="1"/>
  <c r="Q447" i="13" s="1"/>
  <c r="I447" i="13"/>
  <c r="O447" i="13" a="1"/>
  <c r="O447" i="13" s="1"/>
  <c r="N447" i="13" l="1" a="1"/>
  <c r="N447" i="13" s="1"/>
  <c r="H446" i="13"/>
  <c r="L446" i="13" l="1"/>
  <c r="N446" i="13" s="1" a="1"/>
  <c r="N446" i="13" s="1"/>
  <c r="K446" i="13"/>
  <c r="Q446" i="13" s="1" a="1"/>
  <c r="Q446" i="13" s="1"/>
  <c r="I446" i="13"/>
  <c r="O446" i="13" s="1" a="1"/>
  <c r="O446" i="13" s="1"/>
  <c r="J446" i="13"/>
  <c r="P446" i="13" s="1" a="1"/>
  <c r="P446" i="13" s="1"/>
  <c r="M446" i="13" l="1" a="1"/>
  <c r="M446" i="13" s="1"/>
  <c r="H445" i="13"/>
  <c r="L445" i="13" l="1"/>
  <c r="M445" i="13" s="1" a="1"/>
  <c r="M445" i="13" s="1"/>
  <c r="I445" i="13"/>
  <c r="O445" i="13" s="1" a="1"/>
  <c r="O445" i="13" s="1"/>
  <c r="J445" i="13"/>
  <c r="K445" i="13"/>
  <c r="Q445" i="13" s="1" a="1"/>
  <c r="Q445" i="13" s="1"/>
  <c r="P445" i="13" a="1"/>
  <c r="P445" i="13" s="1"/>
  <c r="N445" i="13" l="1" a="1"/>
  <c r="N445" i="13" s="1"/>
  <c r="H444" i="13"/>
  <c r="L444" i="13" l="1"/>
  <c r="M444" i="13" s="1" a="1"/>
  <c r="M444" i="13" s="1"/>
  <c r="I444" i="13"/>
  <c r="J444" i="13"/>
  <c r="P444" i="13" s="1" a="1"/>
  <c r="P444" i="13" s="1"/>
  <c r="K444" i="13"/>
  <c r="Q444" i="13" s="1" a="1"/>
  <c r="Q444" i="13" s="1"/>
  <c r="N444" i="13" l="1" a="1"/>
  <c r="N444" i="13" s="1"/>
  <c r="H443" i="13"/>
  <c r="O444" i="13" a="1"/>
  <c r="O444" i="13" s="1"/>
  <c r="L443" i="13" l="1"/>
  <c r="N443" i="13" s="1" a="1"/>
  <c r="N443" i="13" s="1"/>
  <c r="I443" i="13"/>
  <c r="J443" i="13"/>
  <c r="P443" i="13" s="1" a="1"/>
  <c r="P443" i="13" s="1"/>
  <c r="K443" i="13"/>
  <c r="Q443" i="13" s="1" a="1"/>
  <c r="Q443" i="13" s="1"/>
  <c r="M443" i="13" l="1" a="1"/>
  <c r="M443" i="13" s="1"/>
  <c r="H442" i="13"/>
  <c r="O443" i="13" a="1"/>
  <c r="O443" i="13" s="1"/>
  <c r="L442" i="13" l="1"/>
  <c r="M442" i="13" s="1" a="1"/>
  <c r="M442" i="13" s="1"/>
  <c r="I442" i="13"/>
  <c r="J442" i="13"/>
  <c r="P442" i="13" s="1" a="1"/>
  <c r="P442" i="13" s="1"/>
  <c r="K442" i="13"/>
  <c r="Q442" i="13" s="1" a="1"/>
  <c r="Q442" i="13" s="1"/>
  <c r="O442" i="13" a="1"/>
  <c r="O442" i="13" s="1"/>
  <c r="N442" i="13" l="1" a="1"/>
  <c r="N442" i="13" s="1"/>
  <c r="H441" i="13"/>
  <c r="L441" i="13" l="1"/>
  <c r="M441" i="13" s="1" a="1"/>
  <c r="M441" i="13" s="1"/>
  <c r="I441" i="13"/>
  <c r="O441" i="13" s="1" a="1"/>
  <c r="O441" i="13" s="1"/>
  <c r="J441" i="13"/>
  <c r="P441" i="13" s="1" a="1"/>
  <c r="P441" i="13" s="1"/>
  <c r="K441" i="13"/>
  <c r="Q441" i="13" s="1" a="1"/>
  <c r="Q441" i="13" s="1"/>
  <c r="N441" i="13" l="1" a="1"/>
  <c r="N441" i="13" s="1"/>
  <c r="H440" i="13"/>
  <c r="L440" i="13" l="1"/>
  <c r="M440" i="13" s="1" a="1"/>
  <c r="M440" i="13" s="1"/>
  <c r="I440" i="13"/>
  <c r="O440" i="13" s="1" a="1"/>
  <c r="O440" i="13" s="1"/>
  <c r="J440" i="13"/>
  <c r="K440" i="13"/>
  <c r="Q440" i="13" s="1" a="1"/>
  <c r="Q440" i="13" s="1"/>
  <c r="P440" i="13" a="1"/>
  <c r="P440" i="13" s="1"/>
  <c r="N440" i="13" l="1" a="1"/>
  <c r="N440" i="13" s="1"/>
  <c r="H439" i="13"/>
  <c r="L439" i="13" l="1"/>
  <c r="M439" i="13" s="1" a="1"/>
  <c r="M439" i="13" s="1"/>
  <c r="J439" i="13"/>
  <c r="P439" i="13" s="1" a="1"/>
  <c r="P439" i="13" s="1"/>
  <c r="K439" i="13"/>
  <c r="Q439" i="13" s="1" a="1"/>
  <c r="Q439" i="13" s="1"/>
  <c r="I439" i="13"/>
  <c r="O439" i="13" s="1" a="1"/>
  <c r="O439" i="13" s="1"/>
  <c r="N439" i="13" l="1" a="1"/>
  <c r="N439" i="13" s="1"/>
  <c r="H438" i="13"/>
  <c r="L438" i="13" l="1"/>
  <c r="N438" i="13" s="1" a="1"/>
  <c r="N438" i="13" s="1"/>
  <c r="K438" i="13"/>
  <c r="Q438" i="13" s="1" a="1"/>
  <c r="Q438" i="13" s="1"/>
  <c r="I438" i="13"/>
  <c r="O438" i="13" s="1" a="1"/>
  <c r="O438" i="13" s="1"/>
  <c r="J438" i="13"/>
  <c r="P438" i="13" s="1" a="1"/>
  <c r="P438" i="13" s="1"/>
  <c r="M438" i="13" l="1" a="1"/>
  <c r="M438" i="13" s="1"/>
  <c r="H437" i="13"/>
  <c r="L437" i="13" l="1"/>
  <c r="M437" i="13" s="1" a="1"/>
  <c r="M437" i="13" s="1"/>
  <c r="I437" i="13"/>
  <c r="J437" i="13"/>
  <c r="K437" i="13"/>
  <c r="Q437" i="13" s="1" a="1"/>
  <c r="Q437" i="13" s="1"/>
  <c r="P437" i="13" a="1"/>
  <c r="P437" i="13" s="1"/>
  <c r="N437" i="13" l="1" a="1"/>
  <c r="N437" i="13" s="1"/>
  <c r="H436" i="13"/>
  <c r="O437" i="13" a="1"/>
  <c r="O437" i="13" s="1"/>
  <c r="L436" i="13" l="1"/>
  <c r="M436" i="13" s="1" a="1"/>
  <c r="M436" i="13" s="1"/>
  <c r="I436" i="13"/>
  <c r="J436" i="13"/>
  <c r="P436" i="13" s="1" a="1"/>
  <c r="P436" i="13" s="1"/>
  <c r="K436" i="13"/>
  <c r="Q436" i="13" s="1" a="1"/>
  <c r="Q436" i="13" s="1"/>
  <c r="N436" i="13" l="1" a="1"/>
  <c r="N436" i="13" s="1"/>
  <c r="H435" i="13"/>
  <c r="O436" i="13" a="1"/>
  <c r="O436" i="13" s="1"/>
  <c r="L435" i="13" l="1"/>
  <c r="N435" i="13" s="1" a="1"/>
  <c r="N435" i="13" s="1"/>
  <c r="I435" i="13"/>
  <c r="J435" i="13"/>
  <c r="P435" i="13" s="1" a="1"/>
  <c r="P435" i="13" s="1"/>
  <c r="K435" i="13"/>
  <c r="Q435" i="13" s="1" a="1"/>
  <c r="Q435" i="13" s="1"/>
  <c r="O435" i="13" a="1"/>
  <c r="O435" i="13" s="1"/>
  <c r="M435" i="13" l="1" a="1"/>
  <c r="M435" i="13" s="1"/>
  <c r="H434" i="13"/>
  <c r="L434" i="13" l="1"/>
  <c r="M434" i="13" s="1" a="1"/>
  <c r="M434" i="13" s="1"/>
  <c r="I434" i="13"/>
  <c r="O434" i="13" s="1" a="1"/>
  <c r="O434" i="13" s="1"/>
  <c r="J434" i="13"/>
  <c r="P434" i="13" s="1" a="1"/>
  <c r="P434" i="13" s="1"/>
  <c r="K434" i="13"/>
  <c r="Q434" i="13" s="1" a="1"/>
  <c r="Q434" i="13" s="1"/>
  <c r="N434" i="13" l="1" a="1"/>
  <c r="N434" i="13" s="1"/>
  <c r="H433" i="13"/>
  <c r="L433" i="13" l="1"/>
  <c r="M433" i="13" s="1" a="1"/>
  <c r="M433" i="13" s="1"/>
  <c r="I433" i="13"/>
  <c r="J433" i="13"/>
  <c r="P433" i="13" s="1" a="1"/>
  <c r="P433" i="13" s="1"/>
  <c r="K433" i="13"/>
  <c r="Q433" i="13" s="1" a="1"/>
  <c r="Q433" i="13" s="1"/>
  <c r="N433" i="13" l="1" a="1"/>
  <c r="N433" i="13" s="1"/>
  <c r="H432" i="13"/>
  <c r="O433" i="13" a="1"/>
  <c r="O433" i="13" s="1"/>
  <c r="L432" i="13" l="1"/>
  <c r="M432" i="13" s="1" a="1"/>
  <c r="M432" i="13" s="1"/>
  <c r="I432" i="13"/>
  <c r="O432" i="13" s="1" a="1"/>
  <c r="O432" i="13" s="1"/>
  <c r="J432" i="13"/>
  <c r="P432" i="13" s="1" a="1"/>
  <c r="P432" i="13" s="1"/>
  <c r="K432" i="13"/>
  <c r="Q432" i="13" s="1" a="1"/>
  <c r="Q432" i="13" s="1"/>
  <c r="N432" i="13" l="1" a="1"/>
  <c r="N432" i="13" s="1"/>
  <c r="H431" i="13"/>
  <c r="L431" i="13" l="1"/>
  <c r="M431" i="13" s="1" a="1"/>
  <c r="M431" i="13" s="1"/>
  <c r="J431" i="13"/>
  <c r="P431" i="13" s="1" a="1"/>
  <c r="P431" i="13" s="1"/>
  <c r="K431" i="13"/>
  <c r="Q431" i="13" s="1" a="1"/>
  <c r="Q431" i="13" s="1"/>
  <c r="I431" i="13"/>
  <c r="O431" i="13" s="1" a="1"/>
  <c r="O431" i="13" s="1"/>
  <c r="N431" i="13" l="1" a="1"/>
  <c r="N431" i="13" s="1"/>
  <c r="H430" i="13"/>
  <c r="L430" i="13" l="1"/>
  <c r="N430" i="13" s="1" a="1"/>
  <c r="N430" i="13" s="1"/>
  <c r="K430" i="13"/>
  <c r="Q430" i="13" s="1" a="1"/>
  <c r="Q430" i="13" s="1"/>
  <c r="I430" i="13"/>
  <c r="O430" i="13" s="1" a="1"/>
  <c r="O430" i="13" s="1"/>
  <c r="J430" i="13"/>
  <c r="P430" i="13" s="1" a="1"/>
  <c r="P430" i="13" s="1"/>
  <c r="M430" i="13" l="1" a="1"/>
  <c r="M430" i="13" s="1"/>
  <c r="H429" i="13"/>
  <c r="L429" i="13" l="1"/>
  <c r="M429" i="13" s="1" a="1"/>
  <c r="M429" i="13" s="1"/>
  <c r="I429" i="13"/>
  <c r="J429" i="13"/>
  <c r="P429" i="13" s="1" a="1"/>
  <c r="P429" i="13" s="1"/>
  <c r="K429" i="13"/>
  <c r="Q429" i="13" s="1" a="1"/>
  <c r="Q429" i="13" s="1"/>
  <c r="N429" i="13" l="1" a="1"/>
  <c r="N429" i="13" s="1"/>
  <c r="H428" i="13"/>
  <c r="O429" i="13" a="1"/>
  <c r="O429" i="13" s="1"/>
  <c r="L428" i="13" l="1"/>
  <c r="M428" i="13" s="1" a="1"/>
  <c r="M428" i="13" s="1"/>
  <c r="I428" i="13"/>
  <c r="J428" i="13"/>
  <c r="K428" i="13"/>
  <c r="Q428" i="13" s="1" a="1"/>
  <c r="Q428" i="13" s="1"/>
  <c r="P428" i="13" a="1"/>
  <c r="P428" i="13" s="1"/>
  <c r="N428" i="13" l="1" a="1"/>
  <c r="N428" i="13" s="1"/>
  <c r="H427" i="13"/>
  <c r="O428" i="13" a="1"/>
  <c r="O428" i="13" s="1"/>
  <c r="L427" i="13" l="1"/>
  <c r="N427" i="13" s="1" a="1"/>
  <c r="N427" i="13" s="1"/>
  <c r="I427" i="13"/>
  <c r="O427" i="13" s="1" a="1"/>
  <c r="O427" i="13" s="1"/>
  <c r="J427" i="13"/>
  <c r="P427" i="13" s="1" a="1"/>
  <c r="P427" i="13" s="1"/>
  <c r="K427" i="13"/>
  <c r="Q427" i="13" s="1" a="1"/>
  <c r="Q427" i="13" s="1"/>
  <c r="M427" i="13" l="1" a="1"/>
  <c r="M427" i="13" s="1"/>
  <c r="H426" i="13"/>
  <c r="L426" i="13" l="1"/>
  <c r="M426" i="13" s="1" a="1"/>
  <c r="M426" i="13" s="1"/>
  <c r="I426" i="13"/>
  <c r="J426" i="13"/>
  <c r="P426" i="13" s="1" a="1"/>
  <c r="P426" i="13" s="1"/>
  <c r="K426" i="13"/>
  <c r="Q426" i="13" s="1" a="1"/>
  <c r="Q426" i="13" s="1"/>
  <c r="N426" i="13" l="1" a="1"/>
  <c r="N426" i="13" s="1"/>
  <c r="H425" i="13"/>
  <c r="O426" i="13" a="1"/>
  <c r="O426" i="13" s="1"/>
  <c r="L425" i="13" l="1"/>
  <c r="N425" i="13" s="1" a="1"/>
  <c r="N425" i="13" s="1"/>
  <c r="I425" i="13"/>
  <c r="O425" i="13" s="1" a="1"/>
  <c r="O425" i="13" s="1"/>
  <c r="J425" i="13"/>
  <c r="P425" i="13" s="1" a="1"/>
  <c r="P425" i="13" s="1"/>
  <c r="K425" i="13"/>
  <c r="Q425" i="13" s="1" a="1"/>
  <c r="Q425" i="13" s="1"/>
  <c r="M425" i="13" l="1" a="1"/>
  <c r="M425" i="13" s="1"/>
  <c r="H424" i="13"/>
  <c r="L424" i="13" l="1"/>
  <c r="M424" i="13" s="1" a="1"/>
  <c r="M424" i="13" s="1"/>
  <c r="I424" i="13"/>
  <c r="O424" i="13" s="1" a="1"/>
  <c r="O424" i="13" s="1"/>
  <c r="J424" i="13"/>
  <c r="P424" i="13" s="1" a="1"/>
  <c r="P424" i="13" s="1"/>
  <c r="K424" i="13"/>
  <c r="Q424" i="13" s="1" a="1"/>
  <c r="Q424" i="13" s="1"/>
  <c r="N424" i="13" l="1" a="1"/>
  <c r="N424" i="13" s="1"/>
  <c r="H423" i="13"/>
  <c r="L423" i="13" l="1"/>
  <c r="M423" i="13" s="1" a="1"/>
  <c r="M423" i="13" s="1"/>
  <c r="J423" i="13"/>
  <c r="P423" i="13" s="1" a="1"/>
  <c r="P423" i="13" s="1"/>
  <c r="K423" i="13"/>
  <c r="Q423" i="13" s="1" a="1"/>
  <c r="Q423" i="13" s="1"/>
  <c r="I423" i="13"/>
  <c r="O423" i="13" s="1" a="1"/>
  <c r="O423" i="13" s="1"/>
  <c r="N423" i="13" l="1" a="1"/>
  <c r="N423" i="13" s="1"/>
  <c r="H422" i="13"/>
  <c r="L422" i="13" l="1"/>
  <c r="N422" i="13" s="1" a="1"/>
  <c r="N422" i="13" s="1"/>
  <c r="K422" i="13"/>
  <c r="I422" i="13"/>
  <c r="O422" i="13" s="1" a="1"/>
  <c r="O422" i="13" s="1"/>
  <c r="J422" i="13"/>
  <c r="P422" i="13" s="1" a="1"/>
  <c r="P422" i="13" s="1"/>
  <c r="Q422" i="13" a="1"/>
  <c r="Q422" i="13" s="1"/>
  <c r="M422" i="13" l="1" a="1"/>
  <c r="M422" i="13" s="1"/>
  <c r="H421" i="13"/>
  <c r="L421" i="13" l="1"/>
  <c r="M421" i="13" s="1" a="1"/>
  <c r="M421" i="13" s="1"/>
  <c r="I421" i="13"/>
  <c r="J421" i="13"/>
  <c r="P421" i="13" s="1" a="1"/>
  <c r="P421" i="13" s="1"/>
  <c r="K421" i="13"/>
  <c r="Q421" i="13" s="1" a="1"/>
  <c r="Q421" i="13" s="1"/>
  <c r="O421" i="13" a="1"/>
  <c r="O421" i="13" s="1"/>
  <c r="N421" i="13" l="1" a="1"/>
  <c r="N421" i="13" s="1"/>
  <c r="H420" i="13"/>
  <c r="L420" i="13" l="1"/>
  <c r="M420" i="13" s="1" a="1"/>
  <c r="M420" i="13" s="1"/>
  <c r="I420" i="13"/>
  <c r="O420" i="13" s="1" a="1"/>
  <c r="O420" i="13" s="1"/>
  <c r="J420" i="13"/>
  <c r="P420" i="13" s="1" a="1"/>
  <c r="P420" i="13" s="1"/>
  <c r="K420" i="13"/>
  <c r="Q420" i="13" s="1" a="1"/>
  <c r="Q420" i="13" s="1"/>
  <c r="N420" i="13" l="1" a="1"/>
  <c r="N420" i="13" s="1"/>
  <c r="H419" i="13"/>
  <c r="L419" i="13" l="1"/>
  <c r="N419" i="13" s="1" a="1"/>
  <c r="N419" i="13" s="1"/>
  <c r="I419" i="13"/>
  <c r="J419" i="13"/>
  <c r="P419" i="13" s="1" a="1"/>
  <c r="P419" i="13" s="1"/>
  <c r="K419" i="13"/>
  <c r="Q419" i="13" s="1" a="1"/>
  <c r="Q419" i="13" s="1"/>
  <c r="M419" i="13" l="1" a="1"/>
  <c r="M419" i="13" s="1"/>
  <c r="H418" i="13"/>
  <c r="O419" i="13" a="1"/>
  <c r="O419" i="13" s="1"/>
  <c r="L418" i="13" l="1"/>
  <c r="M418" i="13" s="1" a="1"/>
  <c r="M418" i="13" s="1"/>
  <c r="I418" i="13"/>
  <c r="O418" i="13" s="1" a="1"/>
  <c r="O418" i="13" s="1"/>
  <c r="J418" i="13"/>
  <c r="P418" i="13" s="1" a="1"/>
  <c r="P418" i="13" s="1"/>
  <c r="K418" i="13"/>
  <c r="Q418" i="13" s="1" a="1"/>
  <c r="Q418" i="13" s="1"/>
  <c r="N418" i="13" l="1" a="1"/>
  <c r="N418" i="13" s="1"/>
  <c r="H417" i="13"/>
  <c r="L417" i="13" l="1"/>
  <c r="N417" i="13" s="1" a="1"/>
  <c r="N417" i="13" s="1"/>
  <c r="I417" i="13"/>
  <c r="O417" i="13" s="1" a="1"/>
  <c r="O417" i="13" s="1"/>
  <c r="J417" i="13"/>
  <c r="P417" i="13" s="1" a="1"/>
  <c r="P417" i="13" s="1"/>
  <c r="K417" i="13"/>
  <c r="Q417" i="13" s="1" a="1"/>
  <c r="Q417" i="13" s="1"/>
  <c r="M417" i="13" l="1" a="1"/>
  <c r="M417" i="13" s="1"/>
  <c r="H416" i="13"/>
  <c r="L416" i="13" l="1"/>
  <c r="M416" i="13" s="1" a="1"/>
  <c r="M416" i="13" s="1"/>
  <c r="I416" i="13"/>
  <c r="J416" i="13"/>
  <c r="K416" i="13"/>
  <c r="Q416" i="13" s="1" a="1"/>
  <c r="Q416" i="13" s="1"/>
  <c r="P416" i="13" a="1"/>
  <c r="P416" i="13" s="1"/>
  <c r="O416" i="13" a="1"/>
  <c r="O416" i="13" s="1"/>
  <c r="N416" i="13" l="1" a="1"/>
  <c r="N416" i="13" s="1"/>
  <c r="H415" i="13"/>
  <c r="L415" i="13" l="1"/>
  <c r="M415" i="13" s="1" a="1"/>
  <c r="M415" i="13" s="1"/>
  <c r="J415" i="13"/>
  <c r="P415" i="13" s="1" a="1"/>
  <c r="P415" i="13" s="1"/>
  <c r="K415" i="13"/>
  <c r="Q415" i="13" s="1" a="1"/>
  <c r="Q415" i="13" s="1"/>
  <c r="I415" i="13"/>
  <c r="O415" i="13" s="1" a="1"/>
  <c r="O415" i="13" s="1"/>
  <c r="N415" i="13" l="1" a="1"/>
  <c r="N415" i="13" s="1"/>
  <c r="H414" i="13"/>
  <c r="L414" i="13" l="1"/>
  <c r="N414" i="13" s="1" a="1"/>
  <c r="N414" i="13" s="1"/>
  <c r="K414" i="13"/>
  <c r="Q414" i="13" s="1" a="1"/>
  <c r="Q414" i="13" s="1"/>
  <c r="I414" i="13"/>
  <c r="J414" i="13"/>
  <c r="P414" i="13" s="1" a="1"/>
  <c r="P414" i="13" s="1"/>
  <c r="O414" i="13" a="1"/>
  <c r="O414" i="13" s="1"/>
  <c r="M414" i="13" l="1" a="1"/>
  <c r="M414" i="13" s="1"/>
  <c r="H413" i="13"/>
  <c r="L413" i="13" l="1"/>
  <c r="M413" i="13" s="1" a="1"/>
  <c r="M413" i="13" s="1"/>
  <c r="I413" i="13"/>
  <c r="J413" i="13"/>
  <c r="P413" i="13" s="1" a="1"/>
  <c r="P413" i="13" s="1"/>
  <c r="K413" i="13"/>
  <c r="Q413" i="13" s="1" a="1"/>
  <c r="Q413" i="13" s="1"/>
  <c r="O413" i="13" a="1"/>
  <c r="O413" i="13" s="1"/>
  <c r="N413" i="13" l="1" a="1"/>
  <c r="N413" i="13" s="1"/>
  <c r="H412" i="13"/>
  <c r="L412" i="13" l="1"/>
  <c r="M412" i="13" s="1" a="1"/>
  <c r="M412" i="13" s="1"/>
  <c r="I412" i="13"/>
  <c r="O412" i="13" s="1" a="1"/>
  <c r="O412" i="13" s="1"/>
  <c r="J412" i="13"/>
  <c r="P412" i="13" s="1" a="1"/>
  <c r="P412" i="13" s="1"/>
  <c r="K412" i="13"/>
  <c r="Q412" i="13" s="1" a="1"/>
  <c r="Q412" i="13" s="1"/>
  <c r="N412" i="13" l="1" a="1"/>
  <c r="N412" i="13" s="1"/>
  <c r="H411" i="13"/>
  <c r="L411" i="13" l="1"/>
  <c r="N411" i="13" s="1" a="1"/>
  <c r="N411" i="13" s="1"/>
  <c r="I411" i="13"/>
  <c r="J411" i="13"/>
  <c r="P411" i="13" s="1" a="1"/>
  <c r="P411" i="13" s="1"/>
  <c r="K411" i="13"/>
  <c r="Q411" i="13" s="1" a="1"/>
  <c r="Q411" i="13" s="1"/>
  <c r="M411" i="13" l="1" a="1"/>
  <c r="M411" i="13" s="1"/>
  <c r="H410" i="13"/>
  <c r="O411" i="13" a="1"/>
  <c r="O411" i="13" s="1"/>
  <c r="L410" i="13" l="1"/>
  <c r="M410" i="13" s="1" a="1"/>
  <c r="M410" i="13" s="1"/>
  <c r="I410" i="13"/>
  <c r="O410" i="13" s="1" a="1"/>
  <c r="O410" i="13" s="1"/>
  <c r="J410" i="13"/>
  <c r="P410" i="13" s="1" a="1"/>
  <c r="P410" i="13" s="1"/>
  <c r="K410" i="13"/>
  <c r="Q410" i="13" s="1" a="1"/>
  <c r="Q410" i="13" s="1"/>
  <c r="N410" i="13" l="1" a="1"/>
  <c r="N410" i="13" s="1"/>
  <c r="H409" i="13"/>
  <c r="L409" i="13" l="1"/>
  <c r="M409" i="13" s="1" a="1"/>
  <c r="M409" i="13" s="1"/>
  <c r="I409" i="13"/>
  <c r="O409" i="13" s="1" a="1"/>
  <c r="O409" i="13" s="1"/>
  <c r="J409" i="13"/>
  <c r="P409" i="13" s="1" a="1"/>
  <c r="P409" i="13" s="1"/>
  <c r="K409" i="13"/>
  <c r="Q409" i="13" s="1" a="1"/>
  <c r="Q409" i="13" s="1"/>
  <c r="N409" i="13" l="1" a="1"/>
  <c r="N409" i="13" s="1"/>
  <c r="H408" i="13"/>
  <c r="L408" i="13" l="1"/>
  <c r="M408" i="13" s="1" a="1"/>
  <c r="M408" i="13" s="1"/>
  <c r="I408" i="13"/>
  <c r="O408" i="13" s="1" a="1"/>
  <c r="O408" i="13" s="1"/>
  <c r="J408" i="13"/>
  <c r="P408" i="13" s="1" a="1"/>
  <c r="P408" i="13" s="1"/>
  <c r="K408" i="13"/>
  <c r="Q408" i="13" s="1" a="1"/>
  <c r="Q408" i="13" s="1"/>
  <c r="N408" i="13" l="1" a="1"/>
  <c r="N408" i="13" s="1"/>
  <c r="H407" i="13"/>
  <c r="L407" i="13" l="1"/>
  <c r="M407" i="13" s="1" a="1"/>
  <c r="M407" i="13" s="1"/>
  <c r="J407" i="13"/>
  <c r="K407" i="13"/>
  <c r="I407" i="13"/>
  <c r="O407" i="13" s="1" a="1"/>
  <c r="O407" i="13" s="1"/>
  <c r="Q407" i="13" a="1"/>
  <c r="Q407" i="13" s="1"/>
  <c r="P407" i="13" a="1"/>
  <c r="P407" i="13" s="1"/>
  <c r="N407" i="13" l="1" a="1"/>
  <c r="N407" i="13" s="1"/>
  <c r="H406" i="13"/>
  <c r="L406" i="13" l="1"/>
  <c r="N406" i="13" s="1" a="1"/>
  <c r="N406" i="13" s="1"/>
  <c r="K406" i="13"/>
  <c r="I406" i="13"/>
  <c r="J406" i="13"/>
  <c r="P406" i="13" s="1" a="1"/>
  <c r="P406" i="13" s="1"/>
  <c r="O406" i="13" a="1"/>
  <c r="O406" i="13" s="1"/>
  <c r="Q406" i="13" a="1"/>
  <c r="Q406" i="13" s="1"/>
  <c r="M406" i="13" l="1" a="1"/>
  <c r="M406" i="13" s="1"/>
  <c r="H405" i="13"/>
  <c r="L405" i="13" l="1"/>
  <c r="M405" i="13" s="1" a="1"/>
  <c r="M405" i="13" s="1"/>
  <c r="I405" i="13"/>
  <c r="O405" i="13" s="1" a="1"/>
  <c r="O405" i="13" s="1"/>
  <c r="J405" i="13"/>
  <c r="P405" i="13" s="1" a="1"/>
  <c r="P405" i="13" s="1"/>
  <c r="K405" i="13"/>
  <c r="Q405" i="13" s="1" a="1"/>
  <c r="Q405" i="13" s="1"/>
  <c r="N405" i="13" l="1" a="1"/>
  <c r="N405" i="13" s="1"/>
  <c r="H404" i="13"/>
  <c r="L404" i="13" l="1"/>
  <c r="M404" i="13" s="1" a="1"/>
  <c r="M404" i="13" s="1"/>
  <c r="I404" i="13"/>
  <c r="J404" i="13"/>
  <c r="P404" i="13" s="1" a="1"/>
  <c r="P404" i="13" s="1"/>
  <c r="K404" i="13"/>
  <c r="Q404" i="13" s="1" a="1"/>
  <c r="Q404" i="13" s="1"/>
  <c r="N404" i="13" l="1" a="1"/>
  <c r="N404" i="13" s="1"/>
  <c r="H403" i="13"/>
  <c r="O404" i="13" a="1"/>
  <c r="O404" i="13" s="1"/>
  <c r="L403" i="13" l="1"/>
  <c r="N403" i="13" s="1" a="1"/>
  <c r="N403" i="13" s="1"/>
  <c r="I403" i="13"/>
  <c r="J403" i="13"/>
  <c r="P403" i="13" s="1" a="1"/>
  <c r="P403" i="13" s="1"/>
  <c r="K403" i="13"/>
  <c r="Q403" i="13" s="1" a="1"/>
  <c r="Q403" i="13" s="1"/>
  <c r="M403" i="13" l="1" a="1"/>
  <c r="M403" i="13" s="1"/>
  <c r="H402" i="13"/>
  <c r="O403" i="13" a="1"/>
  <c r="O403" i="13" s="1"/>
  <c r="L402" i="13" l="1"/>
  <c r="M402" i="13" s="1" a="1"/>
  <c r="M402" i="13" s="1"/>
  <c r="I402" i="13"/>
  <c r="O402" i="13" s="1" a="1"/>
  <c r="O402" i="13" s="1"/>
  <c r="J402" i="13"/>
  <c r="P402" i="13" s="1" a="1"/>
  <c r="P402" i="13" s="1"/>
  <c r="K402" i="13"/>
  <c r="Q402" i="13" s="1" a="1"/>
  <c r="Q402" i="13" s="1"/>
  <c r="N402" i="13" l="1" a="1"/>
  <c r="N402" i="13" s="1"/>
  <c r="H401" i="13"/>
  <c r="L401" i="13" l="1"/>
  <c r="M401" i="13" s="1" a="1"/>
  <c r="M401" i="13" s="1"/>
  <c r="I401" i="13"/>
  <c r="O401" i="13" s="1" a="1"/>
  <c r="O401" i="13" s="1"/>
  <c r="J401" i="13"/>
  <c r="P401" i="13" s="1" a="1"/>
  <c r="P401" i="13" s="1"/>
  <c r="K401" i="13"/>
  <c r="Q401" i="13" s="1" a="1"/>
  <c r="Q401" i="13" s="1"/>
  <c r="N401" i="13" l="1" a="1"/>
  <c r="N401" i="13" s="1"/>
  <c r="H400" i="13"/>
  <c r="L400" i="13" l="1"/>
  <c r="M400" i="13" s="1" a="1"/>
  <c r="M400" i="13" s="1"/>
  <c r="I400" i="13"/>
  <c r="O400" i="13" s="1" a="1"/>
  <c r="O400" i="13" s="1"/>
  <c r="J400" i="13"/>
  <c r="P400" i="13" s="1" a="1"/>
  <c r="P400" i="13" s="1"/>
  <c r="K400" i="13"/>
  <c r="Q400" i="13" s="1" a="1"/>
  <c r="Q400" i="13" s="1"/>
  <c r="N400" i="13" l="1" a="1"/>
  <c r="N400" i="13" s="1"/>
  <c r="H399" i="13"/>
  <c r="L399" i="13" l="1"/>
  <c r="M399" i="13" s="1" a="1"/>
  <c r="M399" i="13" s="1"/>
  <c r="J399" i="13"/>
  <c r="K399" i="13"/>
  <c r="Q399" i="13" s="1" a="1"/>
  <c r="Q399" i="13" s="1"/>
  <c r="I399" i="13"/>
  <c r="O399" i="13" s="1" a="1"/>
  <c r="O399" i="13" s="1"/>
  <c r="P399" i="13" a="1"/>
  <c r="P399" i="13" s="1"/>
  <c r="N399" i="13" l="1" a="1"/>
  <c r="N399" i="13" s="1"/>
  <c r="H398" i="13"/>
  <c r="L398" i="13" l="1"/>
  <c r="N398" i="13" s="1" a="1"/>
  <c r="N398" i="13" s="1"/>
  <c r="K398" i="13"/>
  <c r="Q398" i="13" s="1" a="1"/>
  <c r="Q398" i="13" s="1"/>
  <c r="I398" i="13"/>
  <c r="O398" i="13" s="1" a="1"/>
  <c r="O398" i="13" s="1"/>
  <c r="J398" i="13"/>
  <c r="P398" i="13" s="1" a="1"/>
  <c r="P398" i="13" s="1"/>
  <c r="M398" i="13" l="1" a="1"/>
  <c r="M398" i="13" s="1"/>
  <c r="H397" i="13"/>
  <c r="L397" i="13" l="1"/>
  <c r="M397" i="13" s="1" a="1"/>
  <c r="M397" i="13" s="1"/>
  <c r="I397" i="13"/>
  <c r="O397" i="13" s="1" a="1"/>
  <c r="O397" i="13" s="1"/>
  <c r="J397" i="13"/>
  <c r="P397" i="13" s="1" a="1"/>
  <c r="P397" i="13" s="1"/>
  <c r="K397" i="13"/>
  <c r="Q397" i="13" s="1" a="1"/>
  <c r="Q397" i="13" s="1"/>
  <c r="N397" i="13" l="1" a="1"/>
  <c r="N397" i="13" s="1"/>
  <c r="H396" i="13"/>
  <c r="L396" i="13" l="1"/>
  <c r="M396" i="13" s="1" a="1"/>
  <c r="M396" i="13" s="1"/>
  <c r="I396" i="13"/>
  <c r="J396" i="13"/>
  <c r="P396" i="13" s="1" a="1"/>
  <c r="P396" i="13" s="1"/>
  <c r="K396" i="13"/>
  <c r="Q396" i="13" s="1" a="1"/>
  <c r="Q396" i="13" s="1"/>
  <c r="N396" i="13" l="1" a="1"/>
  <c r="N396" i="13" s="1"/>
  <c r="H395" i="13"/>
  <c r="O396" i="13" a="1"/>
  <c r="O396" i="13" s="1"/>
  <c r="L395" i="13" l="1"/>
  <c r="N395" i="13" s="1" a="1"/>
  <c r="N395" i="13" s="1"/>
  <c r="I395" i="13"/>
  <c r="J395" i="13"/>
  <c r="P395" i="13" s="1" a="1"/>
  <c r="P395" i="13" s="1"/>
  <c r="K395" i="13"/>
  <c r="Q395" i="13" a="1"/>
  <c r="Q395" i="13" s="1"/>
  <c r="M395" i="13" l="1" a="1"/>
  <c r="M395" i="13" s="1"/>
  <c r="H394" i="13"/>
  <c r="O395" i="13" a="1"/>
  <c r="O395" i="13" s="1"/>
  <c r="L394" i="13" l="1"/>
  <c r="M394" i="13" s="1" a="1"/>
  <c r="M394" i="13" s="1"/>
  <c r="I394" i="13"/>
  <c r="O394" i="13" s="1" a="1"/>
  <c r="O394" i="13" s="1"/>
  <c r="J394" i="13"/>
  <c r="P394" i="13" s="1" a="1"/>
  <c r="P394" i="13" s="1"/>
  <c r="K394" i="13"/>
  <c r="Q394" i="13" s="1" a="1"/>
  <c r="Q394" i="13" s="1"/>
  <c r="N394" i="13" l="1" a="1"/>
  <c r="N394" i="13" s="1"/>
  <c r="H393" i="13"/>
  <c r="L393" i="13" l="1"/>
  <c r="N393" i="13" s="1" a="1"/>
  <c r="N393" i="13" s="1"/>
  <c r="I393" i="13"/>
  <c r="O393" i="13" s="1" a="1"/>
  <c r="O393" i="13" s="1"/>
  <c r="J393" i="13"/>
  <c r="K393" i="13"/>
  <c r="Q393" i="13" s="1" a="1"/>
  <c r="Q393" i="13" s="1"/>
  <c r="P393" i="13" a="1"/>
  <c r="P393" i="13" s="1"/>
  <c r="M393" i="13" l="1" a="1"/>
  <c r="M393" i="13" s="1"/>
  <c r="H392" i="13"/>
  <c r="L392" i="13" l="1"/>
  <c r="M392" i="13" s="1" a="1"/>
  <c r="M392" i="13" s="1"/>
  <c r="I392" i="13"/>
  <c r="O392" i="13" s="1" a="1"/>
  <c r="O392" i="13" s="1"/>
  <c r="J392" i="13"/>
  <c r="K392" i="13"/>
  <c r="Q392" i="13" s="1" a="1"/>
  <c r="Q392" i="13" s="1"/>
  <c r="P392" i="13" a="1"/>
  <c r="P392" i="13" s="1"/>
  <c r="N392" i="13" l="1" a="1"/>
  <c r="N392" i="13" s="1"/>
  <c r="H391" i="13"/>
  <c r="L391" i="13" l="1"/>
  <c r="N391" i="13" s="1" a="1"/>
  <c r="N391" i="13" s="1"/>
  <c r="J391" i="13"/>
  <c r="K391" i="13"/>
  <c r="Q391" i="13" s="1" a="1"/>
  <c r="Q391" i="13" s="1"/>
  <c r="I391" i="13"/>
  <c r="O391" i="13" s="1" a="1"/>
  <c r="O391" i="13" s="1"/>
  <c r="P391" i="13" a="1"/>
  <c r="P391" i="13" s="1"/>
  <c r="M391" i="13" l="1" a="1"/>
  <c r="M391" i="13" s="1"/>
  <c r="H390" i="13"/>
  <c r="L390" i="13" l="1"/>
  <c r="M390" i="13" s="1" a="1"/>
  <c r="M390" i="13" s="1"/>
  <c r="K390" i="13"/>
  <c r="Q390" i="13" s="1" a="1"/>
  <c r="Q390" i="13" s="1"/>
  <c r="I390" i="13"/>
  <c r="O390" i="13" s="1" a="1"/>
  <c r="O390" i="13" s="1"/>
  <c r="J390" i="13"/>
  <c r="P390" i="13" s="1" a="1"/>
  <c r="P390" i="13" s="1"/>
  <c r="N390" i="13" l="1" a="1"/>
  <c r="N390" i="13" s="1"/>
  <c r="H389" i="13"/>
  <c r="L389" i="13" l="1"/>
  <c r="M389" i="13" s="1" a="1"/>
  <c r="M389" i="13" s="1"/>
  <c r="I389" i="13"/>
  <c r="O389" i="13" s="1" a="1"/>
  <c r="O389" i="13" s="1"/>
  <c r="J389" i="13"/>
  <c r="P389" i="13" s="1" a="1"/>
  <c r="P389" i="13" s="1"/>
  <c r="K389" i="13"/>
  <c r="Q389" i="13" s="1" a="1"/>
  <c r="Q389" i="13" s="1"/>
  <c r="N389" i="13" l="1" a="1"/>
  <c r="N389" i="13" s="1"/>
  <c r="H388" i="13"/>
  <c r="L388" i="13" l="1"/>
  <c r="M388" i="13" s="1" a="1"/>
  <c r="M388" i="13" s="1"/>
  <c r="I388" i="13"/>
  <c r="J388" i="13"/>
  <c r="P388" i="13" s="1" a="1"/>
  <c r="P388" i="13" s="1"/>
  <c r="K388" i="13"/>
  <c r="Q388" i="13" s="1" a="1"/>
  <c r="Q388" i="13" s="1"/>
  <c r="N388" i="13" l="1" a="1"/>
  <c r="N388" i="13" s="1"/>
  <c r="H387" i="13"/>
  <c r="O388" i="13" a="1"/>
  <c r="O388" i="13" s="1"/>
  <c r="L387" i="13" l="1"/>
  <c r="N387" i="13" s="1" a="1"/>
  <c r="N387" i="13" s="1"/>
  <c r="I387" i="13"/>
  <c r="J387" i="13"/>
  <c r="P387" i="13" s="1" a="1"/>
  <c r="P387" i="13" s="1"/>
  <c r="K387" i="13"/>
  <c r="Q387" i="13" s="1" a="1"/>
  <c r="Q387" i="13" s="1"/>
  <c r="M387" i="13" l="1" a="1"/>
  <c r="M387" i="13" s="1"/>
  <c r="H386" i="13"/>
  <c r="O387" i="13" a="1"/>
  <c r="O387" i="13" s="1"/>
  <c r="L386" i="13" l="1"/>
  <c r="M386" i="13" s="1" a="1"/>
  <c r="M386" i="13" s="1"/>
  <c r="I386" i="13"/>
  <c r="O386" i="13" s="1" a="1"/>
  <c r="O386" i="13" s="1"/>
  <c r="J386" i="13"/>
  <c r="P386" i="13" s="1" a="1"/>
  <c r="P386" i="13" s="1"/>
  <c r="K386" i="13"/>
  <c r="Q386" i="13" s="1" a="1"/>
  <c r="Q386" i="13" s="1"/>
  <c r="N386" i="13" l="1" a="1"/>
  <c r="N386" i="13" s="1"/>
  <c r="H385" i="13"/>
  <c r="L385" i="13" l="1"/>
  <c r="N385" i="13" s="1" a="1"/>
  <c r="N385" i="13" s="1"/>
  <c r="I385" i="13"/>
  <c r="J385" i="13"/>
  <c r="P385" i="13" s="1" a="1"/>
  <c r="P385" i="13" s="1"/>
  <c r="K385" i="13"/>
  <c r="Q385" i="13" s="1" a="1"/>
  <c r="Q385" i="13" s="1"/>
  <c r="O385" i="13" a="1"/>
  <c r="O385" i="13" s="1"/>
  <c r="M385" i="13" l="1" a="1"/>
  <c r="M385" i="13" s="1"/>
  <c r="H384" i="13"/>
  <c r="L384" i="13" l="1"/>
  <c r="M384" i="13" s="1" a="1"/>
  <c r="M384" i="13" s="1"/>
  <c r="I384" i="13"/>
  <c r="O384" i="13" s="1" a="1"/>
  <c r="O384" i="13" s="1"/>
  <c r="J384" i="13"/>
  <c r="P384" i="13" s="1" a="1"/>
  <c r="P384" i="13" s="1"/>
  <c r="K384" i="13"/>
  <c r="Q384" i="13" s="1" a="1"/>
  <c r="Q384" i="13" s="1"/>
  <c r="N384" i="13" l="1" a="1"/>
  <c r="N384" i="13" s="1"/>
  <c r="H383" i="13"/>
  <c r="L383" i="13" l="1"/>
  <c r="M383" i="13" s="1" a="1"/>
  <c r="M383" i="13" s="1"/>
  <c r="J383" i="13"/>
  <c r="P383" i="13" s="1" a="1"/>
  <c r="P383" i="13" s="1"/>
  <c r="K383" i="13"/>
  <c r="Q383" i="13" s="1" a="1"/>
  <c r="Q383" i="13" s="1"/>
  <c r="I383" i="13"/>
  <c r="O383" i="13" s="1" a="1"/>
  <c r="O383" i="13" s="1"/>
  <c r="N383" i="13" l="1" a="1"/>
  <c r="N383" i="13" s="1"/>
  <c r="H382" i="13"/>
  <c r="L382" i="13" l="1"/>
  <c r="N382" i="13" s="1" a="1"/>
  <c r="N382" i="13" s="1"/>
  <c r="K382" i="13"/>
  <c r="Q382" i="13" s="1" a="1"/>
  <c r="Q382" i="13" s="1"/>
  <c r="I382" i="13"/>
  <c r="J382" i="13"/>
  <c r="P382" i="13" s="1" a="1"/>
  <c r="P382" i="13" s="1"/>
  <c r="O382" i="13" a="1"/>
  <c r="O382" i="13" s="1"/>
  <c r="M382" i="13" l="1" a="1"/>
  <c r="M382" i="13" s="1"/>
  <c r="H381" i="13"/>
  <c r="L381" i="13" l="1"/>
  <c r="M381" i="13" s="1" a="1"/>
  <c r="M381" i="13" s="1"/>
  <c r="I381" i="13"/>
  <c r="O381" i="13" s="1" a="1"/>
  <c r="O381" i="13" s="1"/>
  <c r="J381" i="13"/>
  <c r="P381" i="13" s="1" a="1"/>
  <c r="P381" i="13" s="1"/>
  <c r="K381" i="13"/>
  <c r="Q381" i="13" s="1" a="1"/>
  <c r="Q381" i="13" s="1"/>
  <c r="N381" i="13" l="1" a="1"/>
  <c r="N381" i="13" s="1"/>
  <c r="H380" i="13"/>
  <c r="L380" i="13" l="1"/>
  <c r="M380" i="13" s="1" a="1"/>
  <c r="M380" i="13" s="1"/>
  <c r="I380" i="13"/>
  <c r="J380" i="13"/>
  <c r="P380" i="13" s="1" a="1"/>
  <c r="P380" i="13" s="1"/>
  <c r="K380" i="13"/>
  <c r="Q380" i="13" s="1" a="1"/>
  <c r="Q380" i="13" s="1"/>
  <c r="N380" i="13" l="1" a="1"/>
  <c r="N380" i="13" s="1"/>
  <c r="H379" i="13"/>
  <c r="O380" i="13" a="1"/>
  <c r="O380" i="13" s="1"/>
  <c r="L379" i="13" l="1"/>
  <c r="N379" i="13" s="1" a="1"/>
  <c r="N379" i="13" s="1"/>
  <c r="I379" i="13"/>
  <c r="J379" i="13"/>
  <c r="K379" i="13"/>
  <c r="Q379" i="13" s="1" a="1"/>
  <c r="Q379" i="13" s="1"/>
  <c r="P379" i="13" a="1"/>
  <c r="P379" i="13" s="1"/>
  <c r="M379" i="13" l="1" a="1"/>
  <c r="M379" i="13" s="1"/>
  <c r="H378" i="13"/>
  <c r="O379" i="13" a="1"/>
  <c r="O379" i="13" s="1"/>
  <c r="L378" i="13" l="1"/>
  <c r="M378" i="13" s="1" a="1"/>
  <c r="M378" i="13" s="1"/>
  <c r="I378" i="13"/>
  <c r="J378" i="13"/>
  <c r="P378" i="13" s="1" a="1"/>
  <c r="P378" i="13" s="1"/>
  <c r="K378" i="13"/>
  <c r="Q378" i="13" s="1" a="1"/>
  <c r="Q378" i="13" s="1"/>
  <c r="O378" i="13" a="1"/>
  <c r="O378" i="13" s="1"/>
  <c r="N378" i="13" l="1" a="1"/>
  <c r="N378" i="13" s="1"/>
  <c r="H377" i="13"/>
  <c r="L377" i="13" l="1"/>
  <c r="M377" i="13" s="1" a="1"/>
  <c r="M377" i="13" s="1"/>
  <c r="I377" i="13"/>
  <c r="J377" i="13"/>
  <c r="P377" i="13" s="1" a="1"/>
  <c r="P377" i="13" s="1"/>
  <c r="K377" i="13"/>
  <c r="Q377" i="13" s="1" a="1"/>
  <c r="Q377" i="13" s="1"/>
  <c r="O377" i="13" a="1"/>
  <c r="O377" i="13" s="1"/>
  <c r="N377" i="13" l="1" a="1"/>
  <c r="N377" i="13" s="1"/>
  <c r="H376" i="13"/>
  <c r="L376" i="13" l="1"/>
  <c r="M376" i="13" s="1" a="1"/>
  <c r="M376" i="13" s="1"/>
  <c r="I376" i="13"/>
  <c r="O376" i="13" s="1" a="1"/>
  <c r="O376" i="13" s="1"/>
  <c r="J376" i="13"/>
  <c r="P376" i="13" s="1" a="1"/>
  <c r="P376" i="13" s="1"/>
  <c r="K376" i="13"/>
  <c r="Q376" i="13" s="1" a="1"/>
  <c r="Q376" i="13" s="1"/>
  <c r="N376" i="13" l="1" a="1"/>
  <c r="N376" i="13" s="1"/>
  <c r="H375" i="13"/>
  <c r="L375" i="13" l="1"/>
  <c r="M375" i="13" s="1" a="1"/>
  <c r="M375" i="13" s="1"/>
  <c r="J375" i="13"/>
  <c r="P375" i="13" s="1" a="1"/>
  <c r="P375" i="13" s="1"/>
  <c r="K375" i="13"/>
  <c r="Q375" i="13" s="1" a="1"/>
  <c r="Q375" i="13" s="1"/>
  <c r="I375" i="13"/>
  <c r="O375" i="13" s="1" a="1"/>
  <c r="O375" i="13" s="1"/>
  <c r="N375" i="13" l="1" a="1"/>
  <c r="N375" i="13" s="1"/>
  <c r="H374" i="13"/>
  <c r="L374" i="13" l="1"/>
  <c r="N374" i="13" s="1" a="1"/>
  <c r="N374" i="13" s="1"/>
  <c r="K374" i="13"/>
  <c r="Q374" i="13" s="1" a="1"/>
  <c r="Q374" i="13" s="1"/>
  <c r="I374" i="13"/>
  <c r="O374" i="13" s="1" a="1"/>
  <c r="O374" i="13" s="1"/>
  <c r="J374" i="13"/>
  <c r="P374" i="13" s="1" a="1"/>
  <c r="P374" i="13" s="1"/>
  <c r="M374" i="13" l="1" a="1"/>
  <c r="M374" i="13" s="1"/>
  <c r="H373" i="13"/>
  <c r="L373" i="13" l="1"/>
  <c r="N373" i="13" s="1" a="1"/>
  <c r="N373" i="13" s="1"/>
  <c r="I373" i="13"/>
  <c r="J373" i="13"/>
  <c r="P373" i="13" s="1" a="1"/>
  <c r="P373" i="13" s="1"/>
  <c r="K373" i="13"/>
  <c r="O373" i="13" a="1"/>
  <c r="O373" i="13" s="1"/>
  <c r="Q373" i="13" a="1"/>
  <c r="Q373" i="13" s="1"/>
  <c r="M373" i="13" l="1" a="1"/>
  <c r="M373" i="13" s="1"/>
  <c r="H372" i="13"/>
  <c r="L372" i="13" l="1"/>
  <c r="N372" i="13" s="1" a="1"/>
  <c r="N372" i="13" s="1"/>
  <c r="I372" i="13"/>
  <c r="O372" i="13" s="1" a="1"/>
  <c r="O372" i="13" s="1"/>
  <c r="J372" i="13"/>
  <c r="P372" i="13" s="1" a="1"/>
  <c r="P372" i="13" s="1"/>
  <c r="K372" i="13"/>
  <c r="Q372" i="13" s="1" a="1"/>
  <c r="Q372" i="13" s="1"/>
  <c r="M372" i="13" l="1" a="1"/>
  <c r="M372" i="13" s="1"/>
  <c r="H371" i="13"/>
  <c r="L371" i="13" l="1"/>
  <c r="N371" i="13" s="1" a="1"/>
  <c r="N371" i="13" s="1"/>
  <c r="I371" i="13"/>
  <c r="J371" i="13"/>
  <c r="P371" i="13" s="1" a="1"/>
  <c r="P371" i="13" s="1"/>
  <c r="K371" i="13"/>
  <c r="Q371" i="13" s="1" a="1"/>
  <c r="Q371" i="13" s="1"/>
  <c r="M371" i="13" l="1" a="1"/>
  <c r="M371" i="13" s="1"/>
  <c r="H370" i="13"/>
  <c r="O371" i="13" a="1"/>
  <c r="O371" i="13" s="1"/>
  <c r="L370" i="13" l="1"/>
  <c r="M370" i="13" s="1" a="1"/>
  <c r="M370" i="13" s="1"/>
  <c r="I370" i="13"/>
  <c r="O370" i="13" s="1" a="1"/>
  <c r="O370" i="13" s="1"/>
  <c r="J370" i="13"/>
  <c r="P370" i="13" s="1" a="1"/>
  <c r="P370" i="13" s="1"/>
  <c r="K370" i="13"/>
  <c r="Q370" i="13" s="1" a="1"/>
  <c r="Q370" i="13" s="1"/>
  <c r="N370" i="13" l="1" a="1"/>
  <c r="N370" i="13" s="1"/>
  <c r="H369" i="13"/>
  <c r="L369" i="13" l="1"/>
  <c r="M369" i="13" s="1" a="1"/>
  <c r="M369" i="13" s="1"/>
  <c r="I369" i="13"/>
  <c r="O369" i="13" s="1" a="1"/>
  <c r="O369" i="13" s="1"/>
  <c r="J369" i="13"/>
  <c r="P369" i="13" s="1" a="1"/>
  <c r="P369" i="13" s="1"/>
  <c r="K369" i="13"/>
  <c r="Q369" i="13" s="1" a="1"/>
  <c r="Q369" i="13" s="1"/>
  <c r="N369" i="13" l="1" a="1"/>
  <c r="N369" i="13" s="1"/>
  <c r="H368" i="13"/>
  <c r="L368" i="13" l="1"/>
  <c r="M368" i="13" s="1" a="1"/>
  <c r="M368" i="13" s="1"/>
  <c r="I368" i="13"/>
  <c r="O368" i="13" s="1" a="1"/>
  <c r="O368" i="13" s="1"/>
  <c r="J368" i="13"/>
  <c r="P368" i="13" s="1" a="1"/>
  <c r="P368" i="13" s="1"/>
  <c r="K368" i="13"/>
  <c r="Q368" i="13" s="1" a="1"/>
  <c r="Q368" i="13" s="1"/>
  <c r="N368" i="13" l="1" a="1"/>
  <c r="N368" i="13" s="1"/>
  <c r="H367" i="13"/>
  <c r="L367" i="13" l="1"/>
  <c r="M367" i="13" s="1" a="1"/>
  <c r="M367" i="13" s="1"/>
  <c r="J367" i="13"/>
  <c r="P367" i="13" s="1" a="1"/>
  <c r="P367" i="13" s="1"/>
  <c r="K367" i="13"/>
  <c r="Q367" i="13" s="1" a="1"/>
  <c r="Q367" i="13" s="1"/>
  <c r="I367" i="13"/>
  <c r="O367" i="13" s="1" a="1"/>
  <c r="O367" i="13" s="1"/>
  <c r="N367" i="13" l="1" a="1"/>
  <c r="N367" i="13" s="1"/>
  <c r="H366" i="13"/>
  <c r="L366" i="13" l="1"/>
  <c r="N366" i="13" s="1" a="1"/>
  <c r="N366" i="13" s="1"/>
  <c r="K366" i="13"/>
  <c r="Q366" i="13" s="1" a="1"/>
  <c r="Q366" i="13" s="1"/>
  <c r="I366" i="13"/>
  <c r="O366" i="13" s="1" a="1"/>
  <c r="O366" i="13" s="1"/>
  <c r="J366" i="13"/>
  <c r="P366" i="13" s="1" a="1"/>
  <c r="P366" i="13" s="1"/>
  <c r="M366" i="13" l="1" a="1"/>
  <c r="M366" i="13" s="1"/>
  <c r="H365" i="13"/>
  <c r="L365" i="13" l="1"/>
  <c r="M365" i="13" s="1" a="1"/>
  <c r="M365" i="13" s="1"/>
  <c r="I365" i="13"/>
  <c r="J365" i="13"/>
  <c r="P365" i="13" s="1" a="1"/>
  <c r="P365" i="13" s="1"/>
  <c r="K365" i="13"/>
  <c r="Q365" i="13" s="1" a="1"/>
  <c r="Q365" i="13" s="1"/>
  <c r="O365" i="13" a="1"/>
  <c r="O365" i="13" s="1"/>
  <c r="N365" i="13" l="1" a="1"/>
  <c r="N365" i="13" s="1"/>
  <c r="H364" i="13"/>
  <c r="L364" i="13" l="1"/>
  <c r="M364" i="13" s="1" a="1"/>
  <c r="M364" i="13" s="1"/>
  <c r="I364" i="13"/>
  <c r="O364" i="13" s="1" a="1"/>
  <c r="O364" i="13" s="1"/>
  <c r="J364" i="13"/>
  <c r="P364" i="13" s="1" a="1"/>
  <c r="P364" i="13" s="1"/>
  <c r="K364" i="13"/>
  <c r="Q364" i="13" s="1" a="1"/>
  <c r="Q364" i="13" s="1"/>
  <c r="N364" i="13" l="1" a="1"/>
  <c r="N364" i="13" s="1"/>
  <c r="H363" i="13"/>
  <c r="L363" i="13" l="1"/>
  <c r="N363" i="13" s="1" a="1"/>
  <c r="N363" i="13" s="1"/>
  <c r="I363" i="13"/>
  <c r="J363" i="13"/>
  <c r="P363" i="13" s="1" a="1"/>
  <c r="P363" i="13" s="1"/>
  <c r="K363" i="13"/>
  <c r="Q363" i="13" s="1" a="1"/>
  <c r="Q363" i="13" s="1"/>
  <c r="M363" i="13" l="1" a="1"/>
  <c r="M363" i="13" s="1"/>
  <c r="H362" i="13"/>
  <c r="O363" i="13" a="1"/>
  <c r="O363" i="13" s="1"/>
  <c r="L362" i="13" l="1"/>
  <c r="M362" i="13" s="1" a="1"/>
  <c r="M362" i="13" s="1"/>
  <c r="I362" i="13"/>
  <c r="O362" i="13" s="1" a="1"/>
  <c r="O362" i="13" s="1"/>
  <c r="J362" i="13"/>
  <c r="P362" i="13" s="1" a="1"/>
  <c r="P362" i="13" s="1"/>
  <c r="K362" i="13"/>
  <c r="Q362" i="13" s="1" a="1"/>
  <c r="Q362" i="13" s="1"/>
  <c r="N362" i="13" l="1" a="1"/>
  <c r="N362" i="13" s="1"/>
  <c r="H361" i="13"/>
  <c r="L361" i="13" l="1"/>
  <c r="N361" i="13" s="1" a="1"/>
  <c r="N361" i="13" s="1"/>
  <c r="I361" i="13"/>
  <c r="O361" i="13" s="1" a="1"/>
  <c r="O361" i="13" s="1"/>
  <c r="J361" i="13"/>
  <c r="P361" i="13" s="1" a="1"/>
  <c r="P361" i="13" s="1"/>
  <c r="K361" i="13"/>
  <c r="Q361" i="13" s="1" a="1"/>
  <c r="Q361" i="13" s="1"/>
  <c r="M361" i="13" l="1" a="1"/>
  <c r="M361" i="13" s="1"/>
  <c r="H360" i="13"/>
  <c r="L360" i="13" l="1"/>
  <c r="M360" i="13" s="1" a="1"/>
  <c r="M360" i="13" s="1"/>
  <c r="I360" i="13"/>
  <c r="O360" i="13" s="1" a="1"/>
  <c r="O360" i="13" s="1"/>
  <c r="J360" i="13"/>
  <c r="K360" i="13"/>
  <c r="Q360" i="13" s="1" a="1"/>
  <c r="Q360" i="13" s="1"/>
  <c r="P360" i="13" a="1"/>
  <c r="P360" i="13" s="1"/>
  <c r="N360" i="13" l="1" a="1"/>
  <c r="N360" i="13" s="1"/>
  <c r="H359" i="13"/>
  <c r="L359" i="13" l="1"/>
  <c r="M359" i="13" s="1" a="1"/>
  <c r="M359" i="13" s="1"/>
  <c r="J359" i="13"/>
  <c r="K359" i="13"/>
  <c r="Q359" i="13" s="1" a="1"/>
  <c r="Q359" i="13" s="1"/>
  <c r="I359" i="13"/>
  <c r="O359" i="13" s="1" a="1"/>
  <c r="O359" i="13" s="1"/>
  <c r="P359" i="13" a="1"/>
  <c r="P359" i="13" s="1"/>
  <c r="N359" i="13" l="1" a="1"/>
  <c r="N359" i="13" s="1"/>
  <c r="H358" i="13"/>
  <c r="L358" i="13" l="1"/>
  <c r="N358" i="13" s="1" a="1"/>
  <c r="N358" i="13" s="1"/>
  <c r="K358" i="13"/>
  <c r="Q358" i="13" s="1" a="1"/>
  <c r="Q358" i="13" s="1"/>
  <c r="I358" i="13"/>
  <c r="J358" i="13"/>
  <c r="P358" i="13" s="1" a="1"/>
  <c r="P358" i="13" s="1"/>
  <c r="O358" i="13" a="1"/>
  <c r="O358" i="13" s="1"/>
  <c r="M358" i="13" l="1" a="1"/>
  <c r="M358" i="13" s="1"/>
  <c r="H357" i="13"/>
  <c r="L357" i="13" l="1"/>
  <c r="M357" i="13" s="1" a="1"/>
  <c r="M357" i="13" s="1"/>
  <c r="I357" i="13"/>
  <c r="O357" i="13" s="1" a="1"/>
  <c r="O357" i="13" s="1"/>
  <c r="J357" i="13"/>
  <c r="P357" i="13" s="1" a="1"/>
  <c r="P357" i="13" s="1"/>
  <c r="K357" i="13"/>
  <c r="Q357" i="13" s="1" a="1"/>
  <c r="Q357" i="13" s="1"/>
  <c r="N357" i="13" l="1" a="1"/>
  <c r="N357" i="13" s="1"/>
  <c r="H356" i="13"/>
  <c r="L356" i="13" l="1"/>
  <c r="M356" i="13" s="1" a="1"/>
  <c r="M356" i="13" s="1"/>
  <c r="I356" i="13"/>
  <c r="J356" i="13"/>
  <c r="P356" i="13" s="1" a="1"/>
  <c r="P356" i="13" s="1"/>
  <c r="K356" i="13"/>
  <c r="Q356" i="13" s="1" a="1"/>
  <c r="Q356" i="13" s="1"/>
  <c r="N356" i="13" l="1" a="1"/>
  <c r="N356" i="13" s="1"/>
  <c r="H355" i="13"/>
  <c r="O356" i="13" a="1"/>
  <c r="O356" i="13" s="1"/>
  <c r="L355" i="13" l="1"/>
  <c r="M355" i="13" s="1" a="1"/>
  <c r="M355" i="13" s="1"/>
  <c r="I355" i="13"/>
  <c r="J355" i="13"/>
  <c r="P355" i="13" s="1" a="1"/>
  <c r="P355" i="13" s="1"/>
  <c r="K355" i="13"/>
  <c r="Q355" i="13" s="1" a="1"/>
  <c r="Q355" i="13" s="1"/>
  <c r="N355" i="13" l="1" a="1"/>
  <c r="N355" i="13" s="1"/>
  <c r="H354" i="13"/>
  <c r="O355" i="13" a="1"/>
  <c r="O355" i="13" s="1"/>
  <c r="L354" i="13" l="1"/>
  <c r="M354" i="13" s="1" a="1"/>
  <c r="M354" i="13" s="1"/>
  <c r="I354" i="13"/>
  <c r="O354" i="13" s="1" a="1"/>
  <c r="O354" i="13" s="1"/>
  <c r="J354" i="13"/>
  <c r="P354" i="13" s="1" a="1"/>
  <c r="P354" i="13" s="1"/>
  <c r="K354" i="13"/>
  <c r="Q354" i="13" s="1" a="1"/>
  <c r="Q354" i="13" s="1"/>
  <c r="N354" i="13" l="1" a="1"/>
  <c r="N354" i="13" s="1"/>
  <c r="H353" i="13"/>
  <c r="L353" i="13" l="1"/>
  <c r="M353" i="13" s="1" a="1"/>
  <c r="M353" i="13" s="1"/>
  <c r="I353" i="13"/>
  <c r="O353" i="13" s="1" a="1"/>
  <c r="O353" i="13" s="1"/>
  <c r="J353" i="13"/>
  <c r="P353" i="13" s="1" a="1"/>
  <c r="P353" i="13" s="1"/>
  <c r="K353" i="13"/>
  <c r="Q353" i="13" s="1" a="1"/>
  <c r="Q353" i="13" s="1"/>
  <c r="N353" i="13" l="1" a="1"/>
  <c r="N353" i="13" s="1"/>
  <c r="H352" i="13"/>
  <c r="L352" i="13" l="1"/>
  <c r="N352" i="13" s="1" a="1"/>
  <c r="N352" i="13" s="1"/>
  <c r="I352" i="13"/>
  <c r="O352" i="13" s="1" a="1"/>
  <c r="O352" i="13" s="1"/>
  <c r="J352" i="13"/>
  <c r="K352" i="13"/>
  <c r="Q352" i="13" s="1" a="1"/>
  <c r="Q352" i="13" s="1"/>
  <c r="P352" i="13" a="1"/>
  <c r="P352" i="13" s="1"/>
  <c r="M352" i="13" l="1" a="1"/>
  <c r="M352" i="13" s="1"/>
  <c r="H351" i="13"/>
  <c r="L351" i="13" l="1"/>
  <c r="M351" i="13" s="1" a="1"/>
  <c r="M351" i="13" s="1"/>
  <c r="J351" i="13"/>
  <c r="P351" i="13" s="1" a="1"/>
  <c r="P351" i="13" s="1"/>
  <c r="K351" i="13"/>
  <c r="I351" i="13"/>
  <c r="O351" i="13" s="1" a="1"/>
  <c r="O351" i="13" s="1"/>
  <c r="Q351" i="13" a="1"/>
  <c r="Q351" i="13" s="1"/>
  <c r="N351" i="13" l="1" a="1"/>
  <c r="N351" i="13" s="1"/>
  <c r="H350" i="13"/>
  <c r="L350" i="13" l="1"/>
  <c r="M350" i="13" s="1" a="1"/>
  <c r="M350" i="13" s="1"/>
  <c r="K350" i="13"/>
  <c r="Q350" i="13" s="1" a="1"/>
  <c r="Q350" i="13" s="1"/>
  <c r="I350" i="13"/>
  <c r="J350" i="13"/>
  <c r="P350" i="13" s="1" a="1"/>
  <c r="P350" i="13" s="1"/>
  <c r="O350" i="13" a="1"/>
  <c r="O350" i="13" s="1"/>
  <c r="N350" i="13" l="1" a="1"/>
  <c r="N350" i="13" s="1"/>
  <c r="H349" i="13"/>
  <c r="L349" i="13" l="1"/>
  <c r="M349" i="13" s="1" a="1"/>
  <c r="M349" i="13" s="1"/>
  <c r="I349" i="13"/>
  <c r="O349" i="13" s="1" a="1"/>
  <c r="O349" i="13" s="1"/>
  <c r="J349" i="13"/>
  <c r="P349" i="13" s="1" a="1"/>
  <c r="P349" i="13" s="1"/>
  <c r="K349" i="13"/>
  <c r="Q349" i="13" s="1" a="1"/>
  <c r="Q349" i="13" s="1"/>
  <c r="N349" i="13" l="1" a="1"/>
  <c r="N349" i="13" s="1"/>
  <c r="H348" i="13"/>
  <c r="L348" i="13" l="1"/>
  <c r="M348" i="13" s="1" a="1"/>
  <c r="M348" i="13" s="1"/>
  <c r="I348" i="13"/>
  <c r="J348" i="13"/>
  <c r="P348" i="13" s="1" a="1"/>
  <c r="P348" i="13" s="1"/>
  <c r="K348" i="13"/>
  <c r="Q348" i="13" s="1" a="1"/>
  <c r="Q348" i="13" s="1"/>
  <c r="N348" i="13" l="1" a="1"/>
  <c r="N348" i="13" s="1"/>
  <c r="H347" i="13"/>
  <c r="O348" i="13" a="1"/>
  <c r="O348" i="13" s="1"/>
  <c r="L347" i="13" l="1"/>
  <c r="N347" i="13" s="1" a="1"/>
  <c r="N347" i="13" s="1"/>
  <c r="I347" i="13"/>
  <c r="J347" i="13"/>
  <c r="K347" i="13"/>
  <c r="Q347" i="13" s="1" a="1"/>
  <c r="Q347" i="13" s="1"/>
  <c r="P347" i="13" a="1"/>
  <c r="P347" i="13" s="1"/>
  <c r="M347" i="13" l="1" a="1"/>
  <c r="M347" i="13" s="1"/>
  <c r="H346" i="13"/>
  <c r="O347" i="13" a="1"/>
  <c r="O347" i="13" s="1"/>
  <c r="L346" i="13" l="1"/>
  <c r="M346" i="13" s="1" a="1"/>
  <c r="M346" i="13" s="1"/>
  <c r="I346" i="13"/>
  <c r="O346" i="13" s="1" a="1"/>
  <c r="O346" i="13" s="1"/>
  <c r="J346" i="13"/>
  <c r="P346" i="13" s="1" a="1"/>
  <c r="P346" i="13" s="1"/>
  <c r="K346" i="13"/>
  <c r="Q346" i="13" s="1" a="1"/>
  <c r="Q346" i="13" s="1"/>
  <c r="N346" i="13" l="1" a="1"/>
  <c r="N346" i="13" s="1"/>
  <c r="H345" i="13"/>
  <c r="L345" i="13" l="1"/>
  <c r="M345" i="13" s="1" a="1"/>
  <c r="M345" i="13" s="1"/>
  <c r="I345" i="13"/>
  <c r="O345" i="13" s="1" a="1"/>
  <c r="O345" i="13" s="1"/>
  <c r="J345" i="13"/>
  <c r="P345" i="13" s="1" a="1"/>
  <c r="P345" i="13" s="1"/>
  <c r="K345" i="13"/>
  <c r="Q345" i="13" s="1" a="1"/>
  <c r="Q345" i="13" s="1"/>
  <c r="N345" i="13" l="1" a="1"/>
  <c r="N345" i="13" s="1"/>
  <c r="H344" i="13"/>
  <c r="L344" i="13" l="1"/>
  <c r="N344" i="13" s="1" a="1"/>
  <c r="N344" i="13" s="1"/>
  <c r="I344" i="13"/>
  <c r="O344" i="13" s="1" a="1"/>
  <c r="O344" i="13" s="1"/>
  <c r="J344" i="13"/>
  <c r="P344" i="13" s="1" a="1"/>
  <c r="P344" i="13" s="1"/>
  <c r="K344" i="13"/>
  <c r="Q344" i="13" s="1" a="1"/>
  <c r="Q344" i="13" s="1"/>
  <c r="M344" i="13" l="1" a="1"/>
  <c r="M344" i="13" s="1"/>
  <c r="H343" i="13"/>
  <c r="L343" i="13" l="1"/>
  <c r="M343" i="13" s="1" a="1"/>
  <c r="M343" i="13" s="1"/>
  <c r="J343" i="13"/>
  <c r="P343" i="13" s="1" a="1"/>
  <c r="P343" i="13" s="1"/>
  <c r="K343" i="13"/>
  <c r="Q343" i="13" s="1" a="1"/>
  <c r="Q343" i="13" s="1"/>
  <c r="I343" i="13"/>
  <c r="O343" i="13" s="1" a="1"/>
  <c r="O343" i="13" s="1"/>
  <c r="N343" i="13" l="1" a="1"/>
  <c r="N343" i="13" s="1"/>
  <c r="H342" i="13"/>
  <c r="L342" i="13" l="1"/>
  <c r="M342" i="13" s="1" a="1"/>
  <c r="M342" i="13" s="1"/>
  <c r="K342" i="13"/>
  <c r="Q342" i="13" s="1" a="1"/>
  <c r="Q342" i="13" s="1"/>
  <c r="I342" i="13"/>
  <c r="O342" i="13" s="1" a="1"/>
  <c r="O342" i="13" s="1"/>
  <c r="J342" i="13"/>
  <c r="P342" i="13" s="1" a="1"/>
  <c r="P342" i="13" s="1"/>
  <c r="N342" i="13" l="1" a="1"/>
  <c r="N342" i="13" s="1"/>
  <c r="H341" i="13"/>
  <c r="L341" i="13" l="1"/>
  <c r="M341" i="13" s="1" a="1"/>
  <c r="M341" i="13" s="1"/>
  <c r="I341" i="13"/>
  <c r="O341" i="13" s="1" a="1"/>
  <c r="O341" i="13" s="1"/>
  <c r="J341" i="13"/>
  <c r="P341" i="13" s="1" a="1"/>
  <c r="P341" i="13" s="1"/>
  <c r="K341" i="13"/>
  <c r="Q341" i="13" s="1" a="1"/>
  <c r="Q341" i="13" s="1"/>
  <c r="N341" i="13" l="1" a="1"/>
  <c r="N341" i="13" s="1"/>
  <c r="H340" i="13"/>
  <c r="L340" i="13" l="1"/>
  <c r="M340" i="13" s="1" a="1"/>
  <c r="M340" i="13" s="1"/>
  <c r="I340" i="13"/>
  <c r="J340" i="13"/>
  <c r="P340" i="13" s="1" a="1"/>
  <c r="P340" i="13" s="1"/>
  <c r="K340" i="13"/>
  <c r="Q340" i="13" s="1" a="1"/>
  <c r="Q340" i="13" s="1"/>
  <c r="N340" i="13" l="1" a="1"/>
  <c r="N340" i="13" s="1"/>
  <c r="H339" i="13"/>
  <c r="O340" i="13" a="1"/>
  <c r="O340" i="13" s="1"/>
  <c r="L339" i="13" l="1"/>
  <c r="N339" i="13" s="1" a="1"/>
  <c r="N339" i="13" s="1"/>
  <c r="I339" i="13"/>
  <c r="J339" i="13"/>
  <c r="P339" i="13" s="1" a="1"/>
  <c r="P339" i="13" s="1"/>
  <c r="K339" i="13"/>
  <c r="Q339" i="13" s="1" a="1"/>
  <c r="Q339" i="13" s="1"/>
  <c r="M339" i="13" l="1" a="1"/>
  <c r="M339" i="13" s="1"/>
  <c r="H338" i="13"/>
  <c r="O339" i="13" a="1"/>
  <c r="O339" i="13" s="1"/>
  <c r="L338" i="13" l="1"/>
  <c r="M338" i="13" s="1" a="1"/>
  <c r="M338" i="13" s="1"/>
  <c r="I338" i="13"/>
  <c r="O338" i="13" s="1" a="1"/>
  <c r="O338" i="13" s="1"/>
  <c r="J338" i="13"/>
  <c r="P338" i="13" s="1" a="1"/>
  <c r="P338" i="13" s="1"/>
  <c r="K338" i="13"/>
  <c r="Q338" i="13" s="1" a="1"/>
  <c r="Q338" i="13" s="1"/>
  <c r="N338" i="13" l="1" a="1"/>
  <c r="N338" i="13" s="1"/>
  <c r="H337" i="13"/>
  <c r="L337" i="13" l="1"/>
  <c r="M337" i="13" s="1" a="1"/>
  <c r="M337" i="13" s="1"/>
  <c r="I337" i="13"/>
  <c r="J337" i="13"/>
  <c r="P337" i="13" s="1" a="1"/>
  <c r="P337" i="13" s="1"/>
  <c r="K337" i="13"/>
  <c r="Q337" i="13" s="1" a="1"/>
  <c r="Q337" i="13" s="1"/>
  <c r="O337" i="13" a="1"/>
  <c r="O337" i="13" s="1"/>
  <c r="N337" i="13" l="1" a="1"/>
  <c r="N337" i="13" s="1"/>
  <c r="H336" i="13"/>
  <c r="L336" i="13" l="1"/>
  <c r="N336" i="13" s="1" a="1"/>
  <c r="N336" i="13" s="1"/>
  <c r="I336" i="13"/>
  <c r="O336" i="13" s="1" a="1"/>
  <c r="O336" i="13" s="1"/>
  <c r="J336" i="13"/>
  <c r="K336" i="13"/>
  <c r="Q336" i="13" s="1" a="1"/>
  <c r="Q336" i="13" s="1"/>
  <c r="P336" i="13" a="1"/>
  <c r="P336" i="13" s="1"/>
  <c r="M336" i="13" l="1" a="1"/>
  <c r="M336" i="13" s="1"/>
  <c r="H335" i="13"/>
  <c r="L335" i="13" l="1"/>
  <c r="M335" i="13" s="1" a="1"/>
  <c r="M335" i="13" s="1"/>
  <c r="J335" i="13"/>
  <c r="P335" i="13" s="1" a="1"/>
  <c r="P335" i="13" s="1"/>
  <c r="K335" i="13"/>
  <c r="Q335" i="13" s="1" a="1"/>
  <c r="Q335" i="13" s="1"/>
  <c r="I335" i="13"/>
  <c r="O335" i="13" s="1" a="1"/>
  <c r="O335" i="13" s="1"/>
  <c r="N335" i="13" l="1" a="1"/>
  <c r="N335" i="13" s="1"/>
  <c r="H334" i="13"/>
  <c r="L334" i="13" l="1"/>
  <c r="M334" i="13" s="1" a="1"/>
  <c r="M334" i="13" s="1"/>
  <c r="K334" i="13"/>
  <c r="I334" i="13"/>
  <c r="O334" i="13" s="1" a="1"/>
  <c r="O334" i="13" s="1"/>
  <c r="J334" i="13"/>
  <c r="P334" i="13" s="1" a="1"/>
  <c r="P334" i="13" s="1"/>
  <c r="Q334" i="13" a="1"/>
  <c r="Q334" i="13" s="1"/>
  <c r="N334" i="13" l="1" a="1"/>
  <c r="N334" i="13" s="1"/>
  <c r="H333" i="13"/>
  <c r="L333" i="13" l="1"/>
  <c r="M333" i="13" s="1" a="1"/>
  <c r="M333" i="13" s="1"/>
  <c r="I333" i="13"/>
  <c r="J333" i="13"/>
  <c r="P333" i="13" s="1" a="1"/>
  <c r="P333" i="13" s="1"/>
  <c r="K333" i="13"/>
  <c r="Q333" i="13" s="1" a="1"/>
  <c r="Q333" i="13" s="1"/>
  <c r="N333" i="13" l="1" a="1"/>
  <c r="N333" i="13" s="1"/>
  <c r="H332" i="13"/>
  <c r="O333" i="13" a="1"/>
  <c r="O333" i="13" s="1"/>
  <c r="L332" i="13" l="1"/>
  <c r="M332" i="13" s="1" a="1"/>
  <c r="M332" i="13" s="1"/>
  <c r="I332" i="13"/>
  <c r="J332" i="13"/>
  <c r="P332" i="13" s="1" a="1"/>
  <c r="P332" i="13" s="1"/>
  <c r="K332" i="13"/>
  <c r="Q332" i="13" s="1" a="1"/>
  <c r="Q332" i="13" s="1"/>
  <c r="N332" i="13" l="1" a="1"/>
  <c r="N332" i="13" s="1"/>
  <c r="H331" i="13"/>
  <c r="O332" i="13" a="1"/>
  <c r="O332" i="13" s="1"/>
  <c r="L331" i="13" l="1"/>
  <c r="N331" i="13" s="1" a="1"/>
  <c r="N331" i="13" s="1"/>
  <c r="I331" i="13"/>
  <c r="O331" i="13" s="1" a="1"/>
  <c r="O331" i="13" s="1"/>
  <c r="J331" i="13"/>
  <c r="P331" i="13" s="1" a="1"/>
  <c r="P331" i="13" s="1"/>
  <c r="K331" i="13"/>
  <c r="Q331" i="13" s="1" a="1"/>
  <c r="Q331" i="13" s="1"/>
  <c r="M331" i="13" l="1" a="1"/>
  <c r="M331" i="13" s="1"/>
  <c r="H330" i="13"/>
  <c r="L330" i="13" l="1"/>
  <c r="M330" i="13" s="1" a="1"/>
  <c r="M330" i="13" s="1"/>
  <c r="I330" i="13"/>
  <c r="O330" i="13" s="1" a="1"/>
  <c r="O330" i="13" s="1"/>
  <c r="J330" i="13"/>
  <c r="P330" i="13" s="1" a="1"/>
  <c r="P330" i="13" s="1"/>
  <c r="K330" i="13"/>
  <c r="Q330" i="13" s="1" a="1"/>
  <c r="Q330" i="13" s="1"/>
  <c r="N330" i="13" l="1" a="1"/>
  <c r="N330" i="13" s="1"/>
  <c r="H329" i="13"/>
  <c r="L329" i="13" l="1"/>
  <c r="N329" i="13" s="1" a="1"/>
  <c r="N329" i="13" s="1"/>
  <c r="I329" i="13"/>
  <c r="J329" i="13"/>
  <c r="P329" i="13" s="1" a="1"/>
  <c r="P329" i="13" s="1"/>
  <c r="K329" i="13"/>
  <c r="Q329" i="13" s="1" a="1"/>
  <c r="Q329" i="13" s="1"/>
  <c r="M329" i="13" l="1" a="1"/>
  <c r="M329" i="13" s="1"/>
  <c r="H328" i="13"/>
  <c r="O329" i="13" a="1"/>
  <c r="O329" i="13" s="1"/>
  <c r="L328" i="13" l="1"/>
  <c r="N328" i="13" s="1" a="1"/>
  <c r="N328" i="13" s="1"/>
  <c r="I328" i="13"/>
  <c r="O328" i="13" s="1" a="1"/>
  <c r="O328" i="13" s="1"/>
  <c r="J328" i="13"/>
  <c r="P328" i="13" s="1" a="1"/>
  <c r="P328" i="13" s="1"/>
  <c r="K328" i="13"/>
  <c r="Q328" i="13" s="1" a="1"/>
  <c r="Q328" i="13" s="1"/>
  <c r="M328" i="13" l="1" a="1"/>
  <c r="M328" i="13" s="1"/>
  <c r="H327" i="13"/>
  <c r="L327" i="13" l="1"/>
  <c r="M327" i="13" s="1" a="1"/>
  <c r="M327" i="13" s="1"/>
  <c r="J327" i="13"/>
  <c r="P327" i="13" s="1" a="1"/>
  <c r="P327" i="13" s="1"/>
  <c r="K327" i="13"/>
  <c r="Q327" i="13" s="1" a="1"/>
  <c r="Q327" i="13" s="1"/>
  <c r="I327" i="13"/>
  <c r="O327" i="13" s="1" a="1"/>
  <c r="O327" i="13" s="1"/>
  <c r="N327" i="13" l="1" a="1"/>
  <c r="N327" i="13" s="1"/>
  <c r="H326" i="13"/>
  <c r="L326" i="13" l="1"/>
  <c r="M326" i="13" s="1" a="1"/>
  <c r="M326" i="13" s="1"/>
  <c r="K326" i="13"/>
  <c r="I326" i="13"/>
  <c r="O326" i="13" s="1" a="1"/>
  <c r="O326" i="13" s="1"/>
  <c r="J326" i="13"/>
  <c r="P326" i="13" s="1" a="1"/>
  <c r="P326" i="13" s="1"/>
  <c r="Q326" i="13" a="1"/>
  <c r="Q326" i="13" s="1"/>
  <c r="N326" i="13" l="1" a="1"/>
  <c r="N326" i="13" s="1"/>
  <c r="H325" i="13"/>
  <c r="L325" i="13" l="1"/>
  <c r="M325" i="13" s="1" a="1"/>
  <c r="M325" i="13" s="1"/>
  <c r="I325" i="13"/>
  <c r="O325" i="13" s="1" a="1"/>
  <c r="O325" i="13" s="1"/>
  <c r="J325" i="13"/>
  <c r="P325" i="13" s="1" a="1"/>
  <c r="P325" i="13" s="1"/>
  <c r="K325" i="13"/>
  <c r="Q325" i="13" s="1" a="1"/>
  <c r="Q325" i="13" s="1"/>
  <c r="N325" i="13" l="1" a="1"/>
  <c r="N325" i="13" s="1"/>
  <c r="H324" i="13"/>
  <c r="L324" i="13" l="1"/>
  <c r="M324" i="13" s="1" a="1"/>
  <c r="M324" i="13" s="1"/>
  <c r="I324" i="13"/>
  <c r="O324" i="13" s="1" a="1"/>
  <c r="O324" i="13" s="1"/>
  <c r="J324" i="13"/>
  <c r="P324" i="13" s="1" a="1"/>
  <c r="P324" i="13" s="1"/>
  <c r="K324" i="13"/>
  <c r="Q324" i="13" s="1" a="1"/>
  <c r="Q324" i="13" s="1"/>
  <c r="N324" i="13" l="1" a="1"/>
  <c r="N324" i="13" s="1"/>
  <c r="H323" i="13"/>
  <c r="L323" i="13" l="1"/>
  <c r="N323" i="13" s="1" a="1"/>
  <c r="N323" i="13" s="1"/>
  <c r="J323" i="13"/>
  <c r="P323" i="13" s="1" a="1"/>
  <c r="P323" i="13" s="1"/>
  <c r="I323" i="13"/>
  <c r="O323" i="13" s="1" a="1"/>
  <c r="O323" i="13" s="1"/>
  <c r="K323" i="13"/>
  <c r="Q323" i="13" s="1" a="1"/>
  <c r="Q323" i="13" s="1"/>
  <c r="M323" i="13" l="1" a="1"/>
  <c r="M323" i="13" s="1"/>
  <c r="H322" i="13"/>
  <c r="L322" i="13" l="1"/>
  <c r="M322" i="13" s="1" a="1"/>
  <c r="M322" i="13" s="1"/>
  <c r="K322" i="13"/>
  <c r="Q322" i="13" s="1" a="1"/>
  <c r="Q322" i="13" s="1"/>
  <c r="I322" i="13"/>
  <c r="J322" i="13"/>
  <c r="P322" i="13" s="1" a="1"/>
  <c r="P322" i="13" s="1"/>
  <c r="N322" i="13" l="1" a="1"/>
  <c r="N322" i="13" s="1"/>
  <c r="H321" i="13"/>
  <c r="O322" i="13" a="1"/>
  <c r="O322" i="13" s="1"/>
  <c r="L321" i="13" l="1"/>
  <c r="M321" i="13" s="1" a="1"/>
  <c r="M321" i="13" s="1"/>
  <c r="K321" i="13"/>
  <c r="Q321" i="13" s="1" a="1"/>
  <c r="Q321" i="13" s="1"/>
  <c r="I321" i="13"/>
  <c r="J321" i="13"/>
  <c r="P321" i="13" s="1" a="1"/>
  <c r="P321" i="13" s="1"/>
  <c r="N321" i="13" l="1" a="1"/>
  <c r="N321" i="13" s="1"/>
  <c r="H320" i="13"/>
  <c r="O321" i="13" a="1"/>
  <c r="O321" i="13" s="1"/>
  <c r="L320" i="13" l="1"/>
  <c r="N320" i="13" s="1" a="1"/>
  <c r="N320" i="13" s="1"/>
  <c r="K320" i="13"/>
  <c r="Q320" i="13" s="1" a="1"/>
  <c r="Q320" i="13" s="1"/>
  <c r="I320" i="13"/>
  <c r="O320" i="13" s="1" a="1"/>
  <c r="O320" i="13" s="1"/>
  <c r="J320" i="13"/>
  <c r="P320" i="13" s="1" a="1"/>
  <c r="P320" i="13" s="1"/>
  <c r="M320" i="13" l="1" a="1"/>
  <c r="M320" i="13" s="1"/>
  <c r="H319" i="13"/>
  <c r="L319" i="13" l="1"/>
  <c r="M319" i="13" s="1" a="1"/>
  <c r="M319" i="13" s="1"/>
  <c r="I319" i="13"/>
  <c r="O319" i="13" s="1" a="1"/>
  <c r="O319" i="13" s="1"/>
  <c r="J319" i="13"/>
  <c r="P319" i="13" s="1" a="1"/>
  <c r="P319" i="13" s="1"/>
  <c r="K319" i="13"/>
  <c r="Q319" i="13" s="1" a="1"/>
  <c r="Q319" i="13" s="1"/>
  <c r="N319" i="13" l="1" a="1"/>
  <c r="N319" i="13" s="1"/>
  <c r="H318" i="13"/>
  <c r="L318" i="13" l="1"/>
  <c r="M318" i="13" s="1" a="1"/>
  <c r="M318" i="13" s="1"/>
  <c r="I318" i="13"/>
  <c r="O318" i="13" s="1" a="1"/>
  <c r="O318" i="13" s="1"/>
  <c r="J318" i="13"/>
  <c r="P318" i="13" s="1" a="1"/>
  <c r="P318" i="13" s="1"/>
  <c r="K318" i="13"/>
  <c r="Q318" i="13" s="1" a="1"/>
  <c r="Q318" i="13" s="1"/>
  <c r="N318" i="13" l="1" a="1"/>
  <c r="N318" i="13" s="1"/>
  <c r="H317" i="13"/>
  <c r="L317" i="13" l="1"/>
  <c r="M317" i="13" s="1" a="1"/>
  <c r="M317" i="13" s="1"/>
  <c r="I317" i="13"/>
  <c r="O317" i="13" s="1" a="1"/>
  <c r="O317" i="13" s="1"/>
  <c r="J317" i="13"/>
  <c r="P317" i="13" s="1" a="1"/>
  <c r="P317" i="13" s="1"/>
  <c r="K317" i="13"/>
  <c r="Q317" i="13" s="1" a="1"/>
  <c r="Q317" i="13" s="1"/>
  <c r="N317" i="13" l="1" a="1"/>
  <c r="N317" i="13" s="1"/>
  <c r="H316" i="13"/>
  <c r="L316" i="13" l="1"/>
  <c r="M316" i="13" s="1" a="1"/>
  <c r="M316" i="13" s="1"/>
  <c r="I316" i="13"/>
  <c r="J316" i="13"/>
  <c r="P316" i="13" s="1" a="1"/>
  <c r="P316" i="13" s="1"/>
  <c r="K316" i="13"/>
  <c r="Q316" i="13" s="1" a="1"/>
  <c r="Q316" i="13" s="1"/>
  <c r="O316" i="13" a="1"/>
  <c r="O316" i="13" s="1"/>
  <c r="N316" i="13" l="1" a="1"/>
  <c r="N316" i="13" s="1"/>
  <c r="H315" i="13"/>
  <c r="L315" i="13" l="1"/>
  <c r="N315" i="13" s="1" a="1"/>
  <c r="N315" i="13" s="1"/>
  <c r="J315" i="13"/>
  <c r="P315" i="13" s="1" a="1"/>
  <c r="P315" i="13" s="1"/>
  <c r="K315" i="13"/>
  <c r="Q315" i="13" s="1" a="1"/>
  <c r="Q315" i="13" s="1"/>
  <c r="I315" i="13"/>
  <c r="O315" i="13" s="1" a="1"/>
  <c r="O315" i="13" s="1"/>
  <c r="M315" i="13" l="1" a="1"/>
  <c r="M315" i="13" s="1"/>
  <c r="H314" i="13"/>
  <c r="L314" i="13" l="1"/>
  <c r="M314" i="13" s="1" a="1"/>
  <c r="M314" i="13" s="1"/>
  <c r="K314" i="13"/>
  <c r="Q314" i="13" s="1" a="1"/>
  <c r="Q314" i="13" s="1"/>
  <c r="J314" i="13"/>
  <c r="I314" i="13"/>
  <c r="P314" i="13" a="1"/>
  <c r="P314" i="13" s="1"/>
  <c r="N314" i="13" l="1" a="1"/>
  <c r="N314" i="13" s="1"/>
  <c r="H313" i="13"/>
  <c r="O314" i="13" a="1"/>
  <c r="O314" i="13" s="1"/>
  <c r="L313" i="13" l="1"/>
  <c r="M313" i="13" s="1" a="1"/>
  <c r="M313" i="13" s="1"/>
  <c r="I313" i="13"/>
  <c r="J313" i="13"/>
  <c r="P313" i="13" s="1" a="1"/>
  <c r="P313" i="13" s="1"/>
  <c r="K313" i="13"/>
  <c r="Q313" i="13" s="1" a="1"/>
  <c r="Q313" i="13" s="1"/>
  <c r="N313" i="13" l="1" a="1"/>
  <c r="N313" i="13" s="1"/>
  <c r="H312" i="13"/>
  <c r="O313" i="13" a="1"/>
  <c r="O313" i="13" s="1"/>
  <c r="L312" i="13" l="1"/>
  <c r="N312" i="13" s="1" a="1"/>
  <c r="N312" i="13" s="1"/>
  <c r="I312" i="13"/>
  <c r="O312" i="13" s="1" a="1"/>
  <c r="O312" i="13" s="1"/>
  <c r="J312" i="13"/>
  <c r="K312" i="13"/>
  <c r="Q312" i="13" s="1" a="1"/>
  <c r="Q312" i="13" s="1"/>
  <c r="P312" i="13" a="1"/>
  <c r="P312" i="13" s="1"/>
  <c r="M312" i="13" l="1" a="1"/>
  <c r="M312" i="13" s="1"/>
  <c r="H311" i="13"/>
  <c r="L311" i="13" l="1"/>
  <c r="M311" i="13" s="1" a="1"/>
  <c r="M311" i="13" s="1"/>
  <c r="I311" i="13"/>
  <c r="O311" i="13" s="1" a="1"/>
  <c r="O311" i="13" s="1"/>
  <c r="J311" i="13"/>
  <c r="P311" i="13" s="1" a="1"/>
  <c r="P311" i="13" s="1"/>
  <c r="K311" i="13"/>
  <c r="Q311" i="13" s="1" a="1"/>
  <c r="Q311" i="13" s="1"/>
  <c r="N311" i="13" l="1" a="1"/>
  <c r="N311" i="13" s="1"/>
  <c r="H310" i="13"/>
  <c r="L310" i="13" l="1"/>
  <c r="M310" i="13" s="1" a="1"/>
  <c r="M310" i="13" s="1"/>
  <c r="I310" i="13"/>
  <c r="O310" i="13" s="1" a="1"/>
  <c r="O310" i="13" s="1"/>
  <c r="J310" i="13"/>
  <c r="P310" i="13" s="1" a="1"/>
  <c r="P310" i="13" s="1"/>
  <c r="K310" i="13"/>
  <c r="Q310" i="13" s="1" a="1"/>
  <c r="Q310" i="13" s="1"/>
  <c r="N310" i="13" l="1" a="1"/>
  <c r="N310" i="13" s="1"/>
  <c r="H309" i="13"/>
  <c r="L309" i="13" l="1"/>
  <c r="M309" i="13" s="1" a="1"/>
  <c r="M309" i="13" s="1"/>
  <c r="I309" i="13"/>
  <c r="O309" i="13" s="1" a="1"/>
  <c r="O309" i="13" s="1"/>
  <c r="J309" i="13"/>
  <c r="P309" i="13" s="1" a="1"/>
  <c r="P309" i="13" s="1"/>
  <c r="K309" i="13"/>
  <c r="Q309" i="13" s="1" a="1"/>
  <c r="Q309" i="13" s="1"/>
  <c r="N309" i="13" l="1" a="1"/>
  <c r="N309" i="13" s="1"/>
  <c r="H308" i="13"/>
  <c r="L308" i="13" l="1"/>
  <c r="M308" i="13" s="1" a="1"/>
  <c r="M308" i="13" s="1"/>
  <c r="I308" i="13"/>
  <c r="O308" i="13" s="1" a="1"/>
  <c r="O308" i="13" s="1"/>
  <c r="J308" i="13"/>
  <c r="P308" i="13" s="1" a="1"/>
  <c r="P308" i="13" s="1"/>
  <c r="K308" i="13"/>
  <c r="Q308" i="13" s="1" a="1"/>
  <c r="Q308" i="13" s="1"/>
  <c r="N308" i="13" l="1" a="1"/>
  <c r="N308" i="13" s="1"/>
  <c r="H307" i="13"/>
  <c r="L307" i="13" l="1"/>
  <c r="N307" i="13" s="1" a="1"/>
  <c r="N307" i="13" s="1"/>
  <c r="J307" i="13"/>
  <c r="P307" i="13" s="1" a="1"/>
  <c r="P307" i="13" s="1"/>
  <c r="K307" i="13"/>
  <c r="Q307" i="13" s="1" a="1"/>
  <c r="Q307" i="13" s="1"/>
  <c r="I307" i="13"/>
  <c r="O307" i="13" s="1" a="1"/>
  <c r="O307" i="13" s="1"/>
  <c r="M307" i="13" l="1" a="1"/>
  <c r="M307" i="13" s="1"/>
  <c r="H306" i="13"/>
  <c r="L306" i="13" l="1"/>
  <c r="M306" i="13" s="1" a="1"/>
  <c r="M306" i="13" s="1"/>
  <c r="K306" i="13"/>
  <c r="Q306" i="13" s="1" a="1"/>
  <c r="Q306" i="13" s="1"/>
  <c r="I306" i="13"/>
  <c r="J306" i="13"/>
  <c r="P306" i="13" s="1" a="1"/>
  <c r="P306" i="13" s="1"/>
  <c r="N306" i="13" l="1" a="1"/>
  <c r="N306" i="13" s="1"/>
  <c r="H305" i="13"/>
  <c r="O306" i="13" a="1"/>
  <c r="O306" i="13" s="1"/>
  <c r="L305" i="13" l="1"/>
  <c r="M305" i="13" s="1" a="1"/>
  <c r="M305" i="13" s="1"/>
  <c r="J305" i="13"/>
  <c r="P305" i="13" s="1" a="1"/>
  <c r="P305" i="13" s="1"/>
  <c r="I305" i="13"/>
  <c r="K305" i="13"/>
  <c r="Q305" i="13" s="1" a="1"/>
  <c r="Q305" i="13" s="1"/>
  <c r="N305" i="13" l="1" a="1"/>
  <c r="N305" i="13" s="1"/>
  <c r="H304" i="13"/>
  <c r="O305" i="13" a="1"/>
  <c r="O305" i="13" s="1"/>
  <c r="L304" i="13" l="1"/>
  <c r="N304" i="13" s="1" a="1"/>
  <c r="N304" i="13" s="1"/>
  <c r="I304" i="13"/>
  <c r="O304" i="13" s="1" a="1"/>
  <c r="O304" i="13" s="1"/>
  <c r="K304" i="13"/>
  <c r="Q304" i="13" s="1" a="1"/>
  <c r="Q304" i="13" s="1"/>
  <c r="J304" i="13"/>
  <c r="P304" i="13" s="1" a="1"/>
  <c r="P304" i="13" s="1"/>
  <c r="M304" i="13" l="1" a="1"/>
  <c r="M304" i="13" s="1"/>
  <c r="H303" i="13"/>
  <c r="L303" i="13" l="1"/>
  <c r="M303" i="13" s="1" a="1"/>
  <c r="M303" i="13" s="1"/>
  <c r="I303" i="13"/>
  <c r="O303" i="13" s="1" a="1"/>
  <c r="O303" i="13" s="1"/>
  <c r="J303" i="13"/>
  <c r="P303" i="13" s="1" a="1"/>
  <c r="P303" i="13" s="1"/>
  <c r="K303" i="13"/>
  <c r="Q303" i="13" s="1" a="1"/>
  <c r="Q303" i="13" s="1"/>
  <c r="N303" i="13" l="1" a="1"/>
  <c r="N303" i="13" s="1"/>
  <c r="H302" i="13"/>
  <c r="L302" i="13" l="1"/>
  <c r="M302" i="13" s="1" a="1"/>
  <c r="M302" i="13" s="1"/>
  <c r="I302" i="13"/>
  <c r="O302" i="13" s="1" a="1"/>
  <c r="O302" i="13" s="1"/>
  <c r="J302" i="13"/>
  <c r="P302" i="13" s="1" a="1"/>
  <c r="P302" i="13" s="1"/>
  <c r="K302" i="13"/>
  <c r="Q302" i="13" s="1" a="1"/>
  <c r="Q302" i="13" s="1"/>
  <c r="N302" i="13" l="1" a="1"/>
  <c r="N302" i="13" s="1"/>
  <c r="H301" i="13"/>
  <c r="L301" i="13" l="1"/>
  <c r="M301" i="13" s="1" a="1"/>
  <c r="M301" i="13" s="1"/>
  <c r="I301" i="13"/>
  <c r="J301" i="13"/>
  <c r="P301" i="13" s="1" a="1"/>
  <c r="P301" i="13" s="1"/>
  <c r="K301" i="13"/>
  <c r="Q301" i="13" s="1" a="1"/>
  <c r="Q301" i="13" s="1"/>
  <c r="O301" i="13" a="1"/>
  <c r="O301" i="13" s="1"/>
  <c r="N301" i="13" l="1" a="1"/>
  <c r="N301" i="13" s="1"/>
  <c r="H300" i="13"/>
  <c r="L300" i="13" l="1"/>
  <c r="M300" i="13" s="1" a="1"/>
  <c r="M300" i="13" s="1"/>
  <c r="I300" i="13"/>
  <c r="J300" i="13"/>
  <c r="K300" i="13"/>
  <c r="Q300" i="13" s="1" a="1"/>
  <c r="Q300" i="13" s="1"/>
  <c r="P300" i="13" a="1"/>
  <c r="P300" i="13" s="1"/>
  <c r="O300" i="13" a="1"/>
  <c r="O300" i="13" s="1"/>
  <c r="N300" i="13" l="1" a="1"/>
  <c r="N300" i="13" s="1"/>
  <c r="H299" i="13"/>
  <c r="L299" i="13" l="1"/>
  <c r="N299" i="13" s="1" a="1"/>
  <c r="N299" i="13" s="1"/>
  <c r="J299" i="13"/>
  <c r="P299" i="13" s="1" a="1"/>
  <c r="P299" i="13" s="1"/>
  <c r="K299" i="13"/>
  <c r="Q299" i="13" s="1" a="1"/>
  <c r="Q299" i="13" s="1"/>
  <c r="I299" i="13"/>
  <c r="O299" i="13" s="1" a="1"/>
  <c r="O299" i="13" s="1"/>
  <c r="M299" i="13" l="1" a="1"/>
  <c r="M299" i="13" s="1"/>
  <c r="H298" i="13"/>
  <c r="L298" i="13" l="1"/>
  <c r="M298" i="13" s="1" a="1"/>
  <c r="M298" i="13" s="1"/>
  <c r="K298" i="13"/>
  <c r="Q298" i="13" s="1" a="1"/>
  <c r="Q298" i="13" s="1"/>
  <c r="I298" i="13"/>
  <c r="J298" i="13"/>
  <c r="P298" i="13" s="1" a="1"/>
  <c r="P298" i="13" s="1"/>
  <c r="N298" i="13" l="1" a="1"/>
  <c r="N298" i="13" s="1"/>
  <c r="H297" i="13"/>
  <c r="O298" i="13" a="1"/>
  <c r="O298" i="13" s="1"/>
  <c r="L297" i="13" l="1"/>
  <c r="M297" i="13" s="1" a="1"/>
  <c r="M297" i="13" s="1"/>
  <c r="I297" i="13"/>
  <c r="J297" i="13"/>
  <c r="P297" i="13" s="1" a="1"/>
  <c r="P297" i="13" s="1"/>
  <c r="K297" i="13"/>
  <c r="Q297" i="13" s="1" a="1"/>
  <c r="Q297" i="13" s="1"/>
  <c r="N297" i="13" l="1" a="1"/>
  <c r="N297" i="13" s="1"/>
  <c r="H296" i="13"/>
  <c r="O297" i="13" a="1"/>
  <c r="O297" i="13" s="1"/>
  <c r="L296" i="13" l="1"/>
  <c r="N296" i="13" s="1" a="1"/>
  <c r="N296" i="13" s="1"/>
  <c r="I296" i="13"/>
  <c r="J296" i="13"/>
  <c r="P296" i="13" s="1" a="1"/>
  <c r="P296" i="13" s="1"/>
  <c r="K296" i="13"/>
  <c r="Q296" i="13" s="1" a="1"/>
  <c r="Q296" i="13" s="1"/>
  <c r="O296" i="13" a="1"/>
  <c r="O296" i="13" s="1"/>
  <c r="M296" i="13" l="1" a="1"/>
  <c r="M296" i="13" s="1"/>
  <c r="H295" i="13"/>
  <c r="L295" i="13" l="1"/>
  <c r="M295" i="13" s="1" a="1"/>
  <c r="M295" i="13" s="1"/>
  <c r="I295" i="13"/>
  <c r="J295" i="13"/>
  <c r="K295" i="13"/>
  <c r="Q295" i="13" s="1" a="1"/>
  <c r="Q295" i="13" s="1"/>
  <c r="P295" i="13" a="1"/>
  <c r="P295" i="13" s="1"/>
  <c r="O295" i="13" a="1"/>
  <c r="O295" i="13" s="1"/>
  <c r="N295" i="13" l="1" a="1"/>
  <c r="N295" i="13" s="1"/>
  <c r="H294" i="13"/>
  <c r="L294" i="13" l="1"/>
  <c r="M294" i="13" s="1" a="1"/>
  <c r="M294" i="13" s="1"/>
  <c r="I294" i="13"/>
  <c r="O294" i="13" s="1" a="1"/>
  <c r="O294" i="13" s="1"/>
  <c r="J294" i="13"/>
  <c r="P294" i="13" s="1" a="1"/>
  <c r="P294" i="13" s="1"/>
  <c r="K294" i="13"/>
  <c r="Q294" i="13" s="1" a="1"/>
  <c r="Q294" i="13" s="1"/>
  <c r="N294" i="13" l="1" a="1"/>
  <c r="N294" i="13" s="1"/>
  <c r="H293" i="13"/>
  <c r="L293" i="13" l="1"/>
  <c r="M293" i="13" s="1" a="1"/>
  <c r="M293" i="13" s="1"/>
  <c r="I293" i="13"/>
  <c r="O293" i="13" s="1" a="1"/>
  <c r="O293" i="13" s="1"/>
  <c r="J293" i="13"/>
  <c r="K293" i="13"/>
  <c r="Q293" i="13" s="1" a="1"/>
  <c r="Q293" i="13" s="1"/>
  <c r="P293" i="13" a="1"/>
  <c r="P293" i="13" s="1"/>
  <c r="N293" i="13" l="1" a="1"/>
  <c r="N293" i="13" s="1"/>
  <c r="H292" i="13"/>
  <c r="L292" i="13" l="1"/>
  <c r="M292" i="13" s="1" a="1"/>
  <c r="M292" i="13" s="1"/>
  <c r="I292" i="13"/>
  <c r="J292" i="13"/>
  <c r="P292" i="13" s="1" a="1"/>
  <c r="P292" i="13" s="1"/>
  <c r="K292" i="13"/>
  <c r="Q292" i="13" s="1" a="1"/>
  <c r="Q292" i="13" s="1"/>
  <c r="O292" i="13" a="1"/>
  <c r="O292" i="13" s="1"/>
  <c r="N292" i="13" l="1" a="1"/>
  <c r="N292" i="13" s="1"/>
  <c r="H291" i="13"/>
  <c r="L291" i="13" l="1"/>
  <c r="N291" i="13" s="1" a="1"/>
  <c r="N291" i="13" s="1"/>
  <c r="J291" i="13"/>
  <c r="P291" i="13" s="1" a="1"/>
  <c r="P291" i="13" s="1"/>
  <c r="K291" i="13"/>
  <c r="Q291" i="13" s="1" a="1"/>
  <c r="Q291" i="13" s="1"/>
  <c r="I291" i="13"/>
  <c r="O291" i="13" s="1" a="1"/>
  <c r="O291" i="13" s="1"/>
  <c r="M291" i="13" l="1" a="1"/>
  <c r="M291" i="13" s="1"/>
  <c r="H290" i="13"/>
  <c r="L290" i="13" l="1"/>
  <c r="M290" i="13" s="1" a="1"/>
  <c r="M290" i="13" s="1"/>
  <c r="K290" i="13"/>
  <c r="Q290" i="13" s="1" a="1"/>
  <c r="Q290" i="13" s="1"/>
  <c r="I290" i="13"/>
  <c r="J290" i="13"/>
  <c r="P290" i="13" s="1" a="1"/>
  <c r="P290" i="13" s="1"/>
  <c r="N290" i="13" l="1" a="1"/>
  <c r="N290" i="13" s="1"/>
  <c r="H289" i="13"/>
  <c r="O290" i="13" a="1"/>
  <c r="O290" i="13" s="1"/>
  <c r="L289" i="13" l="1"/>
  <c r="M289" i="13" s="1" a="1"/>
  <c r="M289" i="13" s="1"/>
  <c r="I289" i="13"/>
  <c r="J289" i="13"/>
  <c r="P289" i="13" s="1" a="1"/>
  <c r="P289" i="13" s="1"/>
  <c r="K289" i="13"/>
  <c r="Q289" i="13" s="1" a="1"/>
  <c r="Q289" i="13" s="1"/>
  <c r="N289" i="13" l="1" a="1"/>
  <c r="N289" i="13" s="1"/>
  <c r="H288" i="13"/>
  <c r="O289" i="13" a="1"/>
  <c r="O289" i="13" s="1"/>
  <c r="L288" i="13" l="1"/>
  <c r="N288" i="13" s="1" a="1"/>
  <c r="N288" i="13" s="1"/>
  <c r="I288" i="13"/>
  <c r="J288" i="13"/>
  <c r="P288" i="13" s="1" a="1"/>
  <c r="P288" i="13" s="1"/>
  <c r="K288" i="13"/>
  <c r="Q288" i="13" s="1" a="1"/>
  <c r="Q288" i="13" s="1"/>
  <c r="O288" i="13" a="1"/>
  <c r="O288" i="13" s="1"/>
  <c r="M288" i="13" l="1" a="1"/>
  <c r="M288" i="13" s="1"/>
  <c r="H287" i="13"/>
  <c r="L287" i="13" l="1"/>
  <c r="M287" i="13" s="1" a="1"/>
  <c r="M287" i="13" s="1"/>
  <c r="I287" i="13"/>
  <c r="O287" i="13" s="1" a="1"/>
  <c r="O287" i="13" s="1"/>
  <c r="J287" i="13"/>
  <c r="K287" i="13"/>
  <c r="Q287" i="13" s="1" a="1"/>
  <c r="Q287" i="13" s="1"/>
  <c r="P287" i="13" a="1"/>
  <c r="P287" i="13" s="1"/>
  <c r="N287" i="13" l="1" a="1"/>
  <c r="N287" i="13" s="1"/>
  <c r="H286" i="13"/>
  <c r="L286" i="13" l="1"/>
  <c r="M286" i="13" s="1" a="1"/>
  <c r="M286" i="13" s="1"/>
  <c r="I286" i="13"/>
  <c r="O286" i="13" s="1" a="1"/>
  <c r="O286" i="13" s="1"/>
  <c r="J286" i="13"/>
  <c r="P286" i="13" s="1" a="1"/>
  <c r="P286" i="13" s="1"/>
  <c r="K286" i="13"/>
  <c r="Q286" i="13" s="1" a="1"/>
  <c r="Q286" i="13" s="1"/>
  <c r="N286" i="13" l="1" a="1"/>
  <c r="N286" i="13" s="1"/>
  <c r="H285" i="13"/>
  <c r="L285" i="13" l="1"/>
  <c r="M285" i="13" s="1" a="1"/>
  <c r="M285" i="13" s="1"/>
  <c r="I285" i="13"/>
  <c r="O285" i="13" s="1" a="1"/>
  <c r="O285" i="13" s="1"/>
  <c r="J285" i="13"/>
  <c r="P285" i="13" s="1" a="1"/>
  <c r="P285" i="13" s="1"/>
  <c r="K285" i="13"/>
  <c r="Q285" i="13" s="1" a="1"/>
  <c r="Q285" i="13" s="1"/>
  <c r="N285" i="13" l="1" a="1"/>
  <c r="N285" i="13" s="1"/>
  <c r="H284" i="13"/>
  <c r="L284" i="13" l="1"/>
  <c r="M284" i="13" s="1" a="1"/>
  <c r="M284" i="13" s="1"/>
  <c r="I284" i="13"/>
  <c r="O284" i="13" s="1" a="1"/>
  <c r="O284" i="13" s="1"/>
  <c r="J284" i="13"/>
  <c r="P284" i="13" s="1" a="1"/>
  <c r="P284" i="13" s="1"/>
  <c r="K284" i="13"/>
  <c r="Q284" i="13" s="1" a="1"/>
  <c r="Q284" i="13" s="1"/>
  <c r="N284" i="13" l="1" a="1"/>
  <c r="N284" i="13" s="1"/>
  <c r="H283" i="13"/>
  <c r="L283" i="13" l="1"/>
  <c r="N283" i="13" s="1" a="1"/>
  <c r="N283" i="13" s="1"/>
  <c r="J283" i="13"/>
  <c r="P283" i="13" s="1" a="1"/>
  <c r="P283" i="13" s="1"/>
  <c r="K283" i="13"/>
  <c r="Q283" i="13" s="1" a="1"/>
  <c r="Q283" i="13" s="1"/>
  <c r="I283" i="13"/>
  <c r="O283" i="13" s="1" a="1"/>
  <c r="O283" i="13" s="1"/>
  <c r="M283" i="13" l="1" a="1"/>
  <c r="M283" i="13" s="1"/>
  <c r="H282" i="13"/>
  <c r="L282" i="13" l="1"/>
  <c r="M282" i="13" s="1" a="1"/>
  <c r="M282" i="13" s="1"/>
  <c r="K282" i="13"/>
  <c r="Q282" i="13" s="1" a="1"/>
  <c r="Q282" i="13" s="1"/>
  <c r="I282" i="13"/>
  <c r="J282" i="13"/>
  <c r="P282" i="13" s="1" a="1"/>
  <c r="P282" i="13" s="1"/>
  <c r="N282" i="13" l="1" a="1"/>
  <c r="N282" i="13" s="1"/>
  <c r="H281" i="13"/>
  <c r="O282" i="13" a="1"/>
  <c r="O282" i="13" s="1"/>
  <c r="L281" i="13" l="1"/>
  <c r="M281" i="13" s="1" a="1"/>
  <c r="M281" i="13" s="1"/>
  <c r="I281" i="13"/>
  <c r="J281" i="13"/>
  <c r="P281" i="13" s="1" a="1"/>
  <c r="P281" i="13" s="1"/>
  <c r="K281" i="13"/>
  <c r="Q281" i="13" s="1" a="1"/>
  <c r="Q281" i="13" s="1"/>
  <c r="N281" i="13" l="1" a="1"/>
  <c r="N281" i="13" s="1"/>
  <c r="H280" i="13"/>
  <c r="O281" i="13" a="1"/>
  <c r="O281" i="13" s="1"/>
  <c r="L280" i="13" l="1"/>
  <c r="N280" i="13" s="1" a="1"/>
  <c r="N280" i="13" s="1"/>
  <c r="I280" i="13"/>
  <c r="O280" i="13" s="1" a="1"/>
  <c r="O280" i="13" s="1"/>
  <c r="J280" i="13"/>
  <c r="P280" i="13" s="1" a="1"/>
  <c r="P280" i="13" s="1"/>
  <c r="K280" i="13"/>
  <c r="Q280" i="13" s="1" a="1"/>
  <c r="Q280" i="13" s="1"/>
  <c r="M280" i="13" l="1" a="1"/>
  <c r="M280" i="13" s="1"/>
  <c r="H279" i="13"/>
  <c r="L279" i="13" l="1"/>
  <c r="M279" i="13" s="1" a="1"/>
  <c r="M279" i="13" s="1"/>
  <c r="I279" i="13"/>
  <c r="O279" i="13" s="1" a="1"/>
  <c r="O279" i="13" s="1"/>
  <c r="J279" i="13"/>
  <c r="K279" i="13"/>
  <c r="Q279" i="13" s="1" a="1"/>
  <c r="Q279" i="13" s="1"/>
  <c r="P279" i="13" a="1"/>
  <c r="P279" i="13" s="1"/>
  <c r="N279" i="13" l="1" a="1"/>
  <c r="N279" i="13" s="1"/>
  <c r="H278" i="13"/>
  <c r="L278" i="13" l="1"/>
  <c r="M278" i="13" s="1" a="1"/>
  <c r="M278" i="13" s="1"/>
  <c r="I278" i="13"/>
  <c r="O278" i="13" s="1" a="1"/>
  <c r="O278" i="13" s="1"/>
  <c r="J278" i="13"/>
  <c r="K278" i="13"/>
  <c r="Q278" i="13" s="1" a="1"/>
  <c r="Q278" i="13" s="1"/>
  <c r="P278" i="13" a="1"/>
  <c r="P278" i="13" s="1"/>
  <c r="N278" i="13" l="1" a="1"/>
  <c r="N278" i="13" s="1"/>
  <c r="H277" i="13"/>
  <c r="L277" i="13" l="1"/>
  <c r="M277" i="13" s="1" a="1"/>
  <c r="M277" i="13" s="1"/>
  <c r="I277" i="13"/>
  <c r="O277" i="13" s="1" a="1"/>
  <c r="O277" i="13" s="1"/>
  <c r="J277" i="13"/>
  <c r="P277" i="13" s="1" a="1"/>
  <c r="P277" i="13" s="1"/>
  <c r="K277" i="13"/>
  <c r="Q277" i="13" s="1" a="1"/>
  <c r="Q277" i="13" s="1"/>
  <c r="N277" i="13" l="1" a="1"/>
  <c r="N277" i="13" s="1"/>
  <c r="H276" i="13"/>
  <c r="L276" i="13" l="1"/>
  <c r="M276" i="13" s="1" a="1"/>
  <c r="M276" i="13" s="1"/>
  <c r="I276" i="13"/>
  <c r="J276" i="13"/>
  <c r="P276" i="13" s="1" a="1"/>
  <c r="P276" i="13" s="1"/>
  <c r="K276" i="13"/>
  <c r="Q276" i="13" s="1" a="1"/>
  <c r="Q276" i="13" s="1"/>
  <c r="O276" i="13" a="1"/>
  <c r="O276" i="13" s="1"/>
  <c r="N276" i="13" l="1" a="1"/>
  <c r="N276" i="13" s="1"/>
  <c r="H275" i="13"/>
  <c r="L275" i="13" l="1"/>
  <c r="N275" i="13" s="1" a="1"/>
  <c r="N275" i="13" s="1"/>
  <c r="J275" i="13"/>
  <c r="K275" i="13"/>
  <c r="Q275" i="13" s="1" a="1"/>
  <c r="Q275" i="13" s="1"/>
  <c r="I275" i="13"/>
  <c r="O275" i="13" s="1" a="1"/>
  <c r="O275" i="13" s="1"/>
  <c r="P275" i="13" a="1"/>
  <c r="P275" i="13" s="1"/>
  <c r="M275" i="13" l="1" a="1"/>
  <c r="M275" i="13" s="1"/>
  <c r="H274" i="13"/>
  <c r="L274" i="13" l="1"/>
  <c r="M274" i="13" s="1" a="1"/>
  <c r="M274" i="13" s="1"/>
  <c r="K274" i="13"/>
  <c r="Q274" i="13" s="1" a="1"/>
  <c r="Q274" i="13" s="1"/>
  <c r="I274" i="13"/>
  <c r="J274" i="13"/>
  <c r="P274" i="13" s="1" a="1"/>
  <c r="P274" i="13" s="1"/>
  <c r="N274" i="13" l="1" a="1"/>
  <c r="N274" i="13" s="1"/>
  <c r="H273" i="13"/>
  <c r="O274" i="13" a="1"/>
  <c r="O274" i="13" s="1"/>
  <c r="L273" i="13" l="1"/>
  <c r="M273" i="13" s="1" a="1"/>
  <c r="M273" i="13" s="1"/>
  <c r="I273" i="13"/>
  <c r="J273" i="13"/>
  <c r="P273" i="13" s="1" a="1"/>
  <c r="P273" i="13" s="1"/>
  <c r="K273" i="13"/>
  <c r="Q273" i="13" s="1" a="1"/>
  <c r="Q273" i="13" s="1"/>
  <c r="N273" i="13" l="1" a="1"/>
  <c r="N273" i="13" s="1"/>
  <c r="H272" i="13"/>
  <c r="O273" i="13" a="1"/>
  <c r="O273" i="13" s="1"/>
  <c r="L272" i="13" l="1"/>
  <c r="N272" i="13" s="1" a="1"/>
  <c r="N272" i="13" s="1"/>
  <c r="I272" i="13"/>
  <c r="O272" i="13" s="1" a="1"/>
  <c r="O272" i="13" s="1"/>
  <c r="J272" i="13"/>
  <c r="P272" i="13" s="1" a="1"/>
  <c r="P272" i="13" s="1"/>
  <c r="K272" i="13"/>
  <c r="Q272" i="13" s="1" a="1"/>
  <c r="Q272" i="13" s="1"/>
  <c r="M272" i="13" l="1" a="1"/>
  <c r="M272" i="13" s="1"/>
  <c r="H271" i="13"/>
  <c r="L271" i="13" l="1"/>
  <c r="M271" i="13" s="1" a="1"/>
  <c r="M271" i="13" s="1"/>
  <c r="I271" i="13"/>
  <c r="O271" i="13" s="1" a="1"/>
  <c r="O271" i="13" s="1"/>
  <c r="J271" i="13"/>
  <c r="P271" i="13" s="1" a="1"/>
  <c r="P271" i="13" s="1"/>
  <c r="K271" i="13"/>
  <c r="Q271" i="13" s="1" a="1"/>
  <c r="Q271" i="13" s="1"/>
  <c r="N271" i="13" l="1" a="1"/>
  <c r="N271" i="13" s="1"/>
  <c r="H270" i="13"/>
  <c r="L270" i="13" l="1"/>
  <c r="M270" i="13" s="1" a="1"/>
  <c r="M270" i="13" s="1"/>
  <c r="I270" i="13"/>
  <c r="O270" i="13" s="1" a="1"/>
  <c r="O270" i="13" s="1"/>
  <c r="J270" i="13"/>
  <c r="P270" i="13" s="1" a="1"/>
  <c r="P270" i="13" s="1"/>
  <c r="K270" i="13"/>
  <c r="Q270" i="13" s="1" a="1"/>
  <c r="Q270" i="13" s="1"/>
  <c r="N270" i="13" l="1" a="1"/>
  <c r="N270" i="13" s="1"/>
  <c r="H269" i="13"/>
  <c r="L269" i="13" l="1"/>
  <c r="M269" i="13" s="1" a="1"/>
  <c r="M269" i="13" s="1"/>
  <c r="I269" i="13"/>
  <c r="O269" i="13" s="1" a="1"/>
  <c r="O269" i="13" s="1"/>
  <c r="J269" i="13"/>
  <c r="P269" i="13" s="1" a="1"/>
  <c r="P269" i="13" s="1"/>
  <c r="K269" i="13"/>
  <c r="Q269" i="13" s="1" a="1"/>
  <c r="Q269" i="13" s="1"/>
  <c r="N269" i="13" l="1" a="1"/>
  <c r="N269" i="13" s="1"/>
  <c r="H268" i="13"/>
  <c r="L268" i="13" l="1"/>
  <c r="M268" i="13" s="1" a="1"/>
  <c r="M268" i="13" s="1"/>
  <c r="I268" i="13"/>
  <c r="O268" i="13" s="1" a="1"/>
  <c r="O268" i="13" s="1"/>
  <c r="J268" i="13"/>
  <c r="K268" i="13"/>
  <c r="Q268" i="13" s="1" a="1"/>
  <c r="Q268" i="13" s="1"/>
  <c r="P268" i="13" a="1"/>
  <c r="P268" i="13" s="1"/>
  <c r="N268" i="13" l="1" a="1"/>
  <c r="N268" i="13" s="1"/>
  <c r="H267" i="13"/>
  <c r="L267" i="13" l="1"/>
  <c r="N267" i="13" s="1" a="1"/>
  <c r="N267" i="13" s="1"/>
  <c r="J267" i="13"/>
  <c r="P267" i="13" s="1" a="1"/>
  <c r="P267" i="13" s="1"/>
  <c r="K267" i="13"/>
  <c r="I267" i="13"/>
  <c r="O267" i="13" s="1" a="1"/>
  <c r="O267" i="13" s="1"/>
  <c r="Q267" i="13" a="1"/>
  <c r="Q267" i="13" s="1"/>
  <c r="M267" i="13" l="1" a="1"/>
  <c r="M267" i="13" s="1"/>
  <c r="H266" i="13"/>
  <c r="L266" i="13" l="1"/>
  <c r="M266" i="13" s="1" a="1"/>
  <c r="M266" i="13" s="1"/>
  <c r="K266" i="13"/>
  <c r="Q266" i="13" s="1" a="1"/>
  <c r="Q266" i="13" s="1"/>
  <c r="I266" i="13"/>
  <c r="J266" i="13"/>
  <c r="P266" i="13" s="1" a="1"/>
  <c r="P266" i="13" s="1"/>
  <c r="N266" i="13" l="1" a="1"/>
  <c r="N266" i="13" s="1"/>
  <c r="H265" i="13"/>
  <c r="O266" i="13" a="1"/>
  <c r="O266" i="13" s="1"/>
  <c r="L265" i="13" l="1"/>
  <c r="M265" i="13" s="1" a="1"/>
  <c r="M265" i="13" s="1"/>
  <c r="I265" i="13"/>
  <c r="J265" i="13"/>
  <c r="P265" i="13" s="1" a="1"/>
  <c r="P265" i="13" s="1"/>
  <c r="K265" i="13"/>
  <c r="Q265" i="13" s="1" a="1"/>
  <c r="Q265" i="13" s="1"/>
  <c r="N265" i="13" l="1" a="1"/>
  <c r="N265" i="13" s="1"/>
  <c r="H264" i="13"/>
  <c r="O265" i="13" a="1"/>
  <c r="O265" i="13" s="1"/>
  <c r="L264" i="13" l="1"/>
  <c r="N264" i="13" s="1" a="1"/>
  <c r="N264" i="13" s="1"/>
  <c r="I264" i="13"/>
  <c r="O264" i="13" s="1" a="1"/>
  <c r="O264" i="13" s="1"/>
  <c r="J264" i="13"/>
  <c r="P264" i="13" s="1" a="1"/>
  <c r="P264" i="13" s="1"/>
  <c r="K264" i="13"/>
  <c r="Q264" i="13" s="1" a="1"/>
  <c r="Q264" i="13" s="1"/>
  <c r="M264" i="13" l="1" a="1"/>
  <c r="M264" i="13" s="1"/>
  <c r="H263" i="13"/>
  <c r="L263" i="13" l="1"/>
  <c r="M263" i="13" s="1" a="1"/>
  <c r="M263" i="13" s="1"/>
  <c r="I263" i="13"/>
  <c r="O263" i="13" s="1" a="1"/>
  <c r="O263" i="13" s="1"/>
  <c r="J263" i="13"/>
  <c r="K263" i="13"/>
  <c r="Q263" i="13" s="1" a="1"/>
  <c r="Q263" i="13" s="1"/>
  <c r="P263" i="13" a="1"/>
  <c r="P263" i="13" s="1"/>
  <c r="N263" i="13" l="1" a="1"/>
  <c r="N263" i="13" s="1"/>
  <c r="H262" i="13"/>
  <c r="L262" i="13" l="1"/>
  <c r="M262" i="13" s="1" a="1"/>
  <c r="M262" i="13" s="1"/>
  <c r="I262" i="13"/>
  <c r="O262" i="13" s="1" a="1"/>
  <c r="O262" i="13" s="1"/>
  <c r="J262" i="13"/>
  <c r="P262" i="13" s="1" a="1"/>
  <c r="P262" i="13" s="1"/>
  <c r="K262" i="13"/>
  <c r="Q262" i="13" s="1" a="1"/>
  <c r="Q262" i="13" s="1"/>
  <c r="N262" i="13" l="1" a="1"/>
  <c r="N262" i="13" s="1"/>
  <c r="H261" i="13"/>
  <c r="L261" i="13" l="1"/>
  <c r="M261" i="13" s="1" a="1"/>
  <c r="M261" i="13" s="1"/>
  <c r="I261" i="13"/>
  <c r="O261" i="13" s="1" a="1"/>
  <c r="O261" i="13" s="1"/>
  <c r="J261" i="13"/>
  <c r="P261" i="13" s="1" a="1"/>
  <c r="P261" i="13" s="1"/>
  <c r="K261" i="13"/>
  <c r="Q261" i="13" s="1" a="1"/>
  <c r="Q261" i="13" s="1"/>
  <c r="N261" i="13" l="1" a="1"/>
  <c r="N261" i="13" s="1"/>
  <c r="H260" i="13"/>
  <c r="L260" i="13" l="1"/>
  <c r="M260" i="13" s="1" a="1"/>
  <c r="M260" i="13" s="1"/>
  <c r="I260" i="13"/>
  <c r="O260" i="13" s="1" a="1"/>
  <c r="O260" i="13" s="1"/>
  <c r="J260" i="13"/>
  <c r="P260" i="13" s="1" a="1"/>
  <c r="P260" i="13" s="1"/>
  <c r="K260" i="13"/>
  <c r="Q260" i="13" s="1" a="1"/>
  <c r="Q260" i="13" s="1"/>
  <c r="N260" i="13" l="1" a="1"/>
  <c r="N260" i="13" s="1"/>
  <c r="H259" i="13"/>
  <c r="L259" i="13" l="1"/>
  <c r="N259" i="13" s="1" a="1"/>
  <c r="N259" i="13" s="1"/>
  <c r="J259" i="13"/>
  <c r="P259" i="13" s="1" a="1"/>
  <c r="P259" i="13" s="1"/>
  <c r="K259" i="13"/>
  <c r="Q259" i="13" s="1" a="1"/>
  <c r="Q259" i="13" s="1"/>
  <c r="I259" i="13"/>
  <c r="O259" i="13" s="1" a="1"/>
  <c r="O259" i="13" s="1"/>
  <c r="M259" i="13" l="1" a="1"/>
  <c r="M259" i="13" s="1"/>
  <c r="H258" i="13"/>
  <c r="L258" i="13" l="1"/>
  <c r="M258" i="13" s="1" a="1"/>
  <c r="M258" i="13" s="1"/>
  <c r="I258" i="13"/>
  <c r="J258" i="13"/>
  <c r="K258" i="13"/>
  <c r="Q258" i="13" a="1"/>
  <c r="Q258" i="13" s="1"/>
  <c r="P258" i="13" a="1"/>
  <c r="P258" i="13" s="1"/>
  <c r="N258" i="13" l="1" a="1"/>
  <c r="N258" i="13" s="1"/>
  <c r="H257" i="13"/>
  <c r="O258" i="13" a="1"/>
  <c r="O258" i="13" s="1"/>
  <c r="L257" i="13" l="1"/>
  <c r="M257" i="13" s="1" a="1"/>
  <c r="M257" i="13" s="1"/>
  <c r="J257" i="13"/>
  <c r="P257" i="13" s="1" a="1"/>
  <c r="P257" i="13" s="1"/>
  <c r="I257" i="13"/>
  <c r="K257" i="13"/>
  <c r="Q257" i="13" s="1" a="1"/>
  <c r="Q257" i="13" s="1"/>
  <c r="N257" i="13" l="1" a="1"/>
  <c r="N257" i="13" s="1"/>
  <c r="H256" i="13"/>
  <c r="O257" i="13" a="1"/>
  <c r="O257" i="13" s="1"/>
  <c r="L256" i="13" l="1"/>
  <c r="N256" i="13" s="1" a="1"/>
  <c r="N256" i="13" s="1"/>
  <c r="K256" i="13"/>
  <c r="Q256" i="13" s="1" a="1"/>
  <c r="Q256" i="13" s="1"/>
  <c r="I256" i="13"/>
  <c r="O256" i="13" s="1" a="1"/>
  <c r="O256" i="13" s="1"/>
  <c r="J256" i="13"/>
  <c r="P256" i="13" s="1" a="1"/>
  <c r="P256" i="13" s="1"/>
  <c r="M256" i="13" l="1" a="1"/>
  <c r="M256" i="13" s="1"/>
  <c r="H255" i="13"/>
  <c r="L255" i="13" l="1"/>
  <c r="M255" i="13" s="1" a="1"/>
  <c r="M255" i="13" s="1"/>
  <c r="I255" i="13"/>
  <c r="O255" i="13" s="1" a="1"/>
  <c r="O255" i="13" s="1"/>
  <c r="J255" i="13"/>
  <c r="P255" i="13" s="1" a="1"/>
  <c r="P255" i="13" s="1"/>
  <c r="K255" i="13"/>
  <c r="Q255" i="13" s="1" a="1"/>
  <c r="Q255" i="13" s="1"/>
  <c r="N255" i="13" l="1" a="1"/>
  <c r="N255" i="13" s="1"/>
  <c r="H254" i="13"/>
  <c r="L254" i="13" l="1"/>
  <c r="M254" i="13" s="1" a="1"/>
  <c r="M254" i="13" s="1"/>
  <c r="I254" i="13"/>
  <c r="O254" i="13" s="1" a="1"/>
  <c r="O254" i="13" s="1"/>
  <c r="J254" i="13"/>
  <c r="P254" i="13" s="1" a="1"/>
  <c r="P254" i="13" s="1"/>
  <c r="K254" i="13"/>
  <c r="Q254" i="13" s="1" a="1"/>
  <c r="Q254" i="13" s="1"/>
  <c r="N254" i="13" l="1" a="1"/>
  <c r="N254" i="13" s="1"/>
  <c r="H253" i="13"/>
  <c r="L253" i="13" l="1"/>
  <c r="N253" i="13" s="1" a="1"/>
  <c r="N253" i="13" s="1"/>
  <c r="I253" i="13"/>
  <c r="O253" i="13" s="1" a="1"/>
  <c r="O253" i="13" s="1"/>
  <c r="J253" i="13"/>
  <c r="P253" i="13" s="1" a="1"/>
  <c r="P253" i="13" s="1"/>
  <c r="K253" i="13"/>
  <c r="Q253" i="13" s="1" a="1"/>
  <c r="Q253" i="13" s="1"/>
  <c r="M253" i="13" l="1" a="1"/>
  <c r="M253" i="13" s="1"/>
  <c r="H252" i="13"/>
  <c r="L252" i="13" l="1"/>
  <c r="M252" i="13" s="1" a="1"/>
  <c r="M252" i="13" s="1"/>
  <c r="J252" i="13"/>
  <c r="P252" i="13" s="1" a="1"/>
  <c r="P252" i="13" s="1"/>
  <c r="K252" i="13"/>
  <c r="Q252" i="13" s="1" a="1"/>
  <c r="Q252" i="13" s="1"/>
  <c r="I252" i="13"/>
  <c r="O252" i="13" s="1" a="1"/>
  <c r="O252" i="13" s="1"/>
  <c r="N252" i="13" l="1" a="1"/>
  <c r="N252" i="13" s="1"/>
  <c r="H251" i="13"/>
  <c r="L251" i="13" l="1"/>
  <c r="M251" i="13" s="1" a="1"/>
  <c r="M251" i="13" s="1"/>
  <c r="K251" i="13"/>
  <c r="Q251" i="13" s="1" a="1"/>
  <c r="Q251" i="13" s="1"/>
  <c r="I251" i="13"/>
  <c r="O251" i="13" s="1" a="1"/>
  <c r="O251" i="13" s="1"/>
  <c r="J251" i="13"/>
  <c r="P251" i="13" s="1" a="1"/>
  <c r="P251" i="13" s="1"/>
  <c r="N251" i="13" l="1" a="1"/>
  <c r="N251" i="13" s="1"/>
  <c r="H250" i="13"/>
  <c r="L250" i="13" l="1"/>
  <c r="M250" i="13" s="1" a="1"/>
  <c r="M250" i="13" s="1"/>
  <c r="I250" i="13"/>
  <c r="O250" i="13" s="1" a="1"/>
  <c r="O250" i="13" s="1"/>
  <c r="K250" i="13"/>
  <c r="Q250" i="13" s="1" a="1"/>
  <c r="Q250" i="13" s="1"/>
  <c r="J250" i="13"/>
  <c r="P250" i="13" s="1" a="1"/>
  <c r="P250" i="13" s="1"/>
  <c r="N250" i="13" l="1" a="1"/>
  <c r="N250" i="13" s="1"/>
  <c r="H249" i="13"/>
  <c r="L249" i="13" l="1"/>
  <c r="N249" i="13" s="1" a="1"/>
  <c r="N249" i="13" s="1"/>
  <c r="J249" i="13"/>
  <c r="K249" i="13"/>
  <c r="Q249" i="13" s="1" a="1"/>
  <c r="Q249" i="13" s="1"/>
  <c r="I249" i="13"/>
  <c r="P249" i="13" a="1"/>
  <c r="P249" i="13" s="1"/>
  <c r="M249" i="13" l="1" a="1"/>
  <c r="M249" i="13" s="1"/>
  <c r="H248" i="13"/>
  <c r="O249" i="13" a="1"/>
  <c r="O249" i="13" s="1"/>
  <c r="L248" i="13" l="1"/>
  <c r="N248" i="13" s="1" a="1"/>
  <c r="N248" i="13" s="1"/>
  <c r="I248" i="13"/>
  <c r="K248" i="13"/>
  <c r="Q248" i="13" s="1" a="1"/>
  <c r="Q248" i="13" s="1"/>
  <c r="J248" i="13"/>
  <c r="P248" i="13" a="1"/>
  <c r="P248" i="13" s="1"/>
  <c r="O248" i="13" a="1"/>
  <c r="O248" i="13" s="1"/>
  <c r="M248" i="13" l="1" a="1"/>
  <c r="M248" i="13" s="1"/>
  <c r="H247" i="13"/>
  <c r="L247" i="13" l="1"/>
  <c r="M247" i="13" s="1" a="1"/>
  <c r="M247" i="13" s="1"/>
  <c r="I247" i="13"/>
  <c r="O247" i="13" s="1" a="1"/>
  <c r="O247" i="13" s="1"/>
  <c r="J247" i="13"/>
  <c r="P247" i="13" s="1" a="1"/>
  <c r="P247" i="13" s="1"/>
  <c r="K247" i="13"/>
  <c r="Q247" i="13" s="1" a="1"/>
  <c r="Q247" i="13" s="1"/>
  <c r="N247" i="13" l="1" a="1"/>
  <c r="N247" i="13" s="1"/>
  <c r="H246" i="13"/>
  <c r="L246" i="13" l="1"/>
  <c r="M246" i="13" s="1" a="1"/>
  <c r="M246" i="13" s="1"/>
  <c r="J246" i="13"/>
  <c r="P246" i="13" s="1" a="1"/>
  <c r="P246" i="13" s="1"/>
  <c r="K246" i="13"/>
  <c r="Q246" i="13" s="1" a="1"/>
  <c r="Q246" i="13" s="1"/>
  <c r="I246" i="13"/>
  <c r="O246" i="13" s="1" a="1"/>
  <c r="O246" i="13" s="1"/>
  <c r="N246" i="13" l="1" a="1"/>
  <c r="N246" i="13" s="1"/>
  <c r="H245" i="13"/>
  <c r="L245" i="13" l="1"/>
  <c r="N245" i="13" s="1" a="1"/>
  <c r="N245" i="13" s="1"/>
  <c r="K245" i="13"/>
  <c r="Q245" i="13" s="1" a="1"/>
  <c r="Q245" i="13" s="1"/>
  <c r="J245" i="13"/>
  <c r="I245" i="13"/>
  <c r="O245" i="13" s="1" a="1"/>
  <c r="O245" i="13" s="1"/>
  <c r="P245" i="13" a="1"/>
  <c r="P245" i="13" s="1"/>
  <c r="M245" i="13" l="1" a="1"/>
  <c r="M245" i="13" s="1"/>
  <c r="H244" i="13"/>
  <c r="L244" i="13" l="1"/>
  <c r="M244" i="13" s="1" a="1"/>
  <c r="M244" i="13" s="1"/>
  <c r="I244" i="13"/>
  <c r="J244" i="13"/>
  <c r="P244" i="13" s="1" a="1"/>
  <c r="P244" i="13" s="1"/>
  <c r="K244" i="13"/>
  <c r="Q244" i="13" s="1" a="1"/>
  <c r="Q244" i="13" s="1"/>
  <c r="O244" i="13" a="1"/>
  <c r="O244" i="13" s="1"/>
  <c r="N244" i="13" l="1" a="1"/>
  <c r="N244" i="13" s="1"/>
  <c r="H243" i="13"/>
  <c r="L243" i="13" l="1"/>
  <c r="N243" i="13" s="1" a="1"/>
  <c r="N243" i="13" s="1"/>
  <c r="I243" i="13"/>
  <c r="O243" i="13" s="1" a="1"/>
  <c r="O243" i="13" s="1"/>
  <c r="J243" i="13"/>
  <c r="P243" i="13" s="1" a="1"/>
  <c r="P243" i="13" s="1"/>
  <c r="K243" i="13"/>
  <c r="Q243" i="13" s="1" a="1"/>
  <c r="Q243" i="13" s="1"/>
  <c r="M243" i="13" l="1" a="1"/>
  <c r="M243" i="13" s="1"/>
  <c r="H242" i="13"/>
  <c r="L242" i="13" l="1"/>
  <c r="M242" i="13" s="1" a="1"/>
  <c r="M242" i="13" s="1"/>
  <c r="I242" i="13"/>
  <c r="J242" i="13"/>
  <c r="P242" i="13" s="1" a="1"/>
  <c r="P242" i="13" s="1"/>
  <c r="K242" i="13"/>
  <c r="Q242" i="13" s="1" a="1"/>
  <c r="Q242" i="13" s="1"/>
  <c r="N242" i="13" l="1" a="1"/>
  <c r="N242" i="13" s="1"/>
  <c r="H241" i="13"/>
  <c r="O242" i="13" a="1"/>
  <c r="O242" i="13" s="1"/>
  <c r="L241" i="13" l="1"/>
  <c r="M241" i="13" s="1" a="1"/>
  <c r="M241" i="13" s="1"/>
  <c r="I241" i="13"/>
  <c r="J241" i="13"/>
  <c r="P241" i="13" s="1" a="1"/>
  <c r="P241" i="13" s="1"/>
  <c r="K241" i="13"/>
  <c r="Q241" i="13" s="1" a="1"/>
  <c r="Q241" i="13" s="1"/>
  <c r="N241" i="13" l="1" a="1"/>
  <c r="N241" i="13" s="1"/>
  <c r="H240" i="13"/>
  <c r="O241" i="13" a="1"/>
  <c r="O241" i="13" s="1"/>
  <c r="L240" i="13" l="1"/>
  <c r="N240" i="13" s="1" a="1"/>
  <c r="N240" i="13" s="1"/>
  <c r="I240" i="13"/>
  <c r="J240" i="13"/>
  <c r="P240" i="13" s="1" a="1"/>
  <c r="P240" i="13" s="1"/>
  <c r="K240" i="13"/>
  <c r="Q240" i="13" s="1" a="1"/>
  <c r="Q240" i="13" s="1"/>
  <c r="O240" i="13" a="1"/>
  <c r="O240" i="13" s="1"/>
  <c r="M240" i="13" l="1" a="1"/>
  <c r="M240" i="13" s="1"/>
  <c r="H239" i="13"/>
  <c r="L239" i="13" l="1"/>
  <c r="M239" i="13" s="1" a="1"/>
  <c r="M239" i="13" s="1"/>
  <c r="I239" i="13"/>
  <c r="J239" i="13"/>
  <c r="P239" i="13" s="1" a="1"/>
  <c r="P239" i="13" s="1"/>
  <c r="K239" i="13"/>
  <c r="Q239" i="13" s="1" a="1"/>
  <c r="Q239" i="13" s="1"/>
  <c r="O239" i="13" a="1"/>
  <c r="O239" i="13" s="1"/>
  <c r="N239" i="13" l="1" a="1"/>
  <c r="N239" i="13" s="1"/>
  <c r="H238" i="13"/>
  <c r="L238" i="13" l="1"/>
  <c r="M238" i="13" s="1" a="1"/>
  <c r="M238" i="13" s="1"/>
  <c r="J238" i="13"/>
  <c r="P238" i="13" s="1" a="1"/>
  <c r="P238" i="13" s="1"/>
  <c r="K238" i="13"/>
  <c r="Q238" i="13" s="1" a="1"/>
  <c r="Q238" i="13" s="1"/>
  <c r="I238" i="13"/>
  <c r="O238" i="13" s="1" a="1"/>
  <c r="O238" i="13" s="1"/>
  <c r="N238" i="13" l="1" a="1"/>
  <c r="N238" i="13" s="1"/>
  <c r="H237" i="13"/>
  <c r="L237" i="13" l="1"/>
  <c r="N237" i="13" s="1" a="1"/>
  <c r="N237" i="13" s="1"/>
  <c r="K237" i="13"/>
  <c r="Q237" i="13" s="1" a="1"/>
  <c r="Q237" i="13" s="1"/>
  <c r="I237" i="13"/>
  <c r="O237" i="13" s="1" a="1"/>
  <c r="O237" i="13" s="1"/>
  <c r="J237" i="13"/>
  <c r="P237" i="13" s="1" a="1"/>
  <c r="P237" i="13" s="1"/>
  <c r="M237" i="13" l="1" a="1"/>
  <c r="M237" i="13" s="1"/>
  <c r="H236" i="13"/>
  <c r="L236" i="13" l="1"/>
  <c r="M236" i="13" s="1" a="1"/>
  <c r="M236" i="13" s="1"/>
  <c r="I236" i="13"/>
  <c r="O236" i="13" s="1" a="1"/>
  <c r="O236" i="13" s="1"/>
  <c r="J236" i="13"/>
  <c r="P236" i="13" s="1" a="1"/>
  <c r="P236" i="13" s="1"/>
  <c r="K236" i="13"/>
  <c r="Q236" i="13" s="1" a="1"/>
  <c r="Q236" i="13" s="1"/>
  <c r="N236" i="13" l="1" a="1"/>
  <c r="N236" i="13" s="1"/>
  <c r="H235" i="13"/>
  <c r="L235" i="13" l="1"/>
  <c r="M235" i="13" s="1" a="1"/>
  <c r="M235" i="13" s="1"/>
  <c r="I235" i="13"/>
  <c r="J235" i="13"/>
  <c r="P235" i="13" s="1" a="1"/>
  <c r="P235" i="13" s="1"/>
  <c r="K235" i="13"/>
  <c r="Q235" i="13" s="1" a="1"/>
  <c r="Q235" i="13" s="1"/>
  <c r="O235" i="13" a="1"/>
  <c r="O235" i="13" s="1"/>
  <c r="N235" i="13" l="1" a="1"/>
  <c r="N235" i="13" s="1"/>
  <c r="H234" i="13"/>
  <c r="L234" i="13" l="1"/>
  <c r="M234" i="13" s="1" a="1"/>
  <c r="M234" i="13" s="1"/>
  <c r="I234" i="13"/>
  <c r="J234" i="13"/>
  <c r="P234" i="13" s="1" a="1"/>
  <c r="P234" i="13" s="1"/>
  <c r="K234" i="13"/>
  <c r="Q234" i="13" s="1" a="1"/>
  <c r="Q234" i="13" s="1"/>
  <c r="N234" i="13" l="1" a="1"/>
  <c r="N234" i="13" s="1"/>
  <c r="H233" i="13"/>
  <c r="O234" i="13" a="1"/>
  <c r="O234" i="13" s="1"/>
  <c r="L233" i="13" l="1"/>
  <c r="M233" i="13" s="1" a="1"/>
  <c r="M233" i="13" s="1"/>
  <c r="I233" i="13"/>
  <c r="J233" i="13"/>
  <c r="P233" i="13" s="1" a="1"/>
  <c r="P233" i="13" s="1"/>
  <c r="K233" i="13"/>
  <c r="Q233" i="13" s="1" a="1"/>
  <c r="Q233" i="13" s="1"/>
  <c r="N233" i="13" l="1" a="1"/>
  <c r="N233" i="13" s="1"/>
  <c r="H232" i="13"/>
  <c r="O233" i="13" a="1"/>
  <c r="O233" i="13" s="1"/>
  <c r="L232" i="13" l="1"/>
  <c r="N232" i="13" s="1" a="1"/>
  <c r="N232" i="13" s="1"/>
  <c r="I232" i="13"/>
  <c r="O232" i="13" s="1" a="1"/>
  <c r="O232" i="13" s="1"/>
  <c r="J232" i="13"/>
  <c r="P232" i="13" s="1" a="1"/>
  <c r="P232" i="13" s="1"/>
  <c r="K232" i="13"/>
  <c r="Q232" i="13" s="1" a="1"/>
  <c r="Q232" i="13" s="1"/>
  <c r="M232" i="13" l="1" a="1"/>
  <c r="M232" i="13" s="1"/>
  <c r="H231" i="13"/>
  <c r="L231" i="13" l="1"/>
  <c r="M231" i="13" s="1" a="1"/>
  <c r="M231" i="13" s="1"/>
  <c r="I231" i="13"/>
  <c r="J231" i="13"/>
  <c r="P231" i="13" s="1" a="1"/>
  <c r="P231" i="13" s="1"/>
  <c r="K231" i="13"/>
  <c r="Q231" i="13" s="1" a="1"/>
  <c r="Q231" i="13" s="1"/>
  <c r="O231" i="13" a="1"/>
  <c r="O231" i="13" s="1"/>
  <c r="N231" i="13" l="1" a="1"/>
  <c r="N231" i="13" s="1"/>
  <c r="H230" i="13"/>
  <c r="L230" i="13" l="1"/>
  <c r="M230" i="13" s="1" a="1"/>
  <c r="M230" i="13" s="1"/>
  <c r="J230" i="13"/>
  <c r="P230" i="13" s="1" a="1"/>
  <c r="P230" i="13" s="1"/>
  <c r="K230" i="13"/>
  <c r="Q230" i="13" s="1" a="1"/>
  <c r="Q230" i="13" s="1"/>
  <c r="I230" i="13"/>
  <c r="O230" i="13" s="1" a="1"/>
  <c r="O230" i="13" s="1"/>
  <c r="N230" i="13" l="1" a="1"/>
  <c r="N230" i="13" s="1"/>
  <c r="H229" i="13"/>
  <c r="L229" i="13" l="1"/>
  <c r="N229" i="13" s="1" a="1"/>
  <c r="N229" i="13" s="1"/>
  <c r="K229" i="13"/>
  <c r="Q229" i="13" s="1" a="1"/>
  <c r="Q229" i="13" s="1"/>
  <c r="I229" i="13"/>
  <c r="O229" i="13" s="1" a="1"/>
  <c r="O229" i="13" s="1"/>
  <c r="J229" i="13"/>
  <c r="P229" i="13" s="1" a="1"/>
  <c r="P229" i="13" s="1"/>
  <c r="M229" i="13" l="1" a="1"/>
  <c r="M229" i="13" s="1"/>
  <c r="H228" i="13"/>
  <c r="L228" i="13" l="1"/>
  <c r="M228" i="13" s="1" a="1"/>
  <c r="M228" i="13" s="1"/>
  <c r="I228" i="13"/>
  <c r="O228" i="13" s="1" a="1"/>
  <c r="O228" i="13" s="1"/>
  <c r="J228" i="13"/>
  <c r="P228" i="13" s="1" a="1"/>
  <c r="P228" i="13" s="1"/>
  <c r="K228" i="13"/>
  <c r="Q228" i="13" s="1" a="1"/>
  <c r="Q228" i="13" s="1"/>
  <c r="N228" i="13" l="1" a="1"/>
  <c r="N228" i="13" s="1"/>
  <c r="H227" i="13"/>
  <c r="L227" i="13" l="1"/>
  <c r="M227" i="13" s="1" a="1"/>
  <c r="M227" i="13" s="1"/>
  <c r="I227" i="13"/>
  <c r="J227" i="13"/>
  <c r="P227" i="13" s="1" a="1"/>
  <c r="P227" i="13" s="1"/>
  <c r="K227" i="13"/>
  <c r="Q227" i="13" s="1" a="1"/>
  <c r="Q227" i="13" s="1"/>
  <c r="N227" i="13" l="1" a="1"/>
  <c r="N227" i="13" s="1"/>
  <c r="H226" i="13"/>
  <c r="O227" i="13" a="1"/>
  <c r="O227" i="13" s="1"/>
  <c r="L226" i="13" l="1"/>
  <c r="M226" i="13" s="1" a="1"/>
  <c r="M226" i="13" s="1"/>
  <c r="I226" i="13"/>
  <c r="J226" i="13"/>
  <c r="P226" i="13" s="1" a="1"/>
  <c r="P226" i="13" s="1"/>
  <c r="K226" i="13"/>
  <c r="Q226" i="13" s="1" a="1"/>
  <c r="Q226" i="13" s="1"/>
  <c r="N226" i="13" l="1" a="1"/>
  <c r="N226" i="13" s="1"/>
  <c r="H225" i="13"/>
  <c r="O226" i="13" a="1"/>
  <c r="O226" i="13" s="1"/>
  <c r="L225" i="13" l="1"/>
  <c r="M225" i="13" s="1" a="1"/>
  <c r="M225" i="13" s="1"/>
  <c r="I225" i="13"/>
  <c r="J225" i="13"/>
  <c r="K225" i="13"/>
  <c r="Q225" i="13" s="1" a="1"/>
  <c r="Q225" i="13" s="1"/>
  <c r="P225" i="13" a="1"/>
  <c r="P225" i="13" s="1"/>
  <c r="N225" i="13" l="1" a="1"/>
  <c r="N225" i="13" s="1"/>
  <c r="H224" i="13"/>
  <c r="O225" i="13" a="1"/>
  <c r="O225" i="13" s="1"/>
  <c r="L224" i="13" l="1"/>
  <c r="N224" i="13" s="1" a="1"/>
  <c r="N224" i="13" s="1"/>
  <c r="I224" i="13"/>
  <c r="O224" i="13" s="1" a="1"/>
  <c r="O224" i="13" s="1"/>
  <c r="J224" i="13"/>
  <c r="P224" i="13" s="1" a="1"/>
  <c r="P224" i="13" s="1"/>
  <c r="K224" i="13"/>
  <c r="Q224" i="13" s="1" a="1"/>
  <c r="Q224" i="13" s="1"/>
  <c r="M224" i="13" l="1" a="1"/>
  <c r="M224" i="13" s="1"/>
  <c r="H223" i="13"/>
  <c r="L223" i="13" l="1"/>
  <c r="M223" i="13" s="1" a="1"/>
  <c r="M223" i="13" s="1"/>
  <c r="I223" i="13"/>
  <c r="O223" i="13" s="1" a="1"/>
  <c r="O223" i="13" s="1"/>
  <c r="J223" i="13"/>
  <c r="P223" i="13" s="1" a="1"/>
  <c r="P223" i="13" s="1"/>
  <c r="K223" i="13"/>
  <c r="Q223" i="13" s="1" a="1"/>
  <c r="Q223" i="13" s="1"/>
  <c r="N223" i="13" l="1" a="1"/>
  <c r="N223" i="13" s="1"/>
  <c r="H222" i="13"/>
  <c r="L222" i="13" l="1"/>
  <c r="M222" i="13" s="1" a="1"/>
  <c r="M222" i="13" s="1"/>
  <c r="J222" i="13"/>
  <c r="P222" i="13" s="1" a="1"/>
  <c r="P222" i="13" s="1"/>
  <c r="K222" i="13"/>
  <c r="I222" i="13"/>
  <c r="O222" i="13" s="1" a="1"/>
  <c r="O222" i="13" s="1"/>
  <c r="Q222" i="13" a="1"/>
  <c r="Q222" i="13" s="1"/>
  <c r="N222" i="13" l="1" a="1"/>
  <c r="N222" i="13" s="1"/>
  <c r="H221" i="13"/>
  <c r="L221" i="13" l="1"/>
  <c r="N221" i="13" s="1" a="1"/>
  <c r="N221" i="13" s="1"/>
  <c r="K221" i="13"/>
  <c r="Q221" i="13" s="1" a="1"/>
  <c r="Q221" i="13" s="1"/>
  <c r="I221" i="13"/>
  <c r="J221" i="13"/>
  <c r="P221" i="13" s="1" a="1"/>
  <c r="P221" i="13" s="1"/>
  <c r="O221" i="13" a="1"/>
  <c r="O221" i="13" s="1"/>
  <c r="M221" i="13" l="1" a="1"/>
  <c r="M221" i="13" s="1"/>
  <c r="H220" i="13"/>
  <c r="L220" i="13" l="1"/>
  <c r="M220" i="13" s="1" a="1"/>
  <c r="M220" i="13" s="1"/>
  <c r="I220" i="13"/>
  <c r="J220" i="13"/>
  <c r="K220" i="13"/>
  <c r="Q220" i="13" s="1" a="1"/>
  <c r="Q220" i="13" s="1"/>
  <c r="P220" i="13" a="1"/>
  <c r="P220" i="13" s="1"/>
  <c r="O220" i="13" a="1"/>
  <c r="O220" i="13" s="1"/>
  <c r="N220" i="13" l="1" a="1"/>
  <c r="N220" i="13" s="1"/>
  <c r="H219" i="13"/>
  <c r="L219" i="13" l="1"/>
  <c r="M219" i="13" s="1" a="1"/>
  <c r="M219" i="13" s="1"/>
  <c r="I219" i="13"/>
  <c r="O219" i="13" s="1" a="1"/>
  <c r="O219" i="13" s="1"/>
  <c r="J219" i="13"/>
  <c r="P219" i="13" s="1" a="1"/>
  <c r="P219" i="13" s="1"/>
  <c r="K219" i="13"/>
  <c r="Q219" i="13" s="1" a="1"/>
  <c r="Q219" i="13" s="1"/>
  <c r="N219" i="13" l="1" a="1"/>
  <c r="N219" i="13" s="1"/>
  <c r="H218" i="13"/>
  <c r="L218" i="13" l="1"/>
  <c r="M218" i="13" s="1" a="1"/>
  <c r="M218" i="13" s="1"/>
  <c r="I218" i="13"/>
  <c r="J218" i="13"/>
  <c r="K218" i="13"/>
  <c r="Q218" i="13" s="1" a="1"/>
  <c r="Q218" i="13" s="1"/>
  <c r="P218" i="13" a="1"/>
  <c r="P218" i="13" s="1"/>
  <c r="N218" i="13" l="1" a="1"/>
  <c r="N218" i="13" s="1"/>
  <c r="H217" i="13"/>
  <c r="O218" i="13" a="1"/>
  <c r="O218" i="13" s="1"/>
  <c r="L217" i="13" l="1"/>
  <c r="M217" i="13" s="1" a="1"/>
  <c r="M217" i="13" s="1"/>
  <c r="I217" i="13"/>
  <c r="J217" i="13"/>
  <c r="P217" i="13" s="1" a="1"/>
  <c r="P217" i="13" s="1"/>
  <c r="K217" i="13"/>
  <c r="Q217" i="13" s="1" a="1"/>
  <c r="Q217" i="13" s="1"/>
  <c r="N217" i="13" l="1" a="1"/>
  <c r="N217" i="13" s="1"/>
  <c r="H216" i="13"/>
  <c r="O217" i="13" a="1"/>
  <c r="O217" i="13" s="1"/>
  <c r="L216" i="13" l="1"/>
  <c r="N216" i="13" s="1" a="1"/>
  <c r="N216" i="13" s="1"/>
  <c r="I216" i="13"/>
  <c r="O216" i="13" s="1" a="1"/>
  <c r="O216" i="13" s="1"/>
  <c r="J216" i="13"/>
  <c r="K216" i="13"/>
  <c r="Q216" i="13" s="1" a="1"/>
  <c r="Q216" i="13" s="1"/>
  <c r="P216" i="13" a="1"/>
  <c r="P216" i="13" s="1"/>
  <c r="M216" i="13" l="1" a="1"/>
  <c r="M216" i="13" s="1"/>
  <c r="H215" i="13"/>
  <c r="L215" i="13" l="1"/>
  <c r="M215" i="13" s="1" a="1"/>
  <c r="M215" i="13" s="1"/>
  <c r="I215" i="13"/>
  <c r="J215" i="13"/>
  <c r="P215" i="13" s="1" a="1"/>
  <c r="P215" i="13" s="1"/>
  <c r="K215" i="13"/>
  <c r="Q215" i="13" s="1" a="1"/>
  <c r="Q215" i="13" s="1"/>
  <c r="O215" i="13" a="1"/>
  <c r="O215" i="13" s="1"/>
  <c r="N215" i="13" l="1" a="1"/>
  <c r="N215" i="13" s="1"/>
  <c r="H214" i="13"/>
  <c r="L214" i="13" l="1"/>
  <c r="M214" i="13" s="1" a="1"/>
  <c r="M214" i="13" s="1"/>
  <c r="J214" i="13"/>
  <c r="P214" i="13" s="1" a="1"/>
  <c r="P214" i="13" s="1"/>
  <c r="K214" i="13"/>
  <c r="Q214" i="13" s="1" a="1"/>
  <c r="Q214" i="13" s="1"/>
  <c r="I214" i="13"/>
  <c r="O214" i="13" s="1" a="1"/>
  <c r="O214" i="13" s="1"/>
  <c r="N214" i="13" l="1" a="1"/>
  <c r="N214" i="13" s="1"/>
  <c r="H213" i="13"/>
  <c r="L213" i="13" l="1"/>
  <c r="N213" i="13" s="1" a="1"/>
  <c r="N213" i="13" s="1"/>
  <c r="K213" i="13"/>
  <c r="I213" i="13"/>
  <c r="O213" i="13" s="1" a="1"/>
  <c r="O213" i="13" s="1"/>
  <c r="J213" i="13"/>
  <c r="P213" i="13" s="1" a="1"/>
  <c r="P213" i="13" s="1"/>
  <c r="Q213" i="13" a="1"/>
  <c r="Q213" i="13" s="1"/>
  <c r="M213" i="13" l="1" a="1"/>
  <c r="M213" i="13" s="1"/>
  <c r="H212" i="13"/>
  <c r="L212" i="13" l="1"/>
  <c r="M212" i="13" s="1" a="1"/>
  <c r="M212" i="13" s="1"/>
  <c r="I212" i="13"/>
  <c r="J212" i="13"/>
  <c r="P212" i="13" s="1" a="1"/>
  <c r="P212" i="13" s="1"/>
  <c r="K212" i="13"/>
  <c r="Q212" i="13" s="1" a="1"/>
  <c r="Q212" i="13" s="1"/>
  <c r="O212" i="13" a="1"/>
  <c r="O212" i="13" s="1"/>
  <c r="N212" i="13" l="1" a="1"/>
  <c r="N212" i="13" s="1"/>
  <c r="H211" i="13"/>
  <c r="L211" i="13" l="1"/>
  <c r="M211" i="13" s="1" a="1"/>
  <c r="M211" i="13" s="1"/>
  <c r="I211" i="13"/>
  <c r="O211" i="13" s="1" a="1"/>
  <c r="O211" i="13" s="1"/>
  <c r="J211" i="13"/>
  <c r="K211" i="13"/>
  <c r="Q211" i="13" s="1" a="1"/>
  <c r="Q211" i="13" s="1"/>
  <c r="P211" i="13" a="1"/>
  <c r="P211" i="13" s="1"/>
  <c r="N211" i="13" l="1" a="1"/>
  <c r="N211" i="13" s="1"/>
  <c r="H210" i="13"/>
  <c r="L210" i="13" l="1"/>
  <c r="M210" i="13" s="1" a="1"/>
  <c r="M210" i="13" s="1"/>
  <c r="I210" i="13"/>
  <c r="J210" i="13"/>
  <c r="P210" i="13" s="1" a="1"/>
  <c r="P210" i="13" s="1"/>
  <c r="K210" i="13"/>
  <c r="Q210" i="13" s="1" a="1"/>
  <c r="Q210" i="13" s="1"/>
  <c r="N210" i="13" l="1" a="1"/>
  <c r="N210" i="13" s="1"/>
  <c r="H209" i="13"/>
  <c r="O210" i="13" a="1"/>
  <c r="O210" i="13" s="1"/>
  <c r="L209" i="13" l="1"/>
  <c r="M209" i="13" s="1" a="1"/>
  <c r="M209" i="13" s="1"/>
  <c r="I209" i="13"/>
  <c r="J209" i="13"/>
  <c r="P209" i="13" s="1" a="1"/>
  <c r="P209" i="13" s="1"/>
  <c r="K209" i="13"/>
  <c r="Q209" i="13" s="1" a="1"/>
  <c r="Q209" i="13" s="1"/>
  <c r="N209" i="13" l="1" a="1"/>
  <c r="N209" i="13" s="1"/>
  <c r="H208" i="13"/>
  <c r="O209" i="13" a="1"/>
  <c r="O209" i="13" s="1"/>
  <c r="L208" i="13" l="1"/>
  <c r="N208" i="13" s="1" a="1"/>
  <c r="N208" i="13" s="1"/>
  <c r="I208" i="13"/>
  <c r="O208" i="13" s="1" a="1"/>
  <c r="O208" i="13" s="1"/>
  <c r="J208" i="13"/>
  <c r="P208" i="13" s="1" a="1"/>
  <c r="P208" i="13" s="1"/>
  <c r="K208" i="13"/>
  <c r="Q208" i="13" s="1" a="1"/>
  <c r="Q208" i="13" s="1"/>
  <c r="M208" i="13" l="1" a="1"/>
  <c r="M208" i="13" s="1"/>
  <c r="H207" i="13"/>
  <c r="L207" i="13" l="1"/>
  <c r="M207" i="13" s="1" a="1"/>
  <c r="M207" i="13" s="1"/>
  <c r="I207" i="13"/>
  <c r="O207" i="13" s="1" a="1"/>
  <c r="O207" i="13" s="1"/>
  <c r="J207" i="13"/>
  <c r="P207" i="13" s="1" a="1"/>
  <c r="P207" i="13" s="1"/>
  <c r="K207" i="13"/>
  <c r="Q207" i="13" s="1" a="1"/>
  <c r="Q207" i="13" s="1"/>
  <c r="N207" i="13" l="1" a="1"/>
  <c r="N207" i="13" s="1"/>
  <c r="H206" i="13"/>
  <c r="L206" i="13" l="1"/>
  <c r="N206" i="13" s="1" a="1"/>
  <c r="N206" i="13" s="1"/>
  <c r="J206" i="13"/>
  <c r="P206" i="13" s="1" a="1"/>
  <c r="P206" i="13" s="1"/>
  <c r="K206" i="13"/>
  <c r="I206" i="13"/>
  <c r="O206" i="13" s="1" a="1"/>
  <c r="O206" i="13" s="1"/>
  <c r="Q206" i="13" a="1"/>
  <c r="Q206" i="13" s="1"/>
  <c r="M206" i="13" l="1" a="1"/>
  <c r="M206" i="13" s="1"/>
  <c r="H205" i="13"/>
  <c r="L205" i="13" l="1"/>
  <c r="N205" i="13" s="1" a="1"/>
  <c r="N205" i="13" s="1"/>
  <c r="K205" i="13"/>
  <c r="Q205" i="13" s="1" a="1"/>
  <c r="Q205" i="13" s="1"/>
  <c r="I205" i="13"/>
  <c r="O205" i="13" s="1" a="1"/>
  <c r="O205" i="13" s="1"/>
  <c r="J205" i="13"/>
  <c r="P205" i="13" s="1" a="1"/>
  <c r="P205" i="13" s="1"/>
  <c r="M205" i="13" l="1" a="1"/>
  <c r="M205" i="13" s="1"/>
  <c r="H204" i="13"/>
  <c r="L204" i="13" l="1"/>
  <c r="M204" i="13" s="1" a="1"/>
  <c r="M204" i="13" s="1"/>
  <c r="I204" i="13"/>
  <c r="O204" i="13" s="1" a="1"/>
  <c r="O204" i="13" s="1"/>
  <c r="J204" i="13"/>
  <c r="P204" i="13" s="1" a="1"/>
  <c r="P204" i="13" s="1"/>
  <c r="K204" i="13"/>
  <c r="Q204" i="13" s="1" a="1"/>
  <c r="Q204" i="13" s="1"/>
  <c r="N204" i="13" l="1" a="1"/>
  <c r="N204" i="13" s="1"/>
  <c r="H203" i="13"/>
  <c r="L203" i="13" l="1"/>
  <c r="M203" i="13" s="1" a="1"/>
  <c r="M203" i="13" s="1"/>
  <c r="I203" i="13"/>
  <c r="J203" i="13"/>
  <c r="P203" i="13" s="1" a="1"/>
  <c r="P203" i="13" s="1"/>
  <c r="K203" i="13"/>
  <c r="Q203" i="13" s="1" a="1"/>
  <c r="Q203" i="13" s="1"/>
  <c r="O203" i="13" a="1"/>
  <c r="O203" i="13" s="1"/>
  <c r="N203" i="13" l="1" a="1"/>
  <c r="N203" i="13" s="1"/>
  <c r="H202" i="13"/>
  <c r="L202" i="13" l="1"/>
  <c r="M202" i="13" s="1" a="1"/>
  <c r="M202" i="13" s="1"/>
  <c r="I202" i="13"/>
  <c r="J202" i="13"/>
  <c r="K202" i="13"/>
  <c r="Q202" i="13" s="1" a="1"/>
  <c r="Q202" i="13" s="1"/>
  <c r="P202" i="13" a="1"/>
  <c r="P202" i="13" s="1"/>
  <c r="N202" i="13" l="1" a="1"/>
  <c r="N202" i="13" s="1"/>
  <c r="H201" i="13"/>
  <c r="O202" i="13" a="1"/>
  <c r="O202" i="13" s="1"/>
  <c r="L201" i="13" l="1"/>
  <c r="N201" i="13" s="1" a="1"/>
  <c r="N201" i="13" s="1"/>
  <c r="I201" i="13"/>
  <c r="J201" i="13"/>
  <c r="P201" i="13" s="1" a="1"/>
  <c r="P201" i="13" s="1"/>
  <c r="K201" i="13"/>
  <c r="Q201" i="13" s="1" a="1"/>
  <c r="Q201" i="13" s="1"/>
  <c r="M201" i="13" l="1" a="1"/>
  <c r="M201" i="13" s="1"/>
  <c r="H200" i="13"/>
  <c r="O201" i="13" a="1"/>
  <c r="O201" i="13" s="1"/>
  <c r="L200" i="13" l="1"/>
  <c r="N200" i="13" s="1" a="1"/>
  <c r="N200" i="13" s="1"/>
  <c r="I200" i="13"/>
  <c r="O200" i="13" s="1" a="1"/>
  <c r="O200" i="13" s="1"/>
  <c r="J200" i="13"/>
  <c r="P200" i="13" s="1" a="1"/>
  <c r="P200" i="13" s="1"/>
  <c r="K200" i="13"/>
  <c r="Q200" i="13" s="1" a="1"/>
  <c r="Q200" i="13" s="1"/>
  <c r="M200" i="13" l="1" a="1"/>
  <c r="M200" i="13" s="1"/>
  <c r="H199" i="13"/>
  <c r="L199" i="13" l="1"/>
  <c r="M199" i="13" s="1" a="1"/>
  <c r="M199" i="13" s="1"/>
  <c r="I199" i="13"/>
  <c r="O199" i="13" s="1" a="1"/>
  <c r="O199" i="13" s="1"/>
  <c r="J199" i="13"/>
  <c r="P199" i="13" s="1" a="1"/>
  <c r="P199" i="13" s="1"/>
  <c r="K199" i="13"/>
  <c r="Q199" i="13" s="1" a="1"/>
  <c r="Q199" i="13" s="1"/>
  <c r="N199" i="13" l="1" a="1"/>
  <c r="N199" i="13" s="1"/>
  <c r="H198" i="13"/>
  <c r="L198" i="13" l="1"/>
  <c r="M198" i="13" s="1" a="1"/>
  <c r="M198" i="13" s="1"/>
  <c r="J198" i="13"/>
  <c r="P198" i="13" s="1" a="1"/>
  <c r="P198" i="13" s="1"/>
  <c r="K198" i="13"/>
  <c r="Q198" i="13" s="1" a="1"/>
  <c r="Q198" i="13" s="1"/>
  <c r="I198" i="13"/>
  <c r="O198" i="13" s="1" a="1"/>
  <c r="O198" i="13" s="1"/>
  <c r="N198" i="13" l="1" a="1"/>
  <c r="N198" i="13" s="1"/>
  <c r="H197" i="13"/>
  <c r="L197" i="13" l="1"/>
  <c r="N197" i="13" s="1" a="1"/>
  <c r="N197" i="13" s="1"/>
  <c r="K197" i="13"/>
  <c r="Q197" i="13" s="1" a="1"/>
  <c r="Q197" i="13" s="1"/>
  <c r="I197" i="13"/>
  <c r="O197" i="13" s="1" a="1"/>
  <c r="O197" i="13" s="1"/>
  <c r="J197" i="13"/>
  <c r="P197" i="13" s="1" a="1"/>
  <c r="P197" i="13" s="1"/>
  <c r="M197" i="13" l="1" a="1"/>
  <c r="M197" i="13" s="1"/>
  <c r="H196" i="13"/>
  <c r="L196" i="13" l="1"/>
  <c r="N196" i="13" s="1" a="1"/>
  <c r="N196" i="13" s="1"/>
  <c r="I196" i="13"/>
  <c r="O196" i="13" s="1" a="1"/>
  <c r="O196" i="13" s="1"/>
  <c r="J196" i="13"/>
  <c r="P196" i="13" s="1" a="1"/>
  <c r="P196" i="13" s="1"/>
  <c r="K196" i="13"/>
  <c r="Q196" i="13" s="1" a="1"/>
  <c r="Q196" i="13" s="1"/>
  <c r="M196" i="13" l="1" a="1"/>
  <c r="M196" i="13" s="1"/>
  <c r="H195" i="13"/>
  <c r="L195" i="13" l="1"/>
  <c r="M195" i="13" s="1" a="1"/>
  <c r="M195" i="13" s="1"/>
  <c r="I195" i="13"/>
  <c r="O195" i="13" s="1" a="1"/>
  <c r="O195" i="13" s="1"/>
  <c r="J195" i="13"/>
  <c r="P195" i="13" s="1" a="1"/>
  <c r="P195" i="13" s="1"/>
  <c r="K195" i="13"/>
  <c r="Q195" i="13" a="1"/>
  <c r="Q195" i="13" s="1"/>
  <c r="N195" i="13" l="1" a="1"/>
  <c r="N195" i="13" s="1"/>
  <c r="H194" i="13"/>
  <c r="L194" i="13" l="1"/>
  <c r="M194" i="13" s="1" a="1"/>
  <c r="M194" i="13" s="1"/>
  <c r="I194" i="13"/>
  <c r="J194" i="13"/>
  <c r="K194" i="13"/>
  <c r="Q194" i="13" s="1" a="1"/>
  <c r="Q194" i="13" s="1"/>
  <c r="P194" i="13" a="1"/>
  <c r="P194" i="13" s="1"/>
  <c r="N194" i="13" l="1" a="1"/>
  <c r="N194" i="13" s="1"/>
  <c r="H193" i="13"/>
  <c r="O194" i="13" a="1"/>
  <c r="O194" i="13" s="1"/>
  <c r="L193" i="13" l="1"/>
  <c r="M193" i="13" s="1" a="1"/>
  <c r="M193" i="13" s="1"/>
  <c r="I193" i="13"/>
  <c r="J193" i="13"/>
  <c r="P193" i="13" s="1" a="1"/>
  <c r="P193" i="13" s="1"/>
  <c r="K193" i="13"/>
  <c r="Q193" i="13" s="1" a="1"/>
  <c r="Q193" i="13" s="1"/>
  <c r="N193" i="13" l="1" a="1"/>
  <c r="N193" i="13" s="1"/>
  <c r="H192" i="13"/>
  <c r="O193" i="13" a="1"/>
  <c r="O193" i="13" s="1"/>
  <c r="L192" i="13" l="1"/>
  <c r="N192" i="13" s="1" a="1"/>
  <c r="N192" i="13" s="1"/>
  <c r="I192" i="13"/>
  <c r="O192" i="13" s="1" a="1"/>
  <c r="O192" i="13" s="1"/>
  <c r="J192" i="13"/>
  <c r="P192" i="13" s="1" a="1"/>
  <c r="P192" i="13" s="1"/>
  <c r="K192" i="13"/>
  <c r="Q192" i="13" s="1" a="1"/>
  <c r="Q192" i="13" s="1"/>
  <c r="M192" i="13" l="1" a="1"/>
  <c r="M192" i="13" s="1"/>
  <c r="H191" i="13"/>
  <c r="L191" i="13" l="1"/>
  <c r="M191" i="13" s="1" a="1"/>
  <c r="M191" i="13" s="1"/>
  <c r="I191" i="13"/>
  <c r="O191" i="13" s="1" a="1"/>
  <c r="O191" i="13" s="1"/>
  <c r="J191" i="13"/>
  <c r="P191" i="13" s="1" a="1"/>
  <c r="P191" i="13" s="1"/>
  <c r="K191" i="13"/>
  <c r="Q191" i="13" s="1" a="1"/>
  <c r="Q191" i="13" s="1"/>
  <c r="N191" i="13" l="1" a="1"/>
  <c r="N191" i="13" s="1"/>
  <c r="H190" i="13"/>
  <c r="L190" i="13" l="1"/>
  <c r="M190" i="13" s="1" a="1"/>
  <c r="M190" i="13" s="1"/>
  <c r="J190" i="13"/>
  <c r="K190" i="13"/>
  <c r="Q190" i="13" s="1" a="1"/>
  <c r="Q190" i="13" s="1"/>
  <c r="I190" i="13"/>
  <c r="O190" i="13" s="1" a="1"/>
  <c r="O190" i="13" s="1"/>
  <c r="P190" i="13" a="1"/>
  <c r="P190" i="13" s="1"/>
  <c r="N190" i="13" l="1" a="1"/>
  <c r="N190" i="13" s="1"/>
  <c r="H189" i="13"/>
  <c r="L189" i="13" l="1"/>
  <c r="N189" i="13" s="1" a="1"/>
  <c r="N189" i="13" s="1"/>
  <c r="K189" i="13"/>
  <c r="I189" i="13"/>
  <c r="O189" i="13" s="1" a="1"/>
  <c r="O189" i="13" s="1"/>
  <c r="J189" i="13"/>
  <c r="P189" i="13" s="1" a="1"/>
  <c r="P189" i="13" s="1"/>
  <c r="Q189" i="13" a="1"/>
  <c r="Q189" i="13" s="1"/>
  <c r="M189" i="13" l="1" a="1"/>
  <c r="M189" i="13" s="1"/>
  <c r="H188" i="13"/>
  <c r="L188" i="13" l="1"/>
  <c r="M188" i="13" s="1" a="1"/>
  <c r="M188" i="13" s="1"/>
  <c r="I188" i="13"/>
  <c r="J188" i="13"/>
  <c r="P188" i="13" s="1" a="1"/>
  <c r="P188" i="13" s="1"/>
  <c r="K188" i="13"/>
  <c r="Q188" i="13" s="1" a="1"/>
  <c r="Q188" i="13" s="1"/>
  <c r="O188" i="13" a="1"/>
  <c r="O188" i="13" s="1"/>
  <c r="N188" i="13" l="1" a="1"/>
  <c r="N188" i="13" s="1"/>
  <c r="H187" i="13"/>
  <c r="L187" i="13" l="1"/>
  <c r="M187" i="13" s="1" a="1"/>
  <c r="M187" i="13" s="1"/>
  <c r="I187" i="13"/>
  <c r="O187" i="13" s="1" a="1"/>
  <c r="O187" i="13" s="1"/>
  <c r="J187" i="13"/>
  <c r="P187" i="13" s="1" a="1"/>
  <c r="P187" i="13" s="1"/>
  <c r="K187" i="13"/>
  <c r="Q187" i="13" s="1" a="1"/>
  <c r="Q187" i="13" s="1"/>
  <c r="N187" i="13" l="1" a="1"/>
  <c r="N187" i="13" s="1"/>
  <c r="H186" i="13"/>
  <c r="L186" i="13" l="1"/>
  <c r="M186" i="13" s="1" a="1"/>
  <c r="M186" i="13" s="1"/>
  <c r="I186" i="13"/>
  <c r="J186" i="13"/>
  <c r="P186" i="13" s="1" a="1"/>
  <c r="P186" i="13" s="1"/>
  <c r="K186" i="13"/>
  <c r="Q186" i="13" s="1" a="1"/>
  <c r="Q186" i="13" s="1"/>
  <c r="N186" i="13" l="1" a="1"/>
  <c r="N186" i="13" s="1"/>
  <c r="H185" i="13"/>
  <c r="O186" i="13" a="1"/>
  <c r="O186" i="13" s="1"/>
  <c r="L185" i="13" l="1"/>
  <c r="M185" i="13" s="1" a="1"/>
  <c r="M185" i="13" s="1"/>
  <c r="I185" i="13"/>
  <c r="J185" i="13"/>
  <c r="P185" i="13" s="1" a="1"/>
  <c r="P185" i="13" s="1"/>
  <c r="K185" i="13"/>
  <c r="Q185" i="13" s="1" a="1"/>
  <c r="Q185" i="13" s="1"/>
  <c r="N185" i="13" l="1" a="1"/>
  <c r="N185" i="13" s="1"/>
  <c r="H184" i="13"/>
  <c r="O185" i="13" a="1"/>
  <c r="O185" i="13" s="1"/>
  <c r="L184" i="13" l="1"/>
  <c r="N184" i="13" s="1" a="1"/>
  <c r="N184" i="13" s="1"/>
  <c r="I184" i="13"/>
  <c r="O184" i="13" s="1" a="1"/>
  <c r="O184" i="13" s="1"/>
  <c r="J184" i="13"/>
  <c r="P184" i="13" s="1" a="1"/>
  <c r="P184" i="13" s="1"/>
  <c r="K184" i="13"/>
  <c r="Q184" i="13" s="1" a="1"/>
  <c r="Q184" i="13" s="1"/>
  <c r="M184" i="13" l="1" a="1"/>
  <c r="M184" i="13" s="1"/>
  <c r="H183" i="13"/>
  <c r="L183" i="13" l="1"/>
  <c r="M183" i="13" s="1" a="1"/>
  <c r="M183" i="13" s="1"/>
  <c r="I183" i="13"/>
  <c r="O183" i="13" s="1" a="1"/>
  <c r="O183" i="13" s="1"/>
  <c r="J183" i="13"/>
  <c r="P183" i="13" s="1" a="1"/>
  <c r="P183" i="13" s="1"/>
  <c r="K183" i="13"/>
  <c r="Q183" i="13" s="1" a="1"/>
  <c r="Q183" i="13" s="1"/>
  <c r="N183" i="13" l="1" a="1"/>
  <c r="N183" i="13" s="1"/>
  <c r="H182" i="13"/>
  <c r="L182" i="13" l="1"/>
  <c r="M182" i="13" s="1" a="1"/>
  <c r="M182" i="13" s="1"/>
  <c r="J182" i="13"/>
  <c r="P182" i="13" s="1" a="1"/>
  <c r="P182" i="13" s="1"/>
  <c r="K182" i="13"/>
  <c r="Q182" i="13" s="1" a="1"/>
  <c r="Q182" i="13" s="1"/>
  <c r="I182" i="13"/>
  <c r="O182" i="13" s="1" a="1"/>
  <c r="O182" i="13" s="1"/>
  <c r="N182" i="13" l="1" a="1"/>
  <c r="N182" i="13" s="1"/>
  <c r="H181" i="13"/>
  <c r="L181" i="13" l="1"/>
  <c r="N181" i="13" s="1" a="1"/>
  <c r="N181" i="13" s="1"/>
  <c r="K181" i="13"/>
  <c r="I181" i="13"/>
  <c r="J181" i="13"/>
  <c r="P181" i="13" s="1" a="1"/>
  <c r="P181" i="13" s="1"/>
  <c r="Q181" i="13" a="1"/>
  <c r="Q181" i="13" s="1"/>
  <c r="O181" i="13" a="1"/>
  <c r="O181" i="13" s="1"/>
  <c r="M181" i="13" l="1" a="1"/>
  <c r="M181" i="13" s="1"/>
  <c r="H180" i="13"/>
  <c r="L180" i="13" l="1"/>
  <c r="M180" i="13" s="1" a="1"/>
  <c r="M180" i="13" s="1"/>
  <c r="I180" i="13"/>
  <c r="O180" i="13" s="1" a="1"/>
  <c r="O180" i="13" s="1"/>
  <c r="J180" i="13"/>
  <c r="P180" i="13" s="1" a="1"/>
  <c r="P180" i="13" s="1"/>
  <c r="K180" i="13"/>
  <c r="Q180" i="13" s="1" a="1"/>
  <c r="Q180" i="13" s="1"/>
  <c r="N180" i="13" l="1" a="1"/>
  <c r="N180" i="13" s="1"/>
  <c r="H179" i="13"/>
  <c r="L179" i="13" l="1"/>
  <c r="M179" i="13" s="1" a="1"/>
  <c r="M179" i="13" s="1"/>
  <c r="I179" i="13"/>
  <c r="O179" i="13" s="1" a="1"/>
  <c r="O179" i="13" s="1"/>
  <c r="J179" i="13"/>
  <c r="P179" i="13" s="1" a="1"/>
  <c r="P179" i="13" s="1"/>
  <c r="K179" i="13"/>
  <c r="Q179" i="13" s="1" a="1"/>
  <c r="Q179" i="13" s="1"/>
  <c r="N179" i="13" l="1" a="1"/>
  <c r="N179" i="13" s="1"/>
  <c r="H178" i="13"/>
  <c r="L178" i="13" l="1"/>
  <c r="M178" i="13" s="1" a="1"/>
  <c r="M178" i="13" s="1"/>
  <c r="I178" i="13"/>
  <c r="J178" i="13"/>
  <c r="P178" i="13" s="1" a="1"/>
  <c r="P178" i="13" s="1"/>
  <c r="K178" i="13"/>
  <c r="Q178" i="13" s="1" a="1"/>
  <c r="Q178" i="13" s="1"/>
  <c r="N178" i="13" l="1" a="1"/>
  <c r="N178" i="13" s="1"/>
  <c r="H177" i="13"/>
  <c r="O178" i="13" a="1"/>
  <c r="O178" i="13" s="1"/>
  <c r="L177" i="13" l="1"/>
  <c r="M177" i="13" s="1" a="1"/>
  <c r="M177" i="13" s="1"/>
  <c r="I177" i="13"/>
  <c r="J177" i="13"/>
  <c r="P177" i="13" s="1" a="1"/>
  <c r="P177" i="13" s="1"/>
  <c r="K177" i="13"/>
  <c r="Q177" i="13" s="1" a="1"/>
  <c r="Q177" i="13" s="1"/>
  <c r="N177" i="13" l="1" a="1"/>
  <c r="N177" i="13" s="1"/>
  <c r="H176" i="13"/>
  <c r="O177" i="13" a="1"/>
  <c r="O177" i="13" s="1"/>
  <c r="L176" i="13" l="1"/>
  <c r="N176" i="13" s="1" a="1"/>
  <c r="N176" i="13" s="1"/>
  <c r="I176" i="13"/>
  <c r="O176" i="13" s="1" a="1"/>
  <c r="O176" i="13" s="1"/>
  <c r="J176" i="13"/>
  <c r="K176" i="13"/>
  <c r="Q176" i="13" s="1" a="1"/>
  <c r="Q176" i="13" s="1"/>
  <c r="P176" i="13" a="1"/>
  <c r="P176" i="13" s="1"/>
  <c r="M176" i="13" l="1" a="1"/>
  <c r="M176" i="13" s="1"/>
  <c r="H175" i="13"/>
  <c r="L175" i="13" l="1"/>
  <c r="M175" i="13" s="1" a="1"/>
  <c r="M175" i="13" s="1"/>
  <c r="I175" i="13"/>
  <c r="J175" i="13"/>
  <c r="P175" i="13" s="1" a="1"/>
  <c r="P175" i="13" s="1"/>
  <c r="K175" i="13"/>
  <c r="Q175" i="13" s="1" a="1"/>
  <c r="Q175" i="13" s="1"/>
  <c r="O175" i="13" a="1"/>
  <c r="O175" i="13" s="1"/>
  <c r="N175" i="13" l="1" a="1"/>
  <c r="N175" i="13" s="1"/>
  <c r="H174" i="13"/>
  <c r="L174" i="13" l="1"/>
  <c r="M174" i="13" s="1" a="1"/>
  <c r="M174" i="13" s="1"/>
  <c r="J174" i="13"/>
  <c r="P174" i="13" s="1" a="1"/>
  <c r="P174" i="13" s="1"/>
  <c r="K174" i="13"/>
  <c r="Q174" i="13" s="1" a="1"/>
  <c r="Q174" i="13" s="1"/>
  <c r="I174" i="13"/>
  <c r="O174" i="13" s="1" a="1"/>
  <c r="O174" i="13" s="1"/>
  <c r="N174" i="13" l="1" a="1"/>
  <c r="N174" i="13" s="1"/>
  <c r="H173" i="13"/>
  <c r="L173" i="13" l="1"/>
  <c r="N173" i="13" s="1" a="1"/>
  <c r="N173" i="13" s="1"/>
  <c r="I173" i="13"/>
  <c r="O173" i="13" s="1" a="1"/>
  <c r="O173" i="13" s="1"/>
  <c r="K173" i="13"/>
  <c r="Q173" i="13" s="1" a="1"/>
  <c r="Q173" i="13" s="1"/>
  <c r="J173" i="13"/>
  <c r="P173" i="13" s="1" a="1"/>
  <c r="P173" i="13" s="1"/>
  <c r="M173" i="13" l="1" a="1"/>
  <c r="M173" i="13" s="1"/>
  <c r="H172" i="13"/>
  <c r="L172" i="13" l="1"/>
  <c r="M172" i="13" s="1" a="1"/>
  <c r="M172" i="13" s="1"/>
  <c r="J172" i="13"/>
  <c r="P172" i="13" s="1" a="1"/>
  <c r="P172" i="13" s="1"/>
  <c r="K172" i="13"/>
  <c r="Q172" i="13" s="1" a="1"/>
  <c r="Q172" i="13" s="1"/>
  <c r="I172" i="13"/>
  <c r="O172" i="13" s="1" a="1"/>
  <c r="O172" i="13" s="1"/>
  <c r="N172" i="13" l="1" a="1"/>
  <c r="N172" i="13" s="1"/>
  <c r="H171" i="13"/>
  <c r="L171" i="13" l="1"/>
  <c r="N171" i="13" s="1" a="1"/>
  <c r="N171" i="13" s="1"/>
  <c r="K171" i="13"/>
  <c r="J171" i="13"/>
  <c r="P171" i="13" s="1" a="1"/>
  <c r="P171" i="13" s="1"/>
  <c r="I171" i="13"/>
  <c r="O171" i="13" s="1" a="1"/>
  <c r="O171" i="13" s="1"/>
  <c r="Q171" i="13" a="1"/>
  <c r="Q171" i="13" s="1"/>
  <c r="M171" i="13" l="1" a="1"/>
  <c r="M171" i="13" s="1"/>
  <c r="H170" i="13"/>
  <c r="L170" i="13" l="1"/>
  <c r="M170" i="13" s="1" a="1"/>
  <c r="M170" i="13" s="1"/>
  <c r="I170" i="13"/>
  <c r="J170" i="13"/>
  <c r="K170" i="13"/>
  <c r="Q170" i="13" s="1" a="1"/>
  <c r="Q170" i="13" s="1"/>
  <c r="P170" i="13" a="1"/>
  <c r="P170" i="13" s="1"/>
  <c r="N170" i="13" l="1" a="1"/>
  <c r="N170" i="13" s="1"/>
  <c r="H169" i="13"/>
  <c r="O170" i="13" a="1"/>
  <c r="O170" i="13" s="1"/>
  <c r="L169" i="13" l="1"/>
  <c r="M169" i="13" s="1" a="1"/>
  <c r="M169" i="13" s="1"/>
  <c r="I169" i="13"/>
  <c r="J169" i="13"/>
  <c r="P169" i="13" s="1" a="1"/>
  <c r="P169" i="13" s="1"/>
  <c r="K169" i="13"/>
  <c r="Q169" i="13" s="1" a="1"/>
  <c r="Q169" i="13" s="1"/>
  <c r="N169" i="13" l="1" a="1"/>
  <c r="N169" i="13" s="1"/>
  <c r="H168" i="13"/>
  <c r="O169" i="13" a="1"/>
  <c r="O169" i="13" s="1"/>
  <c r="L168" i="13" l="1"/>
  <c r="N168" i="13" s="1" a="1"/>
  <c r="N168" i="13" s="1"/>
  <c r="I168" i="13"/>
  <c r="O168" i="13" s="1" a="1"/>
  <c r="O168" i="13" s="1"/>
  <c r="J168" i="13"/>
  <c r="P168" i="13" s="1" a="1"/>
  <c r="P168" i="13" s="1"/>
  <c r="K168" i="13"/>
  <c r="Q168" i="13" s="1" a="1"/>
  <c r="Q168" i="13" s="1"/>
  <c r="M168" i="13" l="1" a="1"/>
  <c r="M168" i="13" s="1"/>
  <c r="H167" i="13"/>
  <c r="L167" i="13" l="1"/>
  <c r="M167" i="13" s="1" a="1"/>
  <c r="M167" i="13" s="1"/>
  <c r="J167" i="13"/>
  <c r="P167" i="13" s="1" a="1"/>
  <c r="P167" i="13" s="1"/>
  <c r="K167" i="13"/>
  <c r="Q167" i="13" s="1" a="1"/>
  <c r="Q167" i="13" s="1"/>
  <c r="I167" i="13"/>
  <c r="O167" i="13" s="1" a="1"/>
  <c r="O167" i="13" s="1"/>
  <c r="N167" i="13" l="1" a="1"/>
  <c r="N167" i="13" s="1"/>
  <c r="H166" i="13"/>
  <c r="L166" i="13" l="1"/>
  <c r="M166" i="13" s="1" a="1"/>
  <c r="M166" i="13" s="1"/>
  <c r="I166" i="13"/>
  <c r="O166" i="13" s="1" a="1"/>
  <c r="O166" i="13" s="1"/>
  <c r="K166" i="13"/>
  <c r="J166" i="13"/>
  <c r="P166" i="13" s="1" a="1"/>
  <c r="P166" i="13" s="1"/>
  <c r="Q166" i="13" a="1"/>
  <c r="Q166" i="13" s="1"/>
  <c r="N166" i="13" l="1" a="1"/>
  <c r="N166" i="13" s="1"/>
  <c r="H165" i="13"/>
  <c r="L165" i="13" l="1"/>
  <c r="N165" i="13" s="1" a="1"/>
  <c r="N165" i="13" s="1"/>
  <c r="I165" i="13"/>
  <c r="O165" i="13" s="1" a="1"/>
  <c r="O165" i="13" s="1"/>
  <c r="J165" i="13"/>
  <c r="K165" i="13"/>
  <c r="Q165" i="13" s="1" a="1"/>
  <c r="Q165" i="13" s="1"/>
  <c r="P165" i="13" a="1"/>
  <c r="P165" i="13" s="1"/>
  <c r="M165" i="13" l="1" a="1"/>
  <c r="M165" i="13" s="1"/>
  <c r="H164" i="13"/>
  <c r="L164" i="13" l="1"/>
  <c r="M164" i="13" s="1" a="1"/>
  <c r="M164" i="13" s="1"/>
  <c r="J164" i="13"/>
  <c r="P164" i="13" s="1" a="1"/>
  <c r="P164" i="13" s="1"/>
  <c r="K164" i="13"/>
  <c r="Q164" i="13" s="1" a="1"/>
  <c r="Q164" i="13" s="1"/>
  <c r="I164" i="13"/>
  <c r="O164" i="13" s="1" a="1"/>
  <c r="O164" i="13" s="1"/>
  <c r="N164" i="13" l="1" a="1"/>
  <c r="N164" i="13" s="1"/>
  <c r="H163" i="13"/>
  <c r="L163" i="13" l="1"/>
  <c r="M163" i="13" s="1" a="1"/>
  <c r="M163" i="13" s="1"/>
  <c r="K163" i="13"/>
  <c r="I163" i="13"/>
  <c r="O163" i="13" s="1" a="1"/>
  <c r="O163" i="13" s="1"/>
  <c r="J163" i="13"/>
  <c r="P163" i="13" s="1" a="1"/>
  <c r="P163" i="13" s="1"/>
  <c r="Q163" i="13" a="1"/>
  <c r="Q163" i="13" s="1"/>
  <c r="N163" i="13" l="1" a="1"/>
  <c r="N163" i="13" s="1"/>
  <c r="H162" i="13"/>
  <c r="L162" i="13" l="1"/>
  <c r="M162" i="13" s="1" a="1"/>
  <c r="M162" i="13" s="1"/>
  <c r="I162" i="13"/>
  <c r="J162" i="13"/>
  <c r="P162" i="13" s="1" a="1"/>
  <c r="P162" i="13" s="1"/>
  <c r="K162" i="13"/>
  <c r="Q162" i="13" s="1" a="1"/>
  <c r="Q162" i="13" s="1"/>
  <c r="N162" i="13" l="1" a="1"/>
  <c r="N162" i="13" s="1"/>
  <c r="H161" i="13"/>
  <c r="O162" i="13" a="1"/>
  <c r="O162" i="13" s="1"/>
  <c r="L161" i="13" l="1"/>
  <c r="M161" i="13" s="1" a="1"/>
  <c r="M161" i="13" s="1"/>
  <c r="I161" i="13"/>
  <c r="J161" i="13"/>
  <c r="K161" i="13"/>
  <c r="Q161" i="13" s="1" a="1"/>
  <c r="Q161" i="13" s="1"/>
  <c r="P161" i="13" a="1"/>
  <c r="P161" i="13" s="1"/>
  <c r="N161" i="13" l="1" a="1"/>
  <c r="N161" i="13" s="1"/>
  <c r="H160" i="13"/>
  <c r="O161" i="13" a="1"/>
  <c r="O161" i="13" s="1"/>
  <c r="L160" i="13" l="1"/>
  <c r="N160" i="13" s="1" a="1"/>
  <c r="N160" i="13" s="1"/>
  <c r="I160" i="13"/>
  <c r="J160" i="13"/>
  <c r="P160" i="13" s="1" a="1"/>
  <c r="P160" i="13" s="1"/>
  <c r="K160" i="13"/>
  <c r="Q160" i="13" s="1" a="1"/>
  <c r="Q160" i="13" s="1"/>
  <c r="O160" i="13" a="1"/>
  <c r="O160" i="13" s="1"/>
  <c r="M160" i="13" l="1" a="1"/>
  <c r="M160" i="13" s="1"/>
  <c r="H159" i="13"/>
  <c r="L159" i="13" l="1"/>
  <c r="M159" i="13" s="1" a="1"/>
  <c r="M159" i="13" s="1"/>
  <c r="I159" i="13"/>
  <c r="J159" i="13"/>
  <c r="P159" i="13" s="1" a="1"/>
  <c r="P159" i="13" s="1"/>
  <c r="K159" i="13"/>
  <c r="Q159" i="13" s="1" a="1"/>
  <c r="Q159" i="13" s="1"/>
  <c r="O159" i="13" a="1"/>
  <c r="O159" i="13" s="1"/>
  <c r="N159" i="13" l="1" a="1"/>
  <c r="N159" i="13" s="1"/>
  <c r="H158" i="13"/>
  <c r="L158" i="13" l="1"/>
  <c r="M158" i="13" s="1" a="1"/>
  <c r="M158" i="13" s="1"/>
  <c r="I158" i="13"/>
  <c r="J158" i="13"/>
  <c r="P158" i="13" s="1" a="1"/>
  <c r="P158" i="13" s="1"/>
  <c r="K158" i="13"/>
  <c r="Q158" i="13" s="1" a="1"/>
  <c r="Q158" i="13" s="1"/>
  <c r="O158" i="13" a="1"/>
  <c r="O158" i="13" s="1"/>
  <c r="N158" i="13" l="1" a="1"/>
  <c r="N158" i="13" s="1"/>
  <c r="H157" i="13"/>
  <c r="L157" i="13" l="1"/>
  <c r="N157" i="13" s="1" a="1"/>
  <c r="N157" i="13" s="1"/>
  <c r="I157" i="13"/>
  <c r="O157" i="13" s="1" a="1"/>
  <c r="O157" i="13" s="1"/>
  <c r="J157" i="13"/>
  <c r="P157" i="13" s="1" a="1"/>
  <c r="P157" i="13" s="1"/>
  <c r="K157" i="13"/>
  <c r="Q157" i="13" s="1" a="1"/>
  <c r="Q157" i="13" s="1"/>
  <c r="M157" i="13" l="1" a="1"/>
  <c r="M157" i="13" s="1"/>
  <c r="H156" i="13"/>
  <c r="L156" i="13" l="1"/>
  <c r="M156" i="13" s="1" a="1"/>
  <c r="M156" i="13" s="1"/>
  <c r="J156" i="13"/>
  <c r="K156" i="13"/>
  <c r="Q156" i="13" s="1" a="1"/>
  <c r="Q156" i="13" s="1"/>
  <c r="I156" i="13"/>
  <c r="P156" i="13" a="1"/>
  <c r="P156" i="13" s="1"/>
  <c r="O156" i="13" a="1"/>
  <c r="O156" i="13" s="1"/>
  <c r="N156" i="13" l="1" a="1"/>
  <c r="N156" i="13" s="1"/>
  <c r="H155" i="13"/>
  <c r="L155" i="13" l="1"/>
  <c r="M155" i="13" s="1" a="1"/>
  <c r="M155" i="13" s="1"/>
  <c r="K155" i="13"/>
  <c r="Q155" i="13" s="1" a="1"/>
  <c r="Q155" i="13" s="1"/>
  <c r="I155" i="13"/>
  <c r="O155" i="13" s="1" a="1"/>
  <c r="O155" i="13" s="1"/>
  <c r="J155" i="13"/>
  <c r="P155" i="13" s="1" a="1"/>
  <c r="P155" i="13" s="1"/>
  <c r="N155" i="13" l="1" a="1"/>
  <c r="N155" i="13" s="1"/>
  <c r="H154" i="13"/>
  <c r="L154" i="13" l="1"/>
  <c r="M154" i="13" s="1" a="1"/>
  <c r="M154" i="13" s="1"/>
  <c r="I154" i="13"/>
  <c r="J154" i="13"/>
  <c r="P154" i="13" s="1" a="1"/>
  <c r="P154" i="13" s="1"/>
  <c r="K154" i="13"/>
  <c r="Q154" i="13" s="1" a="1"/>
  <c r="Q154" i="13" s="1"/>
  <c r="N154" i="13" l="1" a="1"/>
  <c r="N154" i="13" s="1"/>
  <c r="H153" i="13"/>
  <c r="O154" i="13" a="1"/>
  <c r="O154" i="13" s="1"/>
  <c r="L153" i="13" l="1"/>
  <c r="M153" i="13" s="1" a="1"/>
  <c r="M153" i="13" s="1"/>
  <c r="I153" i="13"/>
  <c r="J153" i="13"/>
  <c r="K153" i="13"/>
  <c r="Q153" i="13" s="1" a="1"/>
  <c r="Q153" i="13" s="1"/>
  <c r="P153" i="13" a="1"/>
  <c r="P153" i="13" s="1"/>
  <c r="N153" i="13" l="1" a="1"/>
  <c r="N153" i="13" s="1"/>
  <c r="H152" i="13"/>
  <c r="O153" i="13" a="1"/>
  <c r="O153" i="13" s="1"/>
  <c r="L152" i="13" l="1"/>
  <c r="N152" i="13" s="1" a="1"/>
  <c r="N152" i="13" s="1"/>
  <c r="I152" i="13"/>
  <c r="J152" i="13"/>
  <c r="P152" i="13" s="1" a="1"/>
  <c r="P152" i="13" s="1"/>
  <c r="K152" i="13"/>
  <c r="Q152" i="13" s="1" a="1"/>
  <c r="Q152" i="13" s="1"/>
  <c r="O152" i="13" a="1"/>
  <c r="O152" i="13" s="1"/>
  <c r="M152" i="13" l="1" a="1"/>
  <c r="M152" i="13" s="1"/>
  <c r="H151" i="13"/>
  <c r="L151" i="13" l="1"/>
  <c r="M151" i="13" s="1" a="1"/>
  <c r="M151" i="13" s="1"/>
  <c r="I151" i="13"/>
  <c r="O151" i="13" s="1" a="1"/>
  <c r="O151" i="13" s="1"/>
  <c r="J151" i="13"/>
  <c r="P151" i="13" s="1" a="1"/>
  <c r="P151" i="13" s="1"/>
  <c r="K151" i="13"/>
  <c r="Q151" i="13" s="1" a="1"/>
  <c r="Q151" i="13" s="1"/>
  <c r="N151" i="13" l="1" a="1"/>
  <c r="N151" i="13" s="1"/>
  <c r="H150" i="13"/>
  <c r="L150" i="13" l="1"/>
  <c r="M150" i="13" s="1" a="1"/>
  <c r="M150" i="13" s="1"/>
  <c r="I150" i="13"/>
  <c r="O150" i="13" s="1" a="1"/>
  <c r="O150" i="13" s="1"/>
  <c r="J150" i="13"/>
  <c r="P150" i="13" s="1" a="1"/>
  <c r="P150" i="13" s="1"/>
  <c r="K150" i="13"/>
  <c r="Q150" i="13" s="1" a="1"/>
  <c r="Q150" i="13" s="1"/>
  <c r="N150" i="13" l="1" a="1"/>
  <c r="N150" i="13" s="1"/>
  <c r="H149" i="13"/>
  <c r="L149" i="13" l="1"/>
  <c r="N149" i="13" s="1" a="1"/>
  <c r="N149" i="13" s="1"/>
  <c r="I149" i="13"/>
  <c r="O149" i="13" s="1" a="1"/>
  <c r="O149" i="13" s="1"/>
  <c r="J149" i="13"/>
  <c r="P149" i="13" s="1" a="1"/>
  <c r="P149" i="13" s="1"/>
  <c r="K149" i="13"/>
  <c r="Q149" i="13" s="1" a="1"/>
  <c r="Q149" i="13" s="1"/>
  <c r="M149" i="13" l="1" a="1"/>
  <c r="M149" i="13" s="1"/>
  <c r="H148" i="13"/>
  <c r="L148" i="13" l="1"/>
  <c r="M148" i="13" s="1" a="1"/>
  <c r="M148" i="13" s="1"/>
  <c r="J148" i="13"/>
  <c r="P148" i="13" s="1" a="1"/>
  <c r="P148" i="13" s="1"/>
  <c r="K148" i="13"/>
  <c r="I148" i="13"/>
  <c r="O148" i="13" s="1" a="1"/>
  <c r="O148" i="13" s="1"/>
  <c r="Q148" i="13" a="1"/>
  <c r="Q148" i="13" s="1"/>
  <c r="N148" i="13" l="1" a="1"/>
  <c r="N148" i="13" s="1"/>
  <c r="H147" i="13"/>
  <c r="L147" i="13" l="1"/>
  <c r="M147" i="13" s="1" a="1"/>
  <c r="M147" i="13" s="1"/>
  <c r="K147" i="13"/>
  <c r="Q147" i="13" s="1" a="1"/>
  <c r="Q147" i="13" s="1"/>
  <c r="I147" i="13"/>
  <c r="O147" i="13" s="1" a="1"/>
  <c r="O147" i="13" s="1"/>
  <c r="J147" i="13"/>
  <c r="P147" i="13" s="1" a="1"/>
  <c r="P147" i="13" s="1"/>
  <c r="N147" i="13" l="1" a="1"/>
  <c r="N147" i="13" s="1"/>
  <c r="H146" i="13"/>
  <c r="L146" i="13" l="1"/>
  <c r="M146" i="13" s="1" a="1"/>
  <c r="M146" i="13" s="1"/>
  <c r="I146" i="13"/>
  <c r="J146" i="13"/>
  <c r="K146" i="13"/>
  <c r="Q146" i="13" s="1" a="1"/>
  <c r="Q146" i="13" s="1"/>
  <c r="P146" i="13" a="1"/>
  <c r="P146" i="13" s="1"/>
  <c r="N146" i="13" l="1" a="1"/>
  <c r="N146" i="13" s="1"/>
  <c r="H145" i="13"/>
  <c r="O146" i="13" a="1"/>
  <c r="O146" i="13" s="1"/>
  <c r="L145" i="13" l="1"/>
  <c r="M145" i="13" s="1" a="1"/>
  <c r="M145" i="13" s="1"/>
  <c r="I145" i="13"/>
  <c r="J145" i="13"/>
  <c r="P145" i="13" s="1" a="1"/>
  <c r="P145" i="13" s="1"/>
  <c r="K145" i="13"/>
  <c r="Q145" i="13" s="1" a="1"/>
  <c r="Q145" i="13" s="1"/>
  <c r="N145" i="13" l="1" a="1"/>
  <c r="N145" i="13" s="1"/>
  <c r="H144" i="13"/>
  <c r="O145" i="13" a="1"/>
  <c r="O145" i="13" s="1"/>
  <c r="L144" i="13" l="1"/>
  <c r="N144" i="13" s="1" a="1"/>
  <c r="N144" i="13" s="1"/>
  <c r="I144" i="13"/>
  <c r="O144" i="13" s="1" a="1"/>
  <c r="O144" i="13" s="1"/>
  <c r="J144" i="13"/>
  <c r="P144" i="13" s="1" a="1"/>
  <c r="P144" i="13" s="1"/>
  <c r="K144" i="13"/>
  <c r="Q144" i="13" s="1" a="1"/>
  <c r="Q144" i="13" s="1"/>
  <c r="M144" i="13" l="1" a="1"/>
  <c r="M144" i="13" s="1"/>
  <c r="H143" i="13"/>
  <c r="L143" i="13" l="1"/>
  <c r="M143" i="13" s="1" a="1"/>
  <c r="M143" i="13" s="1"/>
  <c r="I143" i="13"/>
  <c r="O143" i="13" s="1" a="1"/>
  <c r="O143" i="13" s="1"/>
  <c r="J143" i="13"/>
  <c r="K143" i="13"/>
  <c r="Q143" i="13" s="1" a="1"/>
  <c r="Q143" i="13" s="1"/>
  <c r="P143" i="13" a="1"/>
  <c r="P143" i="13" s="1"/>
  <c r="N143" i="13" l="1" a="1"/>
  <c r="N143" i="13" s="1"/>
  <c r="H142" i="13"/>
  <c r="L142" i="13" l="1"/>
  <c r="M142" i="13" s="1" a="1"/>
  <c r="M142" i="13" s="1"/>
  <c r="I142" i="13"/>
  <c r="O142" i="13" s="1" a="1"/>
  <c r="O142" i="13" s="1"/>
  <c r="J142" i="13"/>
  <c r="P142" i="13" s="1" a="1"/>
  <c r="P142" i="13" s="1"/>
  <c r="K142" i="13"/>
  <c r="Q142" i="13" s="1" a="1"/>
  <c r="Q142" i="13" s="1"/>
  <c r="N142" i="13" l="1" a="1"/>
  <c r="N142" i="13" s="1"/>
  <c r="H141" i="13"/>
  <c r="L141" i="13" l="1"/>
  <c r="N141" i="13" s="1" a="1"/>
  <c r="N141" i="13" s="1"/>
  <c r="I141" i="13"/>
  <c r="O141" i="13" s="1" a="1"/>
  <c r="O141" i="13" s="1"/>
  <c r="J141" i="13"/>
  <c r="P141" i="13" s="1" a="1"/>
  <c r="P141" i="13" s="1"/>
  <c r="K141" i="13"/>
  <c r="Q141" i="13" s="1" a="1"/>
  <c r="Q141" i="13" s="1"/>
  <c r="M141" i="13" l="1" a="1"/>
  <c r="M141" i="13" s="1"/>
  <c r="H140" i="13"/>
  <c r="L140" i="13" l="1"/>
  <c r="M140" i="13" s="1" a="1"/>
  <c r="M140" i="13" s="1"/>
  <c r="J140" i="13"/>
  <c r="P140" i="13" s="1" a="1"/>
  <c r="P140" i="13" s="1"/>
  <c r="K140" i="13"/>
  <c r="Q140" i="13" s="1" a="1"/>
  <c r="Q140" i="13" s="1"/>
  <c r="I140" i="13"/>
  <c r="O140" i="13" s="1" a="1"/>
  <c r="O140" i="13" s="1"/>
  <c r="N140" i="13" l="1" a="1"/>
  <c r="N140" i="13" s="1"/>
  <c r="H139" i="13"/>
  <c r="L139" i="13" l="1"/>
  <c r="M139" i="13" s="1" a="1"/>
  <c r="M139" i="13" s="1"/>
  <c r="K139" i="13"/>
  <c r="I139" i="13"/>
  <c r="O139" i="13" s="1" a="1"/>
  <c r="O139" i="13" s="1"/>
  <c r="J139" i="13"/>
  <c r="P139" i="13" s="1" a="1"/>
  <c r="P139" i="13" s="1"/>
  <c r="Q139" i="13" a="1"/>
  <c r="Q139" i="13" s="1"/>
  <c r="N139" i="13" l="1" a="1"/>
  <c r="N139" i="13" s="1"/>
  <c r="H138" i="13"/>
  <c r="L138" i="13" l="1"/>
  <c r="M138" i="13" s="1" a="1"/>
  <c r="M138" i="13" s="1"/>
  <c r="I138" i="13"/>
  <c r="J138" i="13"/>
  <c r="P138" i="13" s="1" a="1"/>
  <c r="P138" i="13" s="1"/>
  <c r="K138" i="13"/>
  <c r="Q138" i="13" s="1" a="1"/>
  <c r="Q138" i="13" s="1"/>
  <c r="N138" i="13" l="1" a="1"/>
  <c r="N138" i="13" s="1"/>
  <c r="H137" i="13"/>
  <c r="O138" i="13" a="1"/>
  <c r="O138" i="13" s="1"/>
  <c r="L137" i="13" l="1"/>
  <c r="N137" i="13" s="1" a="1"/>
  <c r="N137" i="13" s="1"/>
  <c r="I137" i="13"/>
  <c r="J137" i="13"/>
  <c r="P137" i="13" s="1" a="1"/>
  <c r="P137" i="13" s="1"/>
  <c r="K137" i="13"/>
  <c r="Q137" i="13" s="1" a="1"/>
  <c r="Q137" i="13" s="1"/>
  <c r="M137" i="13" l="1" a="1"/>
  <c r="M137" i="13" s="1"/>
  <c r="H136" i="13"/>
  <c r="O137" i="13" a="1"/>
  <c r="O137" i="13" s="1"/>
  <c r="L136" i="13" l="1"/>
  <c r="M136" i="13" s="1" a="1"/>
  <c r="M136" i="13" s="1"/>
  <c r="I136" i="13"/>
  <c r="O136" i="13" s="1" a="1"/>
  <c r="O136" i="13" s="1"/>
  <c r="J136" i="13"/>
  <c r="K136" i="13"/>
  <c r="Q136" i="13" s="1" a="1"/>
  <c r="Q136" i="13" s="1"/>
  <c r="P136" i="13" a="1"/>
  <c r="P136" i="13" s="1"/>
  <c r="N136" i="13" l="1" a="1"/>
  <c r="N136" i="13" s="1"/>
  <c r="H135" i="13"/>
  <c r="L135" i="13" l="1"/>
  <c r="M135" i="13" s="1" a="1"/>
  <c r="M135" i="13" s="1"/>
  <c r="I135" i="13"/>
  <c r="O135" i="13" s="1" a="1"/>
  <c r="O135" i="13" s="1"/>
  <c r="J135" i="13"/>
  <c r="P135" i="13" s="1" a="1"/>
  <c r="P135" i="13" s="1"/>
  <c r="K135" i="13"/>
  <c r="Q135" i="13" s="1" a="1"/>
  <c r="Q135" i="13" s="1"/>
  <c r="N135" i="13" l="1" a="1"/>
  <c r="N135" i="13" s="1"/>
  <c r="H134" i="13"/>
  <c r="L134" i="13" l="1"/>
  <c r="M134" i="13" s="1" a="1"/>
  <c r="M134" i="13" s="1"/>
  <c r="I134" i="13"/>
  <c r="O134" i="13" s="1" a="1"/>
  <c r="O134" i="13" s="1"/>
  <c r="J134" i="13"/>
  <c r="P134" i="13" s="1" a="1"/>
  <c r="P134" i="13" s="1"/>
  <c r="K134" i="13"/>
  <c r="Q134" i="13" s="1" a="1"/>
  <c r="Q134" i="13" s="1"/>
  <c r="N134" i="13" l="1" a="1"/>
  <c r="N134" i="13" s="1"/>
  <c r="H133" i="13"/>
  <c r="L133" i="13" l="1"/>
  <c r="M133" i="13" s="1" a="1"/>
  <c r="M133" i="13" s="1"/>
  <c r="I133" i="13"/>
  <c r="O133" i="13" s="1" a="1"/>
  <c r="O133" i="13" s="1"/>
  <c r="J133" i="13"/>
  <c r="K133" i="13"/>
  <c r="Q133" i="13" s="1" a="1"/>
  <c r="Q133" i="13" s="1"/>
  <c r="P133" i="13" a="1"/>
  <c r="P133" i="13" s="1"/>
  <c r="N133" i="13" l="1" a="1"/>
  <c r="N133" i="13" s="1"/>
  <c r="H132" i="13"/>
  <c r="L132" i="13" l="1"/>
  <c r="N132" i="13" s="1" a="1"/>
  <c r="N132" i="13" s="1"/>
  <c r="J132" i="13"/>
  <c r="K132" i="13"/>
  <c r="Q132" i="13" s="1" a="1"/>
  <c r="Q132" i="13" s="1"/>
  <c r="I132" i="13"/>
  <c r="P132" i="13" a="1"/>
  <c r="P132" i="13" s="1"/>
  <c r="O132" i="13" a="1"/>
  <c r="O132" i="13" s="1"/>
  <c r="M132" i="13" l="1" a="1"/>
  <c r="M132" i="13" s="1"/>
  <c r="H131" i="13"/>
  <c r="L131" i="13" l="1"/>
  <c r="M131" i="13" s="1" a="1"/>
  <c r="M131" i="13" s="1"/>
  <c r="K131" i="13"/>
  <c r="Q131" i="13" s="1" a="1"/>
  <c r="Q131" i="13" s="1"/>
  <c r="I131" i="13"/>
  <c r="J131" i="13"/>
  <c r="P131" i="13" s="1" a="1"/>
  <c r="P131" i="13" s="1"/>
  <c r="N131" i="13" l="1" a="1"/>
  <c r="N131" i="13" s="1"/>
  <c r="H130" i="13"/>
  <c r="O131" i="13" a="1"/>
  <c r="O131" i="13" s="1"/>
  <c r="L130" i="13" l="1"/>
  <c r="M130" i="13" s="1" a="1"/>
  <c r="M130" i="13" s="1"/>
  <c r="I130" i="13"/>
  <c r="J130" i="13"/>
  <c r="K130" i="13"/>
  <c r="Q130" i="13" a="1"/>
  <c r="Q130" i="13" s="1"/>
  <c r="P130" i="13" a="1"/>
  <c r="P130" i="13" s="1"/>
  <c r="N130" i="13" l="1" a="1"/>
  <c r="N130" i="13" s="1"/>
  <c r="H129" i="13"/>
  <c r="O130" i="13" a="1"/>
  <c r="O130" i="13" s="1"/>
  <c r="L129" i="13" l="1"/>
  <c r="N129" i="13" s="1" a="1"/>
  <c r="N129" i="13" s="1"/>
  <c r="I129" i="13"/>
  <c r="J129" i="13"/>
  <c r="P129" i="13" s="1" a="1"/>
  <c r="P129" i="13" s="1"/>
  <c r="K129" i="13"/>
  <c r="Q129" i="13" s="1" a="1"/>
  <c r="Q129" i="13" s="1"/>
  <c r="M129" i="13" l="1" a="1"/>
  <c r="M129" i="13" s="1"/>
  <c r="H128" i="13"/>
  <c r="O129" i="13" a="1"/>
  <c r="O129" i="13" s="1"/>
  <c r="L128" i="13" l="1"/>
  <c r="M128" i="13" s="1" a="1"/>
  <c r="M128" i="13" s="1"/>
  <c r="I128" i="13"/>
  <c r="O128" i="13" s="1" a="1"/>
  <c r="O128" i="13" s="1"/>
  <c r="J128" i="13"/>
  <c r="P128" i="13" s="1" a="1"/>
  <c r="P128" i="13" s="1"/>
  <c r="K128" i="13"/>
  <c r="Q128" i="13" s="1" a="1"/>
  <c r="Q128" i="13" s="1"/>
  <c r="N128" i="13" l="1" a="1"/>
  <c r="N128" i="13" s="1"/>
  <c r="H127" i="13"/>
  <c r="L127" i="13" l="1"/>
  <c r="M127" i="13" s="1" a="1"/>
  <c r="M127" i="13" s="1"/>
  <c r="I127" i="13"/>
  <c r="J127" i="13"/>
  <c r="K127" i="13"/>
  <c r="Q127" i="13" s="1" a="1"/>
  <c r="Q127" i="13" s="1"/>
  <c r="P127" i="13" a="1"/>
  <c r="P127" i="13" s="1"/>
  <c r="N127" i="13" l="1" a="1"/>
  <c r="N127" i="13" s="1"/>
  <c r="H126" i="13"/>
  <c r="O127" i="13" a="1"/>
  <c r="O127" i="13" s="1"/>
  <c r="L126" i="13" l="1"/>
  <c r="M126" i="13" s="1" a="1"/>
  <c r="M126" i="13" s="1"/>
  <c r="I126" i="13"/>
  <c r="O126" i="13" s="1" a="1"/>
  <c r="O126" i="13" s="1"/>
  <c r="J126" i="13"/>
  <c r="P126" i="13" s="1" a="1"/>
  <c r="P126" i="13" s="1"/>
  <c r="K126" i="13"/>
  <c r="Q126" i="13" s="1" a="1"/>
  <c r="Q126" i="13" s="1"/>
  <c r="N126" i="13" l="1" a="1"/>
  <c r="N126" i="13" s="1"/>
  <c r="H125" i="13"/>
  <c r="L125" i="13" l="1"/>
  <c r="M125" i="13" s="1" a="1"/>
  <c r="M125" i="13" s="1"/>
  <c r="I125" i="13"/>
  <c r="J125" i="13"/>
  <c r="P125" i="13" s="1" a="1"/>
  <c r="P125" i="13" s="1"/>
  <c r="K125" i="13"/>
  <c r="Q125" i="13" s="1" a="1"/>
  <c r="Q125" i="13" s="1"/>
  <c r="O125" i="13" a="1"/>
  <c r="O125" i="13" s="1"/>
  <c r="N125" i="13" l="1" a="1"/>
  <c r="N125" i="13" s="1"/>
  <c r="H124" i="13"/>
  <c r="L124" i="13" l="1"/>
  <c r="N124" i="13" s="1" a="1"/>
  <c r="N124" i="13" s="1"/>
  <c r="J124" i="13"/>
  <c r="P124" i="13" s="1" a="1"/>
  <c r="P124" i="13" s="1"/>
  <c r="K124" i="13"/>
  <c r="Q124" i="13" s="1" a="1"/>
  <c r="Q124" i="13" s="1"/>
  <c r="I124" i="13"/>
  <c r="O124" i="13" s="1" a="1"/>
  <c r="O124" i="13" s="1"/>
  <c r="M124" i="13" l="1" a="1"/>
  <c r="M124" i="13" s="1"/>
  <c r="H123" i="13"/>
  <c r="L123" i="13" l="1"/>
  <c r="M123" i="13" s="1" a="1"/>
  <c r="M123" i="13" s="1"/>
  <c r="K123" i="13"/>
  <c r="Q123" i="13" s="1" a="1"/>
  <c r="Q123" i="13" s="1"/>
  <c r="I123" i="13"/>
  <c r="J123" i="13"/>
  <c r="P123" i="13" s="1" a="1"/>
  <c r="P123" i="13" s="1"/>
  <c r="N123" i="13" l="1" a="1"/>
  <c r="N123" i="13" s="1"/>
  <c r="H122" i="13"/>
  <c r="O123" i="13" a="1"/>
  <c r="O123" i="13" s="1"/>
  <c r="L122" i="13" l="1"/>
  <c r="M122" i="13" s="1" a="1"/>
  <c r="M122" i="13" s="1"/>
  <c r="I122" i="13"/>
  <c r="J122" i="13"/>
  <c r="P122" i="13" s="1" a="1"/>
  <c r="P122" i="13" s="1"/>
  <c r="K122" i="13"/>
  <c r="Q122" i="13" s="1" a="1"/>
  <c r="Q122" i="13" s="1"/>
  <c r="N122" i="13" l="1" a="1"/>
  <c r="N122" i="13" s="1"/>
  <c r="H121" i="13"/>
  <c r="O122" i="13" a="1"/>
  <c r="O122" i="13" s="1"/>
  <c r="L121" i="13" l="1"/>
  <c r="N121" i="13" s="1" a="1"/>
  <c r="N121" i="13" s="1"/>
  <c r="I121" i="13"/>
  <c r="O121" i="13" s="1" a="1"/>
  <c r="O121" i="13" s="1"/>
  <c r="J121" i="13"/>
  <c r="K121" i="13"/>
  <c r="Q121" i="13" s="1" a="1"/>
  <c r="Q121" i="13" s="1"/>
  <c r="P121" i="13" a="1"/>
  <c r="P121" i="13" s="1"/>
  <c r="M121" i="13" l="1" a="1"/>
  <c r="M121" i="13" s="1"/>
  <c r="H120" i="13"/>
  <c r="L120" i="13" l="1"/>
  <c r="M120" i="13" s="1" a="1"/>
  <c r="M120" i="13" s="1"/>
  <c r="I120" i="13"/>
  <c r="J120" i="13"/>
  <c r="P120" i="13" s="1" a="1"/>
  <c r="P120" i="13" s="1"/>
  <c r="K120" i="13"/>
  <c r="Q120" i="13" s="1" a="1"/>
  <c r="Q120" i="13" s="1"/>
  <c r="O120" i="13" a="1"/>
  <c r="O120" i="13" s="1"/>
  <c r="N120" i="13" l="1" a="1"/>
  <c r="N120" i="13" s="1"/>
  <c r="H119" i="13"/>
  <c r="L119" i="13" l="1"/>
  <c r="M119" i="13" s="1" a="1"/>
  <c r="M119" i="13" s="1"/>
  <c r="I119" i="13"/>
  <c r="J119" i="13"/>
  <c r="K119" i="13"/>
  <c r="Q119" i="13" s="1" a="1"/>
  <c r="Q119" i="13" s="1"/>
  <c r="P119" i="13" a="1"/>
  <c r="P119" i="13" s="1"/>
  <c r="N119" i="13" l="1" a="1"/>
  <c r="N119" i="13" s="1"/>
  <c r="H118" i="13"/>
  <c r="O119" i="13" a="1"/>
  <c r="O119" i="13" s="1"/>
  <c r="L118" i="13" l="1"/>
  <c r="M118" i="13" s="1" a="1"/>
  <c r="M118" i="13" s="1"/>
  <c r="I118" i="13"/>
  <c r="J118" i="13"/>
  <c r="P118" i="13" s="1" a="1"/>
  <c r="P118" i="13" s="1"/>
  <c r="K118" i="13"/>
  <c r="Q118" i="13" s="1" a="1"/>
  <c r="Q118" i="13" s="1"/>
  <c r="O118" i="13" a="1"/>
  <c r="O118" i="13" s="1"/>
  <c r="N118" i="13" l="1" a="1"/>
  <c r="N118" i="13" s="1"/>
  <c r="H117" i="13"/>
  <c r="L117" i="13" l="1"/>
  <c r="M117" i="13" s="1" a="1"/>
  <c r="M117" i="13" s="1"/>
  <c r="I117" i="13"/>
  <c r="O117" i="13" s="1" a="1"/>
  <c r="O117" i="13" s="1"/>
  <c r="J117" i="13"/>
  <c r="P117" i="13" s="1" a="1"/>
  <c r="P117" i="13" s="1"/>
  <c r="K117" i="13"/>
  <c r="Q117" i="13" s="1" a="1"/>
  <c r="Q117" i="13" s="1"/>
  <c r="N117" i="13" l="1" a="1"/>
  <c r="N117" i="13" s="1"/>
  <c r="H116" i="13"/>
  <c r="J116" i="13" l="1"/>
  <c r="K116" i="13"/>
  <c r="Q116" i="13" s="1" a="1"/>
  <c r="Q116" i="13" s="1"/>
  <c r="I116" i="13"/>
  <c r="L116" i="13" s="1"/>
  <c r="N116" i="13" s="1" a="1"/>
  <c r="N116" i="13" s="1"/>
  <c r="P116" i="13" a="1"/>
  <c r="P116" i="13" s="1"/>
  <c r="M116" i="13" l="1" a="1"/>
  <c r="M116" i="13" s="1"/>
  <c r="H115" i="13"/>
  <c r="O116" i="13" a="1"/>
  <c r="O116" i="13" s="1"/>
  <c r="K115" i="13" l="1"/>
  <c r="Q115" i="13" s="1" a="1"/>
  <c r="Q115" i="13" s="1"/>
  <c r="I115" i="13"/>
  <c r="L115" i="13" s="1"/>
  <c r="M115" i="13" s="1" a="1"/>
  <c r="M115" i="13" s="1"/>
  <c r="J115" i="13"/>
  <c r="P115" i="13" s="1" a="1"/>
  <c r="P115" i="13" s="1"/>
  <c r="N115" i="13" l="1" a="1"/>
  <c r="N115" i="13" s="1"/>
  <c r="H114" i="13"/>
  <c r="O115" i="13" a="1"/>
  <c r="O115" i="13" s="1"/>
  <c r="I114" i="13" l="1"/>
  <c r="O114" i="13" s="1" a="1"/>
  <c r="O114" i="13" s="1"/>
  <c r="J114" i="13"/>
  <c r="P114" i="13" s="1" a="1"/>
  <c r="P114" i="13" s="1"/>
  <c r="K114" i="13"/>
  <c r="Q114" i="13" s="1" a="1"/>
  <c r="Q114" i="13" s="1"/>
  <c r="L114" i="13" l="1"/>
  <c r="M114" i="13" s="1" a="1"/>
  <c r="M114" i="13" s="1"/>
  <c r="H113" i="13"/>
  <c r="N114" i="13" l="1" a="1"/>
  <c r="N114" i="13" s="1"/>
  <c r="I113" i="13"/>
  <c r="O113" i="13" s="1" a="1"/>
  <c r="O113" i="13" s="1"/>
  <c r="J113" i="13"/>
  <c r="P113" i="13" s="1" a="1"/>
  <c r="P113" i="13" s="1"/>
  <c r="K113" i="13"/>
  <c r="Q113" i="13" s="1" a="1"/>
  <c r="Q113" i="13" s="1"/>
  <c r="L113" i="13" l="1"/>
  <c r="N113" i="13" s="1" a="1"/>
  <c r="N113" i="13" s="1"/>
  <c r="H112" i="13"/>
  <c r="M113" i="13" l="1" a="1"/>
  <c r="M113" i="13" s="1"/>
  <c r="I112" i="13"/>
  <c r="O112" i="13" s="1" a="1"/>
  <c r="O112" i="13" s="1"/>
  <c r="J112" i="13"/>
  <c r="P112" i="13" s="1" a="1"/>
  <c r="P112" i="13" s="1"/>
  <c r="K112" i="13"/>
  <c r="Q112" i="13" s="1" a="1"/>
  <c r="Q112" i="13" s="1"/>
  <c r="L112" i="13" l="1"/>
  <c r="N112" i="13" s="1" a="1"/>
  <c r="N112" i="13" s="1"/>
  <c r="H111" i="13"/>
  <c r="M112" i="13" l="1" a="1"/>
  <c r="M112" i="13" s="1"/>
  <c r="I111" i="13"/>
  <c r="O111" i="13" s="1" a="1"/>
  <c r="O111" i="13" s="1"/>
  <c r="J111" i="13"/>
  <c r="P111" i="13" s="1" a="1"/>
  <c r="P111" i="13" s="1"/>
  <c r="K111" i="13"/>
  <c r="Q111" i="13" s="1" a="1"/>
  <c r="Q111" i="13" s="1"/>
  <c r="L111" i="13" l="1"/>
  <c r="M111" i="13" s="1" a="1"/>
  <c r="M111" i="13" s="1"/>
  <c r="H110" i="13"/>
  <c r="N111" i="13" l="1" a="1"/>
  <c r="N111" i="13" s="1"/>
  <c r="I110" i="13"/>
  <c r="H109" i="13" s="1"/>
  <c r="J110" i="13"/>
  <c r="P110" i="13" s="1" a="1"/>
  <c r="P110" i="13" s="1"/>
  <c r="K110" i="13"/>
  <c r="Q110" i="13" s="1" a="1"/>
  <c r="Q110" i="13" s="1"/>
  <c r="L110" i="13" l="1"/>
  <c r="M110" i="13" s="1" a="1"/>
  <c r="M110" i="13" s="1"/>
  <c r="O110" i="13" a="1"/>
  <c r="O110" i="13" s="1"/>
  <c r="N110" i="13" l="1" a="1"/>
  <c r="N110" i="13" s="1"/>
  <c r="I109" i="13"/>
  <c r="J109" i="13"/>
  <c r="K109" i="13" s="1"/>
  <c r="Q109" i="13" s="1" a="1"/>
  <c r="Q109" i="13" s="1"/>
  <c r="O109" i="13" l="1" a="1"/>
  <c r="O109" i="13" s="1"/>
  <c r="L109" i="13"/>
  <c r="P109" i="13" a="1"/>
  <c r="P109" i="13" s="1"/>
  <c r="H108" i="13"/>
  <c r="M109" i="13" l="1" a="1"/>
  <c r="M109" i="13" s="1"/>
  <c r="N109" i="13" a="1"/>
  <c r="N109" i="13" s="1"/>
  <c r="J108" i="13"/>
  <c r="K108" i="13" s="1"/>
  <c r="Q108" i="13" s="1" a="1"/>
  <c r="Q108" i="13" s="1"/>
  <c r="I108" i="13"/>
  <c r="L108" i="13" s="1"/>
  <c r="N108" i="13" l="1" a="1"/>
  <c r="N108" i="13" s="1"/>
  <c r="M108" i="13" a="1"/>
  <c r="M108" i="13" s="1"/>
  <c r="P108" i="13" a="1"/>
  <c r="P108" i="13" s="1"/>
  <c r="H107" i="13"/>
  <c r="O108" i="13" a="1"/>
  <c r="O108" i="13" s="1"/>
  <c r="I107" i="13" l="1"/>
  <c r="L107" i="13" s="1"/>
  <c r="J107" i="13"/>
  <c r="K107" i="13" s="1"/>
  <c r="Q107" i="13" s="1" a="1"/>
  <c r="Q107" i="13" s="1"/>
  <c r="M107" i="13" l="1" a="1"/>
  <c r="M107" i="13" s="1"/>
  <c r="N107" i="13" a="1"/>
  <c r="N107" i="13" s="1"/>
  <c r="P107" i="13" a="1"/>
  <c r="P107" i="13" s="1"/>
  <c r="H106" i="13"/>
  <c r="O107" i="13" a="1"/>
  <c r="O107" i="13" s="1"/>
  <c r="I106" i="13" l="1"/>
  <c r="L106" i="13" s="1"/>
  <c r="J106" i="13"/>
  <c r="P106" i="13" s="1" a="1"/>
  <c r="P106" i="13" s="1"/>
  <c r="K106" i="13"/>
  <c r="Q106" i="13" s="1" a="1"/>
  <c r="Q106" i="13" s="1"/>
  <c r="O106" i="13" l="1" a="1"/>
  <c r="O106" i="13" s="1"/>
  <c r="M106" i="13" a="1"/>
  <c r="M106" i="13" s="1"/>
  <c r="N106" i="13" a="1"/>
  <c r="N106" i="13" s="1"/>
  <c r="H105" i="13"/>
  <c r="I105" i="13" l="1"/>
  <c r="O105" i="13" s="1" a="1"/>
  <c r="O105" i="13" s="1"/>
  <c r="J105" i="13"/>
  <c r="K105" i="13" s="1"/>
  <c r="Q105" i="13" s="1" a="1"/>
  <c r="Q105" i="13" s="1"/>
  <c r="L105" i="13" l="1"/>
  <c r="P105" i="13" a="1"/>
  <c r="P105" i="13" s="1"/>
  <c r="H104" i="13"/>
  <c r="N105" i="13" l="1" a="1"/>
  <c r="N105" i="13" s="1"/>
  <c r="M105" i="13" a="1"/>
  <c r="M105" i="13" s="1"/>
  <c r="I104" i="13"/>
  <c r="O104" i="13" s="1" a="1"/>
  <c r="O104" i="13" s="1"/>
  <c r="J104" i="13"/>
  <c r="K104" i="13" s="1"/>
  <c r="Q104" i="13" s="1" a="1"/>
  <c r="Q104" i="13" s="1"/>
  <c r="L104" i="13" l="1"/>
  <c r="P104" i="13" a="1"/>
  <c r="P104" i="13" s="1"/>
  <c r="H103" i="13"/>
  <c r="M104" i="13" l="1" a="1"/>
  <c r="M104" i="13" s="1"/>
  <c r="N104" i="13" a="1"/>
  <c r="N104" i="13" s="1"/>
  <c r="I103" i="13"/>
  <c r="O103" i="13" s="1" a="1"/>
  <c r="O103" i="13" s="1"/>
  <c r="J103" i="13"/>
  <c r="P103" i="13" s="1" a="1"/>
  <c r="P103" i="13" s="1"/>
  <c r="K103" i="13"/>
  <c r="Q103" i="13" s="1" a="1"/>
  <c r="Q103" i="13" s="1"/>
  <c r="L103" i="13" l="1"/>
  <c r="H102" i="13"/>
  <c r="M103" i="13" l="1" a="1"/>
  <c r="M103" i="13" s="1"/>
  <c r="N103" i="13" a="1"/>
  <c r="N103" i="13" s="1"/>
  <c r="I102" i="13"/>
  <c r="O102" i="13" s="1" a="1"/>
  <c r="O102" i="13" s="1"/>
  <c r="J102" i="13"/>
  <c r="P102" i="13" s="1" a="1"/>
  <c r="P102" i="13" s="1"/>
  <c r="K102" i="13"/>
  <c r="Q102" i="13" s="1" a="1"/>
  <c r="Q102" i="13" s="1"/>
  <c r="L102" i="13" l="1"/>
  <c r="H101" i="13"/>
  <c r="M102" i="13" l="1" a="1"/>
  <c r="M102" i="13" s="1"/>
  <c r="N102" i="13" a="1"/>
  <c r="N102" i="13" s="1"/>
  <c r="I101" i="13"/>
  <c r="O101" i="13" s="1" a="1"/>
  <c r="O101" i="13" s="1"/>
  <c r="J101" i="13"/>
  <c r="K101" i="13" s="1"/>
  <c r="Q101" i="13" s="1" a="1"/>
  <c r="Q101" i="13" s="1"/>
  <c r="L101" i="13" l="1"/>
  <c r="P101" i="13" a="1"/>
  <c r="P101" i="13" s="1"/>
  <c r="H100" i="13"/>
  <c r="M101" i="13" l="1" a="1"/>
  <c r="M101" i="13" s="1"/>
  <c r="N101" i="13" a="1"/>
  <c r="N101" i="13" s="1"/>
  <c r="I100" i="13"/>
  <c r="L100" i="13" s="1"/>
  <c r="J100" i="13"/>
  <c r="K100" i="13" s="1"/>
  <c r="Q100" i="13" s="1" a="1"/>
  <c r="Q100" i="13" s="1"/>
  <c r="N100" i="13" l="1" a="1"/>
  <c r="N100" i="13" s="1"/>
  <c r="M100" i="13" a="1"/>
  <c r="M100" i="13" s="1"/>
  <c r="P100" i="13" a="1"/>
  <c r="P100" i="13" s="1"/>
  <c r="H99" i="13"/>
  <c r="O100" i="13" a="1"/>
  <c r="O100" i="13" s="1"/>
  <c r="I99" i="13" l="1"/>
  <c r="L99" i="13" s="1"/>
  <c r="J99" i="13"/>
  <c r="P99" i="13" s="1" a="1"/>
  <c r="P99" i="13" s="1"/>
  <c r="K99" i="13"/>
  <c r="Q99" i="13" s="1" a="1"/>
  <c r="Q99" i="13" s="1"/>
  <c r="M99" i="13" l="1" a="1"/>
  <c r="M99" i="13" s="1"/>
  <c r="N99" i="13" a="1"/>
  <c r="N99" i="13" s="1"/>
  <c r="H98" i="13"/>
  <c r="O99" i="13" a="1"/>
  <c r="O99" i="13" s="1"/>
  <c r="J98" i="13" l="1"/>
  <c r="K98" i="13" s="1"/>
  <c r="Q98" i="13" s="1" a="1"/>
  <c r="Q98" i="13" s="1"/>
  <c r="I98" i="13"/>
  <c r="O98" i="13" s="1" a="1"/>
  <c r="O98" i="13" s="1"/>
  <c r="P98" i="13" a="1"/>
  <c r="P98" i="13" s="1"/>
  <c r="L98" i="13" l="1"/>
  <c r="H97" i="13"/>
  <c r="N98" i="13" l="1" a="1"/>
  <c r="N98" i="13" s="1"/>
  <c r="M98" i="13" a="1"/>
  <c r="M98" i="13" s="1"/>
  <c r="I97" i="13"/>
  <c r="L97" i="13" s="1"/>
  <c r="K97" i="13"/>
  <c r="Q97" i="13" s="1" a="1"/>
  <c r="Q97" i="13" s="1"/>
  <c r="J97" i="13"/>
  <c r="P97" i="13" s="1" a="1"/>
  <c r="P97" i="13" s="1"/>
  <c r="N97" i="13" l="1" a="1"/>
  <c r="N97" i="13" s="1"/>
  <c r="M97" i="13" a="1"/>
  <c r="M97" i="13" s="1"/>
  <c r="H96" i="13"/>
  <c r="O97" i="13" a="1"/>
  <c r="O97" i="13" s="1"/>
  <c r="I96" i="13" l="1"/>
  <c r="L96" i="13" s="1"/>
  <c r="J96" i="13"/>
  <c r="P96" i="13" s="1" a="1"/>
  <c r="P96" i="13" s="1"/>
  <c r="K96" i="13" l="1"/>
  <c r="Q96" i="13" s="1" a="1"/>
  <c r="Q96" i="13" s="1"/>
  <c r="M96" i="13" a="1"/>
  <c r="M96" i="13" s="1"/>
  <c r="O96" i="13" a="1"/>
  <c r="O96" i="13" s="1"/>
  <c r="H95" i="13"/>
  <c r="N96" i="13" l="1" a="1"/>
  <c r="N96" i="13" s="1"/>
  <c r="J95" i="13"/>
  <c r="P95" i="13" s="1" a="1"/>
  <c r="P95" i="13" s="1"/>
  <c r="K95" i="13"/>
  <c r="Q95" i="13" s="1" a="1"/>
  <c r="Q95" i="13" s="1"/>
  <c r="I95" i="13"/>
  <c r="O95" i="13" s="1" a="1"/>
  <c r="O95" i="13" s="1"/>
  <c r="L95" i="13" l="1"/>
  <c r="H94" i="13"/>
  <c r="M95" i="13" l="1" a="1"/>
  <c r="M95" i="13" s="1"/>
  <c r="N95" i="13" a="1"/>
  <c r="N95" i="13" s="1"/>
  <c r="I94" i="13"/>
  <c r="O94" i="13" s="1" a="1"/>
  <c r="O94" i="13" s="1"/>
  <c r="J94" i="13"/>
  <c r="P94" i="13" s="1" a="1"/>
  <c r="P94" i="13" s="1"/>
  <c r="K94" i="13" l="1"/>
  <c r="Q94" i="13" s="1" a="1"/>
  <c r="Q94" i="13" s="1"/>
  <c r="L94" i="13"/>
  <c r="H93" i="13"/>
  <c r="M94" i="13" l="1" a="1"/>
  <c r="M94" i="13" s="1"/>
  <c r="N94" i="13" a="1"/>
  <c r="N94" i="13" s="1"/>
  <c r="J93" i="13"/>
  <c r="P93" i="13" s="1" a="1"/>
  <c r="P93" i="13" s="1"/>
  <c r="I93" i="13"/>
  <c r="O93" i="13" s="1" a="1"/>
  <c r="O93" i="13" s="1"/>
  <c r="K93" i="13" l="1"/>
  <c r="Q93" i="13" s="1" a="1"/>
  <c r="Q93" i="13" s="1"/>
  <c r="L93" i="13"/>
  <c r="H92" i="13"/>
  <c r="M93" i="13" l="1" a="1"/>
  <c r="M93" i="13" s="1"/>
  <c r="N93" i="13" a="1"/>
  <c r="N93" i="13" s="1"/>
  <c r="I92" i="13"/>
  <c r="L92" i="13" s="1"/>
  <c r="J92" i="13"/>
  <c r="P92" i="13" s="1" a="1"/>
  <c r="P92" i="13" s="1"/>
  <c r="K92" i="13"/>
  <c r="Q92" i="13" s="1" a="1"/>
  <c r="Q92" i="13" s="1"/>
  <c r="N92" i="13" l="1" a="1"/>
  <c r="N92" i="13" s="1"/>
  <c r="M92" i="13" a="1"/>
  <c r="M92" i="13" s="1"/>
  <c r="H91" i="13"/>
  <c r="O92" i="13" a="1"/>
  <c r="O92" i="13" s="1"/>
  <c r="I91" i="13" l="1"/>
  <c r="L91" i="13" s="1"/>
  <c r="J91" i="13"/>
  <c r="K91" i="13" s="1"/>
  <c r="Q91" i="13" s="1" a="1"/>
  <c r="Q91" i="13" s="1"/>
  <c r="N91" i="13" l="1" a="1"/>
  <c r="N91" i="13" s="1"/>
  <c r="M91" i="13" a="1"/>
  <c r="M91" i="13" s="1"/>
  <c r="P91" i="13" a="1"/>
  <c r="P91" i="13" s="1"/>
  <c r="H90" i="13"/>
  <c r="O91" i="13" a="1"/>
  <c r="O91" i="13" s="1"/>
  <c r="I90" i="13" l="1"/>
  <c r="O90" i="13" s="1" a="1"/>
  <c r="O90" i="13" s="1"/>
  <c r="J90" i="13"/>
  <c r="K90" i="13" s="1"/>
  <c r="Q90" i="13" s="1" a="1"/>
  <c r="Q90" i="13" s="1"/>
  <c r="L90" i="13" l="1"/>
  <c r="P90" i="13" a="1"/>
  <c r="P90" i="13" s="1"/>
  <c r="H89" i="13"/>
  <c r="N90" i="13" l="1" a="1"/>
  <c r="N90" i="13" s="1"/>
  <c r="M90" i="13" a="1"/>
  <c r="M90" i="13" s="1"/>
  <c r="I89" i="13"/>
  <c r="O89" i="13" s="1" a="1"/>
  <c r="O89" i="13" s="1"/>
  <c r="J89" i="13"/>
  <c r="K89" i="13" s="1"/>
  <c r="Q89" i="13" s="1" a="1"/>
  <c r="Q89" i="13" s="1"/>
  <c r="L89" i="13" l="1"/>
  <c r="P89" i="13" a="1"/>
  <c r="P89" i="13" s="1"/>
  <c r="H88" i="13"/>
  <c r="N89" i="13" l="1" a="1"/>
  <c r="N89" i="13" s="1"/>
  <c r="M89" i="13" a="1"/>
  <c r="M89" i="13" s="1"/>
  <c r="I88" i="13"/>
  <c r="O88" i="13" s="1" a="1"/>
  <c r="O88" i="13" s="1"/>
  <c r="J88" i="13"/>
  <c r="K88" i="13" s="1"/>
  <c r="Q88" i="13" s="1" a="1"/>
  <c r="Q88" i="13" s="1"/>
  <c r="L88" i="13" l="1"/>
  <c r="P88" i="13" a="1"/>
  <c r="P88" i="13" s="1"/>
  <c r="H87" i="13"/>
  <c r="M88" i="13" l="1" a="1"/>
  <c r="M88" i="13" s="1"/>
  <c r="N88" i="13" a="1"/>
  <c r="N88" i="13" s="1"/>
  <c r="J87" i="13"/>
  <c r="K87" i="13" s="1"/>
  <c r="Q87" i="13" s="1" a="1"/>
  <c r="Q87" i="13" s="1"/>
  <c r="I87" i="13"/>
  <c r="O87" i="13" s="1" a="1"/>
  <c r="O87" i="13" s="1"/>
  <c r="P87" i="13" l="1" a="1"/>
  <c r="P87" i="13" s="1"/>
  <c r="L87" i="13"/>
  <c r="H86" i="13"/>
  <c r="M87" i="13" l="1" a="1"/>
  <c r="M87" i="13" s="1"/>
  <c r="N87" i="13" a="1"/>
  <c r="N87" i="13" s="1"/>
  <c r="I86" i="13"/>
  <c r="O86" i="13" s="1" a="1"/>
  <c r="O86" i="13" s="1"/>
  <c r="J86" i="13"/>
  <c r="K86" i="13" s="1"/>
  <c r="Q86" i="13" s="1" a="1"/>
  <c r="Q86" i="13" s="1"/>
  <c r="L86" i="13" l="1"/>
  <c r="P86" i="13" a="1"/>
  <c r="P86" i="13" s="1"/>
  <c r="H85" i="13"/>
  <c r="M86" i="13" l="1" a="1"/>
  <c r="M86" i="13" s="1"/>
  <c r="N86" i="13" a="1"/>
  <c r="N86" i="13" s="1"/>
  <c r="I85" i="13"/>
  <c r="O85" i="13" s="1" a="1"/>
  <c r="O85" i="13" s="1"/>
  <c r="J85" i="13"/>
  <c r="K85" i="13" s="1"/>
  <c r="Q85" i="13" s="1" a="1"/>
  <c r="Q85" i="13" s="1"/>
  <c r="L85" i="13" l="1"/>
  <c r="P85" i="13" a="1"/>
  <c r="P85" i="13" s="1"/>
  <c r="H84" i="13"/>
  <c r="M85" i="13" l="1" a="1"/>
  <c r="M85" i="13" s="1"/>
  <c r="N85" i="13" a="1"/>
  <c r="N85" i="13" s="1"/>
  <c r="I84" i="13"/>
  <c r="L84" i="13" s="1"/>
  <c r="J84" i="13"/>
  <c r="K84" i="13" s="1"/>
  <c r="Q84" i="13" s="1" a="1"/>
  <c r="Q84" i="13" s="1"/>
  <c r="N84" i="13" l="1" a="1"/>
  <c r="N84" i="13" s="1"/>
  <c r="M84" i="13" a="1"/>
  <c r="M84" i="13" s="1"/>
  <c r="P84" i="13" a="1"/>
  <c r="P84" i="13" s="1"/>
  <c r="H83" i="13"/>
  <c r="O84" i="13" a="1"/>
  <c r="O84" i="13" s="1"/>
  <c r="I83" i="13" l="1"/>
  <c r="L83" i="13" s="1"/>
  <c r="J83" i="13"/>
  <c r="K83" i="13" s="1"/>
  <c r="Q83" i="13" s="1" a="1"/>
  <c r="Q83" i="13" s="1"/>
  <c r="M83" i="13" l="1" a="1"/>
  <c r="M83" i="13" s="1"/>
  <c r="N83" i="13" a="1"/>
  <c r="N83" i="13" s="1"/>
  <c r="P83" i="13" a="1"/>
  <c r="P83" i="13" s="1"/>
  <c r="H82" i="13"/>
  <c r="O83" i="13" a="1"/>
  <c r="O83" i="13" s="1"/>
  <c r="I82" i="13" l="1"/>
  <c r="O82" i="13" s="1" a="1"/>
  <c r="O82" i="13" s="1"/>
  <c r="J82" i="13"/>
  <c r="K82" i="13" s="1"/>
  <c r="Q82" i="13" s="1" a="1"/>
  <c r="Q82" i="13" s="1"/>
  <c r="L82" i="13" l="1"/>
  <c r="P82" i="13" a="1"/>
  <c r="P82" i="13" s="1"/>
  <c r="H81" i="13"/>
  <c r="M82" i="13" l="1" a="1"/>
  <c r="M82" i="13" s="1"/>
  <c r="N82" i="13" a="1"/>
  <c r="N82" i="13" s="1"/>
  <c r="I81" i="13"/>
  <c r="O81" i="13" s="1" a="1"/>
  <c r="O81" i="13" s="1"/>
  <c r="J81" i="13"/>
  <c r="P81" i="13" s="1" a="1"/>
  <c r="P81" i="13" s="1"/>
  <c r="K81" i="13"/>
  <c r="Q81" i="13" s="1" a="1"/>
  <c r="Q81" i="13" s="1"/>
  <c r="L81" i="13" l="1"/>
  <c r="H80" i="13"/>
  <c r="N81" i="13" l="1" a="1"/>
  <c r="N81" i="13" s="1"/>
  <c r="M81" i="13" a="1"/>
  <c r="M81" i="13" s="1"/>
  <c r="I80" i="13"/>
  <c r="O80" i="13" s="1" a="1"/>
  <c r="O80" i="13" s="1"/>
  <c r="J80" i="13"/>
  <c r="P80" i="13" s="1" a="1"/>
  <c r="P80" i="13" s="1"/>
  <c r="K80" i="13" l="1"/>
  <c r="Q80" i="13" s="1" a="1"/>
  <c r="Q80" i="13" s="1"/>
  <c r="L80" i="13"/>
  <c r="H79" i="13"/>
  <c r="M80" i="13" l="1" a="1"/>
  <c r="M80" i="13" s="1"/>
  <c r="N80" i="13" a="1"/>
  <c r="N80" i="13" s="1"/>
  <c r="J79" i="13"/>
  <c r="P79" i="13" s="1" a="1"/>
  <c r="P79" i="13" s="1"/>
  <c r="K79" i="13"/>
  <c r="Q79" i="13" s="1" a="1"/>
  <c r="Q79" i="13" s="1"/>
  <c r="I79" i="13"/>
  <c r="O79" i="13" s="1" a="1"/>
  <c r="O79" i="13" s="1"/>
  <c r="L79" i="13" l="1"/>
  <c r="H78" i="13"/>
  <c r="M79" i="13" l="1" a="1"/>
  <c r="M79" i="13" s="1"/>
  <c r="N79" i="13" a="1"/>
  <c r="N79" i="13" s="1"/>
  <c r="I78" i="13"/>
  <c r="O78" i="13" s="1" a="1"/>
  <c r="O78" i="13" s="1"/>
  <c r="J78" i="13"/>
  <c r="P78" i="13" s="1" a="1"/>
  <c r="P78" i="13" s="1"/>
  <c r="K78" i="13" l="1"/>
  <c r="Q78" i="13" s="1" a="1"/>
  <c r="Q78" i="13" s="1"/>
  <c r="L78" i="13"/>
  <c r="H77" i="13"/>
  <c r="M78" i="13" l="1" a="1"/>
  <c r="M78" i="13" s="1"/>
  <c r="N78" i="13" a="1"/>
  <c r="N78" i="13" s="1"/>
  <c r="I77" i="13"/>
  <c r="O77" i="13" s="1" a="1"/>
  <c r="O77" i="13" s="1"/>
  <c r="J77" i="13"/>
  <c r="P77" i="13" s="1" a="1"/>
  <c r="P77" i="13" s="1"/>
  <c r="K77" i="13" l="1"/>
  <c r="Q77" i="13" s="1" a="1"/>
  <c r="Q77" i="13" s="1"/>
  <c r="L77" i="13"/>
  <c r="H76" i="13"/>
  <c r="M77" i="13" l="1" a="1"/>
  <c r="M77" i="13" s="1"/>
  <c r="N77" i="13" a="1"/>
  <c r="N77" i="13" s="1"/>
  <c r="I76" i="13"/>
  <c r="L76" i="13" s="1"/>
  <c r="J76" i="13"/>
  <c r="P76" i="13" s="1" a="1"/>
  <c r="P76" i="13" s="1"/>
  <c r="K76" i="13"/>
  <c r="Q76" i="13" s="1" a="1"/>
  <c r="Q76" i="13" s="1"/>
  <c r="N76" i="13" l="1" a="1"/>
  <c r="N76" i="13" s="1"/>
  <c r="M76" i="13" a="1"/>
  <c r="M76" i="13" s="1"/>
  <c r="H75" i="13"/>
  <c r="O76" i="13" a="1"/>
  <c r="O76" i="13" s="1"/>
  <c r="I75" i="13" l="1"/>
  <c r="O75" i="13" s="1" a="1"/>
  <c r="O75" i="13" s="1"/>
  <c r="J75" i="13"/>
  <c r="K75" i="13" s="1"/>
  <c r="Q75" i="13" s="1" a="1"/>
  <c r="Q75" i="13" s="1"/>
  <c r="L75" i="13" l="1"/>
  <c r="P75" i="13" a="1"/>
  <c r="P75" i="13" s="1"/>
  <c r="H74" i="13"/>
  <c r="M75" i="13" l="1" a="1"/>
  <c r="M75" i="13" s="1"/>
  <c r="N75" i="13" a="1"/>
  <c r="N75" i="13" s="1"/>
  <c r="I74" i="13"/>
  <c r="L74" i="13" s="1"/>
  <c r="J74" i="13"/>
  <c r="K74" i="13" s="1"/>
  <c r="Q74" i="13" s="1" a="1"/>
  <c r="Q74" i="13" s="1"/>
  <c r="O74" i="13" l="1" a="1"/>
  <c r="O74" i="13" s="1"/>
  <c r="M74" i="13" a="1"/>
  <c r="M74" i="13" s="1"/>
  <c r="N74" i="13" a="1"/>
  <c r="N74" i="13" s="1"/>
  <c r="P74" i="13" a="1"/>
  <c r="P74" i="13" s="1"/>
  <c r="H73" i="13"/>
  <c r="I73" i="13" l="1"/>
  <c r="O73" i="13" s="1" a="1"/>
  <c r="O73" i="13" s="1"/>
  <c r="J73" i="13"/>
  <c r="K73" i="13" s="1"/>
  <c r="Q73" i="13" s="1" a="1"/>
  <c r="Q73" i="13" s="1"/>
  <c r="L73" i="13" l="1"/>
  <c r="P73" i="13" a="1"/>
  <c r="P73" i="13" s="1"/>
  <c r="H72" i="13"/>
  <c r="N73" i="13" l="1" a="1"/>
  <c r="N73" i="13" s="1"/>
  <c r="M73" i="13" a="1"/>
  <c r="M73" i="13" s="1"/>
  <c r="I72" i="13"/>
  <c r="O72" i="13" s="1" a="1"/>
  <c r="O72" i="13" s="1"/>
  <c r="J72" i="13"/>
  <c r="K72" i="13" s="1"/>
  <c r="Q72" i="13" s="1" a="1"/>
  <c r="Q72" i="13" s="1"/>
  <c r="L72" i="13" l="1"/>
  <c r="P72" i="13" a="1"/>
  <c r="P72" i="13" s="1"/>
  <c r="H71" i="13"/>
  <c r="M72" i="13" l="1" a="1"/>
  <c r="M72" i="13" s="1"/>
  <c r="N72" i="13" a="1"/>
  <c r="N72" i="13" s="1"/>
  <c r="J71" i="13"/>
  <c r="K71" i="13" s="1"/>
  <c r="Q71" i="13" s="1" a="1"/>
  <c r="Q71" i="13" s="1"/>
  <c r="I71" i="13"/>
  <c r="O71" i="13" s="1" a="1"/>
  <c r="O71" i="13" s="1"/>
  <c r="P71" i="13" l="1" a="1"/>
  <c r="P71" i="13" s="1"/>
  <c r="L71" i="13"/>
  <c r="H70" i="13"/>
  <c r="M71" i="13" l="1" a="1"/>
  <c r="M71" i="13" s="1"/>
  <c r="N71" i="13" a="1"/>
  <c r="N71" i="13" s="1"/>
  <c r="I70" i="13"/>
  <c r="O70" i="13" s="1" a="1"/>
  <c r="O70" i="13" s="1"/>
  <c r="J70" i="13"/>
  <c r="K70" i="13" s="1"/>
  <c r="Q70" i="13" s="1" a="1"/>
  <c r="Q70" i="13" s="1"/>
  <c r="L70" i="13" l="1"/>
  <c r="P70" i="13" a="1"/>
  <c r="P70" i="13" s="1"/>
  <c r="H69" i="13"/>
  <c r="M70" i="13" l="1" a="1"/>
  <c r="M70" i="13" s="1"/>
  <c r="N70" i="13" a="1"/>
  <c r="N70" i="13" s="1"/>
  <c r="I69" i="13"/>
  <c r="L69" i="13" s="1"/>
  <c r="J69" i="13"/>
  <c r="K69" i="13" s="1"/>
  <c r="Q69" i="13" s="1" a="1"/>
  <c r="Q69" i="13" s="1"/>
  <c r="O69" i="13" l="1" a="1"/>
  <c r="O69" i="13" s="1"/>
  <c r="M69" i="13" a="1"/>
  <c r="M69" i="13" s="1"/>
  <c r="N69" i="13" a="1"/>
  <c r="N69" i="13" s="1"/>
  <c r="P69" i="13" a="1"/>
  <c r="P69" i="13" s="1"/>
  <c r="H68" i="13"/>
  <c r="I68" i="13" l="1"/>
  <c r="L68" i="13" s="1"/>
  <c r="J68" i="13"/>
  <c r="K68" i="13" s="1"/>
  <c r="Q68" i="13" s="1" a="1"/>
  <c r="Q68" i="13" s="1"/>
  <c r="N68" i="13" l="1" a="1"/>
  <c r="N68" i="13" s="1"/>
  <c r="M68" i="13" a="1"/>
  <c r="M68" i="13" s="1"/>
  <c r="P68" i="13" a="1"/>
  <c r="P68" i="13" s="1"/>
  <c r="H67" i="13"/>
  <c r="O68" i="13" a="1"/>
  <c r="O68" i="13" s="1"/>
  <c r="I67" i="13" l="1"/>
  <c r="L67" i="13" s="1"/>
  <c r="J67" i="13"/>
  <c r="K67" i="13" s="1"/>
  <c r="Q67" i="13" s="1" a="1"/>
  <c r="Q67" i="13" s="1"/>
  <c r="N67" i="13" l="1" a="1"/>
  <c r="N67" i="13" s="1"/>
  <c r="M67" i="13" a="1"/>
  <c r="M67" i="13" s="1"/>
  <c r="P67" i="13" a="1"/>
  <c r="P67" i="13" s="1"/>
  <c r="H66" i="13"/>
  <c r="O67" i="13" a="1"/>
  <c r="O67" i="13" s="1"/>
  <c r="I66" i="13" l="1"/>
  <c r="O66" i="13" s="1" a="1"/>
  <c r="O66" i="13" s="1"/>
  <c r="J66" i="13"/>
  <c r="K66" i="13" s="1"/>
  <c r="Q66" i="13" s="1" a="1"/>
  <c r="Q66" i="13" s="1"/>
  <c r="L66" i="13" l="1"/>
  <c r="P66" i="13" a="1"/>
  <c r="P66" i="13" s="1"/>
  <c r="H65" i="13"/>
  <c r="M66" i="13" l="1" a="1"/>
  <c r="M66" i="13" s="1"/>
  <c r="N66" i="13" a="1"/>
  <c r="N66" i="13" s="1"/>
  <c r="I65" i="13"/>
  <c r="O65" i="13" s="1" a="1"/>
  <c r="O65" i="13" s="1"/>
  <c r="J65" i="13"/>
  <c r="P65" i="13" s="1" a="1"/>
  <c r="P65" i="13" s="1"/>
  <c r="K65" i="13"/>
  <c r="Q65" i="13" s="1" a="1"/>
  <c r="Q65" i="13" s="1"/>
  <c r="L65" i="13" l="1"/>
  <c r="H64" i="13"/>
  <c r="N65" i="13" l="1" a="1"/>
  <c r="N65" i="13" s="1"/>
  <c r="M65" i="13" a="1"/>
  <c r="M65" i="13" s="1"/>
  <c r="I64" i="13"/>
  <c r="O64" i="13" s="1" a="1"/>
  <c r="O64" i="13" s="1"/>
  <c r="J64" i="13"/>
  <c r="P64" i="13" s="1" a="1"/>
  <c r="P64" i="13" s="1"/>
  <c r="K64" i="13" l="1"/>
  <c r="Q64" i="13" s="1" a="1"/>
  <c r="Q64" i="13" s="1"/>
  <c r="L64" i="13"/>
  <c r="H63" i="13"/>
  <c r="M64" i="13" l="1" a="1"/>
  <c r="M64" i="13" s="1"/>
  <c r="N64" i="13" a="1"/>
  <c r="N64" i="13" s="1"/>
  <c r="J63" i="13"/>
  <c r="P63" i="13" s="1" a="1"/>
  <c r="P63" i="13" s="1"/>
  <c r="K63" i="13"/>
  <c r="Q63" i="13" s="1" a="1"/>
  <c r="Q63" i="13" s="1"/>
  <c r="I63" i="13"/>
  <c r="O63" i="13" s="1" a="1"/>
  <c r="O63" i="13" s="1"/>
  <c r="L63" i="13" l="1"/>
  <c r="H62" i="13"/>
  <c r="M63" i="13" l="1" a="1"/>
  <c r="M63" i="13" s="1"/>
  <c r="N63" i="13" a="1"/>
  <c r="N63" i="13" s="1"/>
  <c r="I62" i="13"/>
  <c r="O62" i="13" s="1" a="1"/>
  <c r="O62" i="13" s="1"/>
  <c r="J62" i="13"/>
  <c r="P62" i="13" s="1" a="1"/>
  <c r="P62" i="13" s="1"/>
  <c r="K62" i="13" l="1"/>
  <c r="Q62" i="13" s="1" a="1"/>
  <c r="Q62" i="13" s="1"/>
  <c r="L62" i="13"/>
  <c r="H61" i="13"/>
  <c r="M62" i="13" l="1" a="1"/>
  <c r="M62" i="13" s="1"/>
  <c r="N62" i="13" a="1"/>
  <c r="N62" i="13" s="1"/>
  <c r="I61" i="13"/>
  <c r="O61" i="13" s="1" a="1"/>
  <c r="O61" i="13" s="1"/>
  <c r="J61" i="13"/>
  <c r="P61" i="13" s="1" a="1"/>
  <c r="P61" i="13" s="1"/>
  <c r="K61" i="13" l="1"/>
  <c r="Q61" i="13" s="1" a="1"/>
  <c r="Q61" i="13" s="1"/>
  <c r="L61" i="13"/>
  <c r="H60" i="13"/>
  <c r="M61" i="13" l="1" a="1"/>
  <c r="M61" i="13" s="1"/>
  <c r="N61" i="13" a="1"/>
  <c r="N61" i="13" s="1"/>
  <c r="I60" i="13"/>
  <c r="L60" i="13" s="1"/>
  <c r="J60" i="13"/>
  <c r="P60" i="13" s="1" a="1"/>
  <c r="P60" i="13" s="1"/>
  <c r="K60" i="13"/>
  <c r="Q60" i="13" s="1" a="1"/>
  <c r="Q60" i="13" s="1"/>
  <c r="N60" i="13" l="1" a="1"/>
  <c r="N60" i="13" s="1"/>
  <c r="M60" i="13" a="1"/>
  <c r="M60" i="13" s="1"/>
  <c r="H59" i="13"/>
  <c r="O60" i="13" a="1"/>
  <c r="O60" i="13" s="1"/>
  <c r="I59" i="13" l="1"/>
  <c r="L59" i="13" s="1"/>
  <c r="J59" i="13"/>
  <c r="K59" i="13" s="1"/>
  <c r="Q59" i="13" s="1" a="1"/>
  <c r="Q59" i="13" s="1"/>
  <c r="N59" i="13" l="1" a="1"/>
  <c r="N59" i="13" s="1"/>
  <c r="M59" i="13" a="1"/>
  <c r="M59" i="13" s="1"/>
  <c r="P59" i="13" a="1"/>
  <c r="P59" i="13" s="1"/>
  <c r="H58" i="13"/>
  <c r="O59" i="13" a="1"/>
  <c r="O59" i="13" s="1"/>
  <c r="I58" i="13" l="1"/>
  <c r="O58" i="13" s="1" a="1"/>
  <c r="O58" i="13" s="1"/>
  <c r="J58" i="13"/>
  <c r="K58" i="13" s="1"/>
  <c r="Q58" i="13" s="1" a="1"/>
  <c r="Q58" i="13" s="1"/>
  <c r="L58" i="13" l="1"/>
  <c r="P58" i="13" a="1"/>
  <c r="P58" i="13" s="1"/>
  <c r="H57" i="13"/>
  <c r="M58" i="13" l="1" a="1"/>
  <c r="M58" i="13" s="1"/>
  <c r="N58" i="13" a="1"/>
  <c r="N58" i="13" s="1"/>
  <c r="I57" i="13"/>
  <c r="O57" i="13" s="1" a="1"/>
  <c r="O57" i="13" s="1"/>
  <c r="J57" i="13"/>
  <c r="K57" i="13" s="1"/>
  <c r="Q57" i="13" s="1" a="1"/>
  <c r="Q57" i="13" s="1"/>
  <c r="L57" i="13" l="1"/>
  <c r="P57" i="13" a="1"/>
  <c r="P57" i="13" s="1"/>
  <c r="H56" i="13"/>
  <c r="N57" i="13" l="1" a="1"/>
  <c r="N57" i="13" s="1"/>
  <c r="M57" i="13" a="1"/>
  <c r="M57" i="13" s="1"/>
  <c r="I56" i="13"/>
  <c r="O56" i="13" s="1" a="1"/>
  <c r="O56" i="13" s="1"/>
  <c r="J56" i="13"/>
  <c r="K56" i="13" s="1"/>
  <c r="Q56" i="13" s="1" a="1"/>
  <c r="Q56" i="13" s="1"/>
  <c r="L56" i="13" l="1"/>
  <c r="P56" i="13" a="1"/>
  <c r="P56" i="13" s="1"/>
  <c r="H55" i="13"/>
  <c r="M56" i="13" l="1" a="1"/>
  <c r="M56" i="13" s="1"/>
  <c r="N56" i="13" a="1"/>
  <c r="N56" i="13" s="1"/>
  <c r="J55" i="13"/>
  <c r="K55" i="13" s="1"/>
  <c r="Q55" i="13" s="1" a="1"/>
  <c r="Q55" i="13" s="1"/>
  <c r="I55" i="13"/>
  <c r="L55" i="13" s="1"/>
  <c r="P55" i="13" l="1" a="1"/>
  <c r="P55" i="13" s="1"/>
  <c r="M55" i="13" a="1"/>
  <c r="M55" i="13" s="1"/>
  <c r="N55" i="13" a="1"/>
  <c r="N55" i="13" s="1"/>
  <c r="O55" i="13" a="1"/>
  <c r="O55" i="13" s="1"/>
  <c r="H54" i="13"/>
  <c r="I54" i="13" l="1"/>
  <c r="O54" i="13" s="1" a="1"/>
  <c r="O54" i="13" s="1"/>
  <c r="J54" i="13"/>
  <c r="K54" i="13" s="1"/>
  <c r="Q54" i="13" s="1" a="1"/>
  <c r="Q54" i="13" s="1"/>
  <c r="L54" i="13" l="1"/>
  <c r="P54" i="13" a="1"/>
  <c r="P54" i="13" s="1"/>
  <c r="H53" i="13"/>
  <c r="M54" i="13" l="1" a="1"/>
  <c r="M54" i="13" s="1"/>
  <c r="N54" i="13" a="1"/>
  <c r="N54" i="13" s="1"/>
  <c r="I53" i="13"/>
  <c r="O53" i="13" s="1" a="1"/>
  <c r="O53" i="13" s="1"/>
  <c r="J53" i="13"/>
  <c r="K53" i="13" s="1"/>
  <c r="Q53" i="13" s="1" a="1"/>
  <c r="Q53" i="13" s="1"/>
  <c r="L53" i="13" l="1"/>
  <c r="P53" i="13" a="1"/>
  <c r="P53" i="13" s="1"/>
  <c r="H52" i="13"/>
  <c r="M53" i="13" l="1" a="1"/>
  <c r="M53" i="13" s="1"/>
  <c r="N53" i="13" a="1"/>
  <c r="N53" i="13" s="1"/>
  <c r="I52" i="13"/>
  <c r="L52" i="13" s="1"/>
  <c r="J52" i="13"/>
  <c r="K52" i="13" s="1"/>
  <c r="Q52" i="13" s="1" a="1"/>
  <c r="Q52" i="13" s="1"/>
  <c r="N52" i="13" l="1" a="1"/>
  <c r="N52" i="13" s="1"/>
  <c r="M52" i="13" a="1"/>
  <c r="M52" i="13" s="1"/>
  <c r="P52" i="13" a="1"/>
  <c r="P52" i="13" s="1"/>
  <c r="H51" i="13"/>
  <c r="O52" i="13" a="1"/>
  <c r="O52" i="13" s="1"/>
  <c r="I51" i="13" l="1"/>
  <c r="L51" i="13" s="1"/>
  <c r="J51" i="13"/>
  <c r="K51" i="13" s="1"/>
  <c r="Q51" i="13" s="1" a="1"/>
  <c r="Q51" i="13" s="1"/>
  <c r="N51" i="13" l="1" a="1"/>
  <c r="N51" i="13" s="1"/>
  <c r="M51" i="13" a="1"/>
  <c r="M51" i="13" s="1"/>
  <c r="P51" i="13" a="1"/>
  <c r="P51" i="13" s="1"/>
  <c r="H50" i="13"/>
  <c r="O51" i="13" a="1"/>
  <c r="O51" i="13" s="1"/>
  <c r="I50" i="13" l="1"/>
  <c r="L50" i="13" s="1"/>
  <c r="J50" i="13"/>
  <c r="K50" i="13" s="1"/>
  <c r="Q50" i="13" s="1" a="1"/>
  <c r="Q50" i="13" s="1"/>
  <c r="O50" i="13" l="1" a="1"/>
  <c r="O50" i="13" s="1"/>
  <c r="N50" i="13" a="1"/>
  <c r="N50" i="13" s="1"/>
  <c r="M50" i="13" a="1"/>
  <c r="M50" i="13" s="1"/>
  <c r="P50" i="13" a="1"/>
  <c r="P50" i="13" s="1"/>
  <c r="H49" i="13"/>
  <c r="I49" i="13" l="1"/>
  <c r="O49" i="13" s="1" a="1"/>
  <c r="O49" i="13" s="1"/>
  <c r="J49" i="13"/>
  <c r="P49" i="13" s="1" a="1"/>
  <c r="P49" i="13" s="1"/>
  <c r="K49" i="13"/>
  <c r="Q49" i="13" a="1"/>
  <c r="Q49" i="13" s="1"/>
  <c r="L49" i="13" l="1"/>
  <c r="H48" i="13"/>
  <c r="N49" i="13" l="1" a="1"/>
  <c r="N49" i="13" s="1"/>
  <c r="M49" i="13" a="1"/>
  <c r="M49" i="13" s="1"/>
  <c r="I48" i="13"/>
  <c r="O48" i="13" s="1" a="1"/>
  <c r="O48" i="13" s="1"/>
  <c r="J48" i="13"/>
  <c r="P48" i="13" s="1" a="1"/>
  <c r="P48" i="13" s="1"/>
  <c r="K48" i="13" l="1"/>
  <c r="Q48" i="13" s="1" a="1"/>
  <c r="Q48" i="13" s="1"/>
  <c r="L48" i="13"/>
  <c r="H47" i="13"/>
  <c r="M48" i="13" l="1" a="1"/>
  <c r="M48" i="13" s="1"/>
  <c r="N48" i="13" a="1"/>
  <c r="N48" i="13" s="1"/>
  <c r="J47" i="13"/>
  <c r="P47" i="13" s="1" a="1"/>
  <c r="P47" i="13" s="1"/>
  <c r="K47" i="13"/>
  <c r="Q47" i="13" s="1" a="1"/>
  <c r="Q47" i="13" s="1"/>
  <c r="I47" i="13"/>
  <c r="O47" i="13" s="1" a="1"/>
  <c r="O47" i="13" s="1"/>
  <c r="L47" i="13" l="1"/>
  <c r="H46" i="13"/>
  <c r="M47" i="13" l="1" a="1"/>
  <c r="M47" i="13" s="1"/>
  <c r="N47" i="13" a="1"/>
  <c r="N47" i="13" s="1"/>
  <c r="I46" i="13"/>
  <c r="O46" i="13" s="1" a="1"/>
  <c r="O46" i="13" s="1"/>
  <c r="J46" i="13"/>
  <c r="P46" i="13" s="1" a="1"/>
  <c r="P46" i="13" s="1"/>
  <c r="K46" i="13" l="1"/>
  <c r="Q46" i="13" s="1" a="1"/>
  <c r="Q46" i="13" s="1"/>
  <c r="L46" i="13"/>
  <c r="H45" i="13"/>
  <c r="M46" i="13" l="1" a="1"/>
  <c r="M46" i="13" s="1"/>
  <c r="N46" i="13" a="1"/>
  <c r="N46" i="13" s="1"/>
  <c r="I45" i="13"/>
  <c r="O45" i="13" s="1" a="1"/>
  <c r="O45" i="13" s="1"/>
  <c r="J45" i="13"/>
  <c r="P45" i="13" s="1" a="1"/>
  <c r="P45" i="13" s="1"/>
  <c r="K45" i="13" l="1"/>
  <c r="Q45" i="13" s="1" a="1"/>
  <c r="Q45" i="13" s="1"/>
  <c r="L45" i="13"/>
  <c r="H44" i="13"/>
  <c r="M45" i="13" l="1" a="1"/>
  <c r="M45" i="13" s="1"/>
  <c r="N45" i="13" a="1"/>
  <c r="N45" i="13" s="1"/>
  <c r="I44" i="13"/>
  <c r="L44" i="13" s="1"/>
  <c r="J44" i="13"/>
  <c r="P44" i="13" s="1" a="1"/>
  <c r="P44" i="13" s="1"/>
  <c r="K44" i="13"/>
  <c r="Q44" i="13" s="1" a="1"/>
  <c r="Q44" i="13" s="1"/>
  <c r="N44" i="13" l="1" a="1"/>
  <c r="N44" i="13" s="1"/>
  <c r="M44" i="13" a="1"/>
  <c r="M44" i="13" s="1"/>
  <c r="H43" i="13"/>
  <c r="O44" i="13" a="1"/>
  <c r="O44" i="13" s="1"/>
  <c r="I43" i="13" l="1"/>
  <c r="L43" i="13" s="1"/>
  <c r="J43" i="13"/>
  <c r="K43" i="13" s="1"/>
  <c r="Q43" i="13" s="1" a="1"/>
  <c r="Q43" i="13" s="1"/>
  <c r="N43" i="13" l="1" a="1"/>
  <c r="N43" i="13" s="1"/>
  <c r="M43" i="13" a="1"/>
  <c r="M43" i="13" s="1"/>
  <c r="P43" i="13" a="1"/>
  <c r="P43" i="13" s="1"/>
  <c r="H42" i="13"/>
  <c r="O43" i="13" a="1"/>
  <c r="O43" i="13" s="1"/>
  <c r="I42" i="13" l="1"/>
  <c r="L42" i="13" s="1"/>
  <c r="J42" i="13"/>
  <c r="K42" i="13" s="1"/>
  <c r="Q42" i="13" s="1" a="1"/>
  <c r="Q42" i="13" s="1"/>
  <c r="O42" i="13" l="1" a="1"/>
  <c r="O42" i="13" s="1"/>
  <c r="N42" i="13" a="1"/>
  <c r="N42" i="13" s="1"/>
  <c r="M42" i="13" a="1"/>
  <c r="M42" i="13" s="1"/>
  <c r="P42" i="13" a="1"/>
  <c r="P42" i="13" s="1"/>
  <c r="H41" i="13"/>
  <c r="I41" i="13" l="1"/>
  <c r="O41" i="13" s="1" a="1"/>
  <c r="O41" i="13" s="1"/>
  <c r="J41" i="13"/>
  <c r="K41" i="13" s="1"/>
  <c r="Q41" i="13" s="1" a="1"/>
  <c r="Q41" i="13" s="1"/>
  <c r="P41" i="13" l="1" a="1"/>
  <c r="P41" i="13" s="1"/>
  <c r="L41" i="13"/>
  <c r="H40" i="13"/>
  <c r="N41" i="13" l="1" a="1"/>
  <c r="N41" i="13" s="1"/>
  <c r="M41" i="13" a="1"/>
  <c r="M41" i="13" s="1"/>
  <c r="I40" i="13"/>
  <c r="L40" i="13" s="1"/>
  <c r="J40" i="13"/>
  <c r="K40" i="13" s="1"/>
  <c r="Q40" i="13" s="1" a="1"/>
  <c r="Q40" i="13" s="1"/>
  <c r="P40" i="13" l="1" a="1"/>
  <c r="P40" i="13" s="1"/>
  <c r="M40" i="13" a="1"/>
  <c r="M40" i="13" s="1"/>
  <c r="N40" i="13" a="1"/>
  <c r="N40" i="13" s="1"/>
  <c r="O40" i="13" a="1"/>
  <c r="O40" i="13" s="1"/>
  <c r="H39" i="13"/>
  <c r="J39" i="13" l="1"/>
  <c r="K39" i="13" s="1"/>
  <c r="Q39" i="13" s="1" a="1"/>
  <c r="Q39" i="13" s="1"/>
  <c r="I39" i="13"/>
  <c r="O39" i="13" s="1" a="1"/>
  <c r="O39" i="13" s="1"/>
  <c r="L39" i="13" l="1"/>
  <c r="P39" i="13" a="1"/>
  <c r="P39" i="13" s="1"/>
  <c r="H38" i="13"/>
  <c r="N39" i="13" l="1" a="1"/>
  <c r="N39" i="13" s="1"/>
  <c r="M39" i="13" a="1"/>
  <c r="M39" i="13" s="1"/>
  <c r="I38" i="13"/>
  <c r="L38" i="13" s="1"/>
  <c r="J38" i="13"/>
  <c r="K38" i="13" s="1"/>
  <c r="Q38" i="13" s="1" a="1"/>
  <c r="Q38" i="13" s="1"/>
  <c r="O38" i="13" l="1" a="1"/>
  <c r="O38" i="13" s="1"/>
  <c r="M38" i="13" a="1"/>
  <c r="M38" i="13" s="1"/>
  <c r="N38" i="13" a="1"/>
  <c r="N38" i="13" s="1"/>
  <c r="P38" i="13" a="1"/>
  <c r="P38" i="13" s="1"/>
  <c r="H37" i="13"/>
  <c r="I37" i="13" l="1"/>
  <c r="O37" i="13" s="1" a="1"/>
  <c r="O37" i="13" s="1"/>
  <c r="J37" i="13"/>
  <c r="K37" i="13" s="1"/>
  <c r="Q37" i="13" s="1" a="1"/>
  <c r="Q37" i="13" s="1"/>
  <c r="L37" i="13" l="1"/>
  <c r="P37" i="13" a="1"/>
  <c r="P37" i="13" s="1"/>
  <c r="H36" i="13"/>
  <c r="N37" i="13" l="1" a="1"/>
  <c r="N37" i="13" s="1"/>
  <c r="M37" i="13" a="1"/>
  <c r="M37" i="13" s="1"/>
  <c r="I36" i="13"/>
  <c r="L36" i="13" s="1"/>
  <c r="J36" i="13"/>
  <c r="K36" i="13" s="1"/>
  <c r="Q36" i="13" s="1" a="1"/>
  <c r="Q36" i="13" s="1"/>
  <c r="N36" i="13" l="1" a="1"/>
  <c r="N36" i="13" s="1"/>
  <c r="M36" i="13" a="1"/>
  <c r="M36" i="13" s="1"/>
  <c r="P36" i="13" a="1"/>
  <c r="P36" i="13" s="1"/>
  <c r="H35" i="13"/>
  <c r="O36" i="13" a="1"/>
  <c r="O36" i="13" s="1"/>
  <c r="I35" i="13" l="1"/>
  <c r="L35" i="13" s="1"/>
  <c r="J35" i="13"/>
  <c r="K35" i="13" s="1"/>
  <c r="Q35" i="13" s="1" a="1"/>
  <c r="Q35" i="13" s="1"/>
  <c r="N35" i="13" l="1" a="1"/>
  <c r="N35" i="13" s="1"/>
  <c r="M35" i="13" a="1"/>
  <c r="M35" i="13" s="1"/>
  <c r="P35" i="13" a="1"/>
  <c r="P35" i="13" s="1"/>
  <c r="H34" i="13"/>
  <c r="O35" i="13" a="1"/>
  <c r="O35" i="13" s="1"/>
  <c r="I34" i="13" l="1"/>
  <c r="O34" i="13" s="1" a="1"/>
  <c r="O34" i="13" s="1"/>
  <c r="J34" i="13"/>
  <c r="K34" i="13" s="1"/>
  <c r="Q34" i="13" s="1" a="1"/>
  <c r="Q34" i="13" s="1"/>
  <c r="L34" i="13" l="1"/>
  <c r="P34" i="13" a="1"/>
  <c r="P34" i="13" s="1"/>
  <c r="H33" i="13"/>
  <c r="N34" i="13" l="1" a="1"/>
  <c r="N34" i="13" s="1"/>
  <c r="M34" i="13" a="1"/>
  <c r="M34" i="13" s="1"/>
  <c r="I33" i="13"/>
  <c r="O33" i="13" s="1" a="1"/>
  <c r="O33" i="13" s="1"/>
  <c r="J33" i="13"/>
  <c r="P33" i="13" s="1" a="1"/>
  <c r="P33" i="13" s="1"/>
  <c r="K33" i="13"/>
  <c r="Q33" i="13" s="1" a="1"/>
  <c r="Q33" i="13" s="1"/>
  <c r="L33" i="13" l="1"/>
  <c r="H32" i="13"/>
  <c r="N33" i="13" l="1" a="1"/>
  <c r="N33" i="13" s="1"/>
  <c r="M33" i="13" a="1"/>
  <c r="M33" i="13" s="1"/>
  <c r="I32" i="13"/>
  <c r="O32" i="13" s="1" a="1"/>
  <c r="O32" i="13" s="1"/>
  <c r="J32" i="13"/>
  <c r="P32" i="13" s="1" a="1"/>
  <c r="P32" i="13" s="1"/>
  <c r="K32" i="13" l="1"/>
  <c r="Q32" i="13" s="1" a="1"/>
  <c r="Q32" i="13" s="1"/>
  <c r="L32" i="13"/>
  <c r="H31" i="13"/>
  <c r="M32" i="13" l="1" a="1"/>
  <c r="M32" i="13" s="1"/>
  <c r="N32" i="13" a="1"/>
  <c r="N32" i="13" s="1"/>
  <c r="J31" i="13"/>
  <c r="P31" i="13" s="1" a="1"/>
  <c r="P31" i="13" s="1"/>
  <c r="K31" i="13"/>
  <c r="Q31" i="13" s="1" a="1"/>
  <c r="Q31" i="13" s="1"/>
  <c r="I31" i="13"/>
  <c r="O31" i="13" s="1" a="1"/>
  <c r="O31" i="13" s="1"/>
  <c r="L31" i="13" l="1"/>
  <c r="H30" i="13"/>
  <c r="M31" i="13" l="1" a="1"/>
  <c r="M31" i="13" s="1"/>
  <c r="N31" i="13" a="1"/>
  <c r="N31" i="13" s="1"/>
  <c r="I30" i="13"/>
  <c r="O30" i="13" s="1" a="1"/>
  <c r="O30" i="13" s="1"/>
  <c r="J30" i="13"/>
  <c r="P30" i="13" s="1" a="1"/>
  <c r="P30" i="13" s="1"/>
  <c r="K30" i="13" l="1"/>
  <c r="Q30" i="13" s="1" a="1"/>
  <c r="Q30" i="13" s="1"/>
  <c r="L30" i="13"/>
  <c r="H29" i="13"/>
  <c r="M30" i="13" l="1" a="1"/>
  <c r="M30" i="13" s="1"/>
  <c r="N30" i="13" a="1"/>
  <c r="N30" i="13" s="1"/>
  <c r="I29" i="13"/>
  <c r="L29" i="13" s="1"/>
  <c r="J29" i="13"/>
  <c r="P29" i="13" s="1" a="1"/>
  <c r="P29" i="13" s="1"/>
  <c r="K29" i="13" l="1"/>
  <c r="Q29" i="13" s="1" a="1"/>
  <c r="Q29" i="13" s="1"/>
  <c r="M29" i="13" a="1"/>
  <c r="M29" i="13" s="1"/>
  <c r="O29" i="13" a="1"/>
  <c r="O29" i="13" s="1"/>
  <c r="H28" i="13"/>
  <c r="N29" i="13" l="1" a="1"/>
  <c r="N29" i="13" s="1"/>
  <c r="I28" i="13"/>
  <c r="L28" i="13" s="1"/>
  <c r="J28" i="13"/>
  <c r="P28" i="13" s="1" a="1"/>
  <c r="P28" i="13" s="1"/>
  <c r="K28" i="13"/>
  <c r="Q28" i="13" s="1" a="1"/>
  <c r="Q28" i="13" s="1"/>
  <c r="N28" i="13" l="1" a="1"/>
  <c r="N28" i="13" s="1"/>
  <c r="M28" i="13" a="1"/>
  <c r="M28" i="13" s="1"/>
  <c r="H27" i="13"/>
  <c r="O28" i="13" a="1"/>
  <c r="O28" i="13" s="1"/>
  <c r="I27" i="13" l="1"/>
  <c r="L27" i="13" s="1"/>
  <c r="J27" i="13"/>
  <c r="K27" i="13" s="1"/>
  <c r="Q27" i="13" s="1" a="1"/>
  <c r="Q27" i="13" s="1"/>
  <c r="M27" i="13" l="1" a="1"/>
  <c r="M27" i="13" s="1"/>
  <c r="N27" i="13" a="1"/>
  <c r="N27" i="13" s="1"/>
  <c r="P27" i="13" a="1"/>
  <c r="P27" i="13" s="1"/>
  <c r="H26" i="13"/>
  <c r="O27" i="13" a="1"/>
  <c r="O27" i="13" s="1"/>
  <c r="I26" i="13" l="1"/>
  <c r="L26" i="13" s="1"/>
  <c r="J26" i="13"/>
  <c r="K26" i="13" s="1"/>
  <c r="Q26" i="13" s="1" a="1"/>
  <c r="Q26" i="13" s="1"/>
  <c r="N26" i="13" l="1" a="1"/>
  <c r="N26" i="13" s="1"/>
  <c r="M26" i="13" a="1"/>
  <c r="M26" i="13" s="1"/>
  <c r="O26" i="13" a="1"/>
  <c r="O26" i="13" s="1"/>
  <c r="P26" i="13" a="1"/>
  <c r="P26" i="13" s="1"/>
  <c r="H25" i="13"/>
  <c r="I25" i="13" l="1"/>
  <c r="O25" i="13" s="1" a="1"/>
  <c r="O25" i="13" s="1"/>
  <c r="J25" i="13"/>
  <c r="K25" i="13" s="1"/>
  <c r="Q25" i="13" s="1" a="1"/>
  <c r="Q25" i="13" s="1"/>
  <c r="L25" i="13" l="1"/>
  <c r="P25" i="13" a="1"/>
  <c r="P25" i="13" s="1"/>
  <c r="H24" i="13"/>
  <c r="N25" i="13" l="1" a="1"/>
  <c r="N25" i="13" s="1"/>
  <c r="M25" i="13" a="1"/>
  <c r="M25" i="13" s="1"/>
  <c r="I24" i="13"/>
  <c r="O24" i="13" s="1" a="1"/>
  <c r="O24" i="13" s="1"/>
  <c r="J24" i="13"/>
  <c r="K24" i="13" s="1"/>
  <c r="Q24" i="13" s="1" a="1"/>
  <c r="Q24" i="13" s="1"/>
  <c r="L24" i="13" l="1"/>
  <c r="P24" i="13" a="1"/>
  <c r="P24" i="13" s="1"/>
  <c r="H23" i="13"/>
  <c r="M24" i="13" l="1" a="1"/>
  <c r="M24" i="13" s="1"/>
  <c r="N24" i="13" a="1"/>
  <c r="N24" i="13" s="1"/>
  <c r="J23" i="13"/>
  <c r="K23" i="13" s="1"/>
  <c r="Q23" i="13" s="1" a="1"/>
  <c r="Q23" i="13" s="1"/>
  <c r="I23" i="13"/>
  <c r="O23" i="13" s="1" a="1"/>
  <c r="O23" i="13" s="1"/>
  <c r="L23" i="13" l="1"/>
  <c r="H22" i="13"/>
  <c r="P23" i="13" a="1"/>
  <c r="P23" i="13" s="1"/>
  <c r="M23" i="13" l="1" a="1"/>
  <c r="M23" i="13" s="1"/>
  <c r="N23" i="13" a="1"/>
  <c r="N23" i="13" s="1"/>
  <c r="I22" i="13"/>
  <c r="O22" i="13" s="1" a="1"/>
  <c r="O22" i="13" s="1"/>
  <c r="J22" i="13"/>
  <c r="K22" i="13" s="1"/>
  <c r="Q22" i="13" s="1" a="1"/>
  <c r="Q22" i="13" s="1"/>
  <c r="L22" i="13" l="1"/>
  <c r="P22" i="13" a="1"/>
  <c r="P22" i="13" s="1"/>
  <c r="H21" i="13"/>
  <c r="M22" i="13" l="1" a="1"/>
  <c r="M22" i="13" s="1"/>
  <c r="N22" i="13" a="1"/>
  <c r="N22" i="13" s="1"/>
  <c r="I21" i="13"/>
  <c r="L21" i="13" s="1"/>
  <c r="J21" i="13"/>
  <c r="K21" i="13" s="1"/>
  <c r="Q21" i="13" s="1" a="1"/>
  <c r="Q21" i="13" s="1"/>
  <c r="O21" i="13" l="1" a="1"/>
  <c r="O21" i="13" s="1"/>
  <c r="M21" i="13" a="1"/>
  <c r="M21" i="13" s="1"/>
  <c r="N21" i="13" a="1"/>
  <c r="N21" i="13" s="1"/>
  <c r="P21" i="13" a="1"/>
  <c r="P21" i="13" s="1"/>
  <c r="H20" i="13"/>
  <c r="I20" i="13" l="1"/>
  <c r="O20" i="13" s="1" a="1"/>
  <c r="O20" i="13" s="1"/>
  <c r="J20" i="13"/>
  <c r="K20" i="13" s="1"/>
  <c r="Q20" i="13" s="1" a="1"/>
  <c r="Q20" i="13" s="1"/>
  <c r="L20" i="13" l="1"/>
  <c r="H19" i="13"/>
  <c r="P20" i="13" a="1"/>
  <c r="P20" i="13" s="1"/>
  <c r="M20" i="13" l="1" a="1"/>
  <c r="M20" i="13" s="1"/>
  <c r="N20" i="13" a="1"/>
  <c r="N20" i="13" s="1"/>
  <c r="I19" i="13"/>
  <c r="O19" i="13" s="1" a="1"/>
  <c r="O19" i="13" s="1"/>
  <c r="J19" i="13"/>
  <c r="K19" i="13" s="1"/>
  <c r="Q19" i="13" s="1" a="1"/>
  <c r="Q19" i="13" s="1"/>
  <c r="L19" i="13" l="1"/>
  <c r="P19" i="13" a="1"/>
  <c r="P19" i="13" s="1"/>
  <c r="H18" i="13"/>
  <c r="M19" i="13" l="1" a="1"/>
  <c r="M19" i="13" s="1"/>
  <c r="N19" i="13" a="1"/>
  <c r="N19" i="13" s="1"/>
  <c r="I18" i="13"/>
  <c r="L18" i="13" s="1"/>
  <c r="J18" i="13"/>
  <c r="K18" i="13" s="1"/>
  <c r="Q18" i="13" s="1" a="1"/>
  <c r="Q18" i="13" s="1"/>
  <c r="O18" i="13" l="1" a="1"/>
  <c r="O18" i="13" s="1"/>
  <c r="M18" i="13" a="1"/>
  <c r="M18" i="13" s="1"/>
  <c r="N18" i="13" a="1"/>
  <c r="N18" i="13" s="1"/>
  <c r="P18" i="13" a="1"/>
  <c r="P18" i="13" s="1"/>
  <c r="H17" i="13"/>
  <c r="I17" i="13" l="1"/>
  <c r="O17" i="13" s="1" a="1"/>
  <c r="O17" i="13" s="1"/>
  <c r="J17" i="13"/>
  <c r="P17" i="13" s="1" a="1"/>
  <c r="P17" i="13" s="1"/>
  <c r="K17" i="13"/>
  <c r="Q17" i="13" a="1"/>
  <c r="Q17" i="13" s="1"/>
  <c r="L17" i="13" l="1"/>
  <c r="H16" i="13"/>
  <c r="N17" i="13" l="1" a="1"/>
  <c r="N17" i="13" s="1"/>
  <c r="M17" i="13" a="1"/>
  <c r="M17" i="13" s="1"/>
  <c r="I16" i="13"/>
  <c r="O16" i="13" s="1" a="1"/>
  <c r="O16" i="13" s="1"/>
  <c r="J16" i="13"/>
  <c r="P16" i="13" s="1" a="1"/>
  <c r="P16" i="13" s="1"/>
  <c r="K16" i="13" l="1"/>
  <c r="Q16" i="13" s="1" a="1"/>
  <c r="Q16" i="13" s="1"/>
  <c r="L16" i="13"/>
  <c r="H15" i="13"/>
  <c r="M16" i="13" l="1" a="1"/>
  <c r="M16" i="13" s="1"/>
  <c r="N16" i="13" a="1"/>
  <c r="N16" i="13" s="1"/>
  <c r="J15" i="13"/>
  <c r="P15" i="13" s="1" a="1"/>
  <c r="P15" i="13" s="1"/>
  <c r="K15" i="13"/>
  <c r="Q15" i="13" s="1" a="1"/>
  <c r="Q15" i="13" s="1"/>
  <c r="I15" i="13"/>
  <c r="O15" i="13" s="1" a="1"/>
  <c r="O15" i="13" s="1"/>
  <c r="L15" i="13" l="1"/>
  <c r="H14" i="13"/>
  <c r="M15" i="13" l="1" a="1"/>
  <c r="M15" i="13" s="1"/>
  <c r="N15" i="13" a="1"/>
  <c r="N15" i="13" s="1"/>
  <c r="I14" i="13"/>
  <c r="O14" i="13" s="1" a="1"/>
  <c r="O14" i="13" s="1"/>
  <c r="J14" i="13"/>
  <c r="P14" i="13" s="1" a="1"/>
  <c r="P14" i="13" s="1"/>
  <c r="K14" i="13" l="1"/>
  <c r="Q14" i="13" s="1" a="1"/>
  <c r="Q14" i="13" s="1"/>
  <c r="L14" i="13"/>
  <c r="H13" i="13"/>
  <c r="M14" i="13" l="1" a="1"/>
  <c r="M14" i="13" s="1"/>
  <c r="N14" i="13" a="1"/>
  <c r="N14" i="13" s="1"/>
  <c r="I13" i="13"/>
  <c r="O13" i="13" s="1" a="1"/>
  <c r="O13" i="13" s="1"/>
  <c r="J13" i="13"/>
  <c r="P13" i="13" s="1" a="1"/>
  <c r="P13" i="13" s="1"/>
  <c r="K13" i="13" l="1"/>
  <c r="Q13" i="13" s="1" a="1"/>
  <c r="Q13" i="13" s="1"/>
  <c r="L13" i="13"/>
  <c r="H12" i="13"/>
  <c r="M13" i="13" l="1" a="1"/>
  <c r="M13" i="13" s="1"/>
  <c r="N13" i="13" a="1"/>
  <c r="N13" i="13" s="1"/>
  <c r="I12" i="13"/>
  <c r="J12" i="13"/>
  <c r="K12" i="13"/>
  <c r="Q12" i="13" s="1" a="1"/>
  <c r="Q12" i="13" s="1"/>
  <c r="O12" i="13" l="1" a="1"/>
  <c r="O12" i="13" s="1"/>
  <c r="L12" i="13"/>
  <c r="H11" i="13"/>
  <c r="P12" i="13" a="1"/>
  <c r="P12" i="13" s="1"/>
  <c r="N12" i="13" l="1" a="1"/>
  <c r="N12" i="13" s="1"/>
  <c r="M12" i="13" a="1"/>
  <c r="M12" i="13" s="1"/>
  <c r="I11" i="13"/>
  <c r="O11" i="13" s="1" a="1"/>
  <c r="O11" i="13" s="1"/>
  <c r="J11" i="13"/>
  <c r="K11" i="13" s="1"/>
  <c r="Q11" i="13" s="1" a="1"/>
  <c r="Q11" i="13" s="1"/>
  <c r="L11" i="13" l="1"/>
  <c r="H10" i="13"/>
  <c r="P11" i="13" a="1"/>
  <c r="P11" i="13" s="1"/>
  <c r="M11" i="13" l="1" a="1"/>
  <c r="M11" i="13" s="1"/>
  <c r="N11" i="13" a="1"/>
  <c r="N11" i="13" s="1"/>
  <c r="I10" i="13"/>
  <c r="O10" i="13" s="1" a="1"/>
  <c r="O10" i="13" s="1"/>
  <c r="J10" i="13"/>
  <c r="K10" i="13" s="1"/>
  <c r="Q10" i="13" s="1" a="1"/>
  <c r="Q10" i="13" s="1"/>
  <c r="L10" i="13" l="1"/>
  <c r="P10" i="13" a="1"/>
  <c r="P10" i="13" s="1"/>
  <c r="H9" i="13"/>
  <c r="N10" i="13" l="1" a="1"/>
  <c r="N10" i="13" s="1"/>
  <c r="M10" i="13" a="1"/>
  <c r="M10" i="13" s="1"/>
  <c r="I9" i="13"/>
  <c r="J9" i="13"/>
  <c r="K9" i="13" l="1"/>
  <c r="L9" i="13"/>
  <c r="M9" i="13" s="1" a="1"/>
  <c r="M9" i="13" s="1"/>
  <c r="O9" i="13" a="1"/>
  <c r="O9" i="13" s="1"/>
  <c r="P9" i="13" a="1"/>
  <c r="P9" i="13" s="1"/>
  <c r="H8" i="13"/>
  <c r="N9" i="13" l="1" a="1"/>
  <c r="N9" i="13" s="1"/>
  <c r="Q9" i="13" a="1"/>
  <c r="Q9" i="13" s="1"/>
  <c r="I8" i="13"/>
  <c r="O8" i="13" s="1" a="1"/>
  <c r="O8" i="13" s="1"/>
  <c r="J8" i="13"/>
  <c r="K8" i="13" s="1"/>
  <c r="L8" i="13" l="1"/>
  <c r="P8" i="13" a="1"/>
  <c r="P8" i="13" s="1"/>
  <c r="H7" i="13"/>
  <c r="Q8" i="13" a="1"/>
  <c r="Q8" i="13" s="1"/>
  <c r="M8" i="13" l="1" a="1"/>
  <c r="M8" i="13" s="1"/>
  <c r="N8" i="13" a="1"/>
  <c r="N8" i="13" s="1"/>
  <c r="J7" i="13"/>
  <c r="K7" i="13" s="1"/>
  <c r="Q7" i="13" s="1" a="1"/>
  <c r="Q7" i="13" s="1"/>
  <c r="I7" i="13"/>
  <c r="L7" i="13" s="1"/>
  <c r="M7" i="13" l="1" a="1"/>
  <c r="M7" i="13" s="1"/>
  <c r="N7" i="13" a="1"/>
  <c r="N7" i="13" s="1"/>
  <c r="H6" i="13"/>
  <c r="P7" i="13" a="1"/>
  <c r="P7" i="13" s="1"/>
  <c r="O7" i="13" a="1"/>
  <c r="O7" i="13" s="1"/>
  <c r="I6" i="13" l="1"/>
  <c r="L6" i="13" s="1"/>
  <c r="J6" i="13"/>
  <c r="K6" i="13" s="1"/>
  <c r="M6" i="13" l="1" a="1"/>
  <c r="M6" i="13" s="1"/>
  <c r="N6" i="13" a="1"/>
  <c r="N6" i="13" s="1"/>
  <c r="P6" i="13" a="1"/>
  <c r="P6" i="13" s="1"/>
  <c r="H5" i="13"/>
  <c r="Q6" i="13" a="1"/>
  <c r="Q6" i="13" s="1"/>
  <c r="O6" i="13" a="1"/>
  <c r="O6" i="13" s="1"/>
  <c r="I5" i="13" l="1"/>
  <c r="O5" i="13" s="1" a="1"/>
  <c r="O5" i="13" s="1"/>
  <c r="J5" i="13"/>
  <c r="K5" i="13" s="1"/>
  <c r="Q5" i="13" s="1" a="1"/>
  <c r="Q5" i="13" s="1"/>
  <c r="L5" i="13" l="1"/>
  <c r="H4" i="13"/>
  <c r="P5" i="13" a="1"/>
  <c r="P5" i="13" s="1"/>
  <c r="N5" i="13" l="1" a="1"/>
  <c r="N5" i="13" s="1"/>
  <c r="M5" i="13" a="1"/>
  <c r="M5" i="13" s="1"/>
  <c r="I4" i="13"/>
  <c r="O4" i="13" s="1" a="1"/>
  <c r="O4" i="13" s="1"/>
  <c r="J4" i="13"/>
  <c r="K4" i="13" s="1"/>
  <c r="Q4" i="13" s="1" a="1"/>
  <c r="Q4" i="13" s="1"/>
  <c r="L4" i="13" l="1"/>
  <c r="H3" i="13"/>
  <c r="P4" i="13" a="1"/>
  <c r="P4" i="13" s="1"/>
  <c r="N4" i="13" l="1" a="1"/>
  <c r="N4" i="13" s="1"/>
  <c r="M4" i="13" a="1"/>
  <c r="M4" i="13" s="1"/>
  <c r="I3" i="13"/>
  <c r="L3" i="13" s="1"/>
  <c r="J3" i="13"/>
  <c r="K3" i="13" s="1"/>
  <c r="Q3" i="13" s="1" a="1"/>
  <c r="Q3" i="13" s="1"/>
  <c r="O3" i="13" l="1" a="1"/>
  <c r="O3" i="13" s="1"/>
  <c r="M3" i="13" a="1"/>
  <c r="M3" i="13" s="1"/>
  <c r="N3" i="13" a="1"/>
  <c r="N3" i="13" s="1"/>
  <c r="P3" i="13" a="1"/>
  <c r="P3" i="13" s="1"/>
  <c r="H2" i="13"/>
  <c r="I2" i="13" l="1"/>
  <c r="L2" i="13" s="1"/>
  <c r="J2" i="13"/>
  <c r="K2" i="13" s="1"/>
  <c r="E5" i="13"/>
  <c r="M2" i="13" l="1" a="1"/>
  <c r="M2" i="13" s="1"/>
  <c r="N2" i="13" a="1"/>
  <c r="N2" i="13" s="1"/>
  <c r="O2" i="13" a="1"/>
  <c r="O2" i="13" s="1"/>
  <c r="P2" i="13" a="1"/>
  <c r="P2" i="13" s="1"/>
  <c r="Q2" i="13" a="1"/>
  <c r="Q2" i="13" s="1"/>
  <c r="A4" i="2" l="1" a="1"/>
  <c r="A4" i="2" s="1"/>
  <c r="W5" i="1" a="1"/>
  <c r="W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<sst xmlns="http://schemas.openxmlformats.org/spreadsheetml/2006/main" count="60" uniqueCount="53">
  <si>
    <t>코어 메인 스킬</t>
    <phoneticPr fontId="2" type="noConversion"/>
  </si>
  <si>
    <t>사용 가능한 슬롯 수</t>
    <phoneticPr fontId="2" type="noConversion"/>
  </si>
  <si>
    <t>매트릭스 포인트</t>
    <phoneticPr fontId="2" type="noConversion"/>
  </si>
  <si>
    <t>코어 레벨</t>
    <phoneticPr fontId="2" type="noConversion"/>
  </si>
  <si>
    <t>사용 가능한 코어 목록</t>
    <phoneticPr fontId="2" type="noConversion"/>
  </si>
  <si>
    <t>:)</t>
    <phoneticPr fontId="2" type="noConversion"/>
  </si>
  <si>
    <t>선택한 코어</t>
    <phoneticPr fontId="2" type="noConversion"/>
  </si>
  <si>
    <t>사용한 슬롯 수</t>
    <phoneticPr fontId="2" type="noConversion"/>
  </si>
  <si>
    <t>코어 결과 레벨</t>
    <phoneticPr fontId="2" type="noConversion"/>
  </si>
  <si>
    <t>계산 결과 화면</t>
    <phoneticPr fontId="2" type="noConversion"/>
  </si>
  <si>
    <t>적용된 슬롯 강화</t>
    <phoneticPr fontId="2" type="noConversion"/>
  </si>
  <si>
    <t>최종 레벨</t>
    <phoneticPr fontId="2" type="noConversion"/>
  </si>
  <si>
    <t>추천 코어 조합</t>
    <phoneticPr fontId="2" type="noConversion"/>
  </si>
  <si>
    <t>스킬 중요도</t>
    <phoneticPr fontId="2" type="noConversion"/>
  </si>
  <si>
    <t>캐논</t>
    <phoneticPr fontId="2" type="noConversion"/>
  </si>
  <si>
    <t>쇼크</t>
    <phoneticPr fontId="2" type="noConversion"/>
  </si>
  <si>
    <t>릴파벙</t>
    <phoneticPr fontId="2" type="noConversion"/>
  </si>
  <si>
    <t>해머</t>
    <phoneticPr fontId="2" type="noConversion"/>
  </si>
  <si>
    <t>매그넘</t>
    <phoneticPr fontId="2" type="noConversion"/>
  </si>
  <si>
    <t>더블팡</t>
    <phoneticPr fontId="2" type="noConversion"/>
  </si>
  <si>
    <t>슬롯 강화 레벨</t>
    <phoneticPr fontId="2" type="noConversion"/>
  </si>
  <si>
    <t>코어 강화 레벨</t>
    <phoneticPr fontId="2" type="noConversion"/>
  </si>
  <si>
    <t>qs</t>
    <phoneticPr fontId="2" type="noConversion"/>
  </si>
  <si>
    <t>ql</t>
    <phoneticPr fontId="2" type="noConversion"/>
  </si>
  <si>
    <t>key</t>
    <phoneticPr fontId="2" type="noConversion"/>
  </si>
  <si>
    <t>c2</t>
    <phoneticPr fontId="2" type="noConversion"/>
  </si>
  <si>
    <t>c1</t>
    <phoneticPr fontId="2" type="noConversion"/>
  </si>
  <si>
    <t>2 OK</t>
    <phoneticPr fontId="2" type="noConversion"/>
  </si>
  <si>
    <t>output2</t>
    <phoneticPr fontId="2" type="noConversion"/>
  </si>
  <si>
    <t>output1-1</t>
    <phoneticPr fontId="2" type="noConversion"/>
  </si>
  <si>
    <t>output1-2</t>
    <phoneticPr fontId="2" type="noConversion"/>
  </si>
  <si>
    <t>display2</t>
    <phoneticPr fontId="2" type="noConversion"/>
  </si>
  <si>
    <t>display1-1</t>
    <phoneticPr fontId="2" type="noConversion"/>
  </si>
  <si>
    <t>display1-2</t>
    <phoneticPr fontId="2" type="noConversion"/>
  </si>
  <si>
    <t>count</t>
    <phoneticPr fontId="2" type="noConversion"/>
  </si>
  <si>
    <t>in</t>
    <phoneticPr fontId="2" type="noConversion"/>
  </si>
  <si>
    <t>n</t>
    <phoneticPr fontId="2" type="noConversion"/>
  </si>
  <si>
    <t>l</t>
    <phoneticPr fontId="2" type="noConversion"/>
  </si>
  <si>
    <t>v</t>
    <phoneticPr fontId="2" type="noConversion"/>
  </si>
  <si>
    <t>EMPTY</t>
    <phoneticPr fontId="2" type="noConversion"/>
  </si>
  <si>
    <t>REQUIRED</t>
    <phoneticPr fontId="2" type="noConversion"/>
  </si>
  <si>
    <t>OVER</t>
    <phoneticPr fontId="2" type="noConversion"/>
  </si>
  <si>
    <t>NONAMED</t>
    <phoneticPr fontId="2" type="noConversion"/>
  </si>
  <si>
    <t>c3</t>
    <phoneticPr fontId="2" type="noConversion"/>
  </si>
  <si>
    <t>enh</t>
    <phoneticPr fontId="2" type="noConversion"/>
  </si>
  <si>
    <t>enh_count</t>
    <phoneticPr fontId="2" type="noConversion"/>
  </si>
  <si>
    <t>is_ok</t>
    <phoneticPr fontId="2" type="noConversion"/>
  </si>
  <si>
    <t>level</t>
    <phoneticPr fontId="2" type="noConversion"/>
  </si>
  <si>
    <t>sum_enh</t>
    <phoneticPr fontId="2" type="noConversion"/>
  </si>
  <si>
    <t>sum_lv</t>
    <phoneticPr fontId="2" type="noConversion"/>
  </si>
  <si>
    <t>sum_lv_lmt</t>
    <phoneticPr fontId="2" type="noConversion"/>
  </si>
  <si>
    <t>sum_enh_lmt</t>
    <phoneticPr fontId="2" type="noConversion"/>
  </si>
  <si>
    <t>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</si>
</sst>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General&quot; Lv&quot;"/>
    <numFmt numFmtId="177" formatCode="General&quot;칸&quot;"/>
    <numFmt numFmtId="178" formatCode="General&quot;pt&quot;"/>
    <numFmt numFmtId="179" formatCode="&quot;+&quot;General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78" fontId="0" fillId="2" borderId="2" xfId="0" applyNumberFormat="1" applyFill="1" applyBorder="1" applyAlignment="1">
      <alignment horizontal="center" vertical="center"/>
    </xf>
    <xf numFmtId="178" fontId="0" fillId="2" borderId="3" xfId="0" applyNumberFormat="1" applyFill="1" applyBorder="1" applyAlignment="1">
      <alignment horizontal="center" vertical="center"/>
    </xf>
    <xf numFmtId="178" fontId="0" fillId="2" borderId="4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7" fontId="0" fillId="3" borderId="2" xfId="0" applyNumberFormat="1" applyFill="1" applyBorder="1" applyAlignment="1">
      <alignment horizontal="center" vertical="center"/>
    </xf>
    <xf numFmtId="177" fontId="0" fillId="3" borderId="3" xfId="0" applyNumberFormat="1" applyFill="1" applyBorder="1" applyAlignment="1">
      <alignment horizontal="center" vertical="center"/>
    </xf>
    <xf numFmtId="177" fontId="0" fillId="3" borderId="4" xfId="0" applyNumberFormat="1" applyFill="1" applyBorder="1" applyAlignment="1">
      <alignment horizontal="center" vertical="center"/>
    </xf>
    <xf numFmtId="176" fontId="0" fillId="7" borderId="2" xfId="0" applyNumberFormat="1" applyFill="1" applyBorder="1" applyAlignment="1">
      <alignment horizontal="center" vertical="center"/>
    </xf>
    <xf numFmtId="176" fontId="0" fillId="7" borderId="3" xfId="0" applyNumberFormat="1" applyFill="1" applyBorder="1" applyAlignment="1">
      <alignment horizontal="center" vertical="center"/>
    </xf>
    <xf numFmtId="176" fontId="0" fillId="7" borderId="4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76" fontId="0" fillId="7" borderId="5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76" fontId="0" fillId="7" borderId="6" xfId="0" applyNumberFormat="1" applyFill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179" fontId="0" fillId="0" borderId="3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9" fontId="0" fillId="0" borderId="5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10" borderId="10" xfId="0" applyFill="1" applyBorder="1">
      <alignment vertical="center"/>
    </xf>
    <xf numFmtId="0" fontId="0" fillId="10" borderId="17" xfId="0" applyFill="1" applyBorder="1">
      <alignment vertical="center"/>
    </xf>
    <xf numFmtId="0" fontId="0" fillId="10" borderId="13" xfId="0" applyFill="1" applyBorder="1">
      <alignment vertical="center"/>
    </xf>
    <xf numFmtId="0" fontId="0" fillId="10" borderId="12" xfId="0" applyFill="1" applyBorder="1">
      <alignment vertical="center"/>
    </xf>
    <xf numFmtId="0" fontId="0" fillId="10" borderId="16" xfId="0" applyFill="1" applyBorder="1">
      <alignment vertical="center"/>
    </xf>
    <xf numFmtId="0" fontId="0" fillId="10" borderId="15" xfId="0" applyFill="1" applyBorder="1">
      <alignment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5" fillId="10" borderId="11" xfId="0" applyFont="1" applyFill="1" applyBorder="1" applyAlignment="1">
      <alignment horizontal="center" vertical="center"/>
    </xf>
    <xf numFmtId="0" fontId="5" fillId="10" borderId="14" xfId="0" applyFont="1" applyFill="1" applyBorder="1" applyAlignment="1">
      <alignment horizontal="center" vertical="center"/>
    </xf>
    <xf numFmtId="0" fontId="5" fillId="10" borderId="12" xfId="0" applyFont="1" applyFill="1" applyBorder="1" applyAlignment="1">
      <alignment horizontal="center" vertical="center"/>
    </xf>
    <xf numFmtId="0" fontId="5" fillId="10" borderId="1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10" borderId="28" xfId="0" applyFont="1" applyFill="1" applyBorder="1" applyAlignment="1">
      <alignment horizontal="center" vertical="center"/>
    </xf>
    <xf numFmtId="0" fontId="5" fillId="10" borderId="29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28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4" fillId="12" borderId="12" xfId="0" applyFont="1" applyFill="1" applyBorder="1" applyAlignment="1">
      <alignment horizontal="center" vertical="center"/>
    </xf>
    <xf numFmtId="0" fontId="4" fillId="12" borderId="17" xfId="0" applyFont="1" applyFill="1" applyBorder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4" fillId="12" borderId="16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18">
    <dxf>
      <numFmt numFmtId="180" formatCode="&quot;&quot;"/>
      <fill>
        <patternFill>
          <bgColor theme="0" tint="-4.9989318521683403E-2"/>
        </patternFill>
      </fill>
    </dxf>
    <dxf>
      <numFmt numFmtId="0" formatCode="General"/>
      <fill>
        <patternFill>
          <bgColor theme="6" tint="0.39994506668294322"/>
        </patternFill>
      </fill>
    </dxf>
    <dxf>
      <numFmt numFmtId="0" formatCode="General"/>
      <fill>
        <patternFill>
          <bgColor theme="0" tint="-0.14996795556505021"/>
        </patternFill>
      </fill>
    </dxf>
    <dxf>
      <fill>
        <patternFill>
          <bgColor theme="6" tint="0.39994506668294322"/>
        </patternFill>
      </fill>
    </dxf>
    <dxf>
      <numFmt numFmtId="180" formatCode="&quot;&quot;"/>
    </dxf>
    <dxf>
      <font>
        <b/>
        <i val="0"/>
      </font>
      <numFmt numFmtId="0" formatCode="General"/>
      <fill>
        <patternFill>
          <bgColor theme="9" tint="0.39994506668294322"/>
        </patternFill>
      </fill>
    </dxf>
    <dxf>
      <font>
        <b/>
        <i val="0"/>
      </font>
      <fill>
        <patternFill>
          <bgColor theme="6" tint="0.79998168889431442"/>
        </patternFill>
      </fill>
    </dxf>
    <dxf>
      <numFmt numFmtId="180" formatCode="&quot;&quot;"/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ill>
        <patternFill>
          <bgColor theme="6" tint="0.79998168889431442"/>
        </patternFill>
      </fill>
    </dxf>
    <dxf>
      <font>
        <b/>
        <i val="0"/>
      </font>
      <numFmt numFmtId="181" formatCode="&quot;없음&quot;;&quot;없음&quot;"/>
      <fill>
        <patternFill>
          <bgColor theme="8" tint="0.59996337778862885"/>
        </patternFill>
      </fill>
    </dxf>
    <dxf>
      <font>
        <b/>
        <i val="0"/>
      </font>
      <numFmt numFmtId="182" formatCode="&quot;입력 필요!&quot;"/>
      <fill>
        <patternFill>
          <bgColor theme="9" tint="0.39994506668294322"/>
        </patternFill>
      </fill>
    </dxf>
    <dxf>
      <font>
        <b/>
        <i val="0"/>
      </font>
      <numFmt numFmtId="183" formatCode="&quot;너무 많음!&quot;"/>
      <fill>
        <patternFill>
          <bgColor theme="5" tint="0.39994506668294322"/>
        </patternFill>
      </fill>
    </dxf>
    <dxf>
      <numFmt numFmtId="180" formatCode="&quot;&quot;"/>
      <fill>
        <patternFill>
          <bgColor theme="0" tint="-4.9989318521683403E-2"/>
        </patternFill>
      </fill>
    </dxf>
    <dxf>
      <numFmt numFmtId="180" formatCode="&quot;&quot;"/>
      <fill>
        <patternFill>
          <bgColor theme="6" tint="0.39994506668294322"/>
        </patternFill>
      </fill>
    </dxf>
    <dxf>
      <numFmt numFmtId="180" formatCode="&quot;&quot;"/>
      <fill>
        <patternFill>
          <bgColor theme="9" tint="0.39994506668294322"/>
        </patternFill>
      </fill>
    </dxf>
    <dxf>
      <numFmt numFmtId="180" formatCode="&quot;&quot;"/>
      <fill>
        <patternFill>
          <bgColor theme="0" tint="-0.14996795556505021"/>
        </patternFill>
      </fill>
    </dxf>
    <dxf>
      <font>
        <b/>
        <i val="0"/>
      </font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4"/>
  <sheetViews>
    <sheetView zoomScale="85" zoomScaleNormal="85" workbookViewId="0">
      <selection activeCell="D12" sqref="D12"/>
    </sheetView>
  </sheetViews>
  <sheetFormatPr defaultRowHeight="16.5" x14ac:dyDescent="0.3"/>
  <cols>
    <col min="1" max="1" width="3.125" customWidth="1"/>
    <col min="2" max="2" width="20.125" customWidth="1"/>
    <col min="3" max="4" width="18" customWidth="1"/>
    <col min="5" max="5" width="3.125" customWidth="1"/>
    <col min="6" max="6" width="5" customWidth="1"/>
    <col min="7" max="21" width="12.5" customWidth="1"/>
    <col min="22" max="22" width="5" customWidth="1"/>
    <col min="23" max="25" width="12.5" style="39" customWidth="1"/>
  </cols>
  <sheetData>
    <row r="1" spans="1:25" ht="17.25" thickBot="1" x14ac:dyDescent="0.35"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5" ht="17.25" thickBot="1" x14ac:dyDescent="0.35">
      <c r="B2" s="71" t="s">
        <v>2</v>
      </c>
      <c r="C2" s="71" t="s">
        <v>1</v>
      </c>
      <c r="D2" s="39"/>
      <c r="F2" s="84" t="s">
        <v>5</v>
      </c>
      <c r="G2" s="78" t="s">
        <v>4</v>
      </c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80"/>
      <c r="V2" s="84" t="s">
        <v>5</v>
      </c>
      <c r="W2" s="78" t="s">
        <v>6</v>
      </c>
      <c r="X2" s="79"/>
      <c r="Y2" s="80"/>
    </row>
    <row r="3" spans="1:25" ht="17.25" thickBot="1" x14ac:dyDescent="0.35">
      <c r="B3" s="4" cm="1">
        <f t="array" ref="B3:B8">_xlfn.ANCHORARRAY(__calcualte!A2)</f>
        <v>0</v>
      </c>
      <c r="C3" s="9">
        <v>6</v>
      </c>
      <c r="D3" s="52"/>
      <c r="F3" s="85"/>
      <c r="G3" s="81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3"/>
      <c r="V3" s="85"/>
      <c r="W3" s="87"/>
      <c r="X3" s="88"/>
      <c r="Y3" s="89"/>
    </row>
    <row r="4" spans="1:25" ht="17.25" thickBot="1" x14ac:dyDescent="0.35">
      <c r="B4" s="5">
        <v>1</v>
      </c>
      <c r="C4" s="10">
        <v>0</v>
      </c>
      <c r="D4" s="52"/>
      <c r="F4" s="86"/>
      <c r="G4" s="32" t="str" cm="1">
        <f t="array" aca="1" ref="G4:U4" ca="1">TRANSPOSE(OFFSET(__calcualte!B9, 0, 0, ROWS(_xlfn.ANCHORARRAY(__calcualte!A9)),1))</f>
        <v>매그넘</v>
      </c>
      <c r="H4" s="33" t="str">
        <f ca="1"/>
        <v>더블팡</v>
      </c>
      <c r="I4" s="33" t="str">
        <f ca="1"/>
        <v>캐논</v>
      </c>
      <c r="J4" s="33" t="str">
        <f ca="1"/>
        <v>쇼크</v>
      </c>
      <c r="K4" s="33" t="str">
        <f ca="1"/>
        <v>릴파벙</v>
      </c>
      <c r="L4" s="33" t="str">
        <f ca="1"/>
        <v>해머</v>
      </c>
      <c r="M4" s="33">
        <f ca="1"/>
        <v>0</v>
      </c>
      <c r="N4" s="33">
        <f ca="1"/>
        <v>0</v>
      </c>
      <c r="O4" s="33">
        <f ca="1"/>
        <v>0</v>
      </c>
      <c r="P4" s="33">
        <f ca="1"/>
        <v>0</v>
      </c>
      <c r="Q4" s="33">
        <f ca="1"/>
        <v>0</v>
      </c>
      <c r="R4" s="33">
        <f ca="1"/>
        <v>0</v>
      </c>
      <c r="S4" s="33">
        <f ca="1"/>
        <v>0</v>
      </c>
      <c r="T4" s="33">
        <f ca="1"/>
        <v>0</v>
      </c>
      <c r="U4" s="34">
        <f ca="1"/>
        <v>0</v>
      </c>
      <c r="V4" s="86"/>
      <c r="W4" s="81"/>
      <c r="X4" s="82"/>
      <c r="Y4" s="83"/>
    </row>
    <row r="5" spans="1:25" x14ac:dyDescent="0.3">
      <c r="B5" s="5">
        <v>2</v>
      </c>
      <c r="C5" s="10">
        <v>0</v>
      </c>
      <c r="D5" s="52"/>
      <c r="F5" s="72">
        <v>1</v>
      </c>
      <c r="G5" s="20">
        <v>2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  <c r="V5" s="75">
        <v>1</v>
      </c>
      <c r="W5" s="32" t="str" cm="1">
        <f t="array" aca="1" ref="W5:Y100" ca="1">OFFSET(__calcualte!O2,0,0,__calcualte!E5,3)</f>
        <v>매그넘</v>
      </c>
      <c r="X5" s="33">
        <f ca="1"/>
        <v>-1</v>
      </c>
      <c r="Y5" s="34">
        <f ca="1"/>
        <v>-1</v>
      </c>
    </row>
    <row r="6" spans="1:25" x14ac:dyDescent="0.3">
      <c r="B6" s="5">
        <v>3</v>
      </c>
      <c r="C6" s="10">
        <v>0</v>
      </c>
      <c r="D6" s="52"/>
      <c r="F6" s="73">
        <v>2</v>
      </c>
      <c r="G6" s="23">
        <v>2</v>
      </c>
      <c r="H6">
        <v>1</v>
      </c>
      <c r="I6" s="125"/>
      <c r="U6" s="24"/>
      <c r="V6" s="76">
        <v>2</v>
      </c>
      <c r="W6" s="38" t="str">
        <f ca="1"/>
        <v>매그넘</v>
      </c>
      <c r="X6" s="39" t="str">
        <f ca="1"/>
        <v>더블팡</v>
      </c>
      <c r="Y6" s="40">
        <f ca="1"/>
        <v>-1</v>
      </c>
    </row>
    <row r="7" spans="1:25" x14ac:dyDescent="0.3">
      <c r="B7" s="5">
        <v>4</v>
      </c>
      <c r="C7" s="10">
        <v>0</v>
      </c>
      <c r="D7" s="52"/>
      <c r="F7" s="73">
        <v>3</v>
      </c>
      <c r="G7" s="23">
        <v>2</v>
      </c>
      <c r="H7">
        <v>1</v>
      </c>
      <c r="I7">
        <v>1</v>
      </c>
      <c r="U7" s="24"/>
      <c r="V7" s="76">
        <v>3</v>
      </c>
      <c r="W7" s="38" t="str">
        <f ca="1"/>
        <v>매그넘</v>
      </c>
      <c r="X7" s="39" t="str">
        <f ca="1"/>
        <v>더블팡</v>
      </c>
      <c r="Y7" s="40" t="str">
        <f ca="1"/>
        <v>캐논</v>
      </c>
    </row>
    <row r="8" spans="1:25" ht="17.25" thickBot="1" x14ac:dyDescent="0.35">
      <c r="B8" s="6">
        <v>5</v>
      </c>
      <c r="C8" s="11">
        <v>6</v>
      </c>
      <c r="D8" s="52"/>
      <c r="F8" s="73">
        <v>4</v>
      </c>
      <c r="G8" s="23">
        <v>2</v>
      </c>
      <c r="H8">
        <v>1</v>
      </c>
      <c r="J8">
        <v>1</v>
      </c>
      <c r="K8" s="125"/>
      <c r="U8" s="24"/>
      <c r="V8" s="76">
        <v>4</v>
      </c>
      <c r="W8" s="38" t="str">
        <f ca="1"/>
        <v>매그넘</v>
      </c>
      <c r="X8" s="39" t="str">
        <f ca="1"/>
        <v>더블팡</v>
      </c>
      <c r="Y8" s="40" t="str">
        <f ca="1"/>
        <v>쇼크</v>
      </c>
    </row>
    <row r="9" spans="1:25" ht="17.25" thickBot="1" x14ac:dyDescent="0.35">
      <c r="F9" s="73">
        <v>5</v>
      </c>
      <c r="G9" s="23">
        <v>2</v>
      </c>
      <c r="H9">
        <v>1</v>
      </c>
      <c r="K9">
        <v>1</v>
      </c>
      <c r="U9" s="24"/>
      <c r="V9" s="76">
        <v>5</v>
      </c>
      <c r="W9" s="38" t="str">
        <f ca="1"/>
        <v>매그넘</v>
      </c>
      <c r="X9" s="39" t="str">
        <f ca="1"/>
        <v>더블팡</v>
      </c>
      <c r="Y9" s="40" t="str">
        <f ca="1"/>
        <v>릴파벙</v>
      </c>
    </row>
    <row r="10" spans="1:25" ht="17.25" thickBot="1" x14ac:dyDescent="0.35">
      <c r="B10" s="70" t="s">
        <v>0</v>
      </c>
      <c r="C10" s="70" t="s">
        <v>3</v>
      </c>
      <c r="D10" s="70" t="s">
        <v>13</v>
      </c>
      <c r="F10" s="73">
        <v>6</v>
      </c>
      <c r="G10" s="23">
        <v>2</v>
      </c>
      <c r="H10">
        <v>1</v>
      </c>
      <c r="L10">
        <v>1</v>
      </c>
      <c r="U10" s="24"/>
      <c r="V10" s="76">
        <v>6</v>
      </c>
      <c r="W10" s="38" t="str">
        <f ca="1"/>
        <v>매그넘</v>
      </c>
      <c r="X10" s="39" t="str">
        <f ca="1"/>
        <v>더블팡</v>
      </c>
      <c r="Y10" s="40" t="str">
        <f ca="1"/>
        <v>해머</v>
      </c>
    </row>
    <row r="11" spans="1:25" x14ac:dyDescent="0.3">
      <c r="A11" s="19"/>
      <c r="B11" s="1" t="s">
        <v>18</v>
      </c>
      <c r="C11" s="12">
        <v>25</v>
      </c>
      <c r="D11" s="53">
        <v>2</v>
      </c>
      <c r="F11" s="73">
        <v>7</v>
      </c>
      <c r="G11" s="60">
        <v>2</v>
      </c>
      <c r="H11" s="58"/>
      <c r="I11" s="58">
        <v>1</v>
      </c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61"/>
      <c r="V11" s="76">
        <v>7</v>
      </c>
      <c r="W11" s="49" t="str">
        <f ca="1"/>
        <v>매그넘</v>
      </c>
      <c r="X11" s="50" t="str">
        <f ca="1"/>
        <v>캐논</v>
      </c>
      <c r="Y11" s="51">
        <f ca="1"/>
        <v>-1</v>
      </c>
    </row>
    <row r="12" spans="1:25" x14ac:dyDescent="0.3">
      <c r="A12" s="19"/>
      <c r="B12" s="2" t="s">
        <v>19</v>
      </c>
      <c r="C12" s="13">
        <v>25</v>
      </c>
      <c r="D12" s="54">
        <v>2</v>
      </c>
      <c r="F12" s="73">
        <v>8</v>
      </c>
      <c r="G12" s="23">
        <v>2</v>
      </c>
      <c r="I12">
        <v>1</v>
      </c>
      <c r="J12">
        <v>1</v>
      </c>
      <c r="U12" s="24"/>
      <c r="V12" s="76">
        <v>8</v>
      </c>
      <c r="W12" s="38" t="str">
        <f ca="1"/>
        <v>매그넘</v>
      </c>
      <c r="X12" s="39" t="str">
        <f ca="1"/>
        <v>캐논</v>
      </c>
      <c r="Y12" s="40" t="str">
        <f ca="1"/>
        <v>쇼크</v>
      </c>
    </row>
    <row r="13" spans="1:25" x14ac:dyDescent="0.3">
      <c r="A13" s="19"/>
      <c r="B13" s="2" t="s">
        <v>14</v>
      </c>
      <c r="C13" s="13">
        <v>25</v>
      </c>
      <c r="D13" s="54">
        <v>2</v>
      </c>
      <c r="F13" s="73">
        <v>9</v>
      </c>
      <c r="G13" s="23">
        <v>2</v>
      </c>
      <c r="I13">
        <v>1</v>
      </c>
      <c r="K13">
        <v>1</v>
      </c>
      <c r="U13" s="24"/>
      <c r="V13" s="76">
        <v>9</v>
      </c>
      <c r="W13" s="38" t="str">
        <f ca="1"/>
        <v>매그넘</v>
      </c>
      <c r="X13" s="39" t="str">
        <f ca="1"/>
        <v>캐논</v>
      </c>
      <c r="Y13" s="40" t="str">
        <f ca="1"/>
        <v>릴파벙</v>
      </c>
    </row>
    <row r="14" spans="1:25" x14ac:dyDescent="0.3">
      <c r="A14" s="19"/>
      <c r="B14" s="2" t="s">
        <v>15</v>
      </c>
      <c r="C14" s="13">
        <v>9</v>
      </c>
      <c r="D14" s="54">
        <v>2</v>
      </c>
      <c r="F14" s="73">
        <v>10</v>
      </c>
      <c r="G14" s="23">
        <v>2</v>
      </c>
      <c r="I14">
        <v>1</v>
      </c>
      <c r="L14">
        <v>1</v>
      </c>
      <c r="U14" s="24"/>
      <c r="V14" s="76">
        <v>10</v>
      </c>
      <c r="W14" s="38" t="str">
        <f ca="1"/>
        <v>매그넘</v>
      </c>
      <c r="X14" s="39" t="str">
        <f ca="1"/>
        <v>캐논</v>
      </c>
      <c r="Y14" s="40" t="str">
        <f ca="1"/>
        <v>해머</v>
      </c>
    </row>
    <row r="15" spans="1:25" x14ac:dyDescent="0.3">
      <c r="A15" s="19"/>
      <c r="B15" s="2" t="s">
        <v>16</v>
      </c>
      <c r="C15" s="13">
        <v>8</v>
      </c>
      <c r="D15" s="54">
        <v>2</v>
      </c>
      <c r="F15" s="73">
        <v>11</v>
      </c>
      <c r="G15" s="23">
        <v>2</v>
      </c>
      <c r="J15">
        <v>1</v>
      </c>
      <c r="U15" s="24"/>
      <c r="V15" s="76">
        <v>11</v>
      </c>
      <c r="W15" s="38" t="str">
        <f ca="1"/>
        <v>매그넘</v>
      </c>
      <c r="X15" s="39" t="str">
        <f ca="1"/>
        <v>쇼크</v>
      </c>
      <c r="Y15" s="40">
        <f ca="1"/>
        <v>-1</v>
      </c>
    </row>
    <row r="16" spans="1:25" x14ac:dyDescent="0.3">
      <c r="A16" s="19"/>
      <c r="B16" s="2" t="s">
        <v>17</v>
      </c>
      <c r="C16" s="13">
        <v>8</v>
      </c>
      <c r="D16" s="54">
        <v>2</v>
      </c>
      <c r="F16" s="73">
        <v>12</v>
      </c>
      <c r="G16" s="62">
        <v>2</v>
      </c>
      <c r="H16" s="59"/>
      <c r="I16" s="59"/>
      <c r="J16" s="59">
        <v>1</v>
      </c>
      <c r="K16" s="59">
        <v>1</v>
      </c>
      <c r="L16" s="59"/>
      <c r="M16" s="59"/>
      <c r="N16" s="59"/>
      <c r="O16" s="59"/>
      <c r="P16" s="59"/>
      <c r="Q16" s="59"/>
      <c r="R16" s="59"/>
      <c r="S16" s="59"/>
      <c r="T16" s="59"/>
      <c r="U16" s="63"/>
      <c r="V16" s="76">
        <v>12</v>
      </c>
      <c r="W16" s="45" t="str">
        <f ca="1"/>
        <v>매그넘</v>
      </c>
      <c r="X16" s="46" t="str">
        <f ca="1"/>
        <v>쇼크</v>
      </c>
      <c r="Y16" s="47" t="str">
        <f ca="1"/>
        <v>릴파벙</v>
      </c>
    </row>
    <row r="17" spans="1:25" x14ac:dyDescent="0.3">
      <c r="A17" s="19"/>
      <c r="B17" s="15"/>
      <c r="C17" s="16"/>
      <c r="D17" s="55"/>
      <c r="F17" s="73">
        <v>13</v>
      </c>
      <c r="G17" s="23">
        <v>2</v>
      </c>
      <c r="J17" s="125">
        <v>1</v>
      </c>
      <c r="L17">
        <v>1</v>
      </c>
      <c r="U17" s="24"/>
      <c r="V17" s="76">
        <v>13</v>
      </c>
      <c r="W17" s="38" t="str">
        <f ca="1"/>
        <v>매그넘</v>
      </c>
      <c r="X17" s="39" t="str">
        <f ca="1"/>
        <v>쇼크</v>
      </c>
      <c r="Y17" s="40" t="str">
        <f ca="1"/>
        <v>해머</v>
      </c>
    </row>
    <row r="18" spans="1:25" x14ac:dyDescent="0.3">
      <c r="A18" s="19"/>
      <c r="B18" s="2"/>
      <c r="C18" s="13"/>
      <c r="D18" s="54"/>
      <c r="F18" s="73">
        <v>14</v>
      </c>
      <c r="G18" s="23">
        <v>2</v>
      </c>
      <c r="K18">
        <v>1</v>
      </c>
      <c r="U18" s="24"/>
      <c r="V18" s="76">
        <v>14</v>
      </c>
      <c r="W18" s="38" t="str">
        <f ca="1"/>
        <v>매그넘</v>
      </c>
      <c r="X18" s="39" t="str">
        <f ca="1"/>
        <v>릴파벙</v>
      </c>
      <c r="Y18" s="40">
        <f ca="1"/>
        <v>-1</v>
      </c>
    </row>
    <row r="19" spans="1:25" x14ac:dyDescent="0.3">
      <c r="A19" s="19"/>
      <c r="B19" s="2"/>
      <c r="C19" s="13"/>
      <c r="D19" s="54"/>
      <c r="F19" s="73">
        <v>15</v>
      </c>
      <c r="G19" s="23">
        <v>2</v>
      </c>
      <c r="K19">
        <v>1</v>
      </c>
      <c r="L19">
        <v>1</v>
      </c>
      <c r="U19" s="24"/>
      <c r="V19" s="76">
        <v>15</v>
      </c>
      <c r="W19" s="38" t="str">
        <f ca="1"/>
        <v>매그넘</v>
      </c>
      <c r="X19" s="39" t="str">
        <f ca="1"/>
        <v>릴파벙</v>
      </c>
      <c r="Y19" s="40" t="str">
        <f ca="1"/>
        <v>해머</v>
      </c>
    </row>
    <row r="20" spans="1:25" x14ac:dyDescent="0.3">
      <c r="A20" s="19"/>
      <c r="B20" s="2"/>
      <c r="C20" s="13"/>
      <c r="D20" s="54"/>
      <c r="F20" s="73">
        <v>16</v>
      </c>
      <c r="G20" s="23">
        <v>2</v>
      </c>
      <c r="L20">
        <v>1</v>
      </c>
      <c r="U20" s="24"/>
      <c r="V20" s="76">
        <v>16</v>
      </c>
      <c r="W20" s="38" t="str">
        <f ca="1"/>
        <v>매그넘</v>
      </c>
      <c r="X20" s="39" t="str">
        <f ca="1"/>
        <v>해머</v>
      </c>
      <c r="Y20" s="40">
        <f ca="1"/>
        <v>-1</v>
      </c>
    </row>
    <row r="21" spans="1:25" x14ac:dyDescent="0.3">
      <c r="A21" s="19"/>
      <c r="B21" s="2"/>
      <c r="C21" s="13"/>
      <c r="D21" s="54"/>
      <c r="F21" s="73">
        <v>17</v>
      </c>
      <c r="G21" s="23"/>
      <c r="H21">
        <v>2</v>
      </c>
      <c r="U21" s="24"/>
      <c r="V21" s="76">
        <v>17</v>
      </c>
      <c r="W21" s="38" t="str">
        <f ca="1"/>
        <v>더블팡</v>
      </c>
      <c r="X21" s="39">
        <f ca="1"/>
        <v>-1</v>
      </c>
      <c r="Y21" s="40">
        <f ca="1"/>
        <v>-1</v>
      </c>
    </row>
    <row r="22" spans="1:25" x14ac:dyDescent="0.3">
      <c r="A22" s="19"/>
      <c r="B22" s="17"/>
      <c r="C22" s="18"/>
      <c r="D22" s="56"/>
      <c r="F22" s="73">
        <v>18</v>
      </c>
      <c r="G22" s="23">
        <v>1</v>
      </c>
      <c r="H22">
        <v>2</v>
      </c>
      <c r="U22" s="24"/>
      <c r="V22" s="76">
        <v>18</v>
      </c>
      <c r="W22" s="38" t="str">
        <f ca="1"/>
        <v>더블팡</v>
      </c>
      <c r="X22" s="39" t="str">
        <f ca="1"/>
        <v>매그넘</v>
      </c>
      <c r="Y22" s="40">
        <f ca="1"/>
        <v>-1</v>
      </c>
    </row>
    <row r="23" spans="1:25" x14ac:dyDescent="0.3">
      <c r="A23" s="19"/>
      <c r="B23" s="2"/>
      <c r="C23" s="13"/>
      <c r="D23" s="54"/>
      <c r="F23" s="73">
        <v>19</v>
      </c>
      <c r="G23" s="60">
        <v>1</v>
      </c>
      <c r="H23" s="58">
        <v>2</v>
      </c>
      <c r="I23" s="58">
        <v>1</v>
      </c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61"/>
      <c r="V23" s="76">
        <v>19</v>
      </c>
      <c r="W23" s="49" t="str">
        <f ca="1"/>
        <v>더블팡</v>
      </c>
      <c r="X23" s="50" t="str">
        <f ca="1"/>
        <v>매그넘</v>
      </c>
      <c r="Y23" s="51" t="str">
        <f ca="1"/>
        <v>캐논</v>
      </c>
    </row>
    <row r="24" spans="1:25" x14ac:dyDescent="0.3">
      <c r="A24" s="19"/>
      <c r="B24" s="2"/>
      <c r="C24" s="13"/>
      <c r="D24" s="54"/>
      <c r="F24" s="73">
        <v>20</v>
      </c>
      <c r="G24" s="23">
        <v>1</v>
      </c>
      <c r="H24">
        <v>2</v>
      </c>
      <c r="J24">
        <v>1</v>
      </c>
      <c r="U24" s="24"/>
      <c r="V24" s="76">
        <v>20</v>
      </c>
      <c r="W24" s="38" t="str">
        <f ca="1"/>
        <v>더블팡</v>
      </c>
      <c r="X24" s="39" t="str">
        <f ca="1"/>
        <v>매그넘</v>
      </c>
      <c r="Y24" s="40" t="str">
        <f ca="1"/>
        <v>쇼크</v>
      </c>
    </row>
    <row r="25" spans="1:25" ht="17.25" thickBot="1" x14ac:dyDescent="0.35">
      <c r="A25" s="19"/>
      <c r="B25" s="3"/>
      <c r="C25" s="14"/>
      <c r="D25" s="57"/>
      <c r="F25" s="73">
        <v>21</v>
      </c>
      <c r="G25" s="23">
        <v>1</v>
      </c>
      <c r="H25">
        <v>2</v>
      </c>
      <c r="K25">
        <v>1</v>
      </c>
      <c r="U25" s="24"/>
      <c r="V25" s="76">
        <v>21</v>
      </c>
      <c r="W25" s="38" t="str">
        <f ca="1"/>
        <v>더블팡</v>
      </c>
      <c r="X25" s="39" t="str">
        <f ca="1"/>
        <v>매그넘</v>
      </c>
      <c r="Y25" s="40" t="str">
        <f ca="1"/>
        <v>릴파벙</v>
      </c>
    </row>
    <row r="26" spans="1:25" x14ac:dyDescent="0.3">
      <c r="F26" s="73">
        <v>22</v>
      </c>
      <c r="G26" s="23">
        <v>1</v>
      </c>
      <c r="H26">
        <v>2</v>
      </c>
      <c r="L26">
        <v>1</v>
      </c>
      <c r="U26" s="24"/>
      <c r="V26" s="76">
        <v>22</v>
      </c>
      <c r="W26" s="38" t="str">
        <f ca="1"/>
        <v>더블팡</v>
      </c>
      <c r="X26" s="39" t="str">
        <f ca="1"/>
        <v>매그넘</v>
      </c>
      <c r="Y26" s="40" t="str">
        <f ca="1"/>
        <v>해머</v>
      </c>
    </row>
    <row r="27" spans="1:25" x14ac:dyDescent="0.3">
      <c r="F27" s="73">
        <v>23</v>
      </c>
      <c r="G27" s="23"/>
      <c r="H27">
        <v>2</v>
      </c>
      <c r="I27">
        <v>1</v>
      </c>
      <c r="U27" s="24"/>
      <c r="V27" s="76">
        <v>23</v>
      </c>
      <c r="W27" s="38" t="str">
        <f ca="1"/>
        <v>더블팡</v>
      </c>
      <c r="X27" s="39" t="str">
        <f ca="1"/>
        <v>캐논</v>
      </c>
      <c r="Y27" s="40">
        <f ca="1"/>
        <v>-1</v>
      </c>
    </row>
    <row r="28" spans="1:25" x14ac:dyDescent="0.3">
      <c r="F28" s="73">
        <v>24</v>
      </c>
      <c r="G28" s="62"/>
      <c r="H28" s="59">
        <v>2</v>
      </c>
      <c r="I28" s="59">
        <v>1</v>
      </c>
      <c r="J28" s="59">
        <v>1</v>
      </c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63"/>
      <c r="V28" s="76">
        <v>24</v>
      </c>
      <c r="W28" s="45" t="str">
        <f ca="1"/>
        <v>더블팡</v>
      </c>
      <c r="X28" s="46" t="str">
        <f ca="1"/>
        <v>캐논</v>
      </c>
      <c r="Y28" s="47" t="str">
        <f ca="1"/>
        <v>쇼크</v>
      </c>
    </row>
    <row r="29" spans="1:25" x14ac:dyDescent="0.3">
      <c r="F29" s="73">
        <v>25</v>
      </c>
      <c r="G29" s="23"/>
      <c r="H29">
        <v>2</v>
      </c>
      <c r="I29">
        <v>1</v>
      </c>
      <c r="K29">
        <v>1</v>
      </c>
      <c r="U29" s="24"/>
      <c r="V29" s="76">
        <v>25</v>
      </c>
      <c r="W29" s="38" t="str">
        <f ca="1"/>
        <v>더블팡</v>
      </c>
      <c r="X29" s="39" t="str">
        <f ca="1"/>
        <v>캐논</v>
      </c>
      <c r="Y29" s="40" t="str">
        <f ca="1"/>
        <v>릴파벙</v>
      </c>
    </row>
    <row r="30" spans="1:25" x14ac:dyDescent="0.3">
      <c r="F30" s="73">
        <v>26</v>
      </c>
      <c r="G30" s="23"/>
      <c r="H30">
        <v>2</v>
      </c>
      <c r="I30">
        <v>1</v>
      </c>
      <c r="L30">
        <v>1</v>
      </c>
      <c r="U30" s="24"/>
      <c r="V30" s="76">
        <v>26</v>
      </c>
      <c r="W30" s="38" t="str">
        <f ca="1"/>
        <v>더블팡</v>
      </c>
      <c r="X30" s="39" t="str">
        <f ca="1"/>
        <v>캐논</v>
      </c>
      <c r="Y30" s="40" t="str">
        <f ca="1"/>
        <v>해머</v>
      </c>
    </row>
    <row r="31" spans="1:25" x14ac:dyDescent="0.3">
      <c r="F31" s="73">
        <v>27</v>
      </c>
      <c r="G31" s="23"/>
      <c r="H31">
        <v>2</v>
      </c>
      <c r="J31">
        <v>1</v>
      </c>
      <c r="U31" s="24"/>
      <c r="V31" s="76">
        <v>27</v>
      </c>
      <c r="W31" s="38" t="str">
        <f ca="1"/>
        <v>더블팡</v>
      </c>
      <c r="X31" s="39" t="str">
        <f ca="1"/>
        <v>쇼크</v>
      </c>
      <c r="Y31" s="40">
        <f ca="1"/>
        <v>-1</v>
      </c>
    </row>
    <row r="32" spans="1:25" x14ac:dyDescent="0.3">
      <c r="F32" s="73">
        <v>28</v>
      </c>
      <c r="G32" s="23"/>
      <c r="H32">
        <v>2</v>
      </c>
      <c r="J32">
        <v>1</v>
      </c>
      <c r="K32">
        <v>1</v>
      </c>
      <c r="U32" s="24"/>
      <c r="V32" s="76">
        <v>28</v>
      </c>
      <c r="W32" s="38" t="str">
        <f ca="1"/>
        <v>더블팡</v>
      </c>
      <c r="X32" s="39" t="str">
        <f ca="1"/>
        <v>쇼크</v>
      </c>
      <c r="Y32" s="40" t="str">
        <f ca="1"/>
        <v>릴파벙</v>
      </c>
    </row>
    <row r="33" spans="6:25" x14ac:dyDescent="0.3">
      <c r="F33" s="73">
        <v>29</v>
      </c>
      <c r="G33" s="23"/>
      <c r="H33">
        <v>2</v>
      </c>
      <c r="J33">
        <v>1</v>
      </c>
      <c r="L33">
        <v>1</v>
      </c>
      <c r="U33" s="24"/>
      <c r="V33" s="76">
        <v>29</v>
      </c>
      <c r="W33" s="38" t="str">
        <f ca="1"/>
        <v>더블팡</v>
      </c>
      <c r="X33" s="39" t="str">
        <f ca="1"/>
        <v>쇼크</v>
      </c>
      <c r="Y33" s="40" t="str">
        <f ca="1"/>
        <v>해머</v>
      </c>
    </row>
    <row r="34" spans="6:25" x14ac:dyDescent="0.3">
      <c r="F34" s="73">
        <v>30</v>
      </c>
      <c r="G34" s="23"/>
      <c r="H34">
        <v>2</v>
      </c>
      <c r="K34">
        <v>1</v>
      </c>
      <c r="U34" s="24"/>
      <c r="V34" s="76">
        <v>30</v>
      </c>
      <c r="W34" s="38" t="str">
        <f ca="1"/>
        <v>더블팡</v>
      </c>
      <c r="X34" s="39" t="str">
        <f ca="1"/>
        <v>릴파벙</v>
      </c>
      <c r="Y34" s="40">
        <f ca="1"/>
        <v>-1</v>
      </c>
    </row>
    <row r="35" spans="6:25" x14ac:dyDescent="0.3">
      <c r="F35" s="73">
        <v>31</v>
      </c>
      <c r="G35" s="60"/>
      <c r="H35" s="58">
        <v>2</v>
      </c>
      <c r="I35" s="58"/>
      <c r="J35" s="58"/>
      <c r="K35" s="58">
        <v>1</v>
      </c>
      <c r="L35" s="58">
        <v>1</v>
      </c>
      <c r="M35" s="58"/>
      <c r="N35" s="58"/>
      <c r="O35" s="58"/>
      <c r="P35" s="58"/>
      <c r="Q35" s="58"/>
      <c r="R35" s="58"/>
      <c r="S35" s="58"/>
      <c r="T35" s="58"/>
      <c r="U35" s="61"/>
      <c r="V35" s="76">
        <v>31</v>
      </c>
      <c r="W35" s="49" t="str">
        <f ca="1"/>
        <v>더블팡</v>
      </c>
      <c r="X35" s="50" t="str">
        <f ca="1"/>
        <v>릴파벙</v>
      </c>
      <c r="Y35" s="51" t="str">
        <f ca="1"/>
        <v>해머</v>
      </c>
    </row>
    <row r="36" spans="6:25" x14ac:dyDescent="0.3">
      <c r="F36" s="73">
        <v>32</v>
      </c>
      <c r="G36" s="23"/>
      <c r="H36">
        <v>2</v>
      </c>
      <c r="L36">
        <v>1</v>
      </c>
      <c r="U36" s="24"/>
      <c r="V36" s="76">
        <v>32</v>
      </c>
      <c r="W36" s="38" t="str">
        <f ca="1"/>
        <v>더블팡</v>
      </c>
      <c r="X36" s="39" t="str">
        <f ca="1"/>
        <v>해머</v>
      </c>
      <c r="Y36" s="40">
        <f ca="1"/>
        <v>-1</v>
      </c>
    </row>
    <row r="37" spans="6:25" x14ac:dyDescent="0.3">
      <c r="F37" s="73">
        <v>33</v>
      </c>
      <c r="G37" s="23"/>
      <c r="I37">
        <v>2</v>
      </c>
      <c r="U37" s="24"/>
      <c r="V37" s="76">
        <v>33</v>
      </c>
      <c r="W37" s="38" t="str">
        <f ca="1"/>
        <v>캐논</v>
      </c>
      <c r="X37" s="39">
        <f ca="1"/>
        <v>-1</v>
      </c>
      <c r="Y37" s="40">
        <f ca="1"/>
        <v>-1</v>
      </c>
    </row>
    <row r="38" spans="6:25" x14ac:dyDescent="0.3">
      <c r="F38" s="73">
        <v>34</v>
      </c>
      <c r="G38" s="23">
        <v>1</v>
      </c>
      <c r="I38">
        <v>2</v>
      </c>
      <c r="U38" s="24"/>
      <c r="V38" s="76">
        <v>34</v>
      </c>
      <c r="W38" s="38" t="str">
        <f ca="1"/>
        <v>캐논</v>
      </c>
      <c r="X38" s="39" t="str">
        <f ca="1"/>
        <v>매그넘</v>
      </c>
      <c r="Y38" s="40">
        <f ca="1"/>
        <v>-1</v>
      </c>
    </row>
    <row r="39" spans="6:25" x14ac:dyDescent="0.3">
      <c r="F39" s="73">
        <v>35</v>
      </c>
      <c r="G39" s="23">
        <v>1</v>
      </c>
      <c r="H39">
        <v>1</v>
      </c>
      <c r="I39">
        <v>2</v>
      </c>
      <c r="U39" s="24"/>
      <c r="V39" s="76">
        <v>35</v>
      </c>
      <c r="W39" s="38" t="str">
        <f ca="1"/>
        <v>캐논</v>
      </c>
      <c r="X39" s="39" t="str">
        <f ca="1"/>
        <v>매그넘</v>
      </c>
      <c r="Y39" s="40" t="str">
        <f ca="1"/>
        <v>더블팡</v>
      </c>
    </row>
    <row r="40" spans="6:25" x14ac:dyDescent="0.3">
      <c r="F40" s="73">
        <v>36</v>
      </c>
      <c r="G40" s="62">
        <v>1</v>
      </c>
      <c r="H40" s="59"/>
      <c r="I40" s="59">
        <v>2</v>
      </c>
      <c r="J40" s="59">
        <v>1</v>
      </c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63"/>
      <c r="V40" s="76">
        <v>36</v>
      </c>
      <c r="W40" s="45" t="str">
        <f ca="1"/>
        <v>캐논</v>
      </c>
      <c r="X40" s="46" t="str">
        <f ca="1"/>
        <v>매그넘</v>
      </c>
      <c r="Y40" s="47" t="str">
        <f ca="1"/>
        <v>쇼크</v>
      </c>
    </row>
    <row r="41" spans="6:25" x14ac:dyDescent="0.3">
      <c r="F41" s="73">
        <v>37</v>
      </c>
      <c r="G41" s="23">
        <v>1</v>
      </c>
      <c r="I41">
        <v>2</v>
      </c>
      <c r="K41">
        <v>1</v>
      </c>
      <c r="U41" s="24"/>
      <c r="V41" s="76">
        <v>37</v>
      </c>
      <c r="W41" s="38" t="str">
        <f ca="1"/>
        <v>캐논</v>
      </c>
      <c r="X41" s="39" t="str">
        <f ca="1"/>
        <v>매그넘</v>
      </c>
      <c r="Y41" s="40" t="str">
        <f ca="1"/>
        <v>릴파벙</v>
      </c>
    </row>
    <row r="42" spans="6:25" x14ac:dyDescent="0.3">
      <c r="F42" s="73">
        <v>38</v>
      </c>
      <c r="G42" s="23">
        <v>1</v>
      </c>
      <c r="I42">
        <v>2</v>
      </c>
      <c r="L42">
        <v>1</v>
      </c>
      <c r="U42" s="24"/>
      <c r="V42" s="76">
        <v>38</v>
      </c>
      <c r="W42" s="38" t="str">
        <f ca="1"/>
        <v>캐논</v>
      </c>
      <c r="X42" s="39" t="str">
        <f ca="1"/>
        <v>매그넘</v>
      </c>
      <c r="Y42" s="40" t="str">
        <f ca="1"/>
        <v>해머</v>
      </c>
    </row>
    <row r="43" spans="6:25" x14ac:dyDescent="0.3">
      <c r="F43" s="73">
        <v>39</v>
      </c>
      <c r="G43" s="23"/>
      <c r="H43">
        <v>1</v>
      </c>
      <c r="I43">
        <v>2</v>
      </c>
      <c r="U43" s="24"/>
      <c r="V43" s="76">
        <v>39</v>
      </c>
      <c r="W43" s="38" t="str">
        <f ca="1"/>
        <v>캐논</v>
      </c>
      <c r="X43" s="39" t="str">
        <f ca="1"/>
        <v>더블팡</v>
      </c>
      <c r="Y43" s="40">
        <f ca="1"/>
        <v>-1</v>
      </c>
    </row>
    <row r="44" spans="6:25" x14ac:dyDescent="0.3">
      <c r="F44" s="73">
        <v>40</v>
      </c>
      <c r="G44" s="23"/>
      <c r="H44">
        <v>1</v>
      </c>
      <c r="I44">
        <v>2</v>
      </c>
      <c r="J44">
        <v>1</v>
      </c>
      <c r="U44" s="24"/>
      <c r="V44" s="76">
        <v>40</v>
      </c>
      <c r="W44" s="38" t="str">
        <f ca="1"/>
        <v>캐논</v>
      </c>
      <c r="X44" s="39" t="str">
        <f ca="1"/>
        <v>더블팡</v>
      </c>
      <c r="Y44" s="40" t="str">
        <f ca="1"/>
        <v>쇼크</v>
      </c>
    </row>
    <row r="45" spans="6:25" x14ac:dyDescent="0.3">
      <c r="F45" s="73">
        <v>41</v>
      </c>
      <c r="G45" s="23"/>
      <c r="H45">
        <v>1</v>
      </c>
      <c r="I45">
        <v>2</v>
      </c>
      <c r="K45">
        <v>1</v>
      </c>
      <c r="U45" s="24"/>
      <c r="V45" s="76">
        <v>41</v>
      </c>
      <c r="W45" s="38" t="str">
        <f ca="1"/>
        <v>캐논</v>
      </c>
      <c r="X45" s="39" t="str">
        <f ca="1"/>
        <v>더블팡</v>
      </c>
      <c r="Y45" s="40" t="str">
        <f ca="1"/>
        <v>릴파벙</v>
      </c>
    </row>
    <row r="46" spans="6:25" x14ac:dyDescent="0.3">
      <c r="F46" s="73">
        <v>42</v>
      </c>
      <c r="G46" s="23"/>
      <c r="H46">
        <v>1</v>
      </c>
      <c r="I46">
        <v>2</v>
      </c>
      <c r="L46">
        <v>1</v>
      </c>
      <c r="U46" s="24"/>
      <c r="V46" s="76">
        <v>42</v>
      </c>
      <c r="W46" s="38" t="str">
        <f ca="1"/>
        <v>캐논</v>
      </c>
      <c r="X46" s="39" t="str">
        <f ca="1"/>
        <v>더블팡</v>
      </c>
      <c r="Y46" s="40" t="str">
        <f ca="1"/>
        <v>해머</v>
      </c>
    </row>
    <row r="47" spans="6:25" x14ac:dyDescent="0.3">
      <c r="F47" s="73">
        <v>43</v>
      </c>
      <c r="G47" s="60"/>
      <c r="H47" s="58"/>
      <c r="I47" s="58">
        <v>2</v>
      </c>
      <c r="J47" s="58">
        <v>1</v>
      </c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61"/>
      <c r="V47" s="76">
        <v>43</v>
      </c>
      <c r="W47" s="49" t="str">
        <f ca="1"/>
        <v>캐논</v>
      </c>
      <c r="X47" s="50" t="str">
        <f ca="1"/>
        <v>쇼크</v>
      </c>
      <c r="Y47" s="51">
        <f ca="1"/>
        <v>-1</v>
      </c>
    </row>
    <row r="48" spans="6:25" x14ac:dyDescent="0.3">
      <c r="F48" s="73">
        <v>44</v>
      </c>
      <c r="G48" s="23"/>
      <c r="I48">
        <v>2</v>
      </c>
      <c r="J48">
        <v>1</v>
      </c>
      <c r="K48">
        <v>1</v>
      </c>
      <c r="U48" s="24"/>
      <c r="V48" s="76">
        <v>44</v>
      </c>
      <c r="W48" s="38" t="str">
        <f ca="1"/>
        <v>캐논</v>
      </c>
      <c r="X48" s="39" t="str">
        <f ca="1"/>
        <v>쇼크</v>
      </c>
      <c r="Y48" s="40" t="str">
        <f ca="1"/>
        <v>릴파벙</v>
      </c>
    </row>
    <row r="49" spans="6:25" x14ac:dyDescent="0.3">
      <c r="F49" s="73">
        <v>45</v>
      </c>
      <c r="G49" s="23"/>
      <c r="I49">
        <v>2</v>
      </c>
      <c r="J49">
        <v>1</v>
      </c>
      <c r="L49">
        <v>1</v>
      </c>
      <c r="U49" s="24"/>
      <c r="V49" s="76">
        <v>45</v>
      </c>
      <c r="W49" s="38" t="str">
        <f ca="1"/>
        <v>캐논</v>
      </c>
      <c r="X49" s="39" t="str">
        <f ca="1"/>
        <v>쇼크</v>
      </c>
      <c r="Y49" s="40" t="str">
        <f ca="1"/>
        <v>해머</v>
      </c>
    </row>
    <row r="50" spans="6:25" x14ac:dyDescent="0.3">
      <c r="F50" s="73">
        <v>46</v>
      </c>
      <c r="G50" s="23"/>
      <c r="I50">
        <v>2</v>
      </c>
      <c r="K50">
        <v>1</v>
      </c>
      <c r="U50" s="24"/>
      <c r="V50" s="76">
        <v>46</v>
      </c>
      <c r="W50" s="38" t="str">
        <f ca="1"/>
        <v>캐논</v>
      </c>
      <c r="X50" s="39" t="str">
        <f ca="1"/>
        <v>릴파벙</v>
      </c>
      <c r="Y50" s="40">
        <f ca="1"/>
        <v>-1</v>
      </c>
    </row>
    <row r="51" spans="6:25" x14ac:dyDescent="0.3">
      <c r="F51" s="73">
        <v>47</v>
      </c>
      <c r="G51" s="23"/>
      <c r="I51">
        <v>2</v>
      </c>
      <c r="K51">
        <v>1</v>
      </c>
      <c r="L51">
        <v>1</v>
      </c>
      <c r="U51" s="24"/>
      <c r="V51" s="76">
        <v>47</v>
      </c>
      <c r="W51" s="38" t="str">
        <f ca="1"/>
        <v>캐논</v>
      </c>
      <c r="X51" s="39" t="str">
        <f ca="1"/>
        <v>릴파벙</v>
      </c>
      <c r="Y51" s="40" t="str">
        <f ca="1"/>
        <v>해머</v>
      </c>
    </row>
    <row r="52" spans="6:25" x14ac:dyDescent="0.3">
      <c r="F52" s="73">
        <v>48</v>
      </c>
      <c r="G52" s="62"/>
      <c r="H52" s="59"/>
      <c r="I52" s="59">
        <v>2</v>
      </c>
      <c r="J52" s="59"/>
      <c r="K52" s="59"/>
      <c r="L52" s="59">
        <v>1</v>
      </c>
      <c r="M52" s="59"/>
      <c r="N52" s="59"/>
      <c r="O52" s="59"/>
      <c r="P52" s="59"/>
      <c r="Q52" s="59"/>
      <c r="R52" s="59"/>
      <c r="S52" s="59"/>
      <c r="T52" s="59"/>
      <c r="U52" s="63"/>
      <c r="V52" s="76">
        <v>48</v>
      </c>
      <c r="W52" s="45" t="str">
        <f ca="1"/>
        <v>캐논</v>
      </c>
      <c r="X52" s="46" t="str">
        <f ca="1"/>
        <v>해머</v>
      </c>
      <c r="Y52" s="47">
        <f ca="1"/>
        <v>-1</v>
      </c>
    </row>
    <row r="53" spans="6:25" x14ac:dyDescent="0.3">
      <c r="F53" s="73">
        <v>49</v>
      </c>
      <c r="G53" s="23"/>
      <c r="J53">
        <v>2</v>
      </c>
      <c r="U53" s="24"/>
      <c r="V53" s="76">
        <v>49</v>
      </c>
      <c r="W53" s="38" t="str">
        <f ca="1"/>
        <v>쇼크</v>
      </c>
      <c r="X53" s="39">
        <f ca="1"/>
        <v>-1</v>
      </c>
      <c r="Y53" s="40">
        <f ca="1"/>
        <v>-1</v>
      </c>
    </row>
    <row r="54" spans="6:25" x14ac:dyDescent="0.3">
      <c r="F54" s="73">
        <v>50</v>
      </c>
      <c r="G54" s="23">
        <v>1</v>
      </c>
      <c r="J54">
        <v>2</v>
      </c>
      <c r="U54" s="24"/>
      <c r="V54" s="76">
        <v>50</v>
      </c>
      <c r="W54" s="38" t="str">
        <f ca="1"/>
        <v>쇼크</v>
      </c>
      <c r="X54" s="39" t="str">
        <f ca="1"/>
        <v>매그넘</v>
      </c>
      <c r="Y54" s="40">
        <f ca="1"/>
        <v>-1</v>
      </c>
    </row>
    <row r="55" spans="6:25" x14ac:dyDescent="0.3">
      <c r="F55" s="73">
        <v>51</v>
      </c>
      <c r="G55" s="23">
        <v>1</v>
      </c>
      <c r="H55">
        <v>1</v>
      </c>
      <c r="J55">
        <v>2</v>
      </c>
      <c r="U55" s="24"/>
      <c r="V55" s="76">
        <v>51</v>
      </c>
      <c r="W55" s="38" t="str">
        <f ca="1"/>
        <v>쇼크</v>
      </c>
      <c r="X55" s="39" t="str">
        <f ca="1"/>
        <v>매그넘</v>
      </c>
      <c r="Y55" s="40" t="str">
        <f ca="1"/>
        <v>더블팡</v>
      </c>
    </row>
    <row r="56" spans="6:25" x14ac:dyDescent="0.3">
      <c r="F56" s="73">
        <v>52</v>
      </c>
      <c r="G56" s="23">
        <v>1</v>
      </c>
      <c r="I56">
        <v>1</v>
      </c>
      <c r="J56">
        <v>2</v>
      </c>
      <c r="U56" s="24"/>
      <c r="V56" s="76">
        <v>52</v>
      </c>
      <c r="W56" s="38" t="str">
        <f ca="1"/>
        <v>쇼크</v>
      </c>
      <c r="X56" s="39" t="str">
        <f ca="1"/>
        <v>매그넘</v>
      </c>
      <c r="Y56" s="40" t="str">
        <f ca="1"/>
        <v>캐논</v>
      </c>
    </row>
    <row r="57" spans="6:25" x14ac:dyDescent="0.3">
      <c r="F57" s="73">
        <v>53</v>
      </c>
      <c r="G57" s="23">
        <v>1</v>
      </c>
      <c r="J57">
        <v>2</v>
      </c>
      <c r="K57">
        <v>1</v>
      </c>
      <c r="U57" s="24"/>
      <c r="V57" s="76">
        <v>53</v>
      </c>
      <c r="W57" s="38" t="str">
        <f ca="1"/>
        <v>쇼크</v>
      </c>
      <c r="X57" s="39" t="str">
        <f ca="1"/>
        <v>매그넘</v>
      </c>
      <c r="Y57" s="40" t="str">
        <f ca="1"/>
        <v>릴파벙</v>
      </c>
    </row>
    <row r="58" spans="6:25" x14ac:dyDescent="0.3">
      <c r="F58" s="73">
        <v>54</v>
      </c>
      <c r="G58" s="23">
        <v>1</v>
      </c>
      <c r="J58">
        <v>2</v>
      </c>
      <c r="L58">
        <v>1</v>
      </c>
      <c r="U58" s="24"/>
      <c r="V58" s="76">
        <v>54</v>
      </c>
      <c r="W58" s="38" t="str">
        <f ca="1"/>
        <v>쇼크</v>
      </c>
      <c r="X58" s="39" t="str">
        <f ca="1"/>
        <v>매그넘</v>
      </c>
      <c r="Y58" s="40" t="str">
        <f ca="1"/>
        <v>해머</v>
      </c>
    </row>
    <row r="59" spans="6:25" x14ac:dyDescent="0.3">
      <c r="F59" s="73">
        <v>55</v>
      </c>
      <c r="G59" s="60"/>
      <c r="H59" s="58">
        <v>1</v>
      </c>
      <c r="I59" s="58"/>
      <c r="J59" s="58">
        <v>2</v>
      </c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61"/>
      <c r="V59" s="76">
        <v>55</v>
      </c>
      <c r="W59" s="49" t="str">
        <f ca="1"/>
        <v>쇼크</v>
      </c>
      <c r="X59" s="50" t="str">
        <f ca="1"/>
        <v>더블팡</v>
      </c>
      <c r="Y59" s="51">
        <f ca="1"/>
        <v>-1</v>
      </c>
    </row>
    <row r="60" spans="6:25" x14ac:dyDescent="0.3">
      <c r="F60" s="73">
        <v>56</v>
      </c>
      <c r="G60" s="23"/>
      <c r="H60">
        <v>1</v>
      </c>
      <c r="I60">
        <v>1</v>
      </c>
      <c r="J60">
        <v>2</v>
      </c>
      <c r="U60" s="24"/>
      <c r="V60" s="76">
        <v>56</v>
      </c>
      <c r="W60" s="38" t="str">
        <f ca="1"/>
        <v>쇼크</v>
      </c>
      <c r="X60" s="39" t="str">
        <f ca="1"/>
        <v>더블팡</v>
      </c>
      <c r="Y60" s="40" t="str">
        <f ca="1"/>
        <v>캐논</v>
      </c>
    </row>
    <row r="61" spans="6:25" x14ac:dyDescent="0.3">
      <c r="F61" s="73">
        <v>57</v>
      </c>
      <c r="G61" s="23"/>
      <c r="H61">
        <v>1</v>
      </c>
      <c r="J61">
        <v>2</v>
      </c>
      <c r="K61">
        <v>1</v>
      </c>
      <c r="U61" s="24"/>
      <c r="V61" s="76">
        <v>57</v>
      </c>
      <c r="W61" s="38" t="str">
        <f ca="1"/>
        <v>쇼크</v>
      </c>
      <c r="X61" s="39" t="str">
        <f ca="1"/>
        <v>더블팡</v>
      </c>
      <c r="Y61" s="40" t="str">
        <f ca="1"/>
        <v>릴파벙</v>
      </c>
    </row>
    <row r="62" spans="6:25" x14ac:dyDescent="0.3">
      <c r="F62" s="73">
        <v>58</v>
      </c>
      <c r="G62" s="23"/>
      <c r="H62">
        <v>1</v>
      </c>
      <c r="J62">
        <v>2</v>
      </c>
      <c r="L62">
        <v>1</v>
      </c>
      <c r="U62" s="24"/>
      <c r="V62" s="76">
        <v>58</v>
      </c>
      <c r="W62" s="38" t="str">
        <f ca="1"/>
        <v>쇼크</v>
      </c>
      <c r="X62" s="39" t="str">
        <f ca="1"/>
        <v>더블팡</v>
      </c>
      <c r="Y62" s="40" t="str">
        <f ca="1"/>
        <v>해머</v>
      </c>
    </row>
    <row r="63" spans="6:25" x14ac:dyDescent="0.3">
      <c r="F63" s="73">
        <v>59</v>
      </c>
      <c r="G63" s="23"/>
      <c r="I63">
        <v>1</v>
      </c>
      <c r="J63">
        <v>2</v>
      </c>
      <c r="U63" s="24"/>
      <c r="V63" s="76">
        <v>59</v>
      </c>
      <c r="W63" s="38" t="str">
        <f ca="1"/>
        <v>쇼크</v>
      </c>
      <c r="X63" s="39" t="str">
        <f ca="1"/>
        <v>캐논</v>
      </c>
      <c r="Y63" s="40">
        <f ca="1"/>
        <v>-1</v>
      </c>
    </row>
    <row r="64" spans="6:25" x14ac:dyDescent="0.3">
      <c r="F64" s="73">
        <v>60</v>
      </c>
      <c r="G64" s="62"/>
      <c r="H64" s="59"/>
      <c r="I64" s="59">
        <v>1</v>
      </c>
      <c r="J64" s="59">
        <v>2</v>
      </c>
      <c r="K64" s="59">
        <v>1</v>
      </c>
      <c r="L64" s="59"/>
      <c r="M64" s="59"/>
      <c r="N64" s="59"/>
      <c r="O64" s="59"/>
      <c r="P64" s="59"/>
      <c r="Q64" s="59"/>
      <c r="R64" s="59"/>
      <c r="S64" s="59"/>
      <c r="T64" s="59"/>
      <c r="U64" s="63"/>
      <c r="V64" s="76">
        <v>60</v>
      </c>
      <c r="W64" s="45" t="str">
        <f ca="1"/>
        <v>쇼크</v>
      </c>
      <c r="X64" s="46" t="str">
        <f ca="1"/>
        <v>캐논</v>
      </c>
      <c r="Y64" s="47" t="str">
        <f ca="1"/>
        <v>릴파벙</v>
      </c>
    </row>
    <row r="65" spans="6:25" x14ac:dyDescent="0.3">
      <c r="F65" s="73">
        <v>61</v>
      </c>
      <c r="G65" s="23"/>
      <c r="I65">
        <v>1</v>
      </c>
      <c r="J65">
        <v>2</v>
      </c>
      <c r="L65">
        <v>1</v>
      </c>
      <c r="U65" s="24"/>
      <c r="V65" s="76">
        <v>61</v>
      </c>
      <c r="W65" s="38" t="str">
        <f ca="1"/>
        <v>쇼크</v>
      </c>
      <c r="X65" s="39" t="str">
        <f ca="1"/>
        <v>캐논</v>
      </c>
      <c r="Y65" s="40" t="str">
        <f ca="1"/>
        <v>해머</v>
      </c>
    </row>
    <row r="66" spans="6:25" x14ac:dyDescent="0.3">
      <c r="F66" s="73">
        <v>62</v>
      </c>
      <c r="G66" s="23"/>
      <c r="J66">
        <v>2</v>
      </c>
      <c r="K66">
        <v>1</v>
      </c>
      <c r="U66" s="24"/>
      <c r="V66" s="76">
        <v>62</v>
      </c>
      <c r="W66" s="38" t="str">
        <f ca="1"/>
        <v>쇼크</v>
      </c>
      <c r="X66" s="39" t="str">
        <f ca="1"/>
        <v>릴파벙</v>
      </c>
      <c r="Y66" s="40">
        <f ca="1"/>
        <v>-1</v>
      </c>
    </row>
    <row r="67" spans="6:25" x14ac:dyDescent="0.3">
      <c r="F67" s="73">
        <v>63</v>
      </c>
      <c r="G67" s="23"/>
      <c r="J67">
        <v>2</v>
      </c>
      <c r="K67">
        <v>1</v>
      </c>
      <c r="L67">
        <v>1</v>
      </c>
      <c r="U67" s="24"/>
      <c r="V67" s="76">
        <v>63</v>
      </c>
      <c r="W67" s="38" t="str">
        <f ca="1"/>
        <v>쇼크</v>
      </c>
      <c r="X67" s="39" t="str">
        <f ca="1"/>
        <v>릴파벙</v>
      </c>
      <c r="Y67" s="40" t="str">
        <f ca="1"/>
        <v>해머</v>
      </c>
    </row>
    <row r="68" spans="6:25" x14ac:dyDescent="0.3">
      <c r="F68" s="73">
        <v>64</v>
      </c>
      <c r="G68" s="23"/>
      <c r="J68">
        <v>2</v>
      </c>
      <c r="L68">
        <v>1</v>
      </c>
      <c r="U68" s="24"/>
      <c r="V68" s="76">
        <v>64</v>
      </c>
      <c r="W68" s="38" t="str">
        <f ca="1"/>
        <v>쇼크</v>
      </c>
      <c r="X68" s="39" t="str">
        <f ca="1"/>
        <v>해머</v>
      </c>
      <c r="Y68" s="40">
        <f ca="1"/>
        <v>-1</v>
      </c>
    </row>
    <row r="69" spans="6:25" x14ac:dyDescent="0.3">
      <c r="F69" s="73">
        <v>65</v>
      </c>
      <c r="G69" s="23"/>
      <c r="K69">
        <v>2</v>
      </c>
      <c r="U69" s="24"/>
      <c r="V69" s="76">
        <v>65</v>
      </c>
      <c r="W69" s="38" t="str">
        <f ca="1"/>
        <v>릴파벙</v>
      </c>
      <c r="X69" s="39">
        <f ca="1"/>
        <v>-1</v>
      </c>
      <c r="Y69" s="40">
        <f ca="1"/>
        <v>-1</v>
      </c>
    </row>
    <row r="70" spans="6:25" x14ac:dyDescent="0.3">
      <c r="F70" s="73">
        <v>66</v>
      </c>
      <c r="G70" s="23">
        <v>1</v>
      </c>
      <c r="K70">
        <v>2</v>
      </c>
      <c r="U70" s="24"/>
      <c r="V70" s="76">
        <v>66</v>
      </c>
      <c r="W70" s="38" t="str">
        <f ca="1"/>
        <v>릴파벙</v>
      </c>
      <c r="X70" s="39" t="str">
        <f ca="1"/>
        <v>매그넘</v>
      </c>
      <c r="Y70" s="40">
        <f ca="1"/>
        <v>-1</v>
      </c>
    </row>
    <row r="71" spans="6:25" x14ac:dyDescent="0.3">
      <c r="F71" s="73">
        <v>67</v>
      </c>
      <c r="G71" s="60">
        <v>1</v>
      </c>
      <c r="H71" s="58">
        <v>1</v>
      </c>
      <c r="I71" s="58"/>
      <c r="J71" s="58"/>
      <c r="K71" s="58">
        <v>2</v>
      </c>
      <c r="L71" s="58"/>
      <c r="M71" s="58"/>
      <c r="N71" s="58"/>
      <c r="O71" s="58"/>
      <c r="P71" s="58"/>
      <c r="Q71" s="58"/>
      <c r="R71" s="58"/>
      <c r="S71" s="58"/>
      <c r="T71" s="58"/>
      <c r="U71" s="61"/>
      <c r="V71" s="76">
        <v>67</v>
      </c>
      <c r="W71" s="49" t="str">
        <f ca="1"/>
        <v>릴파벙</v>
      </c>
      <c r="X71" s="50" t="str">
        <f ca="1"/>
        <v>매그넘</v>
      </c>
      <c r="Y71" s="51" t="str">
        <f ca="1"/>
        <v>더블팡</v>
      </c>
    </row>
    <row r="72" spans="6:25" x14ac:dyDescent="0.3">
      <c r="F72" s="73">
        <v>68</v>
      </c>
      <c r="G72" s="23">
        <v>1</v>
      </c>
      <c r="I72">
        <v>1</v>
      </c>
      <c r="K72">
        <v>2</v>
      </c>
      <c r="U72" s="24"/>
      <c r="V72" s="76">
        <v>68</v>
      </c>
      <c r="W72" s="38" t="str">
        <f ca="1"/>
        <v>릴파벙</v>
      </c>
      <c r="X72" s="39" t="str">
        <f ca="1"/>
        <v>매그넘</v>
      </c>
      <c r="Y72" s="40" t="str">
        <f ca="1"/>
        <v>캐논</v>
      </c>
    </row>
    <row r="73" spans="6:25" x14ac:dyDescent="0.3">
      <c r="F73" s="73">
        <v>69</v>
      </c>
      <c r="G73" s="23">
        <v>1</v>
      </c>
      <c r="J73">
        <v>1</v>
      </c>
      <c r="K73">
        <v>2</v>
      </c>
      <c r="U73" s="24"/>
      <c r="V73" s="76">
        <v>69</v>
      </c>
      <c r="W73" s="38" t="str">
        <f ca="1"/>
        <v>릴파벙</v>
      </c>
      <c r="X73" s="39" t="str">
        <f ca="1"/>
        <v>매그넘</v>
      </c>
      <c r="Y73" s="40" t="str">
        <f ca="1"/>
        <v>쇼크</v>
      </c>
    </row>
    <row r="74" spans="6:25" x14ac:dyDescent="0.3">
      <c r="F74" s="73">
        <v>70</v>
      </c>
      <c r="G74" s="23">
        <v>1</v>
      </c>
      <c r="K74">
        <v>2</v>
      </c>
      <c r="L74">
        <v>1</v>
      </c>
      <c r="U74" s="24"/>
      <c r="V74" s="76">
        <v>70</v>
      </c>
      <c r="W74" s="38" t="str">
        <f ca="1"/>
        <v>릴파벙</v>
      </c>
      <c r="X74" s="39" t="str">
        <f ca="1"/>
        <v>매그넘</v>
      </c>
      <c r="Y74" s="40" t="str">
        <f ca="1"/>
        <v>해머</v>
      </c>
    </row>
    <row r="75" spans="6:25" x14ac:dyDescent="0.3">
      <c r="F75" s="73">
        <v>71</v>
      </c>
      <c r="G75" s="23"/>
      <c r="H75">
        <v>1</v>
      </c>
      <c r="K75">
        <v>2</v>
      </c>
      <c r="U75" s="24"/>
      <c r="V75" s="76">
        <v>71</v>
      </c>
      <c r="W75" s="38" t="str">
        <f ca="1"/>
        <v>릴파벙</v>
      </c>
      <c r="X75" s="39" t="str">
        <f ca="1"/>
        <v>더블팡</v>
      </c>
      <c r="Y75" s="40">
        <f ca="1"/>
        <v>-1</v>
      </c>
    </row>
    <row r="76" spans="6:25" x14ac:dyDescent="0.3">
      <c r="F76" s="73">
        <v>72</v>
      </c>
      <c r="G76" s="62"/>
      <c r="H76" s="59">
        <v>1</v>
      </c>
      <c r="I76" s="59">
        <v>1</v>
      </c>
      <c r="J76" s="59"/>
      <c r="K76" s="59">
        <v>2</v>
      </c>
      <c r="L76" s="59"/>
      <c r="M76" s="59"/>
      <c r="N76" s="59"/>
      <c r="O76" s="59"/>
      <c r="P76" s="59"/>
      <c r="Q76" s="59"/>
      <c r="R76" s="59"/>
      <c r="S76" s="59"/>
      <c r="T76" s="59"/>
      <c r="U76" s="63"/>
      <c r="V76" s="76">
        <v>72</v>
      </c>
      <c r="W76" s="45" t="str">
        <f ca="1"/>
        <v>릴파벙</v>
      </c>
      <c r="X76" s="46" t="str">
        <f ca="1"/>
        <v>더블팡</v>
      </c>
      <c r="Y76" s="47" t="str">
        <f ca="1"/>
        <v>캐논</v>
      </c>
    </row>
    <row r="77" spans="6:25" x14ac:dyDescent="0.3">
      <c r="F77" s="73">
        <v>73</v>
      </c>
      <c r="G77" s="23"/>
      <c r="H77">
        <v>1</v>
      </c>
      <c r="J77">
        <v>1</v>
      </c>
      <c r="K77">
        <v>2</v>
      </c>
      <c r="U77" s="24"/>
      <c r="V77" s="76">
        <v>73</v>
      </c>
      <c r="W77" s="38" t="str">
        <f ca="1"/>
        <v>릴파벙</v>
      </c>
      <c r="X77" s="39" t="str">
        <f ca="1"/>
        <v>더블팡</v>
      </c>
      <c r="Y77" s="40" t="str">
        <f ca="1"/>
        <v>쇼크</v>
      </c>
    </row>
    <row r="78" spans="6:25" x14ac:dyDescent="0.3">
      <c r="F78" s="73">
        <v>74</v>
      </c>
      <c r="G78" s="23"/>
      <c r="H78">
        <v>1</v>
      </c>
      <c r="K78">
        <v>2</v>
      </c>
      <c r="L78">
        <v>1</v>
      </c>
      <c r="U78" s="24"/>
      <c r="V78" s="76">
        <v>74</v>
      </c>
      <c r="W78" s="38" t="str">
        <f ca="1"/>
        <v>릴파벙</v>
      </c>
      <c r="X78" s="39" t="str">
        <f ca="1"/>
        <v>더블팡</v>
      </c>
      <c r="Y78" s="40" t="str">
        <f ca="1"/>
        <v>해머</v>
      </c>
    </row>
    <row r="79" spans="6:25" x14ac:dyDescent="0.3">
      <c r="F79" s="73">
        <v>75</v>
      </c>
      <c r="G79" s="23"/>
      <c r="I79">
        <v>1</v>
      </c>
      <c r="K79">
        <v>2</v>
      </c>
      <c r="U79" s="24"/>
      <c r="V79" s="76">
        <v>75</v>
      </c>
      <c r="W79" s="38" t="str">
        <f ca="1"/>
        <v>릴파벙</v>
      </c>
      <c r="X79" s="39" t="str">
        <f ca="1"/>
        <v>캐논</v>
      </c>
      <c r="Y79" s="40">
        <f ca="1"/>
        <v>-1</v>
      </c>
    </row>
    <row r="80" spans="6:25" x14ac:dyDescent="0.3">
      <c r="F80" s="73">
        <v>76</v>
      </c>
      <c r="G80" s="23"/>
      <c r="I80">
        <v>1</v>
      </c>
      <c r="J80">
        <v>1</v>
      </c>
      <c r="K80">
        <v>2</v>
      </c>
      <c r="U80" s="24"/>
      <c r="V80" s="76">
        <v>76</v>
      </c>
      <c r="W80" s="38" t="str">
        <f ca="1"/>
        <v>릴파벙</v>
      </c>
      <c r="X80" s="39" t="str">
        <f ca="1"/>
        <v>캐논</v>
      </c>
      <c r="Y80" s="40" t="str">
        <f ca="1"/>
        <v>쇼크</v>
      </c>
    </row>
    <row r="81" spans="6:25" x14ac:dyDescent="0.3">
      <c r="F81" s="73">
        <v>77</v>
      </c>
      <c r="G81" s="23"/>
      <c r="I81">
        <v>1</v>
      </c>
      <c r="K81">
        <v>2</v>
      </c>
      <c r="L81">
        <v>1</v>
      </c>
      <c r="U81" s="24"/>
      <c r="V81" s="76">
        <v>77</v>
      </c>
      <c r="W81" s="38" t="str">
        <f ca="1"/>
        <v>릴파벙</v>
      </c>
      <c r="X81" s="39" t="str">
        <f ca="1"/>
        <v>캐논</v>
      </c>
      <c r="Y81" s="40" t="str">
        <f ca="1"/>
        <v>해머</v>
      </c>
    </row>
    <row r="82" spans="6:25" x14ac:dyDescent="0.3">
      <c r="F82" s="73">
        <v>78</v>
      </c>
      <c r="G82" s="23"/>
      <c r="J82">
        <v>1</v>
      </c>
      <c r="K82">
        <v>2</v>
      </c>
      <c r="U82" s="24"/>
      <c r="V82" s="76">
        <v>78</v>
      </c>
      <c r="W82" s="38" t="str">
        <f ca="1"/>
        <v>릴파벙</v>
      </c>
      <c r="X82" s="39" t="str">
        <f ca="1"/>
        <v>쇼크</v>
      </c>
      <c r="Y82" s="40">
        <f ca="1"/>
        <v>-1</v>
      </c>
    </row>
    <row r="83" spans="6:25" x14ac:dyDescent="0.3">
      <c r="F83" s="73">
        <v>79</v>
      </c>
      <c r="G83" s="60"/>
      <c r="H83" s="58"/>
      <c r="I83" s="58"/>
      <c r="J83" s="58">
        <v>1</v>
      </c>
      <c r="K83" s="58">
        <v>2</v>
      </c>
      <c r="L83" s="58">
        <v>1</v>
      </c>
      <c r="M83" s="58"/>
      <c r="N83" s="58"/>
      <c r="O83" s="58"/>
      <c r="P83" s="58"/>
      <c r="Q83" s="58"/>
      <c r="R83" s="58"/>
      <c r="S83" s="58"/>
      <c r="T83" s="58"/>
      <c r="U83" s="61"/>
      <c r="V83" s="76">
        <v>79</v>
      </c>
      <c r="W83" s="49" t="str">
        <f ca="1"/>
        <v>릴파벙</v>
      </c>
      <c r="X83" s="50" t="str">
        <f ca="1"/>
        <v>쇼크</v>
      </c>
      <c r="Y83" s="51" t="str">
        <f ca="1"/>
        <v>해머</v>
      </c>
    </row>
    <row r="84" spans="6:25" x14ac:dyDescent="0.3">
      <c r="F84" s="73">
        <v>80</v>
      </c>
      <c r="G84" s="23"/>
      <c r="K84">
        <v>2</v>
      </c>
      <c r="L84">
        <v>1</v>
      </c>
      <c r="U84" s="24"/>
      <c r="V84" s="76">
        <v>80</v>
      </c>
      <c r="W84" s="38" t="str">
        <f ca="1"/>
        <v>릴파벙</v>
      </c>
      <c r="X84" s="39" t="str">
        <f ca="1"/>
        <v>해머</v>
      </c>
      <c r="Y84" s="40">
        <f ca="1"/>
        <v>-1</v>
      </c>
    </row>
    <row r="85" spans="6:25" x14ac:dyDescent="0.3">
      <c r="F85" s="73">
        <v>81</v>
      </c>
      <c r="G85" s="23"/>
      <c r="L85">
        <v>2</v>
      </c>
      <c r="U85" s="24"/>
      <c r="V85" s="76">
        <v>81</v>
      </c>
      <c r="W85" s="38" t="str">
        <f ca="1"/>
        <v>해머</v>
      </c>
      <c r="X85" s="39">
        <f ca="1"/>
        <v>-1</v>
      </c>
      <c r="Y85" s="40">
        <f ca="1"/>
        <v>-1</v>
      </c>
    </row>
    <row r="86" spans="6:25" x14ac:dyDescent="0.3">
      <c r="F86" s="73">
        <v>82</v>
      </c>
      <c r="G86" s="23">
        <v>1</v>
      </c>
      <c r="L86">
        <v>2</v>
      </c>
      <c r="U86" s="24"/>
      <c r="V86" s="76">
        <v>82</v>
      </c>
      <c r="W86" s="38" t="str">
        <f ca="1"/>
        <v>해머</v>
      </c>
      <c r="X86" s="39" t="str">
        <f ca="1"/>
        <v>매그넘</v>
      </c>
      <c r="Y86" s="40">
        <f ca="1"/>
        <v>-1</v>
      </c>
    </row>
    <row r="87" spans="6:25" x14ac:dyDescent="0.3">
      <c r="F87" s="73">
        <v>83</v>
      </c>
      <c r="G87" s="23">
        <v>1</v>
      </c>
      <c r="H87">
        <v>1</v>
      </c>
      <c r="L87">
        <v>2</v>
      </c>
      <c r="U87" s="24"/>
      <c r="V87" s="76">
        <v>83</v>
      </c>
      <c r="W87" s="38" t="str">
        <f ca="1"/>
        <v>해머</v>
      </c>
      <c r="X87" s="39" t="str">
        <f ca="1"/>
        <v>매그넘</v>
      </c>
      <c r="Y87" s="40" t="str">
        <f ca="1"/>
        <v>더블팡</v>
      </c>
    </row>
    <row r="88" spans="6:25" x14ac:dyDescent="0.3">
      <c r="F88" s="73">
        <v>84</v>
      </c>
      <c r="G88" s="62">
        <v>1</v>
      </c>
      <c r="H88" s="59"/>
      <c r="I88" s="59">
        <v>1</v>
      </c>
      <c r="J88" s="59"/>
      <c r="K88" s="59"/>
      <c r="L88" s="59">
        <v>2</v>
      </c>
      <c r="M88" s="59"/>
      <c r="N88" s="59"/>
      <c r="O88" s="59"/>
      <c r="P88" s="59"/>
      <c r="Q88" s="59"/>
      <c r="R88" s="59"/>
      <c r="S88" s="59"/>
      <c r="T88" s="59"/>
      <c r="U88" s="63"/>
      <c r="V88" s="76">
        <v>84</v>
      </c>
      <c r="W88" s="45" t="str">
        <f ca="1"/>
        <v>해머</v>
      </c>
      <c r="X88" s="46" t="str">
        <f ca="1"/>
        <v>매그넘</v>
      </c>
      <c r="Y88" s="47" t="str">
        <f ca="1"/>
        <v>캐논</v>
      </c>
    </row>
    <row r="89" spans="6:25" x14ac:dyDescent="0.3">
      <c r="F89" s="73">
        <v>85</v>
      </c>
      <c r="G89" s="23">
        <v>1</v>
      </c>
      <c r="J89">
        <v>1</v>
      </c>
      <c r="L89" s="125">
        <v>2</v>
      </c>
      <c r="U89" s="24"/>
      <c r="V89" s="76">
        <v>85</v>
      </c>
      <c r="W89" s="38" t="str">
        <f ca="1"/>
        <v>해머</v>
      </c>
      <c r="X89" s="39" t="str">
        <f ca="1"/>
        <v>매그넘</v>
      </c>
      <c r="Y89" s="40" t="str">
        <f ca="1"/>
        <v>쇼크</v>
      </c>
    </row>
    <row r="90" spans="6:25" x14ac:dyDescent="0.3">
      <c r="F90" s="73">
        <v>86</v>
      </c>
      <c r="G90" s="23">
        <v>1</v>
      </c>
      <c r="K90">
        <v>1</v>
      </c>
      <c r="L90" s="125">
        <v>2</v>
      </c>
      <c r="U90" s="24"/>
      <c r="V90" s="76">
        <v>86</v>
      </c>
      <c r="W90" s="38" t="str">
        <f ca="1"/>
        <v>해머</v>
      </c>
      <c r="X90" s="39" t="str">
        <f ca="1"/>
        <v>매그넘</v>
      </c>
      <c r="Y90" s="40" t="str">
        <f ca="1"/>
        <v>릴파벙</v>
      </c>
    </row>
    <row r="91" spans="6:25" x14ac:dyDescent="0.3">
      <c r="F91" s="73">
        <v>87</v>
      </c>
      <c r="G91" s="23"/>
      <c r="H91">
        <v>1</v>
      </c>
      <c r="L91" s="125">
        <v>2</v>
      </c>
      <c r="U91" s="24"/>
      <c r="V91" s="76">
        <v>87</v>
      </c>
      <c r="W91" s="38" t="str">
        <f ca="1"/>
        <v>해머</v>
      </c>
      <c r="X91" s="39" t="str">
        <f ca="1"/>
        <v>더블팡</v>
      </c>
      <c r="Y91" s="40">
        <f ca="1"/>
        <v>-1</v>
      </c>
    </row>
    <row r="92" spans="6:25" x14ac:dyDescent="0.3">
      <c r="F92" s="73">
        <v>88</v>
      </c>
      <c r="G92" s="23"/>
      <c r="H92">
        <v>1</v>
      </c>
      <c r="I92">
        <v>1</v>
      </c>
      <c r="L92" s="125">
        <v>2</v>
      </c>
      <c r="U92" s="24"/>
      <c r="V92" s="76">
        <v>88</v>
      </c>
      <c r="W92" s="38" t="str">
        <f ca="1"/>
        <v>해머</v>
      </c>
      <c r="X92" s="39" t="str">
        <f ca="1"/>
        <v>더블팡</v>
      </c>
      <c r="Y92" s="40" t="str">
        <f ca="1"/>
        <v>캐논</v>
      </c>
    </row>
    <row r="93" spans="6:25" x14ac:dyDescent="0.3">
      <c r="F93" s="73">
        <v>89</v>
      </c>
      <c r="G93" s="23"/>
      <c r="H93">
        <v>1</v>
      </c>
      <c r="J93">
        <v>1</v>
      </c>
      <c r="L93" s="125">
        <v>2</v>
      </c>
      <c r="U93" s="24"/>
      <c r="V93" s="76">
        <v>89</v>
      </c>
      <c r="W93" s="38" t="str">
        <f ca="1"/>
        <v>해머</v>
      </c>
      <c r="X93" s="39" t="str">
        <f ca="1"/>
        <v>더블팡</v>
      </c>
      <c r="Y93" s="40" t="str">
        <f ca="1"/>
        <v>쇼크</v>
      </c>
    </row>
    <row r="94" spans="6:25" x14ac:dyDescent="0.3">
      <c r="F94" s="73">
        <v>90</v>
      </c>
      <c r="G94" s="23"/>
      <c r="H94">
        <v>1</v>
      </c>
      <c r="K94">
        <v>1</v>
      </c>
      <c r="L94" s="125">
        <v>2</v>
      </c>
      <c r="U94" s="24"/>
      <c r="V94" s="76">
        <v>90</v>
      </c>
      <c r="W94" s="38" t="str">
        <f ca="1"/>
        <v>해머</v>
      </c>
      <c r="X94" s="39" t="str">
        <f ca="1"/>
        <v>더블팡</v>
      </c>
      <c r="Y94" s="40" t="str">
        <f ca="1"/>
        <v>릴파벙</v>
      </c>
    </row>
    <row r="95" spans="6:25" x14ac:dyDescent="0.3">
      <c r="F95" s="73">
        <v>91</v>
      </c>
      <c r="G95" s="60"/>
      <c r="H95" s="58"/>
      <c r="I95" s="58">
        <v>1</v>
      </c>
      <c r="J95" s="58"/>
      <c r="K95" s="58"/>
      <c r="L95" s="58">
        <v>2</v>
      </c>
      <c r="M95" s="58"/>
      <c r="N95" s="58"/>
      <c r="O95" s="58"/>
      <c r="P95" s="58"/>
      <c r="Q95" s="58"/>
      <c r="R95" s="58"/>
      <c r="S95" s="58"/>
      <c r="T95" s="58"/>
      <c r="U95" s="61"/>
      <c r="V95" s="76">
        <v>91</v>
      </c>
      <c r="W95" s="49" t="str">
        <f ca="1"/>
        <v>해머</v>
      </c>
      <c r="X95" s="50" t="str">
        <f ca="1"/>
        <v>캐논</v>
      </c>
      <c r="Y95" s="51">
        <f ca="1"/>
        <v>-1</v>
      </c>
    </row>
    <row r="96" spans="6:25" x14ac:dyDescent="0.3">
      <c r="F96" s="73">
        <v>92</v>
      </c>
      <c r="G96" s="23"/>
      <c r="I96">
        <v>1</v>
      </c>
      <c r="J96">
        <v>1</v>
      </c>
      <c r="L96" s="125">
        <v>2</v>
      </c>
      <c r="U96" s="24"/>
      <c r="V96" s="76">
        <v>92</v>
      </c>
      <c r="W96" s="38" t="str">
        <f ca="1"/>
        <v>해머</v>
      </c>
      <c r="X96" s="39" t="str">
        <f ca="1"/>
        <v>캐논</v>
      </c>
      <c r="Y96" s="40" t="str">
        <f ca="1"/>
        <v>쇼크</v>
      </c>
    </row>
    <row r="97" spans="6:25" x14ac:dyDescent="0.3">
      <c r="F97" s="73">
        <v>93</v>
      </c>
      <c r="G97" s="23"/>
      <c r="I97">
        <v>1</v>
      </c>
      <c r="K97">
        <v>1</v>
      </c>
      <c r="L97" s="125">
        <v>2</v>
      </c>
      <c r="U97" s="24"/>
      <c r="V97" s="76">
        <v>93</v>
      </c>
      <c r="W97" s="38" t="str">
        <f ca="1"/>
        <v>해머</v>
      </c>
      <c r="X97" s="39" t="str">
        <f ca="1"/>
        <v>캐논</v>
      </c>
      <c r="Y97" s="40" t="str">
        <f ca="1"/>
        <v>릴파벙</v>
      </c>
    </row>
    <row r="98" spans="6:25" x14ac:dyDescent="0.3">
      <c r="F98" s="73">
        <v>94</v>
      </c>
      <c r="G98" s="23"/>
      <c r="J98">
        <v>1</v>
      </c>
      <c r="L98" s="125">
        <v>2</v>
      </c>
      <c r="U98" s="24"/>
      <c r="V98" s="76">
        <v>94</v>
      </c>
      <c r="W98" s="38" t="str">
        <f ca="1"/>
        <v>해머</v>
      </c>
      <c r="X98" s="39" t="str">
        <f ca="1"/>
        <v>쇼크</v>
      </c>
      <c r="Y98" s="40">
        <f ca="1"/>
        <v>-1</v>
      </c>
    </row>
    <row r="99" spans="6:25" x14ac:dyDescent="0.3">
      <c r="F99" s="73">
        <v>95</v>
      </c>
      <c r="G99" s="23"/>
      <c r="J99">
        <v>1</v>
      </c>
      <c r="K99">
        <v>1</v>
      </c>
      <c r="L99" s="125">
        <v>2</v>
      </c>
      <c r="U99" s="24"/>
      <c r="V99" s="76">
        <v>95</v>
      </c>
      <c r="W99" s="38" t="str">
        <f ca="1"/>
        <v>해머</v>
      </c>
      <c r="X99" s="39" t="str">
        <f ca="1"/>
        <v>쇼크</v>
      </c>
      <c r="Y99" s="40" t="str">
        <f ca="1"/>
        <v>릴파벙</v>
      </c>
    </row>
    <row r="100" spans="6:25" x14ac:dyDescent="0.3">
      <c r="F100" s="73">
        <v>96</v>
      </c>
      <c r="G100" s="62"/>
      <c r="H100" s="59"/>
      <c r="I100" s="59"/>
      <c r="J100" s="59"/>
      <c r="K100" s="59">
        <v>1</v>
      </c>
      <c r="L100" s="59">
        <v>2</v>
      </c>
      <c r="M100" s="59"/>
      <c r="N100" s="59"/>
      <c r="O100" s="59"/>
      <c r="P100" s="59"/>
      <c r="Q100" s="59"/>
      <c r="R100" s="59"/>
      <c r="S100" s="59"/>
      <c r="T100" s="59"/>
      <c r="U100" s="63"/>
      <c r="V100" s="76">
        <v>96</v>
      </c>
      <c r="W100" s="45" t="str">
        <f ca="1"/>
        <v>해머</v>
      </c>
      <c r="X100" s="46" t="str">
        <f ca="1"/>
        <v>릴파벙</v>
      </c>
      <c r="Y100" s="47">
        <f ca="1"/>
        <v>-1</v>
      </c>
    </row>
    <row r="101" spans="6:25" x14ac:dyDescent="0.3">
      <c r="F101" s="73">
        <v>97</v>
      </c>
      <c r="G101" s="23"/>
      <c r="L101" s="125"/>
      <c r="U101" s="24"/>
      <c r="V101" s="76">
        <v>97</v>
      </c>
      <c r="W101" s="38"/>
      <c r="Y101" s="40"/>
    </row>
    <row r="102" spans="6:25" x14ac:dyDescent="0.3">
      <c r="F102" s="73">
        <v>98</v>
      </c>
      <c r="G102" s="23"/>
      <c r="U102" s="24"/>
      <c r="V102" s="76">
        <v>98</v>
      </c>
      <c r="W102" s="38"/>
      <c r="Y102" s="40"/>
    </row>
    <row r="103" spans="6:25" x14ac:dyDescent="0.3">
      <c r="F103" s="73">
        <v>99</v>
      </c>
      <c r="G103" s="23"/>
      <c r="U103" s="24"/>
      <c r="V103" s="76">
        <v>99</v>
      </c>
      <c r="W103" s="38"/>
      <c r="Y103" s="40"/>
    </row>
    <row r="104" spans="6:25" x14ac:dyDescent="0.3">
      <c r="F104" s="73">
        <v>100</v>
      </c>
      <c r="G104" s="23"/>
      <c r="U104" s="24"/>
      <c r="V104" s="76">
        <v>100</v>
      </c>
      <c r="W104" s="38"/>
      <c r="Y104" s="40"/>
    </row>
    <row r="105" spans="6:25" x14ac:dyDescent="0.3">
      <c r="F105" s="73">
        <v>101</v>
      </c>
      <c r="G105" s="23"/>
      <c r="U105" s="24"/>
      <c r="V105" s="76">
        <v>101</v>
      </c>
      <c r="W105" s="38"/>
      <c r="Y105" s="40"/>
    </row>
    <row r="106" spans="6:25" x14ac:dyDescent="0.3">
      <c r="F106" s="73">
        <v>102</v>
      </c>
      <c r="G106" s="23"/>
      <c r="U106" s="24"/>
      <c r="V106" s="76">
        <v>102</v>
      </c>
      <c r="W106" s="38"/>
      <c r="Y106" s="40"/>
    </row>
    <row r="107" spans="6:25" x14ac:dyDescent="0.3">
      <c r="F107" s="73">
        <v>103</v>
      </c>
      <c r="G107" s="60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61"/>
      <c r="V107" s="76">
        <v>103</v>
      </c>
      <c r="W107" s="49"/>
      <c r="X107" s="50"/>
      <c r="Y107" s="51"/>
    </row>
    <row r="108" spans="6:25" x14ac:dyDescent="0.3">
      <c r="F108" s="73">
        <v>104</v>
      </c>
      <c r="G108" s="23"/>
      <c r="U108" s="24"/>
      <c r="V108" s="76">
        <v>104</v>
      </c>
      <c r="W108" s="38"/>
      <c r="Y108" s="40"/>
    </row>
    <row r="109" spans="6:25" x14ac:dyDescent="0.3">
      <c r="F109" s="73">
        <v>105</v>
      </c>
      <c r="G109" s="23"/>
      <c r="U109" s="24"/>
      <c r="V109" s="76">
        <v>105</v>
      </c>
      <c r="W109" s="38"/>
      <c r="Y109" s="40"/>
    </row>
    <row r="110" spans="6:25" x14ac:dyDescent="0.3">
      <c r="F110" s="73">
        <v>106</v>
      </c>
      <c r="G110" s="23"/>
      <c r="U110" s="24"/>
      <c r="V110" s="76">
        <v>106</v>
      </c>
      <c r="W110" s="38"/>
      <c r="Y110" s="40"/>
    </row>
    <row r="111" spans="6:25" x14ac:dyDescent="0.3">
      <c r="F111" s="73">
        <v>107</v>
      </c>
      <c r="G111" s="23"/>
      <c r="U111" s="24"/>
      <c r="V111" s="76">
        <v>107</v>
      </c>
      <c r="W111" s="38"/>
      <c r="Y111" s="40"/>
    </row>
    <row r="112" spans="6:25" x14ac:dyDescent="0.3">
      <c r="F112" s="73">
        <v>108</v>
      </c>
      <c r="G112" s="62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63"/>
      <c r="V112" s="76">
        <v>108</v>
      </c>
      <c r="W112" s="45"/>
      <c r="X112" s="46"/>
      <c r="Y112" s="47"/>
    </row>
    <row r="113" spans="6:25" x14ac:dyDescent="0.3">
      <c r="F113" s="73">
        <v>109</v>
      </c>
      <c r="G113" s="23"/>
      <c r="U113" s="24"/>
      <c r="V113" s="76">
        <v>109</v>
      </c>
      <c r="W113" s="38"/>
      <c r="Y113" s="40"/>
    </row>
    <row r="114" spans="6:25" x14ac:dyDescent="0.3">
      <c r="F114" s="73">
        <v>110</v>
      </c>
      <c r="G114" s="23"/>
      <c r="U114" s="24"/>
      <c r="V114" s="76">
        <v>110</v>
      </c>
      <c r="W114" s="38"/>
      <c r="Y114" s="40"/>
    </row>
    <row r="115" spans="6:25" x14ac:dyDescent="0.3">
      <c r="F115" s="73">
        <v>111</v>
      </c>
      <c r="G115" s="23"/>
      <c r="U115" s="24"/>
      <c r="V115" s="76">
        <v>111</v>
      </c>
      <c r="W115" s="38"/>
      <c r="Y115" s="40"/>
    </row>
    <row r="116" spans="6:25" x14ac:dyDescent="0.3">
      <c r="F116" s="73">
        <v>112</v>
      </c>
      <c r="G116" s="23"/>
      <c r="U116" s="24"/>
      <c r="V116" s="76">
        <v>112</v>
      </c>
      <c r="W116" s="38"/>
      <c r="Y116" s="40"/>
    </row>
    <row r="117" spans="6:25" x14ac:dyDescent="0.3">
      <c r="F117" s="73">
        <v>113</v>
      </c>
      <c r="G117" s="23"/>
      <c r="U117" s="24"/>
      <c r="V117" s="76">
        <v>113</v>
      </c>
      <c r="W117" s="38"/>
      <c r="Y117" s="40"/>
    </row>
    <row r="118" spans="6:25" x14ac:dyDescent="0.3">
      <c r="F118" s="73">
        <v>114</v>
      </c>
      <c r="G118" s="23"/>
      <c r="U118" s="24"/>
      <c r="V118" s="76">
        <v>114</v>
      </c>
      <c r="W118" s="38"/>
      <c r="Y118" s="40"/>
    </row>
    <row r="119" spans="6:25" x14ac:dyDescent="0.3">
      <c r="F119" s="73">
        <v>115</v>
      </c>
      <c r="G119" s="60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61"/>
      <c r="V119" s="76">
        <v>115</v>
      </c>
      <c r="W119" s="49"/>
      <c r="X119" s="50"/>
      <c r="Y119" s="51"/>
    </row>
    <row r="120" spans="6:25" x14ac:dyDescent="0.3">
      <c r="F120" s="73">
        <v>116</v>
      </c>
      <c r="G120" s="23"/>
      <c r="U120" s="24"/>
      <c r="V120" s="76">
        <v>116</v>
      </c>
      <c r="W120" s="38"/>
      <c r="Y120" s="40"/>
    </row>
    <row r="121" spans="6:25" x14ac:dyDescent="0.3">
      <c r="F121" s="73">
        <v>117</v>
      </c>
      <c r="G121" s="23"/>
      <c r="U121" s="24"/>
      <c r="V121" s="76">
        <v>117</v>
      </c>
      <c r="W121" s="38"/>
      <c r="Y121" s="40"/>
    </row>
    <row r="122" spans="6:25" x14ac:dyDescent="0.3">
      <c r="F122" s="73">
        <v>118</v>
      </c>
      <c r="G122" s="23"/>
      <c r="U122" s="24"/>
      <c r="V122" s="76">
        <v>118</v>
      </c>
      <c r="W122" s="38"/>
      <c r="Y122" s="40"/>
    </row>
    <row r="123" spans="6:25" x14ac:dyDescent="0.3">
      <c r="F123" s="73">
        <v>119</v>
      </c>
      <c r="G123" s="23"/>
      <c r="U123" s="24"/>
      <c r="V123" s="76">
        <v>119</v>
      </c>
      <c r="W123" s="38"/>
      <c r="Y123" s="40"/>
    </row>
    <row r="124" spans="6:25" x14ac:dyDescent="0.3">
      <c r="F124" s="73">
        <v>120</v>
      </c>
      <c r="G124" s="62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63"/>
      <c r="V124" s="76">
        <v>120</v>
      </c>
      <c r="W124" s="45"/>
      <c r="X124" s="46"/>
      <c r="Y124" s="47"/>
    </row>
    <row r="125" spans="6:25" x14ac:dyDescent="0.3">
      <c r="F125" s="73">
        <v>121</v>
      </c>
      <c r="G125" s="23"/>
      <c r="U125" s="24"/>
      <c r="V125" s="76">
        <v>121</v>
      </c>
      <c r="W125" s="38"/>
      <c r="Y125" s="40"/>
    </row>
    <row r="126" spans="6:25" x14ac:dyDescent="0.3">
      <c r="F126" s="73">
        <v>122</v>
      </c>
      <c r="G126" s="23"/>
      <c r="U126" s="24"/>
      <c r="V126" s="76">
        <v>122</v>
      </c>
      <c r="W126" s="38"/>
      <c r="Y126" s="40"/>
    </row>
    <row r="127" spans="6:25" x14ac:dyDescent="0.3">
      <c r="F127" s="73">
        <v>123</v>
      </c>
      <c r="G127" s="23"/>
      <c r="U127" s="24"/>
      <c r="V127" s="76">
        <v>123</v>
      </c>
      <c r="W127" s="38"/>
      <c r="Y127" s="40"/>
    </row>
    <row r="128" spans="6:25" x14ac:dyDescent="0.3">
      <c r="F128" s="73">
        <v>124</v>
      </c>
      <c r="G128" s="23"/>
      <c r="U128" s="24"/>
      <c r="V128" s="76">
        <v>124</v>
      </c>
      <c r="W128" s="38"/>
      <c r="Y128" s="40"/>
    </row>
    <row r="129" spans="6:25" x14ac:dyDescent="0.3">
      <c r="F129" s="73">
        <v>125</v>
      </c>
      <c r="G129" s="23"/>
      <c r="U129" s="24"/>
      <c r="V129" s="76">
        <v>125</v>
      </c>
      <c r="W129" s="38"/>
      <c r="Y129" s="40"/>
    </row>
    <row r="130" spans="6:25" x14ac:dyDescent="0.3">
      <c r="F130" s="73">
        <v>126</v>
      </c>
      <c r="G130" s="23"/>
      <c r="U130" s="24"/>
      <c r="V130" s="76">
        <v>126</v>
      </c>
      <c r="W130" s="38"/>
      <c r="Y130" s="40"/>
    </row>
    <row r="131" spans="6:25" x14ac:dyDescent="0.3">
      <c r="F131" s="73">
        <v>127</v>
      </c>
      <c r="G131" s="60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61"/>
      <c r="V131" s="76">
        <v>127</v>
      </c>
      <c r="W131" s="49"/>
      <c r="X131" s="50"/>
      <c r="Y131" s="51"/>
    </row>
    <row r="132" spans="6:25" x14ac:dyDescent="0.3">
      <c r="F132" s="73">
        <v>128</v>
      </c>
      <c r="G132" s="23"/>
      <c r="U132" s="24"/>
      <c r="V132" s="76">
        <v>128</v>
      </c>
      <c r="W132" s="38"/>
      <c r="Y132" s="40"/>
    </row>
    <row r="133" spans="6:25" x14ac:dyDescent="0.3">
      <c r="F133" s="73">
        <v>129</v>
      </c>
      <c r="G133" s="23"/>
      <c r="U133" s="24"/>
      <c r="V133" s="76">
        <v>129</v>
      </c>
      <c r="W133" s="38"/>
      <c r="Y133" s="40"/>
    </row>
    <row r="134" spans="6:25" x14ac:dyDescent="0.3">
      <c r="F134" s="73">
        <v>130</v>
      </c>
      <c r="G134" s="23"/>
      <c r="U134" s="24"/>
      <c r="V134" s="76">
        <v>130</v>
      </c>
      <c r="W134" s="38"/>
      <c r="Y134" s="40"/>
    </row>
    <row r="135" spans="6:25" x14ac:dyDescent="0.3">
      <c r="F135" s="73">
        <v>131</v>
      </c>
      <c r="G135" s="23"/>
      <c r="U135" s="24"/>
      <c r="V135" s="76">
        <v>131</v>
      </c>
      <c r="W135" s="38"/>
      <c r="Y135" s="40"/>
    </row>
    <row r="136" spans="6:25" x14ac:dyDescent="0.3">
      <c r="F136" s="73">
        <v>132</v>
      </c>
      <c r="G136" s="62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63"/>
      <c r="V136" s="76">
        <v>132</v>
      </c>
      <c r="W136" s="45"/>
      <c r="X136" s="46"/>
      <c r="Y136" s="47"/>
    </row>
    <row r="137" spans="6:25" x14ac:dyDescent="0.3">
      <c r="F137" s="73">
        <v>133</v>
      </c>
      <c r="G137" s="23"/>
      <c r="U137" s="24"/>
      <c r="V137" s="76">
        <v>133</v>
      </c>
      <c r="W137" s="38"/>
      <c r="Y137" s="40"/>
    </row>
    <row r="138" spans="6:25" x14ac:dyDescent="0.3">
      <c r="F138" s="73">
        <v>134</v>
      </c>
      <c r="G138" s="23"/>
      <c r="U138" s="24"/>
      <c r="V138" s="76">
        <v>134</v>
      </c>
      <c r="W138" s="38"/>
      <c r="Y138" s="40"/>
    </row>
    <row r="139" spans="6:25" x14ac:dyDescent="0.3">
      <c r="F139" s="73">
        <v>135</v>
      </c>
      <c r="G139" s="23"/>
      <c r="U139" s="24"/>
      <c r="V139" s="76">
        <v>135</v>
      </c>
      <c r="W139" s="38"/>
      <c r="Y139" s="40"/>
    </row>
    <row r="140" spans="6:25" x14ac:dyDescent="0.3">
      <c r="F140" s="73">
        <v>136</v>
      </c>
      <c r="G140" s="23"/>
      <c r="U140" s="24"/>
      <c r="V140" s="76">
        <v>136</v>
      </c>
      <c r="W140" s="38"/>
      <c r="Y140" s="40"/>
    </row>
    <row r="141" spans="6:25" x14ac:dyDescent="0.3">
      <c r="F141" s="73">
        <v>137</v>
      </c>
      <c r="G141" s="23"/>
      <c r="U141" s="24"/>
      <c r="V141" s="76">
        <v>137</v>
      </c>
      <c r="W141" s="38"/>
      <c r="Y141" s="40"/>
    </row>
    <row r="142" spans="6:25" x14ac:dyDescent="0.3">
      <c r="F142" s="73">
        <v>138</v>
      </c>
      <c r="G142" s="23"/>
      <c r="U142" s="24"/>
      <c r="V142" s="76">
        <v>138</v>
      </c>
      <c r="W142" s="38"/>
      <c r="Y142" s="40"/>
    </row>
    <row r="143" spans="6:25" x14ac:dyDescent="0.3">
      <c r="F143" s="73">
        <v>139</v>
      </c>
      <c r="G143" s="60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61"/>
      <c r="V143" s="76">
        <v>139</v>
      </c>
      <c r="W143" s="49"/>
      <c r="X143" s="50"/>
      <c r="Y143" s="51"/>
    </row>
    <row r="144" spans="6:25" x14ac:dyDescent="0.3">
      <c r="F144" s="73">
        <v>140</v>
      </c>
      <c r="G144" s="23"/>
      <c r="U144" s="24"/>
      <c r="V144" s="76">
        <v>140</v>
      </c>
      <c r="W144" s="38"/>
      <c r="Y144" s="40"/>
    </row>
    <row r="145" spans="6:25" x14ac:dyDescent="0.3">
      <c r="F145" s="73">
        <v>141</v>
      </c>
      <c r="G145" s="23"/>
      <c r="U145" s="24"/>
      <c r="V145" s="76">
        <v>141</v>
      </c>
      <c r="W145" s="38"/>
      <c r="Y145" s="40"/>
    </row>
    <row r="146" spans="6:25" x14ac:dyDescent="0.3">
      <c r="F146" s="73">
        <v>142</v>
      </c>
      <c r="G146" s="23"/>
      <c r="U146" s="24"/>
      <c r="V146" s="76">
        <v>142</v>
      </c>
      <c r="W146" s="38"/>
      <c r="Y146" s="40"/>
    </row>
    <row r="147" spans="6:25" x14ac:dyDescent="0.3">
      <c r="F147" s="73">
        <v>143</v>
      </c>
      <c r="G147" s="23"/>
      <c r="U147" s="24"/>
      <c r="V147" s="76">
        <v>143</v>
      </c>
      <c r="W147" s="38"/>
      <c r="Y147" s="40"/>
    </row>
    <row r="148" spans="6:25" x14ac:dyDescent="0.3">
      <c r="F148" s="73">
        <v>144</v>
      </c>
      <c r="G148" s="62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63"/>
      <c r="V148" s="76">
        <v>144</v>
      </c>
      <c r="W148" s="45"/>
      <c r="X148" s="46"/>
      <c r="Y148" s="47"/>
    </row>
    <row r="149" spans="6:25" x14ac:dyDescent="0.3">
      <c r="F149" s="73">
        <v>145</v>
      </c>
      <c r="G149" s="23"/>
      <c r="U149" s="24"/>
      <c r="V149" s="76">
        <v>145</v>
      </c>
      <c r="W149" s="38"/>
      <c r="Y149" s="40"/>
    </row>
    <row r="150" spans="6:25" x14ac:dyDescent="0.3">
      <c r="F150" s="73">
        <v>146</v>
      </c>
      <c r="G150" s="23"/>
      <c r="U150" s="24"/>
      <c r="V150" s="76">
        <v>146</v>
      </c>
      <c r="W150" s="38"/>
      <c r="Y150" s="40"/>
    </row>
    <row r="151" spans="6:25" x14ac:dyDescent="0.3">
      <c r="F151" s="73">
        <v>147</v>
      </c>
      <c r="G151" s="23"/>
      <c r="U151" s="24"/>
      <c r="V151" s="76">
        <v>147</v>
      </c>
      <c r="W151" s="38"/>
      <c r="Y151" s="40"/>
    </row>
    <row r="152" spans="6:25" x14ac:dyDescent="0.3">
      <c r="F152" s="73">
        <v>148</v>
      </c>
      <c r="G152" s="23"/>
      <c r="U152" s="24"/>
      <c r="V152" s="76">
        <v>148</v>
      </c>
      <c r="W152" s="38"/>
      <c r="Y152" s="40"/>
    </row>
    <row r="153" spans="6:25" x14ac:dyDescent="0.3">
      <c r="F153" s="73">
        <v>149</v>
      </c>
      <c r="G153" s="23"/>
      <c r="U153" s="24"/>
      <c r="V153" s="76">
        <v>149</v>
      </c>
      <c r="W153" s="38"/>
      <c r="Y153" s="40"/>
    </row>
    <row r="154" spans="6:25" x14ac:dyDescent="0.3">
      <c r="F154" s="73">
        <v>150</v>
      </c>
      <c r="G154" s="23"/>
      <c r="U154" s="24"/>
      <c r="V154" s="76">
        <v>150</v>
      </c>
      <c r="W154" s="38"/>
      <c r="Y154" s="40"/>
    </row>
    <row r="155" spans="6:25" x14ac:dyDescent="0.3">
      <c r="F155" s="73">
        <v>151</v>
      </c>
      <c r="G155" s="60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61"/>
      <c r="V155" s="76">
        <v>151</v>
      </c>
      <c r="W155" s="49"/>
      <c r="X155" s="50"/>
      <c r="Y155" s="51"/>
    </row>
    <row r="156" spans="6:25" x14ac:dyDescent="0.3">
      <c r="F156" s="73">
        <v>152</v>
      </c>
      <c r="G156" s="23"/>
      <c r="U156" s="24"/>
      <c r="V156" s="76">
        <v>152</v>
      </c>
      <c r="W156" s="38"/>
      <c r="Y156" s="40"/>
    </row>
    <row r="157" spans="6:25" x14ac:dyDescent="0.3">
      <c r="F157" s="73">
        <v>153</v>
      </c>
      <c r="G157" s="23"/>
      <c r="U157" s="24"/>
      <c r="V157" s="76">
        <v>153</v>
      </c>
      <c r="W157" s="38"/>
      <c r="Y157" s="40"/>
    </row>
    <row r="158" spans="6:25" x14ac:dyDescent="0.3">
      <c r="F158" s="73">
        <v>154</v>
      </c>
      <c r="G158" s="23"/>
      <c r="U158" s="24"/>
      <c r="V158" s="76">
        <v>154</v>
      </c>
      <c r="W158" s="38"/>
      <c r="Y158" s="40"/>
    </row>
    <row r="159" spans="6:25" x14ac:dyDescent="0.3">
      <c r="F159" s="73">
        <v>155</v>
      </c>
      <c r="G159" s="23"/>
      <c r="U159" s="24"/>
      <c r="V159" s="76">
        <v>155</v>
      </c>
      <c r="W159" s="38"/>
      <c r="Y159" s="40"/>
    </row>
    <row r="160" spans="6:25" x14ac:dyDescent="0.3">
      <c r="F160" s="73">
        <v>156</v>
      </c>
      <c r="G160" s="62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63"/>
      <c r="V160" s="76">
        <v>156</v>
      </c>
      <c r="W160" s="45"/>
      <c r="X160" s="46"/>
      <c r="Y160" s="47"/>
    </row>
    <row r="161" spans="6:25" x14ac:dyDescent="0.3">
      <c r="F161" s="73">
        <v>157</v>
      </c>
      <c r="G161" s="23"/>
      <c r="U161" s="24"/>
      <c r="V161" s="76">
        <v>157</v>
      </c>
      <c r="W161" s="38"/>
      <c r="Y161" s="40"/>
    </row>
    <row r="162" spans="6:25" x14ac:dyDescent="0.3">
      <c r="F162" s="73">
        <v>158</v>
      </c>
      <c r="G162" s="23"/>
      <c r="U162" s="24"/>
      <c r="V162" s="76">
        <v>158</v>
      </c>
      <c r="W162" s="38"/>
      <c r="Y162" s="40"/>
    </row>
    <row r="163" spans="6:25" x14ac:dyDescent="0.3">
      <c r="F163" s="73">
        <v>159</v>
      </c>
      <c r="G163" s="23"/>
      <c r="U163" s="24"/>
      <c r="V163" s="76">
        <v>159</v>
      </c>
      <c r="W163" s="38"/>
      <c r="Y163" s="40"/>
    </row>
    <row r="164" spans="6:25" x14ac:dyDescent="0.3">
      <c r="F164" s="73">
        <v>160</v>
      </c>
      <c r="G164" s="23"/>
      <c r="U164" s="24"/>
      <c r="V164" s="76">
        <v>160</v>
      </c>
      <c r="W164" s="38"/>
      <c r="Y164" s="40"/>
    </row>
    <row r="165" spans="6:25" x14ac:dyDescent="0.3">
      <c r="F165" s="73">
        <v>161</v>
      </c>
      <c r="G165" s="23"/>
      <c r="U165" s="24"/>
      <c r="V165" s="76">
        <v>161</v>
      </c>
      <c r="W165" s="38"/>
      <c r="Y165" s="40"/>
    </row>
    <row r="166" spans="6:25" x14ac:dyDescent="0.3">
      <c r="F166" s="73">
        <v>162</v>
      </c>
      <c r="G166" s="23"/>
      <c r="U166" s="24"/>
      <c r="V166" s="76">
        <v>162</v>
      </c>
      <c r="W166" s="38"/>
      <c r="Y166" s="40"/>
    </row>
    <row r="167" spans="6:25" x14ac:dyDescent="0.3">
      <c r="F167" s="73">
        <v>163</v>
      </c>
      <c r="G167" s="60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61"/>
      <c r="V167" s="76">
        <v>163</v>
      </c>
      <c r="W167" s="49"/>
      <c r="X167" s="50"/>
      <c r="Y167" s="51"/>
    </row>
    <row r="168" spans="6:25" x14ac:dyDescent="0.3">
      <c r="F168" s="73">
        <v>164</v>
      </c>
      <c r="G168" s="23"/>
      <c r="U168" s="24"/>
      <c r="V168" s="76">
        <v>164</v>
      </c>
      <c r="W168" s="38"/>
      <c r="Y168" s="40"/>
    </row>
    <row r="169" spans="6:25" x14ac:dyDescent="0.3">
      <c r="F169" s="73">
        <v>165</v>
      </c>
      <c r="G169" s="23"/>
      <c r="U169" s="24"/>
      <c r="V169" s="76">
        <v>165</v>
      </c>
      <c r="W169" s="38"/>
      <c r="Y169" s="40"/>
    </row>
    <row r="170" spans="6:25" x14ac:dyDescent="0.3">
      <c r="F170" s="73">
        <v>166</v>
      </c>
      <c r="G170" s="23"/>
      <c r="U170" s="24"/>
      <c r="V170" s="76">
        <v>166</v>
      </c>
      <c r="W170" s="38"/>
      <c r="Y170" s="40"/>
    </row>
    <row r="171" spans="6:25" x14ac:dyDescent="0.3">
      <c r="F171" s="73">
        <v>167</v>
      </c>
      <c r="G171" s="23"/>
      <c r="U171" s="24"/>
      <c r="V171" s="76">
        <v>167</v>
      </c>
      <c r="W171" s="38"/>
      <c r="Y171" s="40"/>
    </row>
    <row r="172" spans="6:25" x14ac:dyDescent="0.3">
      <c r="F172" s="73">
        <v>168</v>
      </c>
      <c r="G172" s="62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63"/>
      <c r="V172" s="76">
        <v>168</v>
      </c>
      <c r="W172" s="45"/>
      <c r="X172" s="46"/>
      <c r="Y172" s="47"/>
    </row>
    <row r="173" spans="6:25" x14ac:dyDescent="0.3">
      <c r="F173" s="73">
        <v>169</v>
      </c>
      <c r="G173" s="23"/>
      <c r="U173" s="24"/>
      <c r="V173" s="76">
        <v>169</v>
      </c>
      <c r="W173" s="38"/>
      <c r="Y173" s="40"/>
    </row>
    <row r="174" spans="6:25" x14ac:dyDescent="0.3">
      <c r="F174" s="73">
        <v>170</v>
      </c>
      <c r="G174" s="23"/>
      <c r="U174" s="24"/>
      <c r="V174" s="76">
        <v>170</v>
      </c>
      <c r="W174" s="38"/>
      <c r="Y174" s="40"/>
    </row>
    <row r="175" spans="6:25" x14ac:dyDescent="0.3">
      <c r="F175" s="73">
        <v>171</v>
      </c>
      <c r="G175" s="23"/>
      <c r="U175" s="24"/>
      <c r="V175" s="76">
        <v>171</v>
      </c>
      <c r="W175" s="38"/>
      <c r="Y175" s="40"/>
    </row>
    <row r="176" spans="6:25" x14ac:dyDescent="0.3">
      <c r="F176" s="73">
        <v>172</v>
      </c>
      <c r="G176" s="23"/>
      <c r="U176" s="24"/>
      <c r="V176" s="76">
        <v>172</v>
      </c>
      <c r="W176" s="38"/>
      <c r="Y176" s="40"/>
    </row>
    <row r="177" spans="6:25" x14ac:dyDescent="0.3">
      <c r="F177" s="73">
        <v>173</v>
      </c>
      <c r="G177" s="23"/>
      <c r="U177" s="24"/>
      <c r="V177" s="76">
        <v>173</v>
      </c>
      <c r="W177" s="38"/>
      <c r="Y177" s="40"/>
    </row>
    <row r="178" spans="6:25" x14ac:dyDescent="0.3">
      <c r="F178" s="73">
        <v>174</v>
      </c>
      <c r="G178" s="23"/>
      <c r="U178" s="24"/>
      <c r="V178" s="76">
        <v>174</v>
      </c>
      <c r="W178" s="38"/>
      <c r="Y178" s="40"/>
    </row>
    <row r="179" spans="6:25" x14ac:dyDescent="0.3">
      <c r="F179" s="73">
        <v>175</v>
      </c>
      <c r="G179" s="60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61"/>
      <c r="V179" s="76">
        <v>175</v>
      </c>
      <c r="W179" s="49"/>
      <c r="X179" s="50"/>
      <c r="Y179" s="51"/>
    </row>
    <row r="180" spans="6:25" x14ac:dyDescent="0.3">
      <c r="F180" s="73">
        <v>176</v>
      </c>
      <c r="G180" s="23"/>
      <c r="U180" s="24"/>
      <c r="V180" s="76">
        <v>176</v>
      </c>
      <c r="W180" s="38"/>
      <c r="Y180" s="40"/>
    </row>
    <row r="181" spans="6:25" x14ac:dyDescent="0.3">
      <c r="F181" s="73">
        <v>177</v>
      </c>
      <c r="G181" s="23"/>
      <c r="U181" s="24"/>
      <c r="V181" s="76">
        <v>177</v>
      </c>
      <c r="W181" s="38"/>
      <c r="Y181" s="40"/>
    </row>
    <row r="182" spans="6:25" x14ac:dyDescent="0.3">
      <c r="F182" s="73">
        <v>178</v>
      </c>
      <c r="G182" s="23"/>
      <c r="U182" s="24"/>
      <c r="V182" s="76">
        <v>178</v>
      </c>
      <c r="W182" s="38"/>
      <c r="Y182" s="40"/>
    </row>
    <row r="183" spans="6:25" x14ac:dyDescent="0.3">
      <c r="F183" s="73">
        <v>179</v>
      </c>
      <c r="G183" s="23"/>
      <c r="U183" s="24"/>
      <c r="V183" s="76">
        <v>179</v>
      </c>
      <c r="W183" s="38"/>
      <c r="Y183" s="40"/>
    </row>
    <row r="184" spans="6:25" x14ac:dyDescent="0.3">
      <c r="F184" s="73">
        <v>180</v>
      </c>
      <c r="G184" s="62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63"/>
      <c r="V184" s="76">
        <v>180</v>
      </c>
      <c r="W184" s="45"/>
      <c r="X184" s="46"/>
      <c r="Y184" s="47"/>
    </row>
    <row r="185" spans="6:25" x14ac:dyDescent="0.3">
      <c r="F185" s="73">
        <v>181</v>
      </c>
      <c r="G185" s="23"/>
      <c r="U185" s="24"/>
      <c r="V185" s="76">
        <v>181</v>
      </c>
      <c r="W185" s="38"/>
      <c r="Y185" s="40"/>
    </row>
    <row r="186" spans="6:25" x14ac:dyDescent="0.3">
      <c r="F186" s="73">
        <v>182</v>
      </c>
      <c r="G186" s="23"/>
      <c r="U186" s="24"/>
      <c r="V186" s="76">
        <v>182</v>
      </c>
      <c r="W186" s="38"/>
      <c r="Y186" s="40"/>
    </row>
    <row r="187" spans="6:25" x14ac:dyDescent="0.3">
      <c r="F187" s="73">
        <v>183</v>
      </c>
      <c r="G187" s="23"/>
      <c r="U187" s="24"/>
      <c r="V187" s="76">
        <v>183</v>
      </c>
      <c r="W187" s="38"/>
      <c r="Y187" s="40"/>
    </row>
    <row r="188" spans="6:25" x14ac:dyDescent="0.3">
      <c r="F188" s="73">
        <v>184</v>
      </c>
      <c r="G188" s="23"/>
      <c r="U188" s="24"/>
      <c r="V188" s="76">
        <v>184</v>
      </c>
      <c r="W188" s="38"/>
      <c r="Y188" s="40"/>
    </row>
    <row r="189" spans="6:25" x14ac:dyDescent="0.3">
      <c r="F189" s="73">
        <v>185</v>
      </c>
      <c r="G189" s="23"/>
      <c r="U189" s="24"/>
      <c r="V189" s="76">
        <v>185</v>
      </c>
      <c r="W189" s="38"/>
      <c r="Y189" s="40"/>
    </row>
    <row r="190" spans="6:25" x14ac:dyDescent="0.3">
      <c r="F190" s="73">
        <v>186</v>
      </c>
      <c r="G190" s="23"/>
      <c r="U190" s="24"/>
      <c r="V190" s="76">
        <v>186</v>
      </c>
      <c r="W190" s="38"/>
      <c r="Y190" s="40"/>
    </row>
    <row r="191" spans="6:25" x14ac:dyDescent="0.3">
      <c r="F191" s="73">
        <v>187</v>
      </c>
      <c r="G191" s="60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61"/>
      <c r="V191" s="76">
        <v>187</v>
      </c>
      <c r="W191" s="49"/>
      <c r="X191" s="50"/>
      <c r="Y191" s="51"/>
    </row>
    <row r="192" spans="6:25" x14ac:dyDescent="0.3">
      <c r="F192" s="73">
        <v>188</v>
      </c>
      <c r="G192" s="23"/>
      <c r="U192" s="24"/>
      <c r="V192" s="76">
        <v>188</v>
      </c>
      <c r="W192" s="38"/>
      <c r="Y192" s="40"/>
    </row>
    <row r="193" spans="6:25" x14ac:dyDescent="0.3">
      <c r="F193" s="73">
        <v>189</v>
      </c>
      <c r="G193" s="23"/>
      <c r="U193" s="24"/>
      <c r="V193" s="76">
        <v>189</v>
      </c>
      <c r="W193" s="38"/>
      <c r="Y193" s="40"/>
    </row>
    <row r="194" spans="6:25" x14ac:dyDescent="0.3">
      <c r="F194" s="73">
        <v>190</v>
      </c>
      <c r="G194" s="23"/>
      <c r="U194" s="24"/>
      <c r="V194" s="76">
        <v>190</v>
      </c>
      <c r="W194" s="38"/>
      <c r="Y194" s="40"/>
    </row>
    <row r="195" spans="6:25" x14ac:dyDescent="0.3">
      <c r="F195" s="73">
        <v>191</v>
      </c>
      <c r="G195" s="23"/>
      <c r="U195" s="24"/>
      <c r="V195" s="76">
        <v>191</v>
      </c>
      <c r="W195" s="38"/>
      <c r="Y195" s="40"/>
    </row>
    <row r="196" spans="6:25" x14ac:dyDescent="0.3">
      <c r="F196" s="73">
        <v>192</v>
      </c>
      <c r="G196" s="62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63"/>
      <c r="V196" s="76">
        <v>192</v>
      </c>
      <c r="W196" s="45"/>
      <c r="X196" s="46"/>
      <c r="Y196" s="47"/>
    </row>
    <row r="197" spans="6:25" x14ac:dyDescent="0.3">
      <c r="F197" s="73">
        <v>193</v>
      </c>
      <c r="G197" s="23"/>
      <c r="U197" s="24"/>
      <c r="V197" s="76">
        <v>193</v>
      </c>
      <c r="W197" s="38"/>
      <c r="Y197" s="40"/>
    </row>
    <row r="198" spans="6:25" x14ac:dyDescent="0.3">
      <c r="F198" s="73">
        <v>194</v>
      </c>
      <c r="G198" s="23"/>
      <c r="U198" s="24"/>
      <c r="V198" s="76">
        <v>194</v>
      </c>
      <c r="W198" s="38"/>
      <c r="Y198" s="40"/>
    </row>
    <row r="199" spans="6:25" x14ac:dyDescent="0.3">
      <c r="F199" s="73">
        <v>195</v>
      </c>
      <c r="G199" s="23"/>
      <c r="U199" s="24"/>
      <c r="V199" s="76">
        <v>195</v>
      </c>
      <c r="W199" s="38"/>
      <c r="Y199" s="40"/>
    </row>
    <row r="200" spans="6:25" x14ac:dyDescent="0.3">
      <c r="F200" s="73">
        <v>196</v>
      </c>
      <c r="G200" s="23"/>
      <c r="U200" s="24"/>
      <c r="V200" s="76">
        <v>196</v>
      </c>
      <c r="W200" s="38"/>
      <c r="Y200" s="40"/>
    </row>
    <row r="201" spans="6:25" x14ac:dyDescent="0.3">
      <c r="F201" s="73">
        <v>197</v>
      </c>
      <c r="G201" s="23"/>
      <c r="U201" s="24"/>
      <c r="V201" s="76">
        <v>197</v>
      </c>
      <c r="W201" s="38"/>
      <c r="Y201" s="40"/>
    </row>
    <row r="202" spans="6:25" x14ac:dyDescent="0.3">
      <c r="F202" s="73">
        <v>198</v>
      </c>
      <c r="G202" s="23"/>
      <c r="U202" s="24"/>
      <c r="V202" s="76">
        <v>198</v>
      </c>
      <c r="W202" s="38"/>
      <c r="Y202" s="40"/>
    </row>
    <row r="203" spans="6:25" x14ac:dyDescent="0.3">
      <c r="F203" s="73">
        <v>199</v>
      </c>
      <c r="G203" s="60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61"/>
      <c r="V203" s="76">
        <v>199</v>
      </c>
      <c r="W203" s="49"/>
      <c r="X203" s="50"/>
      <c r="Y203" s="51"/>
    </row>
    <row r="204" spans="6:25" x14ac:dyDescent="0.3">
      <c r="F204" s="73">
        <v>200</v>
      </c>
      <c r="G204" s="23"/>
      <c r="U204" s="24"/>
      <c r="V204" s="76">
        <v>200</v>
      </c>
      <c r="W204" s="38"/>
      <c r="Y204" s="40"/>
    </row>
    <row r="205" spans="6:25" x14ac:dyDescent="0.3">
      <c r="F205" s="73">
        <v>201</v>
      </c>
      <c r="G205" s="23"/>
      <c r="U205" s="24"/>
      <c r="V205" s="76">
        <v>201</v>
      </c>
      <c r="W205" s="38"/>
      <c r="Y205" s="40"/>
    </row>
    <row r="206" spans="6:25" x14ac:dyDescent="0.3">
      <c r="F206" s="73">
        <v>202</v>
      </c>
      <c r="G206" s="23"/>
      <c r="U206" s="24"/>
      <c r="V206" s="76">
        <v>202</v>
      </c>
      <c r="W206" s="38"/>
      <c r="Y206" s="40"/>
    </row>
    <row r="207" spans="6:25" x14ac:dyDescent="0.3">
      <c r="F207" s="73">
        <v>203</v>
      </c>
      <c r="G207" s="23"/>
      <c r="U207" s="24"/>
      <c r="V207" s="76">
        <v>203</v>
      </c>
      <c r="W207" s="38"/>
      <c r="Y207" s="40"/>
    </row>
    <row r="208" spans="6:25" x14ac:dyDescent="0.3">
      <c r="F208" s="73">
        <v>204</v>
      </c>
      <c r="G208" s="62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63"/>
      <c r="V208" s="76">
        <v>204</v>
      </c>
      <c r="W208" s="45"/>
      <c r="X208" s="46"/>
      <c r="Y208" s="47"/>
    </row>
    <row r="209" spans="6:25" x14ac:dyDescent="0.3">
      <c r="F209" s="73">
        <v>205</v>
      </c>
      <c r="G209" s="23"/>
      <c r="U209" s="24"/>
      <c r="V209" s="76">
        <v>205</v>
      </c>
      <c r="W209" s="38"/>
      <c r="Y209" s="40"/>
    </row>
    <row r="210" spans="6:25" x14ac:dyDescent="0.3">
      <c r="F210" s="73">
        <v>206</v>
      </c>
      <c r="G210" s="23"/>
      <c r="U210" s="24"/>
      <c r="V210" s="76">
        <v>206</v>
      </c>
      <c r="W210" s="38"/>
      <c r="Y210" s="40"/>
    </row>
    <row r="211" spans="6:25" x14ac:dyDescent="0.3">
      <c r="F211" s="73">
        <v>207</v>
      </c>
      <c r="G211" s="23"/>
      <c r="U211" s="24"/>
      <c r="V211" s="76">
        <v>207</v>
      </c>
      <c r="W211" s="38"/>
      <c r="Y211" s="40"/>
    </row>
    <row r="212" spans="6:25" x14ac:dyDescent="0.3">
      <c r="F212" s="73">
        <v>208</v>
      </c>
      <c r="G212" s="23"/>
      <c r="U212" s="24"/>
      <c r="V212" s="76">
        <v>208</v>
      </c>
      <c r="W212" s="38"/>
      <c r="Y212" s="40"/>
    </row>
    <row r="213" spans="6:25" x14ac:dyDescent="0.3">
      <c r="F213" s="73">
        <v>209</v>
      </c>
      <c r="G213" s="23"/>
      <c r="U213" s="24"/>
      <c r="V213" s="76">
        <v>209</v>
      </c>
      <c r="W213" s="38"/>
      <c r="Y213" s="40"/>
    </row>
    <row r="214" spans="6:25" x14ac:dyDescent="0.3">
      <c r="F214" s="73">
        <v>210</v>
      </c>
      <c r="G214" s="23"/>
      <c r="U214" s="24"/>
      <c r="V214" s="76">
        <v>210</v>
      </c>
      <c r="W214" s="38"/>
      <c r="Y214" s="40"/>
    </row>
    <row r="215" spans="6:25" x14ac:dyDescent="0.3">
      <c r="F215" s="73">
        <v>211</v>
      </c>
      <c r="G215" s="60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61"/>
      <c r="V215" s="76">
        <v>211</v>
      </c>
      <c r="W215" s="49"/>
      <c r="X215" s="50"/>
      <c r="Y215" s="51"/>
    </row>
    <row r="216" spans="6:25" x14ac:dyDescent="0.3">
      <c r="F216" s="73">
        <v>212</v>
      </c>
      <c r="G216" s="23"/>
      <c r="U216" s="24"/>
      <c r="V216" s="76">
        <v>212</v>
      </c>
      <c r="W216" s="38"/>
      <c r="Y216" s="40"/>
    </row>
    <row r="217" spans="6:25" x14ac:dyDescent="0.3">
      <c r="F217" s="73">
        <v>213</v>
      </c>
      <c r="G217" s="23"/>
      <c r="U217" s="24"/>
      <c r="V217" s="76">
        <v>213</v>
      </c>
      <c r="W217" s="38"/>
      <c r="Y217" s="40"/>
    </row>
    <row r="218" spans="6:25" x14ac:dyDescent="0.3">
      <c r="F218" s="73">
        <v>214</v>
      </c>
      <c r="G218" s="23"/>
      <c r="U218" s="24"/>
      <c r="V218" s="76">
        <v>214</v>
      </c>
      <c r="W218" s="38"/>
      <c r="Y218" s="40"/>
    </row>
    <row r="219" spans="6:25" x14ac:dyDescent="0.3">
      <c r="F219" s="73">
        <v>215</v>
      </c>
      <c r="G219" s="23"/>
      <c r="U219" s="24"/>
      <c r="V219" s="76">
        <v>215</v>
      </c>
      <c r="W219" s="38"/>
      <c r="Y219" s="40"/>
    </row>
    <row r="220" spans="6:25" x14ac:dyDescent="0.3">
      <c r="F220" s="73">
        <v>216</v>
      </c>
      <c r="G220" s="62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63"/>
      <c r="V220" s="76">
        <v>216</v>
      </c>
      <c r="W220" s="45"/>
      <c r="X220" s="46"/>
      <c r="Y220" s="47"/>
    </row>
    <row r="221" spans="6:25" x14ac:dyDescent="0.3">
      <c r="F221" s="73">
        <v>217</v>
      </c>
      <c r="G221" s="23"/>
      <c r="U221" s="24"/>
      <c r="V221" s="76">
        <v>217</v>
      </c>
      <c r="W221" s="38"/>
      <c r="Y221" s="40"/>
    </row>
    <row r="222" spans="6:25" x14ac:dyDescent="0.3">
      <c r="F222" s="73">
        <v>218</v>
      </c>
      <c r="G222" s="23"/>
      <c r="U222" s="24"/>
      <c r="V222" s="76">
        <v>218</v>
      </c>
      <c r="W222" s="38"/>
      <c r="Y222" s="40"/>
    </row>
    <row r="223" spans="6:25" x14ac:dyDescent="0.3">
      <c r="F223" s="73">
        <v>219</v>
      </c>
      <c r="G223" s="23"/>
      <c r="U223" s="24"/>
      <c r="V223" s="76">
        <v>219</v>
      </c>
      <c r="W223" s="38"/>
      <c r="Y223" s="40"/>
    </row>
    <row r="224" spans="6:25" x14ac:dyDescent="0.3">
      <c r="F224" s="73">
        <v>220</v>
      </c>
      <c r="G224" s="23"/>
      <c r="U224" s="24"/>
      <c r="V224" s="76">
        <v>220</v>
      </c>
      <c r="W224" s="38"/>
      <c r="Y224" s="40"/>
    </row>
    <row r="225" spans="6:25" x14ac:dyDescent="0.3">
      <c r="F225" s="73">
        <v>221</v>
      </c>
      <c r="G225" s="23"/>
      <c r="U225" s="24"/>
      <c r="V225" s="76">
        <v>221</v>
      </c>
      <c r="W225" s="38"/>
      <c r="Y225" s="40"/>
    </row>
    <row r="226" spans="6:25" x14ac:dyDescent="0.3">
      <c r="F226" s="73">
        <v>222</v>
      </c>
      <c r="G226" s="23"/>
      <c r="U226" s="24"/>
      <c r="V226" s="76">
        <v>222</v>
      </c>
      <c r="W226" s="38"/>
      <c r="Y226" s="40"/>
    </row>
    <row r="227" spans="6:25" x14ac:dyDescent="0.3">
      <c r="F227" s="73">
        <v>223</v>
      </c>
      <c r="G227" s="60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61"/>
      <c r="V227" s="76">
        <v>223</v>
      </c>
      <c r="W227" s="49"/>
      <c r="X227" s="50"/>
      <c r="Y227" s="51"/>
    </row>
    <row r="228" spans="6:25" x14ac:dyDescent="0.3">
      <c r="F228" s="73">
        <v>224</v>
      </c>
      <c r="G228" s="23"/>
      <c r="U228" s="24"/>
      <c r="V228" s="76">
        <v>224</v>
      </c>
      <c r="W228" s="38"/>
      <c r="Y228" s="40"/>
    </row>
    <row r="229" spans="6:25" x14ac:dyDescent="0.3">
      <c r="F229" s="73">
        <v>225</v>
      </c>
      <c r="G229" s="23"/>
      <c r="U229" s="24"/>
      <c r="V229" s="76">
        <v>225</v>
      </c>
      <c r="W229" s="38"/>
      <c r="Y229" s="40"/>
    </row>
    <row r="230" spans="6:25" x14ac:dyDescent="0.3">
      <c r="F230" s="73">
        <v>226</v>
      </c>
      <c r="G230" s="23"/>
      <c r="U230" s="24"/>
      <c r="V230" s="76">
        <v>226</v>
      </c>
      <c r="W230" s="38"/>
      <c r="Y230" s="40"/>
    </row>
    <row r="231" spans="6:25" x14ac:dyDescent="0.3">
      <c r="F231" s="73">
        <v>227</v>
      </c>
      <c r="G231" s="23"/>
      <c r="U231" s="24"/>
      <c r="V231" s="76">
        <v>227</v>
      </c>
      <c r="W231" s="38"/>
      <c r="Y231" s="40"/>
    </row>
    <row r="232" spans="6:25" x14ac:dyDescent="0.3">
      <c r="F232" s="73">
        <v>228</v>
      </c>
      <c r="G232" s="62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63"/>
      <c r="V232" s="76">
        <v>228</v>
      </c>
      <c r="W232" s="45"/>
      <c r="X232" s="46"/>
      <c r="Y232" s="47"/>
    </row>
    <row r="233" spans="6:25" x14ac:dyDescent="0.3">
      <c r="F233" s="73">
        <v>229</v>
      </c>
      <c r="G233" s="23"/>
      <c r="U233" s="24"/>
      <c r="V233" s="76">
        <v>229</v>
      </c>
      <c r="W233" s="38"/>
      <c r="Y233" s="40"/>
    </row>
    <row r="234" spans="6:25" x14ac:dyDescent="0.3">
      <c r="F234" s="73">
        <v>230</v>
      </c>
      <c r="G234" s="23"/>
      <c r="U234" s="24"/>
      <c r="V234" s="76">
        <v>230</v>
      </c>
      <c r="W234" s="38"/>
      <c r="Y234" s="40"/>
    </row>
    <row r="235" spans="6:25" x14ac:dyDescent="0.3">
      <c r="F235" s="73">
        <v>231</v>
      </c>
      <c r="G235" s="23"/>
      <c r="U235" s="24"/>
      <c r="V235" s="76">
        <v>231</v>
      </c>
      <c r="W235" s="38"/>
      <c r="Y235" s="40"/>
    </row>
    <row r="236" spans="6:25" x14ac:dyDescent="0.3">
      <c r="F236" s="73">
        <v>232</v>
      </c>
      <c r="G236" s="23"/>
      <c r="U236" s="24"/>
      <c r="V236" s="76">
        <v>232</v>
      </c>
      <c r="W236" s="38"/>
      <c r="Y236" s="40"/>
    </row>
    <row r="237" spans="6:25" x14ac:dyDescent="0.3">
      <c r="F237" s="73">
        <v>233</v>
      </c>
      <c r="G237" s="23"/>
      <c r="U237" s="24"/>
      <c r="V237" s="76">
        <v>233</v>
      </c>
      <c r="W237" s="38"/>
      <c r="Y237" s="40"/>
    </row>
    <row r="238" spans="6:25" x14ac:dyDescent="0.3">
      <c r="F238" s="73">
        <v>234</v>
      </c>
      <c r="G238" s="23"/>
      <c r="U238" s="24"/>
      <c r="V238" s="76">
        <v>234</v>
      </c>
      <c r="W238" s="38"/>
      <c r="Y238" s="40"/>
    </row>
    <row r="239" spans="6:25" x14ac:dyDescent="0.3">
      <c r="F239" s="73">
        <v>235</v>
      </c>
      <c r="G239" s="60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61"/>
      <c r="V239" s="76">
        <v>235</v>
      </c>
      <c r="W239" s="49"/>
      <c r="X239" s="50"/>
      <c r="Y239" s="51"/>
    </row>
    <row r="240" spans="6:25" x14ac:dyDescent="0.3">
      <c r="F240" s="73">
        <v>236</v>
      </c>
      <c r="G240" s="23"/>
      <c r="U240" s="24"/>
      <c r="V240" s="76">
        <v>236</v>
      </c>
      <c r="W240" s="38"/>
      <c r="Y240" s="40"/>
    </row>
    <row r="241" spans="6:25" x14ac:dyDescent="0.3">
      <c r="F241" s="73">
        <v>237</v>
      </c>
      <c r="G241" s="23"/>
      <c r="U241" s="24"/>
      <c r="V241" s="76">
        <v>237</v>
      </c>
      <c r="W241" s="38"/>
      <c r="Y241" s="40"/>
    </row>
    <row r="242" spans="6:25" x14ac:dyDescent="0.3">
      <c r="F242" s="73">
        <v>238</v>
      </c>
      <c r="G242" s="23"/>
      <c r="U242" s="24"/>
      <c r="V242" s="76">
        <v>238</v>
      </c>
      <c r="W242" s="38"/>
      <c r="Y242" s="40"/>
    </row>
    <row r="243" spans="6:25" x14ac:dyDescent="0.3">
      <c r="F243" s="73">
        <v>239</v>
      </c>
      <c r="G243" s="23"/>
      <c r="U243" s="24"/>
      <c r="V243" s="76">
        <v>239</v>
      </c>
      <c r="W243" s="38"/>
      <c r="Y243" s="40"/>
    </row>
    <row r="244" spans="6:25" x14ac:dyDescent="0.3">
      <c r="F244" s="73">
        <v>240</v>
      </c>
      <c r="G244" s="62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63"/>
      <c r="V244" s="76">
        <v>240</v>
      </c>
      <c r="W244" s="45"/>
      <c r="X244" s="46"/>
      <c r="Y244" s="47"/>
    </row>
    <row r="245" spans="6:25" x14ac:dyDescent="0.3">
      <c r="F245" s="73">
        <v>241</v>
      </c>
      <c r="G245" s="23"/>
      <c r="U245" s="24"/>
      <c r="V245" s="76">
        <v>241</v>
      </c>
      <c r="W245" s="38"/>
      <c r="Y245" s="40"/>
    </row>
    <row r="246" spans="6:25" x14ac:dyDescent="0.3">
      <c r="F246" s="73">
        <v>242</v>
      </c>
      <c r="G246" s="23"/>
      <c r="U246" s="24"/>
      <c r="V246" s="76">
        <v>242</v>
      </c>
      <c r="W246" s="38"/>
      <c r="Y246" s="40"/>
    </row>
    <row r="247" spans="6:25" x14ac:dyDescent="0.3">
      <c r="F247" s="73">
        <v>243</v>
      </c>
      <c r="G247" s="23"/>
      <c r="U247" s="24"/>
      <c r="V247" s="76">
        <v>243</v>
      </c>
      <c r="W247" s="38"/>
      <c r="Y247" s="40"/>
    </row>
    <row r="248" spans="6:25" x14ac:dyDescent="0.3">
      <c r="F248" s="73">
        <v>244</v>
      </c>
      <c r="G248" s="23"/>
      <c r="U248" s="24"/>
      <c r="V248" s="76">
        <v>244</v>
      </c>
      <c r="W248" s="38"/>
      <c r="Y248" s="40"/>
    </row>
    <row r="249" spans="6:25" x14ac:dyDescent="0.3">
      <c r="F249" s="73">
        <v>245</v>
      </c>
      <c r="G249" s="23"/>
      <c r="U249" s="24"/>
      <c r="V249" s="76">
        <v>245</v>
      </c>
      <c r="W249" s="38"/>
      <c r="Y249" s="40"/>
    </row>
    <row r="250" spans="6:25" x14ac:dyDescent="0.3">
      <c r="F250" s="73">
        <v>246</v>
      </c>
      <c r="G250" s="23"/>
      <c r="U250" s="24"/>
      <c r="V250" s="76">
        <v>246</v>
      </c>
      <c r="W250" s="38"/>
      <c r="Y250" s="40"/>
    </row>
    <row r="251" spans="6:25" x14ac:dyDescent="0.3">
      <c r="F251" s="73">
        <v>247</v>
      </c>
      <c r="G251" s="60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61"/>
      <c r="V251" s="76">
        <v>247</v>
      </c>
      <c r="W251" s="49"/>
      <c r="X251" s="50"/>
      <c r="Y251" s="51"/>
    </row>
    <row r="252" spans="6:25" x14ac:dyDescent="0.3">
      <c r="F252" s="73">
        <v>248</v>
      </c>
      <c r="G252" s="23"/>
      <c r="U252" s="24"/>
      <c r="V252" s="76">
        <v>248</v>
      </c>
      <c r="W252" s="38"/>
      <c r="Y252" s="40"/>
    </row>
    <row r="253" spans="6:25" x14ac:dyDescent="0.3">
      <c r="F253" s="73">
        <v>249</v>
      </c>
      <c r="G253" s="23"/>
      <c r="U253" s="24"/>
      <c r="V253" s="76">
        <v>249</v>
      </c>
      <c r="W253" s="38"/>
      <c r="Y253" s="40"/>
    </row>
    <row r="254" spans="6:25" x14ac:dyDescent="0.3">
      <c r="F254" s="73">
        <v>250</v>
      </c>
      <c r="G254" s="23"/>
      <c r="U254" s="24"/>
      <c r="V254" s="76">
        <v>250</v>
      </c>
      <c r="W254" s="38"/>
      <c r="Y254" s="40"/>
    </row>
    <row r="255" spans="6:25" x14ac:dyDescent="0.3">
      <c r="F255" s="73">
        <v>251</v>
      </c>
      <c r="G255" s="23"/>
      <c r="U255" s="24"/>
      <c r="V255" s="76">
        <v>251</v>
      </c>
      <c r="W255" s="38"/>
      <c r="Y255" s="40"/>
    </row>
    <row r="256" spans="6:25" x14ac:dyDescent="0.3">
      <c r="F256" s="73">
        <v>252</v>
      </c>
      <c r="G256" s="62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63"/>
      <c r="V256" s="76">
        <v>252</v>
      </c>
      <c r="W256" s="45"/>
      <c r="X256" s="46"/>
      <c r="Y256" s="47"/>
    </row>
    <row r="257" spans="6:25" x14ac:dyDescent="0.3">
      <c r="F257" s="73">
        <v>253</v>
      </c>
      <c r="G257" s="23"/>
      <c r="U257" s="24"/>
      <c r="V257" s="76">
        <v>253</v>
      </c>
      <c r="W257" s="38"/>
      <c r="Y257" s="40"/>
    </row>
    <row r="258" spans="6:25" x14ac:dyDescent="0.3">
      <c r="F258" s="73">
        <v>254</v>
      </c>
      <c r="G258" s="23"/>
      <c r="U258" s="24"/>
      <c r="V258" s="76">
        <v>254</v>
      </c>
      <c r="W258" s="38"/>
      <c r="Y258" s="40"/>
    </row>
    <row r="259" spans="6:25" x14ac:dyDescent="0.3">
      <c r="F259" s="73">
        <v>255</v>
      </c>
      <c r="G259" s="23"/>
      <c r="U259" s="24"/>
      <c r="V259" s="76">
        <v>255</v>
      </c>
      <c r="W259" s="38"/>
      <c r="Y259" s="40"/>
    </row>
    <row r="260" spans="6:25" x14ac:dyDescent="0.3">
      <c r="F260" s="73">
        <v>256</v>
      </c>
      <c r="G260" s="23"/>
      <c r="U260" s="24"/>
      <c r="V260" s="76">
        <v>256</v>
      </c>
      <c r="W260" s="38"/>
      <c r="Y260" s="40"/>
    </row>
    <row r="261" spans="6:25" x14ac:dyDescent="0.3">
      <c r="F261" s="73">
        <v>257</v>
      </c>
      <c r="G261" s="23"/>
      <c r="U261" s="24"/>
      <c r="V261" s="76">
        <v>257</v>
      </c>
      <c r="W261" s="38"/>
      <c r="Y261" s="40"/>
    </row>
    <row r="262" spans="6:25" x14ac:dyDescent="0.3">
      <c r="F262" s="73">
        <v>258</v>
      </c>
      <c r="G262" s="23"/>
      <c r="U262" s="24"/>
      <c r="V262" s="76">
        <v>258</v>
      </c>
      <c r="W262" s="38"/>
      <c r="Y262" s="40"/>
    </row>
    <row r="263" spans="6:25" x14ac:dyDescent="0.3">
      <c r="F263" s="73">
        <v>259</v>
      </c>
      <c r="G263" s="60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61"/>
      <c r="V263" s="76">
        <v>259</v>
      </c>
      <c r="W263" s="49"/>
      <c r="X263" s="50"/>
      <c r="Y263" s="51"/>
    </row>
    <row r="264" spans="6:25" x14ac:dyDescent="0.3">
      <c r="F264" s="73">
        <v>260</v>
      </c>
      <c r="G264" s="23"/>
      <c r="U264" s="24"/>
      <c r="V264" s="76">
        <v>260</v>
      </c>
      <c r="W264" s="38"/>
      <c r="Y264" s="40"/>
    </row>
    <row r="265" spans="6:25" x14ac:dyDescent="0.3">
      <c r="F265" s="73">
        <v>261</v>
      </c>
      <c r="G265" s="23"/>
      <c r="U265" s="24"/>
      <c r="V265" s="76">
        <v>261</v>
      </c>
      <c r="W265" s="38"/>
      <c r="Y265" s="40"/>
    </row>
    <row r="266" spans="6:25" x14ac:dyDescent="0.3">
      <c r="F266" s="73">
        <v>262</v>
      </c>
      <c r="G266" s="23"/>
      <c r="U266" s="24"/>
      <c r="V266" s="76">
        <v>262</v>
      </c>
      <c r="W266" s="38"/>
      <c r="Y266" s="40"/>
    </row>
    <row r="267" spans="6:25" x14ac:dyDescent="0.3">
      <c r="F267" s="73">
        <v>263</v>
      </c>
      <c r="G267" s="23"/>
      <c r="U267" s="24"/>
      <c r="V267" s="76">
        <v>263</v>
      </c>
      <c r="W267" s="38"/>
      <c r="Y267" s="40"/>
    </row>
    <row r="268" spans="6:25" x14ac:dyDescent="0.3">
      <c r="F268" s="73">
        <v>264</v>
      </c>
      <c r="G268" s="62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63"/>
      <c r="V268" s="76">
        <v>264</v>
      </c>
      <c r="W268" s="45"/>
      <c r="X268" s="46"/>
      <c r="Y268" s="47"/>
    </row>
    <row r="269" spans="6:25" x14ac:dyDescent="0.3">
      <c r="F269" s="73">
        <v>265</v>
      </c>
      <c r="G269" s="23"/>
      <c r="U269" s="24"/>
      <c r="V269" s="76">
        <v>265</v>
      </c>
      <c r="W269" s="38"/>
      <c r="Y269" s="40"/>
    </row>
    <row r="270" spans="6:25" x14ac:dyDescent="0.3">
      <c r="F270" s="73">
        <v>266</v>
      </c>
      <c r="G270" s="23"/>
      <c r="U270" s="24"/>
      <c r="V270" s="76">
        <v>266</v>
      </c>
      <c r="W270" s="38"/>
      <c r="Y270" s="40"/>
    </row>
    <row r="271" spans="6:25" x14ac:dyDescent="0.3">
      <c r="F271" s="73">
        <v>267</v>
      </c>
      <c r="G271" s="23"/>
      <c r="U271" s="24"/>
      <c r="V271" s="76">
        <v>267</v>
      </c>
      <c r="W271" s="38"/>
      <c r="Y271" s="40"/>
    </row>
    <row r="272" spans="6:25" x14ac:dyDescent="0.3">
      <c r="F272" s="73">
        <v>268</v>
      </c>
      <c r="G272" s="23"/>
      <c r="U272" s="24"/>
      <c r="V272" s="76">
        <v>268</v>
      </c>
      <c r="W272" s="38"/>
      <c r="Y272" s="40"/>
    </row>
    <row r="273" spans="6:25" x14ac:dyDescent="0.3">
      <c r="F273" s="73">
        <v>269</v>
      </c>
      <c r="G273" s="23"/>
      <c r="U273" s="24"/>
      <c r="V273" s="76">
        <v>269</v>
      </c>
      <c r="W273" s="38"/>
      <c r="Y273" s="40"/>
    </row>
    <row r="274" spans="6:25" x14ac:dyDescent="0.3">
      <c r="F274" s="73">
        <v>270</v>
      </c>
      <c r="G274" s="23"/>
      <c r="U274" s="24"/>
      <c r="V274" s="76">
        <v>270</v>
      </c>
      <c r="W274" s="38"/>
      <c r="Y274" s="40"/>
    </row>
    <row r="275" spans="6:25" x14ac:dyDescent="0.3">
      <c r="F275" s="73">
        <v>271</v>
      </c>
      <c r="G275" s="60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61"/>
      <c r="V275" s="76">
        <v>271</v>
      </c>
      <c r="W275" s="49"/>
      <c r="X275" s="50"/>
      <c r="Y275" s="51"/>
    </row>
    <row r="276" spans="6:25" x14ac:dyDescent="0.3">
      <c r="F276" s="73">
        <v>272</v>
      </c>
      <c r="G276" s="23"/>
      <c r="U276" s="24"/>
      <c r="V276" s="76">
        <v>272</v>
      </c>
      <c r="W276" s="38"/>
      <c r="Y276" s="40"/>
    </row>
    <row r="277" spans="6:25" x14ac:dyDescent="0.3">
      <c r="F277" s="73">
        <v>273</v>
      </c>
      <c r="G277" s="23"/>
      <c r="U277" s="24"/>
      <c r="V277" s="76">
        <v>273</v>
      </c>
      <c r="W277" s="38"/>
      <c r="Y277" s="40"/>
    </row>
    <row r="278" spans="6:25" x14ac:dyDescent="0.3">
      <c r="F278" s="73">
        <v>274</v>
      </c>
      <c r="G278" s="23"/>
      <c r="U278" s="24"/>
      <c r="V278" s="76">
        <v>274</v>
      </c>
      <c r="W278" s="38"/>
      <c r="Y278" s="40"/>
    </row>
    <row r="279" spans="6:25" x14ac:dyDescent="0.3">
      <c r="F279" s="73">
        <v>275</v>
      </c>
      <c r="G279" s="23"/>
      <c r="U279" s="24"/>
      <c r="V279" s="76">
        <v>275</v>
      </c>
      <c r="W279" s="38"/>
      <c r="Y279" s="40"/>
    </row>
    <row r="280" spans="6:25" x14ac:dyDescent="0.3">
      <c r="F280" s="73">
        <v>276</v>
      </c>
      <c r="G280" s="62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63"/>
      <c r="V280" s="76">
        <v>276</v>
      </c>
      <c r="W280" s="45"/>
      <c r="X280" s="46"/>
      <c r="Y280" s="47"/>
    </row>
    <row r="281" spans="6:25" x14ac:dyDescent="0.3">
      <c r="F281" s="73">
        <v>277</v>
      </c>
      <c r="G281" s="23"/>
      <c r="U281" s="24"/>
      <c r="V281" s="76">
        <v>277</v>
      </c>
      <c r="W281" s="38"/>
      <c r="Y281" s="40"/>
    </row>
    <row r="282" spans="6:25" x14ac:dyDescent="0.3">
      <c r="F282" s="73">
        <v>278</v>
      </c>
      <c r="G282" s="23"/>
      <c r="U282" s="24"/>
      <c r="V282" s="76">
        <v>278</v>
      </c>
      <c r="W282" s="38"/>
      <c r="Y282" s="40"/>
    </row>
    <row r="283" spans="6:25" x14ac:dyDescent="0.3">
      <c r="F283" s="73">
        <v>279</v>
      </c>
      <c r="G283" s="23"/>
      <c r="U283" s="24"/>
      <c r="V283" s="76">
        <v>279</v>
      </c>
      <c r="W283" s="38"/>
      <c r="Y283" s="40"/>
    </row>
    <row r="284" spans="6:25" x14ac:dyDescent="0.3">
      <c r="F284" s="73">
        <v>280</v>
      </c>
      <c r="G284" s="23"/>
      <c r="U284" s="24"/>
      <c r="V284" s="76">
        <v>280</v>
      </c>
      <c r="W284" s="38"/>
      <c r="Y284" s="40"/>
    </row>
    <row r="285" spans="6:25" x14ac:dyDescent="0.3">
      <c r="F285" s="73">
        <v>281</v>
      </c>
      <c r="G285" s="23"/>
      <c r="U285" s="24"/>
      <c r="V285" s="76">
        <v>281</v>
      </c>
      <c r="W285" s="38"/>
      <c r="Y285" s="40"/>
    </row>
    <row r="286" spans="6:25" x14ac:dyDescent="0.3">
      <c r="F286" s="73">
        <v>282</v>
      </c>
      <c r="G286" s="23"/>
      <c r="U286" s="24"/>
      <c r="V286" s="76">
        <v>282</v>
      </c>
      <c r="W286" s="38"/>
      <c r="Y286" s="40"/>
    </row>
    <row r="287" spans="6:25" x14ac:dyDescent="0.3">
      <c r="F287" s="73">
        <v>283</v>
      </c>
      <c r="G287" s="60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61"/>
      <c r="V287" s="76">
        <v>283</v>
      </c>
      <c r="W287" s="49"/>
      <c r="X287" s="50"/>
      <c r="Y287" s="51"/>
    </row>
    <row r="288" spans="6:25" x14ac:dyDescent="0.3">
      <c r="F288" s="73">
        <v>284</v>
      </c>
      <c r="G288" s="23"/>
      <c r="U288" s="24"/>
      <c r="V288" s="76">
        <v>284</v>
      </c>
      <c r="W288" s="38"/>
      <c r="Y288" s="40"/>
    </row>
    <row r="289" spans="6:25" x14ac:dyDescent="0.3">
      <c r="F289" s="73">
        <v>285</v>
      </c>
      <c r="G289" s="23"/>
      <c r="U289" s="24"/>
      <c r="V289" s="76">
        <v>285</v>
      </c>
      <c r="W289" s="38"/>
      <c r="Y289" s="40"/>
    </row>
    <row r="290" spans="6:25" x14ac:dyDescent="0.3">
      <c r="F290" s="73">
        <v>286</v>
      </c>
      <c r="G290" s="23"/>
      <c r="U290" s="24"/>
      <c r="V290" s="76">
        <v>286</v>
      </c>
      <c r="W290" s="38"/>
      <c r="Y290" s="40"/>
    </row>
    <row r="291" spans="6:25" x14ac:dyDescent="0.3">
      <c r="F291" s="73">
        <v>287</v>
      </c>
      <c r="G291" s="23"/>
      <c r="U291" s="24"/>
      <c r="V291" s="76">
        <v>287</v>
      </c>
      <c r="W291" s="38"/>
      <c r="Y291" s="40"/>
    </row>
    <row r="292" spans="6:25" x14ac:dyDescent="0.3">
      <c r="F292" s="73">
        <v>288</v>
      </c>
      <c r="G292" s="62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63"/>
      <c r="V292" s="76">
        <v>288</v>
      </c>
      <c r="W292" s="45"/>
      <c r="X292" s="46"/>
      <c r="Y292" s="47"/>
    </row>
    <row r="293" spans="6:25" x14ac:dyDescent="0.3">
      <c r="F293" s="73">
        <v>289</v>
      </c>
      <c r="G293" s="23"/>
      <c r="U293" s="24"/>
      <c r="V293" s="76">
        <v>289</v>
      </c>
      <c r="W293" s="38"/>
      <c r="Y293" s="40"/>
    </row>
    <row r="294" spans="6:25" x14ac:dyDescent="0.3">
      <c r="F294" s="73">
        <v>290</v>
      </c>
      <c r="G294" s="23"/>
      <c r="U294" s="24"/>
      <c r="V294" s="76">
        <v>290</v>
      </c>
      <c r="W294" s="38"/>
      <c r="Y294" s="40"/>
    </row>
    <row r="295" spans="6:25" x14ac:dyDescent="0.3">
      <c r="F295" s="73">
        <v>291</v>
      </c>
      <c r="G295" s="23"/>
      <c r="U295" s="24"/>
      <c r="V295" s="76">
        <v>291</v>
      </c>
      <c r="W295" s="38"/>
      <c r="Y295" s="40"/>
    </row>
    <row r="296" spans="6:25" x14ac:dyDescent="0.3">
      <c r="F296" s="73">
        <v>292</v>
      </c>
      <c r="G296" s="23"/>
      <c r="U296" s="24"/>
      <c r="V296" s="76">
        <v>292</v>
      </c>
      <c r="W296" s="38"/>
      <c r="Y296" s="40"/>
    </row>
    <row r="297" spans="6:25" x14ac:dyDescent="0.3">
      <c r="F297" s="73">
        <v>293</v>
      </c>
      <c r="G297" s="23"/>
      <c r="U297" s="24"/>
      <c r="V297" s="76">
        <v>293</v>
      </c>
      <c r="W297" s="38"/>
      <c r="Y297" s="40"/>
    </row>
    <row r="298" spans="6:25" x14ac:dyDescent="0.3">
      <c r="F298" s="73">
        <v>294</v>
      </c>
      <c r="G298" s="23"/>
      <c r="U298" s="24"/>
      <c r="V298" s="76">
        <v>294</v>
      </c>
      <c r="W298" s="38"/>
      <c r="Y298" s="40"/>
    </row>
    <row r="299" spans="6:25" x14ac:dyDescent="0.3">
      <c r="F299" s="73">
        <v>295</v>
      </c>
      <c r="G299" s="60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61"/>
      <c r="V299" s="76">
        <v>295</v>
      </c>
      <c r="W299" s="49"/>
      <c r="X299" s="50"/>
      <c r="Y299" s="51"/>
    </row>
    <row r="300" spans="6:25" x14ac:dyDescent="0.3">
      <c r="F300" s="73">
        <v>296</v>
      </c>
      <c r="G300" s="23"/>
      <c r="U300" s="24"/>
      <c r="V300" s="76">
        <v>296</v>
      </c>
      <c r="W300" s="38"/>
      <c r="Y300" s="40"/>
    </row>
    <row r="301" spans="6:25" x14ac:dyDescent="0.3">
      <c r="F301" s="73">
        <v>297</v>
      </c>
      <c r="G301" s="23"/>
      <c r="U301" s="24"/>
      <c r="V301" s="76">
        <v>297</v>
      </c>
      <c r="W301" s="38"/>
      <c r="Y301" s="40"/>
    </row>
    <row r="302" spans="6:25" x14ac:dyDescent="0.3">
      <c r="F302" s="73">
        <v>298</v>
      </c>
      <c r="G302" s="23"/>
      <c r="U302" s="24"/>
      <c r="V302" s="76">
        <v>298</v>
      </c>
      <c r="W302" s="38"/>
      <c r="Y302" s="40"/>
    </row>
    <row r="303" spans="6:25" x14ac:dyDescent="0.3">
      <c r="F303" s="73">
        <v>299</v>
      </c>
      <c r="G303" s="23"/>
      <c r="U303" s="24"/>
      <c r="V303" s="76">
        <v>299</v>
      </c>
      <c r="W303" s="38"/>
      <c r="Y303" s="40"/>
    </row>
    <row r="304" spans="6:25" x14ac:dyDescent="0.3">
      <c r="F304" s="73">
        <v>300</v>
      </c>
      <c r="G304" s="62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63"/>
      <c r="V304" s="76">
        <v>300</v>
      </c>
      <c r="W304" s="45"/>
      <c r="X304" s="46"/>
      <c r="Y304" s="47"/>
    </row>
    <row r="305" spans="6:25" x14ac:dyDescent="0.3">
      <c r="F305" s="73">
        <v>301</v>
      </c>
      <c r="G305" s="23"/>
      <c r="U305" s="24"/>
      <c r="V305" s="76">
        <v>301</v>
      </c>
      <c r="W305" s="38"/>
      <c r="Y305" s="40"/>
    </row>
    <row r="306" spans="6:25" x14ac:dyDescent="0.3">
      <c r="F306" s="73">
        <v>302</v>
      </c>
      <c r="G306" s="23"/>
      <c r="U306" s="24"/>
      <c r="V306" s="76">
        <v>302</v>
      </c>
      <c r="W306" s="38"/>
      <c r="Y306" s="40"/>
    </row>
    <row r="307" spans="6:25" x14ac:dyDescent="0.3">
      <c r="F307" s="73">
        <v>303</v>
      </c>
      <c r="G307" s="23"/>
      <c r="U307" s="24"/>
      <c r="V307" s="76">
        <v>303</v>
      </c>
      <c r="W307" s="38"/>
      <c r="Y307" s="40"/>
    </row>
    <row r="308" spans="6:25" x14ac:dyDescent="0.3">
      <c r="F308" s="73">
        <v>304</v>
      </c>
      <c r="G308" s="23"/>
      <c r="U308" s="24"/>
      <c r="V308" s="76">
        <v>304</v>
      </c>
      <c r="W308" s="38"/>
      <c r="Y308" s="40"/>
    </row>
    <row r="309" spans="6:25" x14ac:dyDescent="0.3">
      <c r="F309" s="73">
        <v>305</v>
      </c>
      <c r="G309" s="23"/>
      <c r="U309" s="24"/>
      <c r="V309" s="76">
        <v>305</v>
      </c>
      <c r="W309" s="38"/>
      <c r="Y309" s="40"/>
    </row>
    <row r="310" spans="6:25" x14ac:dyDescent="0.3">
      <c r="F310" s="73">
        <v>306</v>
      </c>
      <c r="G310" s="23"/>
      <c r="U310" s="24"/>
      <c r="V310" s="76">
        <v>306</v>
      </c>
      <c r="W310" s="38"/>
      <c r="Y310" s="40"/>
    </row>
    <row r="311" spans="6:25" x14ac:dyDescent="0.3">
      <c r="F311" s="73">
        <v>307</v>
      </c>
      <c r="G311" s="60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61"/>
      <c r="V311" s="76">
        <v>307</v>
      </c>
      <c r="W311" s="49"/>
      <c r="X311" s="50"/>
      <c r="Y311" s="51"/>
    </row>
    <row r="312" spans="6:25" x14ac:dyDescent="0.3">
      <c r="F312" s="73">
        <v>308</v>
      </c>
      <c r="G312" s="23"/>
      <c r="U312" s="24"/>
      <c r="V312" s="76">
        <v>308</v>
      </c>
      <c r="W312" s="38"/>
      <c r="Y312" s="40"/>
    </row>
    <row r="313" spans="6:25" x14ac:dyDescent="0.3">
      <c r="F313" s="73">
        <v>309</v>
      </c>
      <c r="G313" s="23"/>
      <c r="U313" s="24"/>
      <c r="V313" s="76">
        <v>309</v>
      </c>
      <c r="W313" s="38"/>
      <c r="Y313" s="40"/>
    </row>
    <row r="314" spans="6:25" x14ac:dyDescent="0.3">
      <c r="F314" s="73">
        <v>310</v>
      </c>
      <c r="G314" s="23"/>
      <c r="U314" s="24"/>
      <c r="V314" s="76">
        <v>310</v>
      </c>
      <c r="W314" s="38"/>
      <c r="Y314" s="40"/>
    </row>
    <row r="315" spans="6:25" x14ac:dyDescent="0.3">
      <c r="F315" s="73">
        <v>311</v>
      </c>
      <c r="G315" s="23"/>
      <c r="U315" s="24"/>
      <c r="V315" s="76">
        <v>311</v>
      </c>
      <c r="W315" s="38"/>
      <c r="Y315" s="40"/>
    </row>
    <row r="316" spans="6:25" x14ac:dyDescent="0.3">
      <c r="F316" s="73">
        <v>312</v>
      </c>
      <c r="G316" s="62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63"/>
      <c r="V316" s="76">
        <v>312</v>
      </c>
      <c r="W316" s="45"/>
      <c r="X316" s="46"/>
      <c r="Y316" s="47"/>
    </row>
    <row r="317" spans="6:25" x14ac:dyDescent="0.3">
      <c r="F317" s="73">
        <v>313</v>
      </c>
      <c r="G317" s="23"/>
      <c r="U317" s="24"/>
      <c r="V317" s="76">
        <v>313</v>
      </c>
      <c r="W317" s="38"/>
      <c r="Y317" s="40"/>
    </row>
    <row r="318" spans="6:25" x14ac:dyDescent="0.3">
      <c r="F318" s="73">
        <v>314</v>
      </c>
      <c r="G318" s="23"/>
      <c r="U318" s="24"/>
      <c r="V318" s="76">
        <v>314</v>
      </c>
      <c r="W318" s="38"/>
      <c r="Y318" s="40"/>
    </row>
    <row r="319" spans="6:25" x14ac:dyDescent="0.3">
      <c r="F319" s="73">
        <v>315</v>
      </c>
      <c r="G319" s="23"/>
      <c r="U319" s="24"/>
      <c r="V319" s="76">
        <v>315</v>
      </c>
      <c r="W319" s="38"/>
      <c r="Y319" s="40"/>
    </row>
    <row r="320" spans="6:25" x14ac:dyDescent="0.3">
      <c r="F320" s="73">
        <v>316</v>
      </c>
      <c r="G320" s="23"/>
      <c r="U320" s="24"/>
      <c r="V320" s="76">
        <v>316</v>
      </c>
      <c r="W320" s="38"/>
      <c r="Y320" s="40"/>
    </row>
    <row r="321" spans="6:25" x14ac:dyDescent="0.3">
      <c r="F321" s="73">
        <v>317</v>
      </c>
      <c r="G321" s="23"/>
      <c r="U321" s="24"/>
      <c r="V321" s="76">
        <v>317</v>
      </c>
      <c r="W321" s="38"/>
      <c r="Y321" s="40"/>
    </row>
    <row r="322" spans="6:25" x14ac:dyDescent="0.3">
      <c r="F322" s="73">
        <v>318</v>
      </c>
      <c r="G322" s="23"/>
      <c r="U322" s="24"/>
      <c r="V322" s="76">
        <v>318</v>
      </c>
      <c r="W322" s="38"/>
      <c r="Y322" s="40"/>
    </row>
    <row r="323" spans="6:25" x14ac:dyDescent="0.3">
      <c r="F323" s="73">
        <v>319</v>
      </c>
      <c r="G323" s="60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61"/>
      <c r="V323" s="76">
        <v>319</v>
      </c>
      <c r="W323" s="49"/>
      <c r="X323" s="50"/>
      <c r="Y323" s="51"/>
    </row>
    <row r="324" spans="6:25" x14ac:dyDescent="0.3">
      <c r="F324" s="73">
        <v>320</v>
      </c>
      <c r="G324" s="23"/>
      <c r="U324" s="24"/>
      <c r="V324" s="76">
        <v>320</v>
      </c>
      <c r="W324" s="38"/>
      <c r="Y324" s="40"/>
    </row>
    <row r="325" spans="6:25" x14ac:dyDescent="0.3">
      <c r="F325" s="73">
        <v>321</v>
      </c>
      <c r="G325" s="23"/>
      <c r="U325" s="24"/>
      <c r="V325" s="76">
        <v>321</v>
      </c>
      <c r="W325" s="38"/>
      <c r="Y325" s="40"/>
    </row>
    <row r="326" spans="6:25" x14ac:dyDescent="0.3">
      <c r="F326" s="73">
        <v>322</v>
      </c>
      <c r="G326" s="23"/>
      <c r="U326" s="24"/>
      <c r="V326" s="76">
        <v>322</v>
      </c>
      <c r="W326" s="38"/>
      <c r="Y326" s="40"/>
    </row>
    <row r="327" spans="6:25" x14ac:dyDescent="0.3">
      <c r="F327" s="73">
        <v>323</v>
      </c>
      <c r="G327" s="23"/>
      <c r="U327" s="24"/>
      <c r="V327" s="76">
        <v>323</v>
      </c>
      <c r="W327" s="38"/>
      <c r="Y327" s="40"/>
    </row>
    <row r="328" spans="6:25" x14ac:dyDescent="0.3">
      <c r="F328" s="73">
        <v>324</v>
      </c>
      <c r="G328" s="62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63"/>
      <c r="V328" s="76">
        <v>324</v>
      </c>
      <c r="W328" s="45"/>
      <c r="X328" s="46"/>
      <c r="Y328" s="47"/>
    </row>
    <row r="329" spans="6:25" x14ac:dyDescent="0.3">
      <c r="F329" s="73">
        <v>325</v>
      </c>
      <c r="G329" s="23"/>
      <c r="U329" s="24"/>
      <c r="V329" s="76">
        <v>325</v>
      </c>
      <c r="W329" s="38"/>
      <c r="Y329" s="40"/>
    </row>
    <row r="330" spans="6:25" x14ac:dyDescent="0.3">
      <c r="F330" s="73">
        <v>326</v>
      </c>
      <c r="G330" s="23"/>
      <c r="U330" s="24"/>
      <c r="V330" s="76">
        <v>326</v>
      </c>
      <c r="W330" s="38"/>
      <c r="Y330" s="40"/>
    </row>
    <row r="331" spans="6:25" x14ac:dyDescent="0.3">
      <c r="F331" s="73">
        <v>327</v>
      </c>
      <c r="G331" s="23"/>
      <c r="U331" s="24"/>
      <c r="V331" s="76">
        <v>327</v>
      </c>
      <c r="W331" s="38"/>
      <c r="Y331" s="40"/>
    </row>
    <row r="332" spans="6:25" x14ac:dyDescent="0.3">
      <c r="F332" s="73">
        <v>328</v>
      </c>
      <c r="G332" s="23"/>
      <c r="U332" s="24"/>
      <c r="V332" s="76">
        <v>328</v>
      </c>
      <c r="W332" s="38"/>
      <c r="Y332" s="40"/>
    </row>
    <row r="333" spans="6:25" x14ac:dyDescent="0.3">
      <c r="F333" s="73">
        <v>329</v>
      </c>
      <c r="G333" s="23"/>
      <c r="U333" s="24"/>
      <c r="V333" s="76">
        <v>329</v>
      </c>
      <c r="W333" s="38"/>
      <c r="Y333" s="40"/>
    </row>
    <row r="334" spans="6:25" x14ac:dyDescent="0.3">
      <c r="F334" s="73">
        <v>330</v>
      </c>
      <c r="G334" s="23"/>
      <c r="U334" s="24"/>
      <c r="V334" s="76">
        <v>330</v>
      </c>
      <c r="W334" s="38"/>
      <c r="Y334" s="40"/>
    </row>
    <row r="335" spans="6:25" x14ac:dyDescent="0.3">
      <c r="F335" s="73">
        <v>331</v>
      </c>
      <c r="G335" s="60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61"/>
      <c r="V335" s="76">
        <v>331</v>
      </c>
      <c r="W335" s="49"/>
      <c r="X335" s="50"/>
      <c r="Y335" s="51"/>
    </row>
    <row r="336" spans="6:25" x14ac:dyDescent="0.3">
      <c r="F336" s="73">
        <v>332</v>
      </c>
      <c r="G336" s="23"/>
      <c r="U336" s="24"/>
      <c r="V336" s="76">
        <v>332</v>
      </c>
      <c r="W336" s="38"/>
      <c r="Y336" s="40"/>
    </row>
    <row r="337" spans="6:25" x14ac:dyDescent="0.3">
      <c r="F337" s="73">
        <v>333</v>
      </c>
      <c r="G337" s="23"/>
      <c r="U337" s="24"/>
      <c r="V337" s="76">
        <v>333</v>
      </c>
      <c r="W337" s="38"/>
      <c r="Y337" s="40"/>
    </row>
    <row r="338" spans="6:25" x14ac:dyDescent="0.3">
      <c r="F338" s="73">
        <v>334</v>
      </c>
      <c r="G338" s="23"/>
      <c r="U338" s="24"/>
      <c r="V338" s="76">
        <v>334</v>
      </c>
      <c r="W338" s="38"/>
      <c r="Y338" s="40"/>
    </row>
    <row r="339" spans="6:25" x14ac:dyDescent="0.3">
      <c r="F339" s="73">
        <v>335</v>
      </c>
      <c r="G339" s="23"/>
      <c r="U339" s="24"/>
      <c r="V339" s="76">
        <v>335</v>
      </c>
      <c r="W339" s="38"/>
      <c r="Y339" s="40"/>
    </row>
    <row r="340" spans="6:25" x14ac:dyDescent="0.3">
      <c r="F340" s="73">
        <v>336</v>
      </c>
      <c r="G340" s="62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63"/>
      <c r="V340" s="76">
        <v>336</v>
      </c>
      <c r="W340" s="45"/>
      <c r="X340" s="46"/>
      <c r="Y340" s="47"/>
    </row>
    <row r="341" spans="6:25" x14ac:dyDescent="0.3">
      <c r="F341" s="73">
        <v>337</v>
      </c>
      <c r="G341" s="23"/>
      <c r="U341" s="24"/>
      <c r="V341" s="76">
        <v>337</v>
      </c>
      <c r="W341" s="38"/>
      <c r="Y341" s="40"/>
    </row>
    <row r="342" spans="6:25" x14ac:dyDescent="0.3">
      <c r="F342" s="73">
        <v>338</v>
      </c>
      <c r="G342" s="23"/>
      <c r="U342" s="24"/>
      <c r="V342" s="76">
        <v>338</v>
      </c>
      <c r="W342" s="38"/>
      <c r="Y342" s="40"/>
    </row>
    <row r="343" spans="6:25" x14ac:dyDescent="0.3">
      <c r="F343" s="73">
        <v>339</v>
      </c>
      <c r="G343" s="23"/>
      <c r="U343" s="24"/>
      <c r="V343" s="76">
        <v>339</v>
      </c>
      <c r="W343" s="38"/>
      <c r="Y343" s="40"/>
    </row>
    <row r="344" spans="6:25" x14ac:dyDescent="0.3">
      <c r="F344" s="73">
        <v>340</v>
      </c>
      <c r="G344" s="23"/>
      <c r="U344" s="24"/>
      <c r="V344" s="76">
        <v>340</v>
      </c>
      <c r="W344" s="38"/>
      <c r="Y344" s="40"/>
    </row>
    <row r="345" spans="6:25" x14ac:dyDescent="0.3">
      <c r="F345" s="73">
        <v>341</v>
      </c>
      <c r="G345" s="23"/>
      <c r="U345" s="24"/>
      <c r="V345" s="76">
        <v>341</v>
      </c>
      <c r="W345" s="38"/>
      <c r="Y345" s="40"/>
    </row>
    <row r="346" spans="6:25" x14ac:dyDescent="0.3">
      <c r="F346" s="73">
        <v>342</v>
      </c>
      <c r="G346" s="23"/>
      <c r="U346" s="24"/>
      <c r="V346" s="76">
        <v>342</v>
      </c>
      <c r="W346" s="38"/>
      <c r="Y346" s="40"/>
    </row>
    <row r="347" spans="6:25" x14ac:dyDescent="0.3">
      <c r="F347" s="73">
        <v>343</v>
      </c>
      <c r="G347" s="60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61"/>
      <c r="V347" s="76">
        <v>343</v>
      </c>
      <c r="W347" s="49"/>
      <c r="X347" s="50"/>
      <c r="Y347" s="51"/>
    </row>
    <row r="348" spans="6:25" x14ac:dyDescent="0.3">
      <c r="F348" s="73">
        <v>344</v>
      </c>
      <c r="G348" s="23"/>
      <c r="U348" s="24"/>
      <c r="V348" s="76">
        <v>344</v>
      </c>
      <c r="W348" s="38"/>
      <c r="Y348" s="40"/>
    </row>
    <row r="349" spans="6:25" x14ac:dyDescent="0.3">
      <c r="F349" s="73">
        <v>345</v>
      </c>
      <c r="G349" s="23"/>
      <c r="U349" s="24"/>
      <c r="V349" s="76">
        <v>345</v>
      </c>
      <c r="W349" s="38"/>
      <c r="Y349" s="40"/>
    </row>
    <row r="350" spans="6:25" x14ac:dyDescent="0.3">
      <c r="F350" s="73">
        <v>346</v>
      </c>
      <c r="G350" s="23"/>
      <c r="U350" s="24"/>
      <c r="V350" s="76">
        <v>346</v>
      </c>
      <c r="W350" s="38"/>
      <c r="Y350" s="40"/>
    </row>
    <row r="351" spans="6:25" x14ac:dyDescent="0.3">
      <c r="F351" s="73">
        <v>347</v>
      </c>
      <c r="G351" s="23"/>
      <c r="U351" s="24"/>
      <c r="V351" s="76">
        <v>347</v>
      </c>
      <c r="W351" s="38"/>
      <c r="Y351" s="40"/>
    </row>
    <row r="352" spans="6:25" x14ac:dyDescent="0.3">
      <c r="F352" s="73">
        <v>348</v>
      </c>
      <c r="G352" s="62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63"/>
      <c r="V352" s="76">
        <v>348</v>
      </c>
      <c r="W352" s="45"/>
      <c r="X352" s="46"/>
      <c r="Y352" s="47"/>
    </row>
    <row r="353" spans="6:25" x14ac:dyDescent="0.3">
      <c r="F353" s="73">
        <v>349</v>
      </c>
      <c r="G353" s="23"/>
      <c r="U353" s="24"/>
      <c r="V353" s="76">
        <v>349</v>
      </c>
      <c r="W353" s="38"/>
      <c r="Y353" s="40"/>
    </row>
    <row r="354" spans="6:25" x14ac:dyDescent="0.3">
      <c r="F354" s="73">
        <v>350</v>
      </c>
      <c r="G354" s="23"/>
      <c r="U354" s="24"/>
      <c r="V354" s="76">
        <v>350</v>
      </c>
      <c r="W354" s="38"/>
      <c r="Y354" s="40"/>
    </row>
    <row r="355" spans="6:25" x14ac:dyDescent="0.3">
      <c r="F355" s="73">
        <v>351</v>
      </c>
      <c r="G355" s="23"/>
      <c r="U355" s="24"/>
      <c r="V355" s="76">
        <v>351</v>
      </c>
      <c r="W355" s="38"/>
      <c r="Y355" s="40"/>
    </row>
    <row r="356" spans="6:25" x14ac:dyDescent="0.3">
      <c r="F356" s="73">
        <v>352</v>
      </c>
      <c r="G356" s="23"/>
      <c r="U356" s="24"/>
      <c r="V356" s="76">
        <v>352</v>
      </c>
      <c r="W356" s="38"/>
      <c r="Y356" s="40"/>
    </row>
    <row r="357" spans="6:25" x14ac:dyDescent="0.3">
      <c r="F357" s="73">
        <v>353</v>
      </c>
      <c r="G357" s="23"/>
      <c r="U357" s="24"/>
      <c r="V357" s="76">
        <v>353</v>
      </c>
      <c r="W357" s="38"/>
      <c r="Y357" s="40"/>
    </row>
    <row r="358" spans="6:25" x14ac:dyDescent="0.3">
      <c r="F358" s="73">
        <v>354</v>
      </c>
      <c r="G358" s="23"/>
      <c r="U358" s="24"/>
      <c r="V358" s="76">
        <v>354</v>
      </c>
      <c r="W358" s="38"/>
      <c r="Y358" s="40"/>
    </row>
    <row r="359" spans="6:25" x14ac:dyDescent="0.3">
      <c r="F359" s="73">
        <v>355</v>
      </c>
      <c r="G359" s="60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61"/>
      <c r="V359" s="76">
        <v>355</v>
      </c>
      <c r="W359" s="49"/>
      <c r="X359" s="50"/>
      <c r="Y359" s="51"/>
    </row>
    <row r="360" spans="6:25" x14ac:dyDescent="0.3">
      <c r="F360" s="73">
        <v>356</v>
      </c>
      <c r="G360" s="23"/>
      <c r="U360" s="24"/>
      <c r="V360" s="76">
        <v>356</v>
      </c>
      <c r="W360" s="38"/>
      <c r="Y360" s="40"/>
    </row>
    <row r="361" spans="6:25" x14ac:dyDescent="0.3">
      <c r="F361" s="73">
        <v>357</v>
      </c>
      <c r="G361" s="23"/>
      <c r="U361" s="24"/>
      <c r="V361" s="76">
        <v>357</v>
      </c>
      <c r="W361" s="38"/>
      <c r="Y361" s="40"/>
    </row>
    <row r="362" spans="6:25" x14ac:dyDescent="0.3">
      <c r="F362" s="73">
        <v>358</v>
      </c>
      <c r="G362" s="23"/>
      <c r="U362" s="24"/>
      <c r="V362" s="76">
        <v>358</v>
      </c>
      <c r="W362" s="38"/>
      <c r="Y362" s="40"/>
    </row>
    <row r="363" spans="6:25" x14ac:dyDescent="0.3">
      <c r="F363" s="73">
        <v>359</v>
      </c>
      <c r="G363" s="23"/>
      <c r="U363" s="24"/>
      <c r="V363" s="76">
        <v>359</v>
      </c>
      <c r="W363" s="38"/>
      <c r="Y363" s="40"/>
    </row>
    <row r="364" spans="6:25" x14ac:dyDescent="0.3">
      <c r="F364" s="73">
        <v>360</v>
      </c>
      <c r="G364" s="62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63"/>
      <c r="V364" s="76">
        <v>360</v>
      </c>
      <c r="W364" s="45"/>
      <c r="X364" s="46"/>
      <c r="Y364" s="47"/>
    </row>
    <row r="365" spans="6:25" x14ac:dyDescent="0.3">
      <c r="F365" s="73">
        <v>361</v>
      </c>
      <c r="G365" s="23"/>
      <c r="U365" s="24"/>
      <c r="V365" s="76">
        <v>361</v>
      </c>
      <c r="W365" s="38"/>
      <c r="Y365" s="40"/>
    </row>
    <row r="366" spans="6:25" x14ac:dyDescent="0.3">
      <c r="F366" s="73">
        <v>362</v>
      </c>
      <c r="G366" s="23"/>
      <c r="U366" s="24"/>
      <c r="V366" s="76">
        <v>362</v>
      </c>
      <c r="W366" s="38"/>
      <c r="Y366" s="40"/>
    </row>
    <row r="367" spans="6:25" x14ac:dyDescent="0.3">
      <c r="F367" s="73">
        <v>363</v>
      </c>
      <c r="G367" s="23"/>
      <c r="U367" s="24"/>
      <c r="V367" s="76">
        <v>363</v>
      </c>
      <c r="W367" s="38"/>
      <c r="Y367" s="40"/>
    </row>
    <row r="368" spans="6:25" x14ac:dyDescent="0.3">
      <c r="F368" s="73">
        <v>364</v>
      </c>
      <c r="G368" s="23"/>
      <c r="U368" s="24"/>
      <c r="V368" s="76">
        <v>364</v>
      </c>
      <c r="W368" s="38"/>
      <c r="Y368" s="40"/>
    </row>
    <row r="369" spans="6:25" x14ac:dyDescent="0.3">
      <c r="F369" s="73">
        <v>365</v>
      </c>
      <c r="G369" s="23"/>
      <c r="U369" s="24"/>
      <c r="V369" s="76">
        <v>365</v>
      </c>
      <c r="W369" s="38"/>
      <c r="Y369" s="40"/>
    </row>
    <row r="370" spans="6:25" x14ac:dyDescent="0.3">
      <c r="F370" s="73">
        <v>366</v>
      </c>
      <c r="G370" s="23"/>
      <c r="U370" s="24"/>
      <c r="V370" s="76">
        <v>366</v>
      </c>
      <c r="W370" s="38"/>
      <c r="Y370" s="40"/>
    </row>
    <row r="371" spans="6:25" x14ac:dyDescent="0.3">
      <c r="F371" s="73">
        <v>367</v>
      </c>
      <c r="G371" s="60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61"/>
      <c r="V371" s="76">
        <v>367</v>
      </c>
      <c r="W371" s="49"/>
      <c r="X371" s="50"/>
      <c r="Y371" s="51"/>
    </row>
    <row r="372" spans="6:25" x14ac:dyDescent="0.3">
      <c r="F372" s="73">
        <v>368</v>
      </c>
      <c r="G372" s="23"/>
      <c r="U372" s="24"/>
      <c r="V372" s="76">
        <v>368</v>
      </c>
      <c r="W372" s="38"/>
      <c r="Y372" s="40"/>
    </row>
    <row r="373" spans="6:25" x14ac:dyDescent="0.3">
      <c r="F373" s="73">
        <v>369</v>
      </c>
      <c r="G373" s="23"/>
      <c r="U373" s="24"/>
      <c r="V373" s="76">
        <v>369</v>
      </c>
      <c r="W373" s="38"/>
      <c r="Y373" s="40"/>
    </row>
    <row r="374" spans="6:25" x14ac:dyDescent="0.3">
      <c r="F374" s="73">
        <v>370</v>
      </c>
      <c r="G374" s="23"/>
      <c r="U374" s="24"/>
      <c r="V374" s="76">
        <v>370</v>
      </c>
      <c r="W374" s="38"/>
      <c r="Y374" s="40"/>
    </row>
    <row r="375" spans="6:25" x14ac:dyDescent="0.3">
      <c r="F375" s="73">
        <v>371</v>
      </c>
      <c r="G375" s="23"/>
      <c r="U375" s="24"/>
      <c r="V375" s="76">
        <v>371</v>
      </c>
      <c r="W375" s="38"/>
      <c r="Y375" s="40"/>
    </row>
    <row r="376" spans="6:25" x14ac:dyDescent="0.3">
      <c r="F376" s="73">
        <v>372</v>
      </c>
      <c r="G376" s="62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63"/>
      <c r="V376" s="76">
        <v>372</v>
      </c>
      <c r="W376" s="45"/>
      <c r="X376" s="46"/>
      <c r="Y376" s="47"/>
    </row>
    <row r="377" spans="6:25" x14ac:dyDescent="0.3">
      <c r="F377" s="73">
        <v>373</v>
      </c>
      <c r="G377" s="23"/>
      <c r="U377" s="24"/>
      <c r="V377" s="76">
        <v>373</v>
      </c>
      <c r="W377" s="38"/>
      <c r="Y377" s="40"/>
    </row>
    <row r="378" spans="6:25" x14ac:dyDescent="0.3">
      <c r="F378" s="73">
        <v>374</v>
      </c>
      <c r="G378" s="23"/>
      <c r="U378" s="24"/>
      <c r="V378" s="76">
        <v>374</v>
      </c>
      <c r="W378" s="38"/>
      <c r="Y378" s="40"/>
    </row>
    <row r="379" spans="6:25" x14ac:dyDescent="0.3">
      <c r="F379" s="73">
        <v>375</v>
      </c>
      <c r="G379" s="23"/>
      <c r="U379" s="24"/>
      <c r="V379" s="76">
        <v>375</v>
      </c>
      <c r="W379" s="38"/>
      <c r="Y379" s="40"/>
    </row>
    <row r="380" spans="6:25" x14ac:dyDescent="0.3">
      <c r="F380" s="73">
        <v>376</v>
      </c>
      <c r="G380" s="23"/>
      <c r="U380" s="24"/>
      <c r="V380" s="76">
        <v>376</v>
      </c>
      <c r="W380" s="38"/>
      <c r="Y380" s="40"/>
    </row>
    <row r="381" spans="6:25" x14ac:dyDescent="0.3">
      <c r="F381" s="73">
        <v>377</v>
      </c>
      <c r="G381" s="23"/>
      <c r="U381" s="24"/>
      <c r="V381" s="76">
        <v>377</v>
      </c>
      <c r="W381" s="38"/>
      <c r="Y381" s="40"/>
    </row>
    <row r="382" spans="6:25" x14ac:dyDescent="0.3">
      <c r="F382" s="73">
        <v>378</v>
      </c>
      <c r="G382" s="23"/>
      <c r="U382" s="24"/>
      <c r="V382" s="76">
        <v>378</v>
      </c>
      <c r="W382" s="38"/>
      <c r="Y382" s="40"/>
    </row>
    <row r="383" spans="6:25" x14ac:dyDescent="0.3">
      <c r="F383" s="73">
        <v>379</v>
      </c>
      <c r="G383" s="60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61"/>
      <c r="V383" s="76">
        <v>379</v>
      </c>
      <c r="W383" s="49"/>
      <c r="X383" s="50"/>
      <c r="Y383" s="51"/>
    </row>
    <row r="384" spans="6:25" x14ac:dyDescent="0.3">
      <c r="F384" s="73">
        <v>380</v>
      </c>
      <c r="G384" s="23"/>
      <c r="U384" s="24"/>
      <c r="V384" s="76">
        <v>380</v>
      </c>
      <c r="W384" s="38"/>
      <c r="Y384" s="40"/>
    </row>
    <row r="385" spans="6:25" x14ac:dyDescent="0.3">
      <c r="F385" s="73">
        <v>381</v>
      </c>
      <c r="G385" s="23"/>
      <c r="U385" s="24"/>
      <c r="V385" s="76">
        <v>381</v>
      </c>
      <c r="W385" s="38"/>
      <c r="Y385" s="40"/>
    </row>
    <row r="386" spans="6:25" x14ac:dyDescent="0.3">
      <c r="F386" s="73">
        <v>382</v>
      </c>
      <c r="G386" s="23"/>
      <c r="U386" s="24"/>
      <c r="V386" s="76">
        <v>382</v>
      </c>
      <c r="W386" s="38"/>
      <c r="Y386" s="40"/>
    </row>
    <row r="387" spans="6:25" x14ac:dyDescent="0.3">
      <c r="F387" s="73">
        <v>383</v>
      </c>
      <c r="G387" s="23"/>
      <c r="U387" s="24"/>
      <c r="V387" s="76">
        <v>383</v>
      </c>
      <c r="W387" s="38"/>
      <c r="Y387" s="40"/>
    </row>
    <row r="388" spans="6:25" x14ac:dyDescent="0.3">
      <c r="F388" s="73">
        <v>384</v>
      </c>
      <c r="G388" s="62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63"/>
      <c r="V388" s="76">
        <v>384</v>
      </c>
      <c r="W388" s="45"/>
      <c r="X388" s="46"/>
      <c r="Y388" s="47"/>
    </row>
    <row r="389" spans="6:25" x14ac:dyDescent="0.3">
      <c r="F389" s="73">
        <v>385</v>
      </c>
      <c r="G389" s="23"/>
      <c r="U389" s="24"/>
      <c r="V389" s="76">
        <v>385</v>
      </c>
      <c r="W389" s="38"/>
      <c r="Y389" s="40"/>
    </row>
    <row r="390" spans="6:25" x14ac:dyDescent="0.3">
      <c r="F390" s="73">
        <v>386</v>
      </c>
      <c r="G390" s="23"/>
      <c r="U390" s="24"/>
      <c r="V390" s="76">
        <v>386</v>
      </c>
      <c r="W390" s="38"/>
      <c r="Y390" s="40"/>
    </row>
    <row r="391" spans="6:25" x14ac:dyDescent="0.3">
      <c r="F391" s="73">
        <v>387</v>
      </c>
      <c r="G391" s="23"/>
      <c r="U391" s="24"/>
      <c r="V391" s="76">
        <v>387</v>
      </c>
      <c r="W391" s="38"/>
      <c r="Y391" s="40"/>
    </row>
    <row r="392" spans="6:25" x14ac:dyDescent="0.3">
      <c r="F392" s="73">
        <v>388</v>
      </c>
      <c r="G392" s="23"/>
      <c r="U392" s="24"/>
      <c r="V392" s="76">
        <v>388</v>
      </c>
      <c r="W392" s="38"/>
      <c r="Y392" s="40"/>
    </row>
    <row r="393" spans="6:25" x14ac:dyDescent="0.3">
      <c r="F393" s="73">
        <v>389</v>
      </c>
      <c r="G393" s="23"/>
      <c r="U393" s="24"/>
      <c r="V393" s="76">
        <v>389</v>
      </c>
      <c r="W393" s="38"/>
      <c r="Y393" s="40"/>
    </row>
    <row r="394" spans="6:25" x14ac:dyDescent="0.3">
      <c r="F394" s="73">
        <v>390</v>
      </c>
      <c r="G394" s="23"/>
      <c r="U394" s="24"/>
      <c r="V394" s="76">
        <v>390</v>
      </c>
      <c r="W394" s="38"/>
      <c r="Y394" s="40"/>
    </row>
    <row r="395" spans="6:25" x14ac:dyDescent="0.3">
      <c r="F395" s="73">
        <v>391</v>
      </c>
      <c r="G395" s="60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61"/>
      <c r="V395" s="76">
        <v>391</v>
      </c>
      <c r="W395" s="49"/>
      <c r="X395" s="50"/>
      <c r="Y395" s="51"/>
    </row>
    <row r="396" spans="6:25" x14ac:dyDescent="0.3">
      <c r="F396" s="73">
        <v>392</v>
      </c>
      <c r="G396" s="23"/>
      <c r="U396" s="24"/>
      <c r="V396" s="76">
        <v>392</v>
      </c>
      <c r="W396" s="38"/>
      <c r="Y396" s="40"/>
    </row>
    <row r="397" spans="6:25" x14ac:dyDescent="0.3">
      <c r="F397" s="73">
        <v>393</v>
      </c>
      <c r="G397" s="23"/>
      <c r="U397" s="24"/>
      <c r="V397" s="76">
        <v>393</v>
      </c>
      <c r="W397" s="38"/>
      <c r="Y397" s="40"/>
    </row>
    <row r="398" spans="6:25" x14ac:dyDescent="0.3">
      <c r="F398" s="73">
        <v>394</v>
      </c>
      <c r="G398" s="23"/>
      <c r="U398" s="24"/>
      <c r="V398" s="76">
        <v>394</v>
      </c>
      <c r="W398" s="38"/>
      <c r="Y398" s="40"/>
    </row>
    <row r="399" spans="6:25" x14ac:dyDescent="0.3">
      <c r="F399" s="73">
        <v>395</v>
      </c>
      <c r="G399" s="23"/>
      <c r="U399" s="24"/>
      <c r="V399" s="76">
        <v>395</v>
      </c>
      <c r="W399" s="38"/>
      <c r="Y399" s="40"/>
    </row>
    <row r="400" spans="6:25" x14ac:dyDescent="0.3">
      <c r="F400" s="73">
        <v>396</v>
      </c>
      <c r="G400" s="62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63"/>
      <c r="V400" s="76">
        <v>396</v>
      </c>
      <c r="W400" s="45"/>
      <c r="X400" s="46"/>
      <c r="Y400" s="47"/>
    </row>
    <row r="401" spans="6:25" x14ac:dyDescent="0.3">
      <c r="F401" s="73">
        <v>397</v>
      </c>
      <c r="G401" s="23"/>
      <c r="U401" s="24"/>
      <c r="V401" s="76">
        <v>397</v>
      </c>
      <c r="W401" s="38"/>
      <c r="Y401" s="40"/>
    </row>
    <row r="402" spans="6:25" x14ac:dyDescent="0.3">
      <c r="F402" s="73">
        <v>398</v>
      </c>
      <c r="G402" s="23"/>
      <c r="U402" s="24"/>
      <c r="V402" s="76">
        <v>398</v>
      </c>
      <c r="W402" s="38"/>
      <c r="Y402" s="40"/>
    </row>
    <row r="403" spans="6:25" x14ac:dyDescent="0.3">
      <c r="F403" s="73">
        <v>399</v>
      </c>
      <c r="G403" s="23"/>
      <c r="U403" s="24"/>
      <c r="V403" s="76">
        <v>399</v>
      </c>
      <c r="W403" s="38"/>
      <c r="Y403" s="40"/>
    </row>
    <row r="404" spans="6:25" x14ac:dyDescent="0.3">
      <c r="F404" s="73">
        <v>400</v>
      </c>
      <c r="G404" s="23"/>
      <c r="U404" s="24"/>
      <c r="V404" s="76">
        <v>400</v>
      </c>
      <c r="W404" s="38"/>
      <c r="Y404" s="40"/>
    </row>
    <row r="405" spans="6:25" x14ac:dyDescent="0.3">
      <c r="F405" s="73">
        <v>401</v>
      </c>
      <c r="G405" s="23"/>
      <c r="U405" s="24"/>
      <c r="V405" s="76">
        <v>401</v>
      </c>
      <c r="W405" s="38"/>
      <c r="Y405" s="40"/>
    </row>
    <row r="406" spans="6:25" x14ac:dyDescent="0.3">
      <c r="F406" s="73">
        <v>402</v>
      </c>
      <c r="G406" s="23"/>
      <c r="U406" s="24"/>
      <c r="V406" s="76">
        <v>402</v>
      </c>
      <c r="W406" s="38"/>
      <c r="Y406" s="40"/>
    </row>
    <row r="407" spans="6:25" x14ac:dyDescent="0.3">
      <c r="F407" s="73">
        <v>403</v>
      </c>
      <c r="G407" s="60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61"/>
      <c r="V407" s="76">
        <v>403</v>
      </c>
      <c r="W407" s="49"/>
      <c r="X407" s="50"/>
      <c r="Y407" s="51"/>
    </row>
    <row r="408" spans="6:25" x14ac:dyDescent="0.3">
      <c r="F408" s="73">
        <v>404</v>
      </c>
      <c r="G408" s="23"/>
      <c r="U408" s="24"/>
      <c r="V408" s="76">
        <v>404</v>
      </c>
      <c r="W408" s="38"/>
      <c r="Y408" s="40"/>
    </row>
    <row r="409" spans="6:25" x14ac:dyDescent="0.3">
      <c r="F409" s="73">
        <v>405</v>
      </c>
      <c r="G409" s="23"/>
      <c r="U409" s="24"/>
      <c r="V409" s="76">
        <v>405</v>
      </c>
      <c r="W409" s="38"/>
      <c r="Y409" s="40"/>
    </row>
    <row r="410" spans="6:25" x14ac:dyDescent="0.3">
      <c r="F410" s="73">
        <v>406</v>
      </c>
      <c r="G410" s="23"/>
      <c r="U410" s="24"/>
      <c r="V410" s="76">
        <v>406</v>
      </c>
      <c r="W410" s="38"/>
      <c r="Y410" s="40"/>
    </row>
    <row r="411" spans="6:25" x14ac:dyDescent="0.3">
      <c r="F411" s="73">
        <v>407</v>
      </c>
      <c r="G411" s="23"/>
      <c r="U411" s="24"/>
      <c r="V411" s="76">
        <v>407</v>
      </c>
      <c r="W411" s="38"/>
      <c r="Y411" s="40"/>
    </row>
    <row r="412" spans="6:25" x14ac:dyDescent="0.3">
      <c r="F412" s="73">
        <v>408</v>
      </c>
      <c r="G412" s="62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63"/>
      <c r="V412" s="76">
        <v>408</v>
      </c>
      <c r="W412" s="45"/>
      <c r="X412" s="46"/>
      <c r="Y412" s="47"/>
    </row>
    <row r="413" spans="6:25" x14ac:dyDescent="0.3">
      <c r="F413" s="73">
        <v>409</v>
      </c>
      <c r="G413" s="23"/>
      <c r="U413" s="24"/>
      <c r="V413" s="76">
        <v>409</v>
      </c>
      <c r="W413" s="38"/>
      <c r="Y413" s="40"/>
    </row>
    <row r="414" spans="6:25" x14ac:dyDescent="0.3">
      <c r="F414" s="73">
        <v>410</v>
      </c>
      <c r="G414" s="23"/>
      <c r="U414" s="24"/>
      <c r="V414" s="76">
        <v>410</v>
      </c>
      <c r="W414" s="38"/>
      <c r="Y414" s="40"/>
    </row>
    <row r="415" spans="6:25" x14ac:dyDescent="0.3">
      <c r="F415" s="73">
        <v>411</v>
      </c>
      <c r="G415" s="23"/>
      <c r="U415" s="24"/>
      <c r="V415" s="76">
        <v>411</v>
      </c>
      <c r="W415" s="38"/>
      <c r="Y415" s="40"/>
    </row>
    <row r="416" spans="6:25" x14ac:dyDescent="0.3">
      <c r="F416" s="73">
        <v>412</v>
      </c>
      <c r="G416" s="23"/>
      <c r="U416" s="24"/>
      <c r="V416" s="76">
        <v>412</v>
      </c>
      <c r="W416" s="38"/>
      <c r="Y416" s="40"/>
    </row>
    <row r="417" spans="6:25" x14ac:dyDescent="0.3">
      <c r="F417" s="73">
        <v>413</v>
      </c>
      <c r="G417" s="23"/>
      <c r="U417" s="24"/>
      <c r="V417" s="76">
        <v>413</v>
      </c>
      <c r="W417" s="38"/>
      <c r="Y417" s="40"/>
    </row>
    <row r="418" spans="6:25" x14ac:dyDescent="0.3">
      <c r="F418" s="73">
        <v>414</v>
      </c>
      <c r="G418" s="23"/>
      <c r="U418" s="24"/>
      <c r="V418" s="76">
        <v>414</v>
      </c>
      <c r="W418" s="38"/>
      <c r="Y418" s="40"/>
    </row>
    <row r="419" spans="6:25" x14ac:dyDescent="0.3">
      <c r="F419" s="73">
        <v>415</v>
      </c>
      <c r="G419" s="60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61"/>
      <c r="V419" s="76">
        <v>415</v>
      </c>
      <c r="W419" s="49"/>
      <c r="X419" s="50"/>
      <c r="Y419" s="51"/>
    </row>
    <row r="420" spans="6:25" x14ac:dyDescent="0.3">
      <c r="F420" s="73">
        <v>416</v>
      </c>
      <c r="G420" s="23"/>
      <c r="U420" s="24"/>
      <c r="V420" s="76">
        <v>416</v>
      </c>
      <c r="W420" s="38"/>
      <c r="Y420" s="40"/>
    </row>
    <row r="421" spans="6:25" x14ac:dyDescent="0.3">
      <c r="F421" s="73">
        <v>417</v>
      </c>
      <c r="G421" s="23"/>
      <c r="U421" s="24"/>
      <c r="V421" s="76">
        <v>417</v>
      </c>
      <c r="W421" s="38"/>
      <c r="Y421" s="40"/>
    </row>
    <row r="422" spans="6:25" x14ac:dyDescent="0.3">
      <c r="F422" s="73">
        <v>418</v>
      </c>
      <c r="G422" s="23"/>
      <c r="U422" s="24"/>
      <c r="V422" s="76">
        <v>418</v>
      </c>
      <c r="W422" s="38"/>
      <c r="Y422" s="40"/>
    </row>
    <row r="423" spans="6:25" x14ac:dyDescent="0.3">
      <c r="F423" s="73">
        <v>419</v>
      </c>
      <c r="G423" s="23"/>
      <c r="U423" s="24"/>
      <c r="V423" s="76">
        <v>419</v>
      </c>
      <c r="W423" s="38"/>
      <c r="Y423" s="40"/>
    </row>
    <row r="424" spans="6:25" x14ac:dyDescent="0.3">
      <c r="F424" s="73">
        <v>420</v>
      </c>
      <c r="G424" s="62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63"/>
      <c r="V424" s="76">
        <v>420</v>
      </c>
      <c r="W424" s="45"/>
      <c r="X424" s="46"/>
      <c r="Y424" s="47"/>
    </row>
    <row r="425" spans="6:25" x14ac:dyDescent="0.3">
      <c r="F425" s="73">
        <v>421</v>
      </c>
      <c r="G425" s="23"/>
      <c r="U425" s="24"/>
      <c r="V425" s="76">
        <v>421</v>
      </c>
      <c r="W425" s="38"/>
      <c r="Y425" s="40"/>
    </row>
    <row r="426" spans="6:25" x14ac:dyDescent="0.3">
      <c r="F426" s="73">
        <v>422</v>
      </c>
      <c r="G426" s="23"/>
      <c r="U426" s="24"/>
      <c r="V426" s="76">
        <v>422</v>
      </c>
      <c r="W426" s="38"/>
      <c r="Y426" s="40"/>
    </row>
    <row r="427" spans="6:25" x14ac:dyDescent="0.3">
      <c r="F427" s="73">
        <v>423</v>
      </c>
      <c r="G427" s="23"/>
      <c r="U427" s="24"/>
      <c r="V427" s="76">
        <v>423</v>
      </c>
      <c r="W427" s="38"/>
      <c r="Y427" s="40"/>
    </row>
    <row r="428" spans="6:25" x14ac:dyDescent="0.3">
      <c r="F428" s="73">
        <v>424</v>
      </c>
      <c r="G428" s="23"/>
      <c r="U428" s="24"/>
      <c r="V428" s="76">
        <v>424</v>
      </c>
      <c r="W428" s="38"/>
      <c r="Y428" s="40"/>
    </row>
    <row r="429" spans="6:25" x14ac:dyDescent="0.3">
      <c r="F429" s="73">
        <v>425</v>
      </c>
      <c r="G429" s="23"/>
      <c r="U429" s="24"/>
      <c r="V429" s="76">
        <v>425</v>
      </c>
      <c r="W429" s="38"/>
      <c r="Y429" s="40"/>
    </row>
    <row r="430" spans="6:25" x14ac:dyDescent="0.3">
      <c r="F430" s="73">
        <v>426</v>
      </c>
      <c r="G430" s="23"/>
      <c r="U430" s="24"/>
      <c r="V430" s="76">
        <v>426</v>
      </c>
      <c r="W430" s="38"/>
      <c r="Y430" s="40"/>
    </row>
    <row r="431" spans="6:25" x14ac:dyDescent="0.3">
      <c r="F431" s="73">
        <v>427</v>
      </c>
      <c r="G431" s="60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61"/>
      <c r="V431" s="76">
        <v>427</v>
      </c>
      <c r="W431" s="49"/>
      <c r="X431" s="50"/>
      <c r="Y431" s="51"/>
    </row>
    <row r="432" spans="6:25" x14ac:dyDescent="0.3">
      <c r="F432" s="73">
        <v>428</v>
      </c>
      <c r="G432" s="23"/>
      <c r="U432" s="24"/>
      <c r="V432" s="76">
        <v>428</v>
      </c>
      <c r="W432" s="38"/>
      <c r="Y432" s="40"/>
    </row>
    <row r="433" spans="6:25" x14ac:dyDescent="0.3">
      <c r="F433" s="73">
        <v>429</v>
      </c>
      <c r="G433" s="23"/>
      <c r="U433" s="24"/>
      <c r="V433" s="76">
        <v>429</v>
      </c>
      <c r="W433" s="38"/>
      <c r="Y433" s="40"/>
    </row>
    <row r="434" spans="6:25" x14ac:dyDescent="0.3">
      <c r="F434" s="73">
        <v>430</v>
      </c>
      <c r="G434" s="23"/>
      <c r="U434" s="24"/>
      <c r="V434" s="76">
        <v>430</v>
      </c>
      <c r="W434" s="38"/>
      <c r="Y434" s="40"/>
    </row>
    <row r="435" spans="6:25" x14ac:dyDescent="0.3">
      <c r="F435" s="73">
        <v>431</v>
      </c>
      <c r="G435" s="23"/>
      <c r="U435" s="24"/>
      <c r="V435" s="76">
        <v>431</v>
      </c>
      <c r="W435" s="38"/>
      <c r="Y435" s="40"/>
    </row>
    <row r="436" spans="6:25" x14ac:dyDescent="0.3">
      <c r="F436" s="73">
        <v>432</v>
      </c>
      <c r="G436" s="62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63"/>
      <c r="V436" s="76">
        <v>432</v>
      </c>
      <c r="W436" s="45"/>
      <c r="X436" s="46"/>
      <c r="Y436" s="47"/>
    </row>
    <row r="437" spans="6:25" x14ac:dyDescent="0.3">
      <c r="F437" s="73">
        <v>433</v>
      </c>
      <c r="G437" s="23"/>
      <c r="U437" s="24"/>
      <c r="V437" s="76">
        <v>433</v>
      </c>
      <c r="W437" s="38"/>
      <c r="Y437" s="40"/>
    </row>
    <row r="438" spans="6:25" x14ac:dyDescent="0.3">
      <c r="F438" s="73">
        <v>434</v>
      </c>
      <c r="G438" s="23"/>
      <c r="U438" s="24"/>
      <c r="V438" s="76">
        <v>434</v>
      </c>
      <c r="W438" s="38"/>
      <c r="Y438" s="40"/>
    </row>
    <row r="439" spans="6:25" x14ac:dyDescent="0.3">
      <c r="F439" s="73">
        <v>435</v>
      </c>
      <c r="G439" s="23"/>
      <c r="U439" s="24"/>
      <c r="V439" s="76">
        <v>435</v>
      </c>
      <c r="W439" s="38"/>
      <c r="Y439" s="40"/>
    </row>
    <row r="440" spans="6:25" x14ac:dyDescent="0.3">
      <c r="F440" s="73">
        <v>436</v>
      </c>
      <c r="G440" s="23"/>
      <c r="U440" s="24"/>
      <c r="V440" s="76">
        <v>436</v>
      </c>
      <c r="W440" s="38"/>
      <c r="Y440" s="40"/>
    </row>
    <row r="441" spans="6:25" x14ac:dyDescent="0.3">
      <c r="F441" s="73">
        <v>437</v>
      </c>
      <c r="G441" s="23"/>
      <c r="U441" s="24"/>
      <c r="V441" s="76">
        <v>437</v>
      </c>
      <c r="W441" s="38"/>
      <c r="Y441" s="40"/>
    </row>
    <row r="442" spans="6:25" x14ac:dyDescent="0.3">
      <c r="F442" s="73">
        <v>438</v>
      </c>
      <c r="G442" s="23"/>
      <c r="U442" s="24"/>
      <c r="V442" s="76">
        <v>438</v>
      </c>
      <c r="W442" s="38"/>
      <c r="Y442" s="40"/>
    </row>
    <row r="443" spans="6:25" x14ac:dyDescent="0.3">
      <c r="F443" s="73">
        <v>439</v>
      </c>
      <c r="G443" s="60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61"/>
      <c r="V443" s="76">
        <v>439</v>
      </c>
      <c r="W443" s="49"/>
      <c r="X443" s="50"/>
      <c r="Y443" s="51"/>
    </row>
    <row r="444" spans="6:25" x14ac:dyDescent="0.3">
      <c r="F444" s="73">
        <v>440</v>
      </c>
      <c r="G444" s="23"/>
      <c r="U444" s="24"/>
      <c r="V444" s="76">
        <v>440</v>
      </c>
      <c r="W444" s="38"/>
      <c r="Y444" s="40"/>
    </row>
    <row r="445" spans="6:25" x14ac:dyDescent="0.3">
      <c r="F445" s="73">
        <v>441</v>
      </c>
      <c r="G445" s="23"/>
      <c r="U445" s="24"/>
      <c r="V445" s="76">
        <v>441</v>
      </c>
      <c r="W445" s="38"/>
      <c r="Y445" s="40"/>
    </row>
    <row r="446" spans="6:25" x14ac:dyDescent="0.3">
      <c r="F446" s="73">
        <v>442</v>
      </c>
      <c r="G446" s="23"/>
      <c r="U446" s="24"/>
      <c r="V446" s="76">
        <v>442</v>
      </c>
      <c r="W446" s="38"/>
      <c r="Y446" s="40"/>
    </row>
    <row r="447" spans="6:25" x14ac:dyDescent="0.3">
      <c r="F447" s="73">
        <v>443</v>
      </c>
      <c r="G447" s="23"/>
      <c r="U447" s="24"/>
      <c r="V447" s="76">
        <v>443</v>
      </c>
      <c r="W447" s="38"/>
      <c r="Y447" s="40"/>
    </row>
    <row r="448" spans="6:25" x14ac:dyDescent="0.3">
      <c r="F448" s="73">
        <v>444</v>
      </c>
      <c r="G448" s="62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63"/>
      <c r="V448" s="76">
        <v>444</v>
      </c>
      <c r="W448" s="45"/>
      <c r="X448" s="46"/>
      <c r="Y448" s="47"/>
    </row>
    <row r="449" spans="6:25" x14ac:dyDescent="0.3">
      <c r="F449" s="73">
        <v>445</v>
      </c>
      <c r="G449" s="23"/>
      <c r="U449" s="24"/>
      <c r="V449" s="76">
        <v>445</v>
      </c>
      <c r="W449" s="38"/>
      <c r="Y449" s="40"/>
    </row>
    <row r="450" spans="6:25" x14ac:dyDescent="0.3">
      <c r="F450" s="73">
        <v>446</v>
      </c>
      <c r="G450" s="23"/>
      <c r="U450" s="24"/>
      <c r="V450" s="76">
        <v>446</v>
      </c>
      <c r="W450" s="38"/>
      <c r="Y450" s="40"/>
    </row>
    <row r="451" spans="6:25" x14ac:dyDescent="0.3">
      <c r="F451" s="73">
        <v>447</v>
      </c>
      <c r="G451" s="23"/>
      <c r="U451" s="24"/>
      <c r="V451" s="76">
        <v>447</v>
      </c>
      <c r="W451" s="38"/>
      <c r="Y451" s="40"/>
    </row>
    <row r="452" spans="6:25" x14ac:dyDescent="0.3">
      <c r="F452" s="73">
        <v>448</v>
      </c>
      <c r="G452" s="23"/>
      <c r="U452" s="24"/>
      <c r="V452" s="76">
        <v>448</v>
      </c>
      <c r="W452" s="38"/>
      <c r="Y452" s="40"/>
    </row>
    <row r="453" spans="6:25" x14ac:dyDescent="0.3">
      <c r="F453" s="73">
        <v>449</v>
      </c>
      <c r="G453" s="23"/>
      <c r="U453" s="24"/>
      <c r="V453" s="76">
        <v>449</v>
      </c>
      <c r="W453" s="38"/>
      <c r="Y453" s="40"/>
    </row>
    <row r="454" spans="6:25" x14ac:dyDescent="0.3">
      <c r="F454" s="73">
        <v>450</v>
      </c>
      <c r="G454" s="23"/>
      <c r="U454" s="24"/>
      <c r="V454" s="76">
        <v>450</v>
      </c>
      <c r="W454" s="38"/>
      <c r="Y454" s="40"/>
    </row>
    <row r="455" spans="6:25" x14ac:dyDescent="0.3">
      <c r="F455" s="73">
        <v>451</v>
      </c>
      <c r="G455" s="60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61"/>
      <c r="V455" s="76">
        <v>451</v>
      </c>
      <c r="W455" s="49"/>
      <c r="X455" s="50"/>
      <c r="Y455" s="51"/>
    </row>
    <row r="456" spans="6:25" x14ac:dyDescent="0.3">
      <c r="F456" s="73">
        <v>452</v>
      </c>
      <c r="G456" s="23"/>
      <c r="U456" s="24"/>
      <c r="V456" s="76">
        <v>452</v>
      </c>
      <c r="W456" s="38"/>
      <c r="Y456" s="40"/>
    </row>
    <row r="457" spans="6:25" x14ac:dyDescent="0.3">
      <c r="F457" s="73">
        <v>453</v>
      </c>
      <c r="G457" s="23"/>
      <c r="U457" s="24"/>
      <c r="V457" s="76">
        <v>453</v>
      </c>
      <c r="W457" s="38"/>
      <c r="Y457" s="40"/>
    </row>
    <row r="458" spans="6:25" x14ac:dyDescent="0.3">
      <c r="F458" s="73">
        <v>454</v>
      </c>
      <c r="G458" s="23"/>
      <c r="U458" s="24"/>
      <c r="V458" s="76">
        <v>454</v>
      </c>
      <c r="W458" s="38"/>
      <c r="Y458" s="40"/>
    </row>
    <row r="459" spans="6:25" x14ac:dyDescent="0.3">
      <c r="F459" s="73">
        <v>455</v>
      </c>
      <c r="G459" s="23"/>
      <c r="U459" s="24"/>
      <c r="V459" s="76">
        <v>455</v>
      </c>
      <c r="W459" s="38"/>
      <c r="Y459" s="40"/>
    </row>
    <row r="460" spans="6:25" x14ac:dyDescent="0.3">
      <c r="F460" s="73">
        <v>456</v>
      </c>
      <c r="G460" s="62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63"/>
      <c r="V460" s="76">
        <v>456</v>
      </c>
      <c r="W460" s="45"/>
      <c r="X460" s="46"/>
      <c r="Y460" s="47"/>
    </row>
    <row r="461" spans="6:25" x14ac:dyDescent="0.3">
      <c r="F461" s="73">
        <v>457</v>
      </c>
      <c r="G461" s="23"/>
      <c r="U461" s="24"/>
      <c r="V461" s="76">
        <v>457</v>
      </c>
      <c r="W461" s="38"/>
      <c r="Y461" s="40"/>
    </row>
    <row r="462" spans="6:25" x14ac:dyDescent="0.3">
      <c r="F462" s="73">
        <v>458</v>
      </c>
      <c r="G462" s="23"/>
      <c r="U462" s="24"/>
      <c r="V462" s="76">
        <v>458</v>
      </c>
      <c r="W462" s="38"/>
      <c r="Y462" s="40"/>
    </row>
    <row r="463" spans="6:25" x14ac:dyDescent="0.3">
      <c r="F463" s="73">
        <v>459</v>
      </c>
      <c r="G463" s="23"/>
      <c r="U463" s="24"/>
      <c r="V463" s="76">
        <v>459</v>
      </c>
      <c r="W463" s="38"/>
      <c r="Y463" s="40"/>
    </row>
    <row r="464" spans="6:25" x14ac:dyDescent="0.3">
      <c r="F464" s="73">
        <v>460</v>
      </c>
      <c r="G464" s="23"/>
      <c r="U464" s="24"/>
      <c r="V464" s="76">
        <v>460</v>
      </c>
      <c r="W464" s="38"/>
      <c r="Y464" s="40"/>
    </row>
    <row r="465" spans="6:25" x14ac:dyDescent="0.3">
      <c r="F465" s="73">
        <v>461</v>
      </c>
      <c r="G465" s="23"/>
      <c r="U465" s="24"/>
      <c r="V465" s="76">
        <v>461</v>
      </c>
      <c r="W465" s="38"/>
      <c r="Y465" s="40"/>
    </row>
    <row r="466" spans="6:25" x14ac:dyDescent="0.3">
      <c r="F466" s="73">
        <v>462</v>
      </c>
      <c r="G466" s="23"/>
      <c r="U466" s="24"/>
      <c r="V466" s="76">
        <v>462</v>
      </c>
      <c r="W466" s="38"/>
      <c r="Y466" s="40"/>
    </row>
    <row r="467" spans="6:25" x14ac:dyDescent="0.3">
      <c r="F467" s="73">
        <v>463</v>
      </c>
      <c r="G467" s="60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61"/>
      <c r="V467" s="76">
        <v>463</v>
      </c>
      <c r="W467" s="49"/>
      <c r="X467" s="50"/>
      <c r="Y467" s="51"/>
    </row>
    <row r="468" spans="6:25" x14ac:dyDescent="0.3">
      <c r="F468" s="73">
        <v>464</v>
      </c>
      <c r="G468" s="23"/>
      <c r="U468" s="24"/>
      <c r="V468" s="76">
        <v>464</v>
      </c>
      <c r="W468" s="38"/>
      <c r="Y468" s="40"/>
    </row>
    <row r="469" spans="6:25" x14ac:dyDescent="0.3">
      <c r="F469" s="73">
        <v>465</v>
      </c>
      <c r="G469" s="23"/>
      <c r="U469" s="24"/>
      <c r="V469" s="76">
        <v>465</v>
      </c>
      <c r="W469" s="38"/>
      <c r="Y469" s="40"/>
    </row>
    <row r="470" spans="6:25" x14ac:dyDescent="0.3">
      <c r="F470" s="73">
        <v>466</v>
      </c>
      <c r="G470" s="23"/>
      <c r="U470" s="24"/>
      <c r="V470" s="76">
        <v>466</v>
      </c>
      <c r="W470" s="38"/>
      <c r="Y470" s="40"/>
    </row>
    <row r="471" spans="6:25" x14ac:dyDescent="0.3">
      <c r="F471" s="73">
        <v>467</v>
      </c>
      <c r="G471" s="23"/>
      <c r="U471" s="24"/>
      <c r="V471" s="76">
        <v>467</v>
      </c>
      <c r="W471" s="38"/>
      <c r="Y471" s="40"/>
    </row>
    <row r="472" spans="6:25" x14ac:dyDescent="0.3">
      <c r="F472" s="73">
        <v>468</v>
      </c>
      <c r="G472" s="62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63"/>
      <c r="V472" s="76">
        <v>468</v>
      </c>
      <c r="W472" s="45"/>
      <c r="X472" s="46"/>
      <c r="Y472" s="47"/>
    </row>
    <row r="473" spans="6:25" x14ac:dyDescent="0.3">
      <c r="F473" s="73">
        <v>469</v>
      </c>
      <c r="G473" s="23"/>
      <c r="U473" s="24"/>
      <c r="V473" s="76">
        <v>469</v>
      </c>
      <c r="W473" s="38"/>
      <c r="Y473" s="40"/>
    </row>
    <row r="474" spans="6:25" x14ac:dyDescent="0.3">
      <c r="F474" s="73">
        <v>470</v>
      </c>
      <c r="G474" s="23"/>
      <c r="U474" s="24"/>
      <c r="V474" s="76">
        <v>470</v>
      </c>
      <c r="W474" s="38"/>
      <c r="Y474" s="40"/>
    </row>
    <row r="475" spans="6:25" x14ac:dyDescent="0.3">
      <c r="F475" s="73">
        <v>471</v>
      </c>
      <c r="G475" s="23"/>
      <c r="U475" s="24"/>
      <c r="V475" s="76">
        <v>471</v>
      </c>
      <c r="W475" s="38"/>
      <c r="Y475" s="40"/>
    </row>
    <row r="476" spans="6:25" x14ac:dyDescent="0.3">
      <c r="F476" s="73">
        <v>472</v>
      </c>
      <c r="G476" s="23"/>
      <c r="U476" s="24"/>
      <c r="V476" s="76">
        <v>472</v>
      </c>
      <c r="W476" s="38"/>
      <c r="Y476" s="40"/>
    </row>
    <row r="477" spans="6:25" x14ac:dyDescent="0.3">
      <c r="F477" s="73">
        <v>473</v>
      </c>
      <c r="G477" s="23"/>
      <c r="U477" s="24"/>
      <c r="V477" s="76">
        <v>473</v>
      </c>
      <c r="W477" s="38"/>
      <c r="Y477" s="40"/>
    </row>
    <row r="478" spans="6:25" x14ac:dyDescent="0.3">
      <c r="F478" s="73">
        <v>474</v>
      </c>
      <c r="G478" s="23"/>
      <c r="U478" s="24"/>
      <c r="V478" s="76">
        <v>474</v>
      </c>
      <c r="W478" s="38"/>
      <c r="Y478" s="40"/>
    </row>
    <row r="479" spans="6:25" x14ac:dyDescent="0.3">
      <c r="F479" s="73">
        <v>475</v>
      </c>
      <c r="G479" s="60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61"/>
      <c r="V479" s="76">
        <v>475</v>
      </c>
      <c r="W479" s="49"/>
      <c r="X479" s="50"/>
      <c r="Y479" s="51"/>
    </row>
    <row r="480" spans="6:25" x14ac:dyDescent="0.3">
      <c r="F480" s="73">
        <v>476</v>
      </c>
      <c r="G480" s="23"/>
      <c r="U480" s="24"/>
      <c r="V480" s="76">
        <v>476</v>
      </c>
      <c r="W480" s="38"/>
      <c r="Y480" s="40"/>
    </row>
    <row r="481" spans="6:25" x14ac:dyDescent="0.3">
      <c r="F481" s="73">
        <v>477</v>
      </c>
      <c r="G481" s="23"/>
      <c r="U481" s="24"/>
      <c r="V481" s="76">
        <v>477</v>
      </c>
      <c r="W481" s="38"/>
      <c r="Y481" s="40"/>
    </row>
    <row r="482" spans="6:25" x14ac:dyDescent="0.3">
      <c r="F482" s="73">
        <v>478</v>
      </c>
      <c r="G482" s="23"/>
      <c r="U482" s="24"/>
      <c r="V482" s="76">
        <v>478</v>
      </c>
      <c r="W482" s="38"/>
      <c r="Y482" s="40"/>
    </row>
    <row r="483" spans="6:25" x14ac:dyDescent="0.3">
      <c r="F483" s="73">
        <v>479</v>
      </c>
      <c r="G483" s="23"/>
      <c r="U483" s="24"/>
      <c r="V483" s="76">
        <v>479</v>
      </c>
      <c r="W483" s="38"/>
      <c r="Y483" s="40"/>
    </row>
    <row r="484" spans="6:25" x14ac:dyDescent="0.3">
      <c r="F484" s="73">
        <v>480</v>
      </c>
      <c r="G484" s="62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63"/>
      <c r="V484" s="76">
        <v>480</v>
      </c>
      <c r="W484" s="45"/>
      <c r="X484" s="46"/>
      <c r="Y484" s="47"/>
    </row>
    <row r="485" spans="6:25" x14ac:dyDescent="0.3">
      <c r="F485" s="73">
        <v>481</v>
      </c>
      <c r="G485" s="23"/>
      <c r="U485" s="24"/>
      <c r="V485" s="76">
        <v>481</v>
      </c>
      <c r="W485" s="38"/>
      <c r="Y485" s="40"/>
    </row>
    <row r="486" spans="6:25" x14ac:dyDescent="0.3">
      <c r="F486" s="73">
        <v>482</v>
      </c>
      <c r="G486" s="23"/>
      <c r="U486" s="24"/>
      <c r="V486" s="76">
        <v>482</v>
      </c>
      <c r="W486" s="38"/>
      <c r="Y486" s="40"/>
    </row>
    <row r="487" spans="6:25" x14ac:dyDescent="0.3">
      <c r="F487" s="73">
        <v>483</v>
      </c>
      <c r="G487" s="23"/>
      <c r="U487" s="24"/>
      <c r="V487" s="76">
        <v>483</v>
      </c>
      <c r="W487" s="38"/>
      <c r="Y487" s="40"/>
    </row>
    <row r="488" spans="6:25" x14ac:dyDescent="0.3">
      <c r="F488" s="73">
        <v>484</v>
      </c>
      <c r="G488" s="23"/>
      <c r="U488" s="24"/>
      <c r="V488" s="76">
        <v>484</v>
      </c>
      <c r="W488" s="38"/>
      <c r="Y488" s="40"/>
    </row>
    <row r="489" spans="6:25" x14ac:dyDescent="0.3">
      <c r="F489" s="73">
        <v>485</v>
      </c>
      <c r="G489" s="23"/>
      <c r="U489" s="24"/>
      <c r="V489" s="76">
        <v>485</v>
      </c>
      <c r="W489" s="38"/>
      <c r="Y489" s="40"/>
    </row>
    <row r="490" spans="6:25" x14ac:dyDescent="0.3">
      <c r="F490" s="73">
        <v>486</v>
      </c>
      <c r="G490" s="23"/>
      <c r="U490" s="24"/>
      <c r="V490" s="76">
        <v>486</v>
      </c>
      <c r="W490" s="38"/>
      <c r="Y490" s="40"/>
    </row>
    <row r="491" spans="6:25" x14ac:dyDescent="0.3">
      <c r="F491" s="73">
        <v>487</v>
      </c>
      <c r="G491" s="60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61"/>
      <c r="V491" s="76">
        <v>487</v>
      </c>
      <c r="W491" s="49"/>
      <c r="X491" s="50"/>
      <c r="Y491" s="51"/>
    </row>
    <row r="492" spans="6:25" x14ac:dyDescent="0.3">
      <c r="F492" s="73">
        <v>488</v>
      </c>
      <c r="G492" s="23"/>
      <c r="U492" s="24"/>
      <c r="V492" s="76">
        <v>488</v>
      </c>
      <c r="W492" s="38"/>
      <c r="Y492" s="40"/>
    </row>
    <row r="493" spans="6:25" x14ac:dyDescent="0.3">
      <c r="F493" s="73">
        <v>489</v>
      </c>
      <c r="G493" s="23"/>
      <c r="U493" s="24"/>
      <c r="V493" s="76">
        <v>489</v>
      </c>
      <c r="W493" s="38"/>
      <c r="Y493" s="40"/>
    </row>
    <row r="494" spans="6:25" x14ac:dyDescent="0.3">
      <c r="F494" s="73">
        <v>490</v>
      </c>
      <c r="G494" s="23"/>
      <c r="U494" s="24"/>
      <c r="V494" s="76">
        <v>490</v>
      </c>
      <c r="W494" s="38"/>
      <c r="Y494" s="40"/>
    </row>
    <row r="495" spans="6:25" x14ac:dyDescent="0.3">
      <c r="F495" s="73">
        <v>491</v>
      </c>
      <c r="G495" s="23"/>
      <c r="U495" s="24"/>
      <c r="V495" s="76">
        <v>491</v>
      </c>
      <c r="W495" s="38"/>
      <c r="Y495" s="40"/>
    </row>
    <row r="496" spans="6:25" x14ac:dyDescent="0.3">
      <c r="F496" s="73">
        <v>492</v>
      </c>
      <c r="G496" s="62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63"/>
      <c r="V496" s="76">
        <v>492</v>
      </c>
      <c r="W496" s="45"/>
      <c r="X496" s="46"/>
      <c r="Y496" s="47"/>
    </row>
    <row r="497" spans="6:25" x14ac:dyDescent="0.3">
      <c r="F497" s="73">
        <v>493</v>
      </c>
      <c r="G497" s="23"/>
      <c r="U497" s="24"/>
      <c r="V497" s="76">
        <v>493</v>
      </c>
      <c r="W497" s="38"/>
      <c r="Y497" s="40"/>
    </row>
    <row r="498" spans="6:25" x14ac:dyDescent="0.3">
      <c r="F498" s="73">
        <v>494</v>
      </c>
      <c r="G498" s="23"/>
      <c r="U498" s="24"/>
      <c r="V498" s="76">
        <v>494</v>
      </c>
      <c r="W498" s="38"/>
      <c r="Y498" s="40"/>
    </row>
    <row r="499" spans="6:25" x14ac:dyDescent="0.3">
      <c r="F499" s="73">
        <v>495</v>
      </c>
      <c r="G499" s="23"/>
      <c r="U499" s="24"/>
      <c r="V499" s="76">
        <v>495</v>
      </c>
      <c r="W499" s="38"/>
      <c r="Y499" s="40"/>
    </row>
    <row r="500" spans="6:25" x14ac:dyDescent="0.3">
      <c r="F500" s="73">
        <v>496</v>
      </c>
      <c r="G500" s="23"/>
      <c r="U500" s="24"/>
      <c r="V500" s="76">
        <v>496</v>
      </c>
      <c r="W500" s="38"/>
      <c r="Y500" s="40"/>
    </row>
    <row r="501" spans="6:25" x14ac:dyDescent="0.3">
      <c r="F501" s="73">
        <v>497</v>
      </c>
      <c r="G501" s="23"/>
      <c r="U501" s="24"/>
      <c r="V501" s="76">
        <v>497</v>
      </c>
      <c r="W501" s="38"/>
      <c r="Y501" s="40"/>
    </row>
    <row r="502" spans="6:25" x14ac:dyDescent="0.3">
      <c r="F502" s="73">
        <v>498</v>
      </c>
      <c r="G502" s="23"/>
      <c r="U502" s="24"/>
      <c r="V502" s="76">
        <v>498</v>
      </c>
      <c r="W502" s="38"/>
      <c r="Y502" s="40"/>
    </row>
    <row r="503" spans="6:25" x14ac:dyDescent="0.3">
      <c r="F503" s="73">
        <v>499</v>
      </c>
      <c r="G503" s="60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61"/>
      <c r="V503" s="76">
        <v>499</v>
      </c>
      <c r="W503" s="49"/>
      <c r="X503" s="50"/>
      <c r="Y503" s="51"/>
    </row>
    <row r="504" spans="6:25" x14ac:dyDescent="0.3">
      <c r="F504" s="73">
        <v>500</v>
      </c>
      <c r="G504" s="23"/>
      <c r="U504" s="24"/>
      <c r="V504" s="76">
        <v>500</v>
      </c>
      <c r="W504" s="38"/>
      <c r="Y504" s="40"/>
    </row>
    <row r="505" spans="6:25" x14ac:dyDescent="0.3">
      <c r="F505" s="73">
        <v>501</v>
      </c>
      <c r="G505" s="23"/>
      <c r="U505" s="24"/>
      <c r="V505" s="76">
        <v>501</v>
      </c>
      <c r="W505" s="38"/>
      <c r="Y505" s="40"/>
    </row>
    <row r="506" spans="6:25" x14ac:dyDescent="0.3">
      <c r="F506" s="73">
        <v>502</v>
      </c>
      <c r="G506" s="23"/>
      <c r="U506" s="24"/>
      <c r="V506" s="76">
        <v>502</v>
      </c>
      <c r="W506" s="38"/>
      <c r="Y506" s="40"/>
    </row>
    <row r="507" spans="6:25" x14ac:dyDescent="0.3">
      <c r="F507" s="73">
        <v>503</v>
      </c>
      <c r="G507" s="23"/>
      <c r="U507" s="24"/>
      <c r="V507" s="76">
        <v>503</v>
      </c>
      <c r="W507" s="38"/>
      <c r="Y507" s="40"/>
    </row>
    <row r="508" spans="6:25" x14ac:dyDescent="0.3">
      <c r="F508" s="73">
        <v>504</v>
      </c>
      <c r="G508" s="62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63"/>
      <c r="V508" s="76">
        <v>504</v>
      </c>
      <c r="W508" s="45"/>
      <c r="X508" s="46"/>
      <c r="Y508" s="47"/>
    </row>
    <row r="509" spans="6:25" x14ac:dyDescent="0.3">
      <c r="F509" s="73">
        <v>505</v>
      </c>
      <c r="G509" s="23"/>
      <c r="U509" s="24"/>
      <c r="V509" s="76">
        <v>505</v>
      </c>
      <c r="W509" s="38"/>
      <c r="Y509" s="40"/>
    </row>
    <row r="510" spans="6:25" x14ac:dyDescent="0.3">
      <c r="F510" s="73">
        <v>506</v>
      </c>
      <c r="G510" s="23"/>
      <c r="U510" s="24"/>
      <c r="V510" s="76">
        <v>506</v>
      </c>
      <c r="W510" s="38"/>
      <c r="Y510" s="40"/>
    </row>
    <row r="511" spans="6:25" x14ac:dyDescent="0.3">
      <c r="F511" s="73">
        <v>507</v>
      </c>
      <c r="G511" s="23"/>
      <c r="U511" s="24"/>
      <c r="V511" s="76">
        <v>507</v>
      </c>
      <c r="W511" s="38"/>
      <c r="Y511" s="40"/>
    </row>
    <row r="512" spans="6:25" x14ac:dyDescent="0.3">
      <c r="F512" s="73">
        <v>508</v>
      </c>
      <c r="G512" s="23"/>
      <c r="U512" s="24"/>
      <c r="V512" s="76">
        <v>508</v>
      </c>
      <c r="W512" s="38"/>
      <c r="Y512" s="40"/>
    </row>
    <row r="513" spans="6:25" x14ac:dyDescent="0.3">
      <c r="F513" s="73">
        <v>509</v>
      </c>
      <c r="G513" s="23"/>
      <c r="U513" s="24"/>
      <c r="V513" s="76">
        <v>509</v>
      </c>
      <c r="W513" s="38"/>
      <c r="Y513" s="40"/>
    </row>
    <row r="514" spans="6:25" x14ac:dyDescent="0.3">
      <c r="F514" s="73">
        <v>510</v>
      </c>
      <c r="G514" s="23"/>
      <c r="U514" s="24"/>
      <c r="V514" s="76">
        <v>510</v>
      </c>
      <c r="W514" s="38"/>
      <c r="Y514" s="40"/>
    </row>
    <row r="515" spans="6:25" x14ac:dyDescent="0.3">
      <c r="F515" s="73">
        <v>511</v>
      </c>
      <c r="G515" s="60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61"/>
      <c r="V515" s="76">
        <v>511</v>
      </c>
      <c r="W515" s="49"/>
      <c r="X515" s="50"/>
      <c r="Y515" s="51"/>
    </row>
    <row r="516" spans="6:25" x14ac:dyDescent="0.3">
      <c r="F516" s="73">
        <v>512</v>
      </c>
      <c r="G516" s="23"/>
      <c r="U516" s="24"/>
      <c r="V516" s="76">
        <v>512</v>
      </c>
      <c r="W516" s="38"/>
      <c r="Y516" s="40"/>
    </row>
    <row r="517" spans="6:25" x14ac:dyDescent="0.3">
      <c r="F517" s="73">
        <v>513</v>
      </c>
      <c r="G517" s="23"/>
      <c r="U517" s="24"/>
      <c r="V517" s="76">
        <v>513</v>
      </c>
      <c r="W517" s="38"/>
      <c r="Y517" s="40"/>
    </row>
    <row r="518" spans="6:25" x14ac:dyDescent="0.3">
      <c r="F518" s="73">
        <v>514</v>
      </c>
      <c r="G518" s="23"/>
      <c r="U518" s="24"/>
      <c r="V518" s="76">
        <v>514</v>
      </c>
      <c r="W518" s="38"/>
      <c r="Y518" s="40"/>
    </row>
    <row r="519" spans="6:25" x14ac:dyDescent="0.3">
      <c r="F519" s="73">
        <v>515</v>
      </c>
      <c r="G519" s="23"/>
      <c r="U519" s="24"/>
      <c r="V519" s="76">
        <v>515</v>
      </c>
      <c r="W519" s="38"/>
      <c r="Y519" s="40"/>
    </row>
    <row r="520" spans="6:25" x14ac:dyDescent="0.3">
      <c r="F520" s="73">
        <v>516</v>
      </c>
      <c r="G520" s="62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63"/>
      <c r="V520" s="76">
        <v>516</v>
      </c>
      <c r="W520" s="45"/>
      <c r="X520" s="46"/>
      <c r="Y520" s="47"/>
    </row>
    <row r="521" spans="6:25" x14ac:dyDescent="0.3">
      <c r="F521" s="73">
        <v>517</v>
      </c>
      <c r="G521" s="23"/>
      <c r="U521" s="24"/>
      <c r="V521" s="76">
        <v>517</v>
      </c>
      <c r="W521" s="38"/>
      <c r="Y521" s="40"/>
    </row>
    <row r="522" spans="6:25" x14ac:dyDescent="0.3">
      <c r="F522" s="73">
        <v>518</v>
      </c>
      <c r="G522" s="23"/>
      <c r="U522" s="24"/>
      <c r="V522" s="76">
        <v>518</v>
      </c>
      <c r="W522" s="38"/>
      <c r="Y522" s="40"/>
    </row>
    <row r="523" spans="6:25" x14ac:dyDescent="0.3">
      <c r="F523" s="73">
        <v>519</v>
      </c>
      <c r="G523" s="23"/>
      <c r="U523" s="24"/>
      <c r="V523" s="76">
        <v>519</v>
      </c>
      <c r="W523" s="38"/>
      <c r="Y523" s="40"/>
    </row>
    <row r="524" spans="6:25" x14ac:dyDescent="0.3">
      <c r="F524" s="73">
        <v>520</v>
      </c>
      <c r="G524" s="23"/>
      <c r="U524" s="24"/>
      <c r="V524" s="76">
        <v>520</v>
      </c>
      <c r="W524" s="38"/>
      <c r="Y524" s="40"/>
    </row>
    <row r="525" spans="6:25" x14ac:dyDescent="0.3">
      <c r="F525" s="73">
        <v>521</v>
      </c>
      <c r="G525" s="23"/>
      <c r="U525" s="24"/>
      <c r="V525" s="76">
        <v>521</v>
      </c>
      <c r="W525" s="38"/>
      <c r="Y525" s="40"/>
    </row>
    <row r="526" spans="6:25" x14ac:dyDescent="0.3">
      <c r="F526" s="73">
        <v>522</v>
      </c>
      <c r="G526" s="23"/>
      <c r="U526" s="24"/>
      <c r="V526" s="76">
        <v>522</v>
      </c>
      <c r="W526" s="38"/>
      <c r="Y526" s="40"/>
    </row>
    <row r="527" spans="6:25" x14ac:dyDescent="0.3">
      <c r="F527" s="73">
        <v>523</v>
      </c>
      <c r="G527" s="60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61"/>
      <c r="V527" s="76">
        <v>523</v>
      </c>
      <c r="W527" s="49"/>
      <c r="X527" s="50"/>
      <c r="Y527" s="51"/>
    </row>
    <row r="528" spans="6:25" x14ac:dyDescent="0.3">
      <c r="F528" s="73">
        <v>524</v>
      </c>
      <c r="G528" s="23"/>
      <c r="U528" s="24"/>
      <c r="V528" s="76">
        <v>524</v>
      </c>
      <c r="W528" s="38"/>
      <c r="Y528" s="40"/>
    </row>
    <row r="529" spans="6:25" x14ac:dyDescent="0.3">
      <c r="F529" s="73">
        <v>525</v>
      </c>
      <c r="G529" s="23"/>
      <c r="U529" s="24"/>
      <c r="V529" s="76">
        <v>525</v>
      </c>
      <c r="W529" s="38"/>
      <c r="Y529" s="40"/>
    </row>
    <row r="530" spans="6:25" x14ac:dyDescent="0.3">
      <c r="F530" s="73">
        <v>526</v>
      </c>
      <c r="G530" s="23"/>
      <c r="U530" s="24"/>
      <c r="V530" s="76">
        <v>526</v>
      </c>
      <c r="W530" s="38"/>
      <c r="Y530" s="40"/>
    </row>
    <row r="531" spans="6:25" x14ac:dyDescent="0.3">
      <c r="F531" s="73">
        <v>527</v>
      </c>
      <c r="G531" s="23"/>
      <c r="U531" s="24"/>
      <c r="V531" s="76">
        <v>527</v>
      </c>
      <c r="W531" s="38"/>
      <c r="Y531" s="40"/>
    </row>
    <row r="532" spans="6:25" x14ac:dyDescent="0.3">
      <c r="F532" s="73">
        <v>528</v>
      </c>
      <c r="G532" s="62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63"/>
      <c r="V532" s="76">
        <v>528</v>
      </c>
      <c r="W532" s="45"/>
      <c r="X532" s="46"/>
      <c r="Y532" s="47"/>
    </row>
    <row r="533" spans="6:25" x14ac:dyDescent="0.3">
      <c r="F533" s="73">
        <v>529</v>
      </c>
      <c r="G533" s="23"/>
      <c r="U533" s="24"/>
      <c r="V533" s="76">
        <v>529</v>
      </c>
      <c r="W533" s="38"/>
      <c r="Y533" s="40"/>
    </row>
    <row r="534" spans="6:25" x14ac:dyDescent="0.3">
      <c r="F534" s="73">
        <v>530</v>
      </c>
      <c r="G534" s="23"/>
      <c r="U534" s="24"/>
      <c r="V534" s="76">
        <v>530</v>
      </c>
      <c r="W534" s="38"/>
      <c r="Y534" s="40"/>
    </row>
    <row r="535" spans="6:25" x14ac:dyDescent="0.3">
      <c r="F535" s="73">
        <v>531</v>
      </c>
      <c r="G535" s="23"/>
      <c r="U535" s="24"/>
      <c r="V535" s="76">
        <v>531</v>
      </c>
      <c r="W535" s="38"/>
      <c r="Y535" s="40"/>
    </row>
    <row r="536" spans="6:25" x14ac:dyDescent="0.3">
      <c r="F536" s="73">
        <v>532</v>
      </c>
      <c r="G536" s="23"/>
      <c r="U536" s="24"/>
      <c r="V536" s="76">
        <v>532</v>
      </c>
      <c r="W536" s="38"/>
      <c r="Y536" s="40"/>
    </row>
    <row r="537" spans="6:25" x14ac:dyDescent="0.3">
      <c r="F537" s="73">
        <v>533</v>
      </c>
      <c r="G537" s="23"/>
      <c r="U537" s="24"/>
      <c r="V537" s="76">
        <v>533</v>
      </c>
      <c r="W537" s="38"/>
      <c r="Y537" s="40"/>
    </row>
    <row r="538" spans="6:25" x14ac:dyDescent="0.3">
      <c r="F538" s="73">
        <v>534</v>
      </c>
      <c r="G538" s="23"/>
      <c r="U538" s="24"/>
      <c r="V538" s="76">
        <v>534</v>
      </c>
      <c r="W538" s="38"/>
      <c r="Y538" s="40"/>
    </row>
    <row r="539" spans="6:25" x14ac:dyDescent="0.3">
      <c r="F539" s="73">
        <v>535</v>
      </c>
      <c r="G539" s="60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61"/>
      <c r="V539" s="76">
        <v>535</v>
      </c>
      <c r="W539" s="49"/>
      <c r="X539" s="50"/>
      <c r="Y539" s="51"/>
    </row>
    <row r="540" spans="6:25" x14ac:dyDescent="0.3">
      <c r="F540" s="73">
        <v>536</v>
      </c>
      <c r="G540" s="23"/>
      <c r="U540" s="24"/>
      <c r="V540" s="76">
        <v>536</v>
      </c>
      <c r="W540" s="38"/>
      <c r="Y540" s="40"/>
    </row>
    <row r="541" spans="6:25" x14ac:dyDescent="0.3">
      <c r="F541" s="73">
        <v>537</v>
      </c>
      <c r="G541" s="23"/>
      <c r="U541" s="24"/>
      <c r="V541" s="76">
        <v>537</v>
      </c>
      <c r="W541" s="38"/>
      <c r="Y541" s="40"/>
    </row>
    <row r="542" spans="6:25" x14ac:dyDescent="0.3">
      <c r="F542" s="73">
        <v>538</v>
      </c>
      <c r="G542" s="23"/>
      <c r="U542" s="24"/>
      <c r="V542" s="76">
        <v>538</v>
      </c>
      <c r="W542" s="38"/>
      <c r="Y542" s="40"/>
    </row>
    <row r="543" spans="6:25" x14ac:dyDescent="0.3">
      <c r="F543" s="73">
        <v>539</v>
      </c>
      <c r="G543" s="23"/>
      <c r="U543" s="24"/>
      <c r="V543" s="76">
        <v>539</v>
      </c>
      <c r="W543" s="38"/>
      <c r="Y543" s="40"/>
    </row>
    <row r="544" spans="6:25" x14ac:dyDescent="0.3">
      <c r="F544" s="73">
        <v>540</v>
      </c>
      <c r="G544" s="62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63"/>
      <c r="V544" s="76">
        <v>540</v>
      </c>
      <c r="W544" s="45"/>
      <c r="X544" s="46"/>
      <c r="Y544" s="47"/>
    </row>
    <row r="545" spans="6:25" x14ac:dyDescent="0.3">
      <c r="F545" s="73">
        <v>541</v>
      </c>
      <c r="G545" s="23"/>
      <c r="U545" s="24"/>
      <c r="V545" s="76">
        <v>541</v>
      </c>
      <c r="W545" s="38"/>
      <c r="Y545" s="40"/>
    </row>
    <row r="546" spans="6:25" x14ac:dyDescent="0.3">
      <c r="F546" s="73">
        <v>542</v>
      </c>
      <c r="G546" s="23"/>
      <c r="U546" s="24"/>
      <c r="V546" s="76">
        <v>542</v>
      </c>
      <c r="W546" s="38"/>
      <c r="Y546" s="40"/>
    </row>
    <row r="547" spans="6:25" x14ac:dyDescent="0.3">
      <c r="F547" s="73">
        <v>543</v>
      </c>
      <c r="G547" s="23"/>
      <c r="U547" s="24"/>
      <c r="V547" s="76">
        <v>543</v>
      </c>
      <c r="W547" s="38"/>
      <c r="Y547" s="40"/>
    </row>
    <row r="548" spans="6:25" x14ac:dyDescent="0.3">
      <c r="F548" s="73">
        <v>544</v>
      </c>
      <c r="G548" s="23"/>
      <c r="U548" s="24"/>
      <c r="V548" s="76">
        <v>544</v>
      </c>
      <c r="W548" s="38"/>
      <c r="Y548" s="40"/>
    </row>
    <row r="549" spans="6:25" x14ac:dyDescent="0.3">
      <c r="F549" s="73">
        <v>545</v>
      </c>
      <c r="G549" s="23"/>
      <c r="U549" s="24"/>
      <c r="V549" s="76">
        <v>545</v>
      </c>
      <c r="W549" s="38"/>
      <c r="Y549" s="40"/>
    </row>
    <row r="550" spans="6:25" x14ac:dyDescent="0.3">
      <c r="F550" s="73">
        <v>546</v>
      </c>
      <c r="G550" s="23"/>
      <c r="U550" s="24"/>
      <c r="V550" s="76">
        <v>546</v>
      </c>
      <c r="W550" s="38"/>
      <c r="Y550" s="40"/>
    </row>
    <row r="551" spans="6:25" x14ac:dyDescent="0.3">
      <c r="F551" s="73">
        <v>547</v>
      </c>
      <c r="G551" s="60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61"/>
      <c r="V551" s="76">
        <v>547</v>
      </c>
      <c r="W551" s="49"/>
      <c r="X551" s="50"/>
      <c r="Y551" s="51"/>
    </row>
    <row r="552" spans="6:25" x14ac:dyDescent="0.3">
      <c r="F552" s="73">
        <v>548</v>
      </c>
      <c r="G552" s="23"/>
      <c r="U552" s="24"/>
      <c r="V552" s="76">
        <v>548</v>
      </c>
      <c r="W552" s="38"/>
      <c r="Y552" s="40"/>
    </row>
    <row r="553" spans="6:25" x14ac:dyDescent="0.3">
      <c r="F553" s="73">
        <v>549</v>
      </c>
      <c r="G553" s="23"/>
      <c r="U553" s="24"/>
      <c r="V553" s="76">
        <v>549</v>
      </c>
      <c r="W553" s="38"/>
      <c r="Y553" s="40"/>
    </row>
    <row r="554" spans="6:25" x14ac:dyDescent="0.3">
      <c r="F554" s="73">
        <v>550</v>
      </c>
      <c r="G554" s="23"/>
      <c r="U554" s="24"/>
      <c r="V554" s="76">
        <v>550</v>
      </c>
      <c r="W554" s="38"/>
      <c r="Y554" s="40"/>
    </row>
    <row r="555" spans="6:25" x14ac:dyDescent="0.3">
      <c r="F555" s="73">
        <v>551</v>
      </c>
      <c r="G555" s="23"/>
      <c r="U555" s="24"/>
      <c r="V555" s="76">
        <v>551</v>
      </c>
      <c r="W555" s="38"/>
      <c r="Y555" s="40"/>
    </row>
    <row r="556" spans="6:25" x14ac:dyDescent="0.3">
      <c r="F556" s="73">
        <v>552</v>
      </c>
      <c r="G556" s="62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63"/>
      <c r="V556" s="76">
        <v>552</v>
      </c>
      <c r="W556" s="45"/>
      <c r="X556" s="46"/>
      <c r="Y556" s="47"/>
    </row>
    <row r="557" spans="6:25" x14ac:dyDescent="0.3">
      <c r="F557" s="73">
        <v>553</v>
      </c>
      <c r="G557" s="23"/>
      <c r="U557" s="24"/>
      <c r="V557" s="76">
        <v>553</v>
      </c>
      <c r="W557" s="38"/>
      <c r="Y557" s="40"/>
    </row>
    <row r="558" spans="6:25" x14ac:dyDescent="0.3">
      <c r="F558" s="73">
        <v>554</v>
      </c>
      <c r="G558" s="23"/>
      <c r="U558" s="24"/>
      <c r="V558" s="76">
        <v>554</v>
      </c>
      <c r="W558" s="38"/>
      <c r="Y558" s="40"/>
    </row>
    <row r="559" spans="6:25" x14ac:dyDescent="0.3">
      <c r="F559" s="73">
        <v>555</v>
      </c>
      <c r="G559" s="23"/>
      <c r="U559" s="24"/>
      <c r="V559" s="76">
        <v>555</v>
      </c>
      <c r="W559" s="38"/>
      <c r="Y559" s="40"/>
    </row>
    <row r="560" spans="6:25" x14ac:dyDescent="0.3">
      <c r="F560" s="73">
        <v>556</v>
      </c>
      <c r="G560" s="23"/>
      <c r="U560" s="24"/>
      <c r="V560" s="76">
        <v>556</v>
      </c>
      <c r="W560" s="38"/>
      <c r="Y560" s="40"/>
    </row>
    <row r="561" spans="6:25" x14ac:dyDescent="0.3">
      <c r="F561" s="73">
        <v>557</v>
      </c>
      <c r="G561" s="23"/>
      <c r="U561" s="24"/>
      <c r="V561" s="76">
        <v>557</v>
      </c>
      <c r="W561" s="38"/>
      <c r="Y561" s="40"/>
    </row>
    <row r="562" spans="6:25" x14ac:dyDescent="0.3">
      <c r="F562" s="73">
        <v>558</v>
      </c>
      <c r="G562" s="23"/>
      <c r="U562" s="24"/>
      <c r="V562" s="76">
        <v>558</v>
      </c>
      <c r="W562" s="38"/>
      <c r="Y562" s="40"/>
    </row>
    <row r="563" spans="6:25" x14ac:dyDescent="0.3">
      <c r="F563" s="73">
        <v>559</v>
      </c>
      <c r="G563" s="60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61"/>
      <c r="V563" s="76">
        <v>559</v>
      </c>
      <c r="W563" s="49"/>
      <c r="X563" s="50"/>
      <c r="Y563" s="51"/>
    </row>
    <row r="564" spans="6:25" x14ac:dyDescent="0.3">
      <c r="F564" s="73">
        <v>560</v>
      </c>
      <c r="G564" s="23"/>
      <c r="U564" s="24"/>
      <c r="V564" s="76">
        <v>560</v>
      </c>
      <c r="W564" s="38"/>
      <c r="Y564" s="40"/>
    </row>
    <row r="565" spans="6:25" x14ac:dyDescent="0.3">
      <c r="F565" s="73">
        <v>561</v>
      </c>
      <c r="G565" s="23"/>
      <c r="U565" s="24"/>
      <c r="V565" s="76">
        <v>561</v>
      </c>
      <c r="W565" s="38"/>
      <c r="Y565" s="40"/>
    </row>
    <row r="566" spans="6:25" x14ac:dyDescent="0.3">
      <c r="F566" s="73">
        <v>562</v>
      </c>
      <c r="G566" s="23"/>
      <c r="U566" s="24"/>
      <c r="V566" s="76">
        <v>562</v>
      </c>
      <c r="W566" s="38"/>
      <c r="Y566" s="40"/>
    </row>
    <row r="567" spans="6:25" x14ac:dyDescent="0.3">
      <c r="F567" s="73">
        <v>563</v>
      </c>
      <c r="G567" s="23"/>
      <c r="U567" s="24"/>
      <c r="V567" s="76">
        <v>563</v>
      </c>
      <c r="W567" s="38"/>
      <c r="Y567" s="40"/>
    </row>
    <row r="568" spans="6:25" x14ac:dyDescent="0.3">
      <c r="F568" s="73">
        <v>564</v>
      </c>
      <c r="G568" s="62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63"/>
      <c r="V568" s="76">
        <v>564</v>
      </c>
      <c r="W568" s="45"/>
      <c r="X568" s="46"/>
      <c r="Y568" s="47"/>
    </row>
    <row r="569" spans="6:25" x14ac:dyDescent="0.3">
      <c r="F569" s="73">
        <v>565</v>
      </c>
      <c r="G569" s="23"/>
      <c r="U569" s="24"/>
      <c r="V569" s="76">
        <v>565</v>
      </c>
      <c r="W569" s="38"/>
      <c r="Y569" s="40"/>
    </row>
    <row r="570" spans="6:25" x14ac:dyDescent="0.3">
      <c r="F570" s="73">
        <v>566</v>
      </c>
      <c r="G570" s="23"/>
      <c r="U570" s="24"/>
      <c r="V570" s="76">
        <v>566</v>
      </c>
      <c r="W570" s="38"/>
      <c r="Y570" s="40"/>
    </row>
    <row r="571" spans="6:25" x14ac:dyDescent="0.3">
      <c r="F571" s="73">
        <v>567</v>
      </c>
      <c r="G571" s="23"/>
      <c r="U571" s="24"/>
      <c r="V571" s="76">
        <v>567</v>
      </c>
      <c r="W571" s="38"/>
      <c r="Y571" s="40"/>
    </row>
    <row r="572" spans="6:25" x14ac:dyDescent="0.3">
      <c r="F572" s="73">
        <v>568</v>
      </c>
      <c r="G572" s="23"/>
      <c r="U572" s="24"/>
      <c r="V572" s="76">
        <v>568</v>
      </c>
      <c r="W572" s="38"/>
      <c r="Y572" s="40"/>
    </row>
    <row r="573" spans="6:25" x14ac:dyDescent="0.3">
      <c r="F573" s="73">
        <v>569</v>
      </c>
      <c r="G573" s="23"/>
      <c r="U573" s="24"/>
      <c r="V573" s="76">
        <v>569</v>
      </c>
      <c r="W573" s="38"/>
      <c r="Y573" s="40"/>
    </row>
    <row r="574" spans="6:25" x14ac:dyDescent="0.3">
      <c r="F574" s="73">
        <v>570</v>
      </c>
      <c r="G574" s="23"/>
      <c r="U574" s="24"/>
      <c r="V574" s="76">
        <v>570</v>
      </c>
      <c r="W574" s="38"/>
      <c r="Y574" s="40"/>
    </row>
    <row r="575" spans="6:25" x14ac:dyDescent="0.3">
      <c r="F575" s="73">
        <v>571</v>
      </c>
      <c r="G575" s="60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61"/>
      <c r="V575" s="76">
        <v>571</v>
      </c>
      <c r="W575" s="49"/>
      <c r="X575" s="50"/>
      <c r="Y575" s="51"/>
    </row>
    <row r="576" spans="6:25" x14ac:dyDescent="0.3">
      <c r="F576" s="73">
        <v>572</v>
      </c>
      <c r="G576" s="23"/>
      <c r="U576" s="24"/>
      <c r="V576" s="76">
        <v>572</v>
      </c>
      <c r="W576" s="38"/>
      <c r="Y576" s="40"/>
    </row>
    <row r="577" spans="6:25" x14ac:dyDescent="0.3">
      <c r="F577" s="73">
        <v>573</v>
      </c>
      <c r="G577" s="23"/>
      <c r="U577" s="24"/>
      <c r="V577" s="76">
        <v>573</v>
      </c>
      <c r="W577" s="38"/>
      <c r="Y577" s="40"/>
    </row>
    <row r="578" spans="6:25" x14ac:dyDescent="0.3">
      <c r="F578" s="73">
        <v>574</v>
      </c>
      <c r="G578" s="23"/>
      <c r="U578" s="24"/>
      <c r="V578" s="76">
        <v>574</v>
      </c>
      <c r="W578" s="38"/>
      <c r="Y578" s="40"/>
    </row>
    <row r="579" spans="6:25" x14ac:dyDescent="0.3">
      <c r="F579" s="73">
        <v>575</v>
      </c>
      <c r="G579" s="23"/>
      <c r="U579" s="24"/>
      <c r="V579" s="76">
        <v>575</v>
      </c>
      <c r="W579" s="38"/>
      <c r="Y579" s="40"/>
    </row>
    <row r="580" spans="6:25" x14ac:dyDescent="0.3">
      <c r="F580" s="73">
        <v>576</v>
      </c>
      <c r="G580" s="62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63"/>
      <c r="V580" s="76">
        <v>576</v>
      </c>
      <c r="W580" s="45"/>
      <c r="X580" s="46"/>
      <c r="Y580" s="47"/>
    </row>
    <row r="581" spans="6:25" x14ac:dyDescent="0.3">
      <c r="F581" s="73">
        <v>577</v>
      </c>
      <c r="G581" s="23"/>
      <c r="U581" s="24"/>
      <c r="V581" s="76">
        <v>577</v>
      </c>
      <c r="W581" s="38"/>
      <c r="Y581" s="40"/>
    </row>
    <row r="582" spans="6:25" x14ac:dyDescent="0.3">
      <c r="F582" s="73">
        <v>578</v>
      </c>
      <c r="G582" s="23"/>
      <c r="U582" s="24"/>
      <c r="V582" s="76">
        <v>578</v>
      </c>
      <c r="W582" s="38"/>
      <c r="Y582" s="40"/>
    </row>
    <row r="583" spans="6:25" x14ac:dyDescent="0.3">
      <c r="F583" s="73">
        <v>579</v>
      </c>
      <c r="G583" s="23"/>
      <c r="U583" s="24"/>
      <c r="V583" s="76">
        <v>579</v>
      </c>
      <c r="W583" s="38"/>
      <c r="Y583" s="40"/>
    </row>
    <row r="584" spans="6:25" x14ac:dyDescent="0.3">
      <c r="F584" s="73">
        <v>580</v>
      </c>
      <c r="G584" s="23"/>
      <c r="U584" s="24"/>
      <c r="V584" s="76">
        <v>580</v>
      </c>
      <c r="W584" s="38"/>
      <c r="Y584" s="40"/>
    </row>
    <row r="585" spans="6:25" x14ac:dyDescent="0.3">
      <c r="F585" s="73">
        <v>581</v>
      </c>
      <c r="G585" s="23"/>
      <c r="U585" s="24"/>
      <c r="V585" s="76">
        <v>581</v>
      </c>
      <c r="W585" s="38"/>
      <c r="Y585" s="40"/>
    </row>
    <row r="586" spans="6:25" x14ac:dyDescent="0.3">
      <c r="F586" s="73">
        <v>582</v>
      </c>
      <c r="G586" s="23"/>
      <c r="U586" s="24"/>
      <c r="V586" s="76">
        <v>582</v>
      </c>
      <c r="W586" s="38"/>
      <c r="Y586" s="40"/>
    </row>
    <row r="587" spans="6:25" x14ac:dyDescent="0.3">
      <c r="F587" s="73">
        <v>583</v>
      </c>
      <c r="G587" s="60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61"/>
      <c r="V587" s="76">
        <v>583</v>
      </c>
      <c r="W587" s="49"/>
      <c r="X587" s="50"/>
      <c r="Y587" s="51"/>
    </row>
    <row r="588" spans="6:25" x14ac:dyDescent="0.3">
      <c r="F588" s="73">
        <v>584</v>
      </c>
      <c r="G588" s="23"/>
      <c r="U588" s="24"/>
      <c r="V588" s="76">
        <v>584</v>
      </c>
      <c r="W588" s="38"/>
      <c r="Y588" s="40"/>
    </row>
    <row r="589" spans="6:25" x14ac:dyDescent="0.3">
      <c r="F589" s="73">
        <v>585</v>
      </c>
      <c r="G589" s="23"/>
      <c r="U589" s="24"/>
      <c r="V589" s="76">
        <v>585</v>
      </c>
      <c r="W589" s="38"/>
      <c r="Y589" s="40"/>
    </row>
    <row r="590" spans="6:25" x14ac:dyDescent="0.3">
      <c r="F590" s="73">
        <v>586</v>
      </c>
      <c r="G590" s="23"/>
      <c r="U590" s="24"/>
      <c r="V590" s="76">
        <v>586</v>
      </c>
      <c r="W590" s="38"/>
      <c r="Y590" s="40"/>
    </row>
    <row r="591" spans="6:25" x14ac:dyDescent="0.3">
      <c r="F591" s="73">
        <v>587</v>
      </c>
      <c r="G591" s="23"/>
      <c r="U591" s="24"/>
      <c r="V591" s="76">
        <v>587</v>
      </c>
      <c r="W591" s="38"/>
      <c r="Y591" s="40"/>
    </row>
    <row r="592" spans="6:25" x14ac:dyDescent="0.3">
      <c r="F592" s="73">
        <v>588</v>
      </c>
      <c r="G592" s="62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63"/>
      <c r="V592" s="76">
        <v>588</v>
      </c>
      <c r="W592" s="45"/>
      <c r="X592" s="46"/>
      <c r="Y592" s="47"/>
    </row>
    <row r="593" spans="6:25" x14ac:dyDescent="0.3">
      <c r="F593" s="73">
        <v>589</v>
      </c>
      <c r="G593" s="23"/>
      <c r="U593" s="24"/>
      <c r="V593" s="76">
        <v>589</v>
      </c>
      <c r="W593" s="38"/>
      <c r="Y593" s="40"/>
    </row>
    <row r="594" spans="6:25" x14ac:dyDescent="0.3">
      <c r="F594" s="73">
        <v>590</v>
      </c>
      <c r="G594" s="23"/>
      <c r="U594" s="24"/>
      <c r="V594" s="76">
        <v>590</v>
      </c>
      <c r="W594" s="38"/>
      <c r="Y594" s="40"/>
    </row>
    <row r="595" spans="6:25" x14ac:dyDescent="0.3">
      <c r="F595" s="73">
        <v>591</v>
      </c>
      <c r="G595" s="23"/>
      <c r="U595" s="24"/>
      <c r="V595" s="76">
        <v>591</v>
      </c>
      <c r="W595" s="38"/>
      <c r="Y595" s="40"/>
    </row>
    <row r="596" spans="6:25" x14ac:dyDescent="0.3">
      <c r="F596" s="73">
        <v>592</v>
      </c>
      <c r="G596" s="23"/>
      <c r="U596" s="24"/>
      <c r="V596" s="76">
        <v>592</v>
      </c>
      <c r="W596" s="38"/>
      <c r="Y596" s="40"/>
    </row>
    <row r="597" spans="6:25" x14ac:dyDescent="0.3">
      <c r="F597" s="73">
        <v>593</v>
      </c>
      <c r="G597" s="23"/>
      <c r="U597" s="24"/>
      <c r="V597" s="76">
        <v>593</v>
      </c>
      <c r="W597" s="38"/>
      <c r="Y597" s="40"/>
    </row>
    <row r="598" spans="6:25" x14ac:dyDescent="0.3">
      <c r="F598" s="73">
        <v>594</v>
      </c>
      <c r="G598" s="23"/>
      <c r="U598" s="24"/>
      <c r="V598" s="76">
        <v>594</v>
      </c>
      <c r="W598" s="38"/>
      <c r="Y598" s="40"/>
    </row>
    <row r="599" spans="6:25" x14ac:dyDescent="0.3">
      <c r="F599" s="73">
        <v>595</v>
      </c>
      <c r="G599" s="60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61"/>
      <c r="V599" s="76">
        <v>595</v>
      </c>
      <c r="W599" s="49"/>
      <c r="X599" s="50"/>
      <c r="Y599" s="51"/>
    </row>
    <row r="600" spans="6:25" x14ac:dyDescent="0.3">
      <c r="F600" s="73">
        <v>596</v>
      </c>
      <c r="G600" s="23"/>
      <c r="U600" s="24"/>
      <c r="V600" s="76">
        <v>596</v>
      </c>
      <c r="W600" s="38"/>
      <c r="Y600" s="40"/>
    </row>
    <row r="601" spans="6:25" x14ac:dyDescent="0.3">
      <c r="F601" s="73">
        <v>597</v>
      </c>
      <c r="G601" s="23"/>
      <c r="U601" s="24"/>
      <c r="V601" s="76">
        <v>597</v>
      </c>
      <c r="W601" s="38"/>
      <c r="Y601" s="40"/>
    </row>
    <row r="602" spans="6:25" x14ac:dyDescent="0.3">
      <c r="F602" s="73">
        <v>598</v>
      </c>
      <c r="G602" s="23"/>
      <c r="U602" s="24"/>
      <c r="V602" s="76">
        <v>598</v>
      </c>
      <c r="W602" s="38"/>
      <c r="Y602" s="40"/>
    </row>
    <row r="603" spans="6:25" x14ac:dyDescent="0.3">
      <c r="F603" s="73">
        <v>599</v>
      </c>
      <c r="G603" s="23"/>
      <c r="U603" s="24"/>
      <c r="V603" s="76">
        <v>599</v>
      </c>
      <c r="W603" s="38"/>
      <c r="Y603" s="40"/>
    </row>
    <row r="604" spans="6:25" x14ac:dyDescent="0.3">
      <c r="F604" s="73">
        <v>600</v>
      </c>
      <c r="G604" s="62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63"/>
      <c r="V604" s="76">
        <v>600</v>
      </c>
      <c r="W604" s="45"/>
      <c r="X604" s="46"/>
      <c r="Y604" s="47"/>
    </row>
    <row r="605" spans="6:25" x14ac:dyDescent="0.3">
      <c r="F605" s="73">
        <v>601</v>
      </c>
      <c r="G605" s="60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61"/>
      <c r="V605" s="76">
        <v>601</v>
      </c>
      <c r="W605" s="38"/>
      <c r="Y605" s="40"/>
    </row>
    <row r="606" spans="6:25" x14ac:dyDescent="0.3">
      <c r="F606" s="73">
        <v>602</v>
      </c>
      <c r="G606" s="23"/>
      <c r="U606" s="24"/>
      <c r="V606" s="76">
        <v>602</v>
      </c>
      <c r="W606" s="38"/>
      <c r="Y606" s="40"/>
    </row>
    <row r="607" spans="6:25" x14ac:dyDescent="0.3">
      <c r="F607" s="73">
        <v>603</v>
      </c>
      <c r="G607" s="23"/>
      <c r="U607" s="24"/>
      <c r="V607" s="76">
        <v>603</v>
      </c>
      <c r="W607" s="38"/>
      <c r="Y607" s="40"/>
    </row>
    <row r="608" spans="6:25" x14ac:dyDescent="0.3">
      <c r="F608" s="73">
        <v>604</v>
      </c>
      <c r="G608" s="23"/>
      <c r="U608" s="24"/>
      <c r="V608" s="76">
        <v>604</v>
      </c>
      <c r="W608" s="38"/>
      <c r="Y608" s="40"/>
    </row>
    <row r="609" spans="6:25" x14ac:dyDescent="0.3">
      <c r="F609" s="73">
        <v>605</v>
      </c>
      <c r="G609" s="23"/>
      <c r="U609" s="24"/>
      <c r="V609" s="76">
        <v>605</v>
      </c>
      <c r="W609" s="38"/>
      <c r="Y609" s="40"/>
    </row>
    <row r="610" spans="6:25" x14ac:dyDescent="0.3">
      <c r="F610" s="73">
        <v>606</v>
      </c>
      <c r="G610" s="62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63"/>
      <c r="V610" s="76">
        <v>606</v>
      </c>
      <c r="W610" s="38"/>
      <c r="Y610" s="40"/>
    </row>
    <row r="611" spans="6:25" x14ac:dyDescent="0.3">
      <c r="F611" s="73">
        <v>607</v>
      </c>
      <c r="G611" s="23"/>
      <c r="U611" s="24"/>
      <c r="V611" s="76">
        <v>607</v>
      </c>
      <c r="W611" s="49"/>
      <c r="X611" s="50"/>
      <c r="Y611" s="51"/>
    </row>
    <row r="612" spans="6:25" x14ac:dyDescent="0.3">
      <c r="F612" s="73">
        <v>608</v>
      </c>
      <c r="G612" s="23"/>
      <c r="U612" s="24"/>
      <c r="V612" s="76">
        <v>608</v>
      </c>
      <c r="W612" s="38"/>
      <c r="Y612" s="40"/>
    </row>
    <row r="613" spans="6:25" x14ac:dyDescent="0.3">
      <c r="F613" s="73">
        <v>609</v>
      </c>
      <c r="G613" s="23"/>
      <c r="U613" s="24"/>
      <c r="V613" s="76">
        <v>609</v>
      </c>
      <c r="W613" s="38"/>
      <c r="Y613" s="40"/>
    </row>
    <row r="614" spans="6:25" x14ac:dyDescent="0.3">
      <c r="F614" s="73">
        <v>610</v>
      </c>
      <c r="G614" s="23"/>
      <c r="U614" s="24"/>
      <c r="V614" s="76">
        <v>610</v>
      </c>
      <c r="W614" s="38"/>
      <c r="Y614" s="40"/>
    </row>
    <row r="615" spans="6:25" x14ac:dyDescent="0.3">
      <c r="F615" s="73">
        <v>611</v>
      </c>
      <c r="G615" s="23"/>
      <c r="U615" s="24"/>
      <c r="V615" s="76">
        <v>611</v>
      </c>
      <c r="W615" s="38"/>
      <c r="Y615" s="40"/>
    </row>
    <row r="616" spans="6:25" x14ac:dyDescent="0.3">
      <c r="F616" s="73">
        <v>612</v>
      </c>
      <c r="G616" s="23"/>
      <c r="U616" s="24"/>
      <c r="V616" s="76">
        <v>612</v>
      </c>
      <c r="W616" s="45"/>
      <c r="X616" s="46"/>
      <c r="Y616" s="47"/>
    </row>
    <row r="617" spans="6:25" x14ac:dyDescent="0.3">
      <c r="F617" s="73">
        <v>613</v>
      </c>
      <c r="G617" s="60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61"/>
      <c r="V617" s="76">
        <v>613</v>
      </c>
      <c r="W617" s="38"/>
      <c r="Y617" s="40"/>
    </row>
    <row r="618" spans="6:25" x14ac:dyDescent="0.3">
      <c r="F618" s="73">
        <v>614</v>
      </c>
      <c r="G618" s="23"/>
      <c r="U618" s="24"/>
      <c r="V618" s="76">
        <v>614</v>
      </c>
      <c r="W618" s="38"/>
      <c r="Y618" s="40"/>
    </row>
    <row r="619" spans="6:25" x14ac:dyDescent="0.3">
      <c r="F619" s="73">
        <v>615</v>
      </c>
      <c r="G619" s="23"/>
      <c r="U619" s="24"/>
      <c r="V619" s="76">
        <v>615</v>
      </c>
      <c r="W619" s="38"/>
      <c r="Y619" s="40"/>
    </row>
    <row r="620" spans="6:25" x14ac:dyDescent="0.3">
      <c r="F620" s="73">
        <v>616</v>
      </c>
      <c r="G620" s="23"/>
      <c r="U620" s="24"/>
      <c r="V620" s="76">
        <v>616</v>
      </c>
      <c r="W620" s="38"/>
      <c r="Y620" s="40"/>
    </row>
    <row r="621" spans="6:25" x14ac:dyDescent="0.3">
      <c r="F621" s="73">
        <v>617</v>
      </c>
      <c r="G621" s="23"/>
      <c r="U621" s="24"/>
      <c r="V621" s="76">
        <v>617</v>
      </c>
      <c r="W621" s="38"/>
      <c r="Y621" s="40"/>
    </row>
    <row r="622" spans="6:25" x14ac:dyDescent="0.3">
      <c r="F622" s="73">
        <v>618</v>
      </c>
      <c r="G622" s="62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63"/>
      <c r="V622" s="76">
        <v>618</v>
      </c>
      <c r="W622" s="38"/>
      <c r="Y622" s="40"/>
    </row>
    <row r="623" spans="6:25" x14ac:dyDescent="0.3">
      <c r="F623" s="73">
        <v>619</v>
      </c>
      <c r="G623" s="23"/>
      <c r="U623" s="24"/>
      <c r="V623" s="76">
        <v>619</v>
      </c>
      <c r="W623" s="49"/>
      <c r="X623" s="50"/>
      <c r="Y623" s="51"/>
    </row>
    <row r="624" spans="6:25" x14ac:dyDescent="0.3">
      <c r="F624" s="73">
        <v>620</v>
      </c>
      <c r="G624" s="23"/>
      <c r="U624" s="24"/>
      <c r="V624" s="76">
        <v>620</v>
      </c>
      <c r="W624" s="38"/>
      <c r="Y624" s="40"/>
    </row>
    <row r="625" spans="6:25" x14ac:dyDescent="0.3">
      <c r="F625" s="73">
        <v>621</v>
      </c>
      <c r="G625" s="23"/>
      <c r="U625" s="24"/>
      <c r="V625" s="76">
        <v>621</v>
      </c>
      <c r="W625" s="38"/>
      <c r="Y625" s="40"/>
    </row>
    <row r="626" spans="6:25" x14ac:dyDescent="0.3">
      <c r="F626" s="73">
        <v>622</v>
      </c>
      <c r="G626" s="23"/>
      <c r="U626" s="24"/>
      <c r="V626" s="76">
        <v>622</v>
      </c>
      <c r="W626" s="38"/>
      <c r="Y626" s="40"/>
    </row>
    <row r="627" spans="6:25" x14ac:dyDescent="0.3">
      <c r="F627" s="73">
        <v>623</v>
      </c>
      <c r="G627" s="23"/>
      <c r="U627" s="24"/>
      <c r="V627" s="76">
        <v>623</v>
      </c>
      <c r="W627" s="38"/>
      <c r="Y627" s="40"/>
    </row>
    <row r="628" spans="6:25" x14ac:dyDescent="0.3">
      <c r="F628" s="73">
        <v>624</v>
      </c>
      <c r="G628" s="23"/>
      <c r="U628" s="24"/>
      <c r="V628" s="76">
        <v>624</v>
      </c>
      <c r="W628" s="45"/>
      <c r="X628" s="46"/>
      <c r="Y628" s="47"/>
    </row>
    <row r="629" spans="6:25" x14ac:dyDescent="0.3">
      <c r="F629" s="73">
        <v>625</v>
      </c>
      <c r="G629" s="60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61"/>
      <c r="V629" s="76">
        <v>625</v>
      </c>
      <c r="W629" s="38"/>
      <c r="Y629" s="40"/>
    </row>
    <row r="630" spans="6:25" x14ac:dyDescent="0.3">
      <c r="F630" s="73">
        <v>626</v>
      </c>
      <c r="G630" s="23"/>
      <c r="U630" s="24"/>
      <c r="V630" s="76">
        <v>626</v>
      </c>
      <c r="W630" s="38"/>
      <c r="Y630" s="40"/>
    </row>
    <row r="631" spans="6:25" x14ac:dyDescent="0.3">
      <c r="F631" s="73">
        <v>627</v>
      </c>
      <c r="G631" s="23"/>
      <c r="U631" s="24"/>
      <c r="V631" s="76">
        <v>627</v>
      </c>
      <c r="W631" s="38"/>
      <c r="Y631" s="40"/>
    </row>
    <row r="632" spans="6:25" x14ac:dyDescent="0.3">
      <c r="F632" s="73">
        <v>628</v>
      </c>
      <c r="G632" s="23"/>
      <c r="U632" s="24"/>
      <c r="V632" s="76">
        <v>628</v>
      </c>
      <c r="W632" s="38"/>
      <c r="Y632" s="40"/>
    </row>
    <row r="633" spans="6:25" x14ac:dyDescent="0.3">
      <c r="F633" s="73">
        <v>629</v>
      </c>
      <c r="G633" s="23"/>
      <c r="U633" s="24"/>
      <c r="V633" s="76">
        <v>629</v>
      </c>
      <c r="W633" s="38"/>
      <c r="Y633" s="40"/>
    </row>
    <row r="634" spans="6:25" x14ac:dyDescent="0.3">
      <c r="F634" s="73">
        <v>630</v>
      </c>
      <c r="G634" s="62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63"/>
      <c r="V634" s="76">
        <v>630</v>
      </c>
      <c r="W634" s="38"/>
      <c r="Y634" s="40"/>
    </row>
    <row r="635" spans="6:25" x14ac:dyDescent="0.3">
      <c r="F635" s="73">
        <v>631</v>
      </c>
      <c r="G635" s="23"/>
      <c r="U635" s="24"/>
      <c r="V635" s="76">
        <v>631</v>
      </c>
      <c r="W635" s="49"/>
      <c r="X635" s="50"/>
      <c r="Y635" s="51"/>
    </row>
    <row r="636" spans="6:25" x14ac:dyDescent="0.3">
      <c r="F636" s="73">
        <v>632</v>
      </c>
      <c r="G636" s="23"/>
      <c r="U636" s="24"/>
      <c r="V636" s="76">
        <v>632</v>
      </c>
      <c r="W636" s="38"/>
      <c r="Y636" s="40"/>
    </row>
    <row r="637" spans="6:25" x14ac:dyDescent="0.3">
      <c r="F637" s="73">
        <v>633</v>
      </c>
      <c r="G637" s="23"/>
      <c r="U637" s="24"/>
      <c r="V637" s="76">
        <v>633</v>
      </c>
      <c r="W637" s="38"/>
      <c r="Y637" s="40"/>
    </row>
    <row r="638" spans="6:25" x14ac:dyDescent="0.3">
      <c r="F638" s="73">
        <v>634</v>
      </c>
      <c r="G638" s="23"/>
      <c r="U638" s="24"/>
      <c r="V638" s="76">
        <v>634</v>
      </c>
      <c r="W638" s="38"/>
      <c r="Y638" s="40"/>
    </row>
    <row r="639" spans="6:25" x14ac:dyDescent="0.3">
      <c r="F639" s="73">
        <v>635</v>
      </c>
      <c r="G639" s="23"/>
      <c r="U639" s="24"/>
      <c r="V639" s="76">
        <v>635</v>
      </c>
      <c r="W639" s="38"/>
      <c r="Y639" s="40"/>
    </row>
    <row r="640" spans="6:25" x14ac:dyDescent="0.3">
      <c r="F640" s="73">
        <v>636</v>
      </c>
      <c r="G640" s="23"/>
      <c r="U640" s="24"/>
      <c r="V640" s="76">
        <v>636</v>
      </c>
      <c r="W640" s="45"/>
      <c r="X640" s="46"/>
      <c r="Y640" s="47"/>
    </row>
    <row r="641" spans="6:25" x14ac:dyDescent="0.3">
      <c r="F641" s="73">
        <v>637</v>
      </c>
      <c r="G641" s="60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61"/>
      <c r="V641" s="76">
        <v>637</v>
      </c>
      <c r="W641" s="38"/>
      <c r="Y641" s="40"/>
    </row>
    <row r="642" spans="6:25" x14ac:dyDescent="0.3">
      <c r="F642" s="73">
        <v>638</v>
      </c>
      <c r="G642" s="23"/>
      <c r="U642" s="24"/>
      <c r="V642" s="76">
        <v>638</v>
      </c>
      <c r="W642" s="38"/>
      <c r="Y642" s="40"/>
    </row>
    <row r="643" spans="6:25" x14ac:dyDescent="0.3">
      <c r="F643" s="73">
        <v>639</v>
      </c>
      <c r="G643" s="23"/>
      <c r="U643" s="24"/>
      <c r="V643" s="76">
        <v>639</v>
      </c>
      <c r="W643" s="38"/>
      <c r="Y643" s="40"/>
    </row>
    <row r="644" spans="6:25" x14ac:dyDescent="0.3">
      <c r="F644" s="73">
        <v>640</v>
      </c>
      <c r="G644" s="23"/>
      <c r="U644" s="24"/>
      <c r="V644" s="76">
        <v>640</v>
      </c>
      <c r="W644" s="38"/>
      <c r="Y644" s="40"/>
    </row>
    <row r="645" spans="6:25" x14ac:dyDescent="0.3">
      <c r="F645" s="73">
        <v>641</v>
      </c>
      <c r="G645" s="23"/>
      <c r="U645" s="24"/>
      <c r="V645" s="76">
        <v>641</v>
      </c>
      <c r="W645" s="38"/>
      <c r="Y645" s="40"/>
    </row>
    <row r="646" spans="6:25" x14ac:dyDescent="0.3">
      <c r="F646" s="73">
        <v>642</v>
      </c>
      <c r="G646" s="62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63"/>
      <c r="V646" s="76">
        <v>642</v>
      </c>
      <c r="W646" s="38"/>
      <c r="Y646" s="40"/>
    </row>
    <row r="647" spans="6:25" x14ac:dyDescent="0.3">
      <c r="F647" s="73">
        <v>643</v>
      </c>
      <c r="G647" s="23"/>
      <c r="U647" s="24"/>
      <c r="V647" s="76">
        <v>643</v>
      </c>
      <c r="W647" s="49"/>
      <c r="X647" s="50"/>
      <c r="Y647" s="51"/>
    </row>
    <row r="648" spans="6:25" x14ac:dyDescent="0.3">
      <c r="F648" s="73">
        <v>644</v>
      </c>
      <c r="G648" s="23"/>
      <c r="U648" s="24"/>
      <c r="V648" s="76">
        <v>644</v>
      </c>
      <c r="W648" s="38"/>
      <c r="Y648" s="40"/>
    </row>
    <row r="649" spans="6:25" x14ac:dyDescent="0.3">
      <c r="F649" s="73">
        <v>645</v>
      </c>
      <c r="G649" s="23"/>
      <c r="U649" s="24"/>
      <c r="V649" s="76">
        <v>645</v>
      </c>
      <c r="W649" s="38"/>
      <c r="Y649" s="40"/>
    </row>
    <row r="650" spans="6:25" x14ac:dyDescent="0.3">
      <c r="F650" s="73">
        <v>646</v>
      </c>
      <c r="G650" s="23"/>
      <c r="U650" s="24"/>
      <c r="V650" s="76">
        <v>646</v>
      </c>
      <c r="W650" s="38"/>
      <c r="Y650" s="40"/>
    </row>
    <row r="651" spans="6:25" x14ac:dyDescent="0.3">
      <c r="F651" s="73">
        <v>647</v>
      </c>
      <c r="G651" s="23"/>
      <c r="U651" s="24"/>
      <c r="V651" s="76">
        <v>647</v>
      </c>
      <c r="W651" s="38"/>
      <c r="Y651" s="40"/>
    </row>
    <row r="652" spans="6:25" x14ac:dyDescent="0.3">
      <c r="F652" s="73">
        <v>648</v>
      </c>
      <c r="G652" s="23"/>
      <c r="U652" s="24"/>
      <c r="V652" s="76">
        <v>648</v>
      </c>
      <c r="W652" s="45"/>
      <c r="X652" s="46"/>
      <c r="Y652" s="47"/>
    </row>
    <row r="653" spans="6:25" x14ac:dyDescent="0.3">
      <c r="F653" s="73">
        <v>649</v>
      </c>
      <c r="G653" s="60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61"/>
      <c r="V653" s="76">
        <v>649</v>
      </c>
      <c r="W653" s="38"/>
      <c r="Y653" s="40"/>
    </row>
    <row r="654" spans="6:25" x14ac:dyDescent="0.3">
      <c r="F654" s="73">
        <v>650</v>
      </c>
      <c r="G654" s="23"/>
      <c r="U654" s="24"/>
      <c r="V654" s="76">
        <v>650</v>
      </c>
      <c r="W654" s="38"/>
      <c r="Y654" s="40"/>
    </row>
    <row r="655" spans="6:25" x14ac:dyDescent="0.3">
      <c r="F655" s="73">
        <v>651</v>
      </c>
      <c r="G655" s="23"/>
      <c r="U655" s="24"/>
      <c r="V655" s="76">
        <v>651</v>
      </c>
      <c r="W655" s="38"/>
      <c r="Y655" s="40"/>
    </row>
    <row r="656" spans="6:25" x14ac:dyDescent="0.3">
      <c r="F656" s="73">
        <v>652</v>
      </c>
      <c r="G656" s="23"/>
      <c r="U656" s="24"/>
      <c r="V656" s="76">
        <v>652</v>
      </c>
      <c r="W656" s="38"/>
      <c r="Y656" s="40"/>
    </row>
    <row r="657" spans="6:25" x14ac:dyDescent="0.3">
      <c r="F657" s="73">
        <v>653</v>
      </c>
      <c r="G657" s="23"/>
      <c r="U657" s="24"/>
      <c r="V657" s="76">
        <v>653</v>
      </c>
      <c r="W657" s="38"/>
      <c r="Y657" s="40"/>
    </row>
    <row r="658" spans="6:25" x14ac:dyDescent="0.3">
      <c r="F658" s="73">
        <v>654</v>
      </c>
      <c r="G658" s="62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63"/>
      <c r="V658" s="76">
        <v>654</v>
      </c>
      <c r="W658" s="38"/>
      <c r="Y658" s="40"/>
    </row>
    <row r="659" spans="6:25" x14ac:dyDescent="0.3">
      <c r="F659" s="73">
        <v>655</v>
      </c>
      <c r="G659" s="23"/>
      <c r="U659" s="24"/>
      <c r="V659" s="76">
        <v>655</v>
      </c>
      <c r="W659" s="49"/>
      <c r="X659" s="50"/>
      <c r="Y659" s="51"/>
    </row>
    <row r="660" spans="6:25" x14ac:dyDescent="0.3">
      <c r="F660" s="73">
        <v>656</v>
      </c>
      <c r="G660" s="23"/>
      <c r="U660" s="24"/>
      <c r="V660" s="76">
        <v>656</v>
      </c>
      <c r="W660" s="38"/>
      <c r="Y660" s="40"/>
    </row>
    <row r="661" spans="6:25" x14ac:dyDescent="0.3">
      <c r="F661" s="73">
        <v>657</v>
      </c>
      <c r="G661" s="23"/>
      <c r="U661" s="24"/>
      <c r="V661" s="76">
        <v>657</v>
      </c>
      <c r="W661" s="38"/>
      <c r="Y661" s="40"/>
    </row>
    <row r="662" spans="6:25" x14ac:dyDescent="0.3">
      <c r="F662" s="73">
        <v>658</v>
      </c>
      <c r="G662" s="23"/>
      <c r="U662" s="24"/>
      <c r="V662" s="76">
        <v>658</v>
      </c>
      <c r="W662" s="38"/>
      <c r="Y662" s="40"/>
    </row>
    <row r="663" spans="6:25" x14ac:dyDescent="0.3">
      <c r="F663" s="73">
        <v>659</v>
      </c>
      <c r="G663" s="23"/>
      <c r="U663" s="24"/>
      <c r="V663" s="76">
        <v>659</v>
      </c>
      <c r="W663" s="38"/>
      <c r="Y663" s="40"/>
    </row>
    <row r="664" spans="6:25" x14ac:dyDescent="0.3">
      <c r="F664" s="73">
        <v>660</v>
      </c>
      <c r="G664" s="23"/>
      <c r="U664" s="24"/>
      <c r="V664" s="76">
        <v>660</v>
      </c>
      <c r="W664" s="45"/>
      <c r="X664" s="46"/>
      <c r="Y664" s="47"/>
    </row>
    <row r="665" spans="6:25" x14ac:dyDescent="0.3">
      <c r="F665" s="73">
        <v>661</v>
      </c>
      <c r="G665" s="60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61"/>
      <c r="V665" s="76">
        <v>661</v>
      </c>
      <c r="W665" s="38"/>
      <c r="Y665" s="40"/>
    </row>
    <row r="666" spans="6:25" x14ac:dyDescent="0.3">
      <c r="F666" s="73">
        <v>662</v>
      </c>
      <c r="G666" s="23"/>
      <c r="U666" s="24"/>
      <c r="V666" s="76">
        <v>662</v>
      </c>
      <c r="W666" s="38"/>
      <c r="Y666" s="40"/>
    </row>
    <row r="667" spans="6:25" x14ac:dyDescent="0.3">
      <c r="F667" s="73">
        <v>663</v>
      </c>
      <c r="G667" s="23"/>
      <c r="U667" s="24"/>
      <c r="V667" s="76">
        <v>663</v>
      </c>
      <c r="W667" s="38"/>
      <c r="Y667" s="40"/>
    </row>
    <row r="668" spans="6:25" x14ac:dyDescent="0.3">
      <c r="F668" s="73">
        <v>664</v>
      </c>
      <c r="G668" s="23"/>
      <c r="U668" s="24"/>
      <c r="V668" s="76">
        <v>664</v>
      </c>
      <c r="W668" s="38"/>
      <c r="Y668" s="40"/>
    </row>
    <row r="669" spans="6:25" x14ac:dyDescent="0.3">
      <c r="F669" s="73">
        <v>665</v>
      </c>
      <c r="G669" s="23"/>
      <c r="U669" s="24"/>
      <c r="V669" s="76">
        <v>665</v>
      </c>
      <c r="W669" s="38"/>
      <c r="Y669" s="40"/>
    </row>
    <row r="670" spans="6:25" x14ac:dyDescent="0.3">
      <c r="F670" s="73">
        <v>666</v>
      </c>
      <c r="G670" s="62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63"/>
      <c r="V670" s="76">
        <v>666</v>
      </c>
      <c r="W670" s="38"/>
      <c r="Y670" s="40"/>
    </row>
    <row r="671" spans="6:25" x14ac:dyDescent="0.3">
      <c r="F671" s="73">
        <v>667</v>
      </c>
      <c r="G671" s="23"/>
      <c r="U671" s="24"/>
      <c r="V671" s="76">
        <v>667</v>
      </c>
      <c r="W671" s="49"/>
      <c r="X671" s="50"/>
      <c r="Y671" s="51"/>
    </row>
    <row r="672" spans="6:25" x14ac:dyDescent="0.3">
      <c r="F672" s="73">
        <v>668</v>
      </c>
      <c r="G672" s="23"/>
      <c r="U672" s="24"/>
      <c r="V672" s="76">
        <v>668</v>
      </c>
      <c r="W672" s="38"/>
      <c r="Y672" s="40"/>
    </row>
    <row r="673" spans="6:25" x14ac:dyDescent="0.3">
      <c r="F673" s="73">
        <v>669</v>
      </c>
      <c r="G673" s="23"/>
      <c r="U673" s="24"/>
      <c r="V673" s="76">
        <v>669</v>
      </c>
      <c r="W673" s="38"/>
      <c r="Y673" s="40"/>
    </row>
    <row r="674" spans="6:25" x14ac:dyDescent="0.3">
      <c r="F674" s="73">
        <v>670</v>
      </c>
      <c r="G674" s="23"/>
      <c r="U674" s="24"/>
      <c r="V674" s="76">
        <v>670</v>
      </c>
      <c r="W674" s="38"/>
      <c r="Y674" s="40"/>
    </row>
    <row r="675" spans="6:25" x14ac:dyDescent="0.3">
      <c r="F675" s="73">
        <v>671</v>
      </c>
      <c r="G675" s="23"/>
      <c r="U675" s="24"/>
      <c r="V675" s="76">
        <v>671</v>
      </c>
      <c r="W675" s="38"/>
      <c r="Y675" s="40"/>
    </row>
    <row r="676" spans="6:25" x14ac:dyDescent="0.3">
      <c r="F676" s="73">
        <v>672</v>
      </c>
      <c r="G676" s="23"/>
      <c r="U676" s="24"/>
      <c r="V676" s="76">
        <v>672</v>
      </c>
      <c r="W676" s="45"/>
      <c r="X676" s="46"/>
      <c r="Y676" s="47"/>
    </row>
    <row r="677" spans="6:25" x14ac:dyDescent="0.3">
      <c r="F677" s="73">
        <v>673</v>
      </c>
      <c r="G677" s="60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61"/>
      <c r="V677" s="76">
        <v>673</v>
      </c>
      <c r="W677" s="38"/>
      <c r="Y677" s="40"/>
    </row>
    <row r="678" spans="6:25" x14ac:dyDescent="0.3">
      <c r="F678" s="73">
        <v>674</v>
      </c>
      <c r="G678" s="23"/>
      <c r="U678" s="24"/>
      <c r="V678" s="76">
        <v>674</v>
      </c>
      <c r="W678" s="38"/>
      <c r="Y678" s="40"/>
    </row>
    <row r="679" spans="6:25" x14ac:dyDescent="0.3">
      <c r="F679" s="73">
        <v>675</v>
      </c>
      <c r="G679" s="23"/>
      <c r="U679" s="24"/>
      <c r="V679" s="76">
        <v>675</v>
      </c>
      <c r="W679" s="38"/>
      <c r="Y679" s="40"/>
    </row>
    <row r="680" spans="6:25" x14ac:dyDescent="0.3">
      <c r="F680" s="73">
        <v>676</v>
      </c>
      <c r="G680" s="23"/>
      <c r="U680" s="24"/>
      <c r="V680" s="76">
        <v>676</v>
      </c>
      <c r="W680" s="38"/>
      <c r="Y680" s="40"/>
    </row>
    <row r="681" spans="6:25" x14ac:dyDescent="0.3">
      <c r="F681" s="73">
        <v>677</v>
      </c>
      <c r="G681" s="23"/>
      <c r="U681" s="24"/>
      <c r="V681" s="76">
        <v>677</v>
      </c>
      <c r="W681" s="38"/>
      <c r="Y681" s="40"/>
    </row>
    <row r="682" spans="6:25" x14ac:dyDescent="0.3">
      <c r="F682" s="73">
        <v>678</v>
      </c>
      <c r="G682" s="62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63"/>
      <c r="V682" s="76">
        <v>678</v>
      </c>
      <c r="W682" s="38"/>
      <c r="Y682" s="40"/>
    </row>
    <row r="683" spans="6:25" x14ac:dyDescent="0.3">
      <c r="F683" s="73">
        <v>679</v>
      </c>
      <c r="G683" s="23"/>
      <c r="U683" s="24"/>
      <c r="V683" s="76">
        <v>679</v>
      </c>
      <c r="W683" s="49"/>
      <c r="X683" s="50"/>
      <c r="Y683" s="51"/>
    </row>
    <row r="684" spans="6:25" x14ac:dyDescent="0.3">
      <c r="F684" s="73">
        <v>680</v>
      </c>
      <c r="G684" s="23"/>
      <c r="U684" s="24"/>
      <c r="V684" s="76">
        <v>680</v>
      </c>
      <c r="W684" s="38"/>
      <c r="Y684" s="40"/>
    </row>
    <row r="685" spans="6:25" x14ac:dyDescent="0.3">
      <c r="F685" s="73">
        <v>681</v>
      </c>
      <c r="G685" s="23"/>
      <c r="U685" s="24"/>
      <c r="V685" s="76">
        <v>681</v>
      </c>
      <c r="W685" s="38"/>
      <c r="Y685" s="40"/>
    </row>
    <row r="686" spans="6:25" x14ac:dyDescent="0.3">
      <c r="F686" s="73">
        <v>682</v>
      </c>
      <c r="G686" s="23"/>
      <c r="U686" s="24"/>
      <c r="V686" s="76">
        <v>682</v>
      </c>
      <c r="W686" s="38"/>
      <c r="Y686" s="40"/>
    </row>
    <row r="687" spans="6:25" x14ac:dyDescent="0.3">
      <c r="F687" s="73">
        <v>683</v>
      </c>
      <c r="G687" s="23"/>
      <c r="U687" s="24"/>
      <c r="V687" s="76">
        <v>683</v>
      </c>
      <c r="W687" s="38"/>
      <c r="Y687" s="40"/>
    </row>
    <row r="688" spans="6:25" x14ac:dyDescent="0.3">
      <c r="F688" s="73">
        <v>684</v>
      </c>
      <c r="G688" s="23"/>
      <c r="U688" s="24"/>
      <c r="V688" s="76">
        <v>684</v>
      </c>
      <c r="W688" s="45"/>
      <c r="X688" s="46"/>
      <c r="Y688" s="47"/>
    </row>
    <row r="689" spans="6:25" x14ac:dyDescent="0.3">
      <c r="F689" s="73">
        <v>685</v>
      </c>
      <c r="G689" s="60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61"/>
      <c r="V689" s="76">
        <v>685</v>
      </c>
      <c r="W689" s="38"/>
      <c r="Y689" s="40"/>
    </row>
    <row r="690" spans="6:25" x14ac:dyDescent="0.3">
      <c r="F690" s="73">
        <v>686</v>
      </c>
      <c r="G690" s="23"/>
      <c r="U690" s="24"/>
      <c r="V690" s="76">
        <v>686</v>
      </c>
      <c r="W690" s="38"/>
      <c r="Y690" s="40"/>
    </row>
    <row r="691" spans="6:25" x14ac:dyDescent="0.3">
      <c r="F691" s="73">
        <v>687</v>
      </c>
      <c r="G691" s="23"/>
      <c r="U691" s="24"/>
      <c r="V691" s="76">
        <v>687</v>
      </c>
      <c r="W691" s="38"/>
      <c r="Y691" s="40"/>
    </row>
    <row r="692" spans="6:25" x14ac:dyDescent="0.3">
      <c r="F692" s="73">
        <v>688</v>
      </c>
      <c r="G692" s="23"/>
      <c r="U692" s="24"/>
      <c r="V692" s="76">
        <v>688</v>
      </c>
      <c r="W692" s="38"/>
      <c r="Y692" s="40"/>
    </row>
    <row r="693" spans="6:25" x14ac:dyDescent="0.3">
      <c r="F693" s="73">
        <v>689</v>
      </c>
      <c r="G693" s="23"/>
      <c r="U693" s="24"/>
      <c r="V693" s="76">
        <v>689</v>
      </c>
      <c r="W693" s="38"/>
      <c r="Y693" s="40"/>
    </row>
    <row r="694" spans="6:25" x14ac:dyDescent="0.3">
      <c r="F694" s="73">
        <v>690</v>
      </c>
      <c r="G694" s="62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63"/>
      <c r="V694" s="76">
        <v>690</v>
      </c>
      <c r="W694" s="38"/>
      <c r="Y694" s="40"/>
    </row>
    <row r="695" spans="6:25" x14ac:dyDescent="0.3">
      <c r="F695" s="73">
        <v>691</v>
      </c>
      <c r="G695" s="23"/>
      <c r="U695" s="24"/>
      <c r="V695" s="76">
        <v>691</v>
      </c>
      <c r="W695" s="49"/>
      <c r="X695" s="50"/>
      <c r="Y695" s="51"/>
    </row>
    <row r="696" spans="6:25" x14ac:dyDescent="0.3">
      <c r="F696" s="73">
        <v>692</v>
      </c>
      <c r="G696" s="23"/>
      <c r="U696" s="24"/>
      <c r="V696" s="76">
        <v>692</v>
      </c>
      <c r="W696" s="38"/>
      <c r="Y696" s="40"/>
    </row>
    <row r="697" spans="6:25" x14ac:dyDescent="0.3">
      <c r="F697" s="73">
        <v>693</v>
      </c>
      <c r="G697" s="23"/>
      <c r="U697" s="24"/>
      <c r="V697" s="76">
        <v>693</v>
      </c>
      <c r="W697" s="38"/>
      <c r="Y697" s="40"/>
    </row>
    <row r="698" spans="6:25" x14ac:dyDescent="0.3">
      <c r="F698" s="73">
        <v>694</v>
      </c>
      <c r="G698" s="23"/>
      <c r="U698" s="24"/>
      <c r="V698" s="76">
        <v>694</v>
      </c>
      <c r="W698" s="38"/>
      <c r="Y698" s="40"/>
    </row>
    <row r="699" spans="6:25" x14ac:dyDescent="0.3">
      <c r="F699" s="73">
        <v>695</v>
      </c>
      <c r="G699" s="23"/>
      <c r="U699" s="24"/>
      <c r="V699" s="76">
        <v>695</v>
      </c>
      <c r="W699" s="38"/>
      <c r="Y699" s="40"/>
    </row>
    <row r="700" spans="6:25" x14ac:dyDescent="0.3">
      <c r="F700" s="73">
        <v>696</v>
      </c>
      <c r="G700" s="23"/>
      <c r="U700" s="24"/>
      <c r="V700" s="76">
        <v>696</v>
      </c>
      <c r="W700" s="45"/>
      <c r="X700" s="46"/>
      <c r="Y700" s="47"/>
    </row>
    <row r="701" spans="6:25" x14ac:dyDescent="0.3">
      <c r="F701" s="73">
        <v>697</v>
      </c>
      <c r="G701" s="60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61"/>
      <c r="V701" s="76">
        <v>697</v>
      </c>
      <c r="W701" s="38"/>
      <c r="Y701" s="40"/>
    </row>
    <row r="702" spans="6:25" x14ac:dyDescent="0.3">
      <c r="F702" s="73">
        <v>698</v>
      </c>
      <c r="G702" s="23"/>
      <c r="U702" s="24"/>
      <c r="V702" s="76">
        <v>698</v>
      </c>
      <c r="W702" s="38"/>
      <c r="Y702" s="40"/>
    </row>
    <row r="703" spans="6:25" x14ac:dyDescent="0.3">
      <c r="F703" s="73">
        <v>699</v>
      </c>
      <c r="G703" s="23"/>
      <c r="U703" s="24"/>
      <c r="V703" s="76">
        <v>699</v>
      </c>
      <c r="W703" s="38"/>
      <c r="Y703" s="40"/>
    </row>
    <row r="704" spans="6:25" x14ac:dyDescent="0.3">
      <c r="F704" s="73">
        <v>700</v>
      </c>
      <c r="G704" s="23"/>
      <c r="U704" s="24"/>
      <c r="V704" s="76">
        <v>700</v>
      </c>
      <c r="W704" s="38"/>
      <c r="Y704" s="40"/>
    </row>
    <row r="705" spans="6:25" x14ac:dyDescent="0.3">
      <c r="F705" s="73">
        <v>701</v>
      </c>
      <c r="G705" s="23"/>
      <c r="U705" s="24"/>
      <c r="V705" s="76">
        <v>701</v>
      </c>
      <c r="W705" s="38"/>
      <c r="Y705" s="40"/>
    </row>
    <row r="706" spans="6:25" x14ac:dyDescent="0.3">
      <c r="F706" s="73">
        <v>702</v>
      </c>
      <c r="G706" s="62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63"/>
      <c r="V706" s="76">
        <v>702</v>
      </c>
      <c r="W706" s="38"/>
      <c r="Y706" s="40"/>
    </row>
    <row r="707" spans="6:25" x14ac:dyDescent="0.3">
      <c r="F707" s="73">
        <v>703</v>
      </c>
      <c r="G707" s="23"/>
      <c r="U707" s="24"/>
      <c r="V707" s="76">
        <v>703</v>
      </c>
      <c r="W707" s="49"/>
      <c r="X707" s="50"/>
      <c r="Y707" s="51"/>
    </row>
    <row r="708" spans="6:25" x14ac:dyDescent="0.3">
      <c r="F708" s="73">
        <v>704</v>
      </c>
      <c r="G708" s="23"/>
      <c r="U708" s="24"/>
      <c r="V708" s="76">
        <v>704</v>
      </c>
      <c r="W708" s="38"/>
      <c r="Y708" s="40"/>
    </row>
    <row r="709" spans="6:25" x14ac:dyDescent="0.3">
      <c r="F709" s="73">
        <v>705</v>
      </c>
      <c r="G709" s="23"/>
      <c r="U709" s="24"/>
      <c r="V709" s="76">
        <v>705</v>
      </c>
      <c r="W709" s="38"/>
      <c r="Y709" s="40"/>
    </row>
    <row r="710" spans="6:25" x14ac:dyDescent="0.3">
      <c r="F710" s="73">
        <v>706</v>
      </c>
      <c r="G710" s="23"/>
      <c r="U710" s="24"/>
      <c r="V710" s="76">
        <v>706</v>
      </c>
      <c r="W710" s="38"/>
      <c r="Y710" s="40"/>
    </row>
    <row r="711" spans="6:25" x14ac:dyDescent="0.3">
      <c r="F711" s="73">
        <v>707</v>
      </c>
      <c r="G711" s="23"/>
      <c r="U711" s="24"/>
      <c r="V711" s="76">
        <v>707</v>
      </c>
      <c r="W711" s="38"/>
      <c r="Y711" s="40"/>
    </row>
    <row r="712" spans="6:25" x14ac:dyDescent="0.3">
      <c r="F712" s="73">
        <v>708</v>
      </c>
      <c r="G712" s="23"/>
      <c r="U712" s="24"/>
      <c r="V712" s="76">
        <v>708</v>
      </c>
      <c r="W712" s="45"/>
      <c r="X712" s="46"/>
      <c r="Y712" s="47"/>
    </row>
    <row r="713" spans="6:25" x14ac:dyDescent="0.3">
      <c r="F713" s="73">
        <v>709</v>
      </c>
      <c r="G713" s="60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61"/>
      <c r="V713" s="76">
        <v>709</v>
      </c>
      <c r="W713" s="38"/>
      <c r="Y713" s="40"/>
    </row>
    <row r="714" spans="6:25" x14ac:dyDescent="0.3">
      <c r="F714" s="73">
        <v>710</v>
      </c>
      <c r="G714" s="23"/>
      <c r="U714" s="24"/>
      <c r="V714" s="76">
        <v>710</v>
      </c>
      <c r="W714" s="38"/>
      <c r="Y714" s="40"/>
    </row>
    <row r="715" spans="6:25" x14ac:dyDescent="0.3">
      <c r="F715" s="73">
        <v>711</v>
      </c>
      <c r="G715" s="23"/>
      <c r="U715" s="24"/>
      <c r="V715" s="76">
        <v>711</v>
      </c>
      <c r="W715" s="38"/>
      <c r="Y715" s="40"/>
    </row>
    <row r="716" spans="6:25" x14ac:dyDescent="0.3">
      <c r="F716" s="73">
        <v>712</v>
      </c>
      <c r="G716" s="23"/>
      <c r="U716" s="24"/>
      <c r="V716" s="76">
        <v>712</v>
      </c>
      <c r="W716" s="38"/>
      <c r="Y716" s="40"/>
    </row>
    <row r="717" spans="6:25" x14ac:dyDescent="0.3">
      <c r="F717" s="73">
        <v>713</v>
      </c>
      <c r="G717" s="23"/>
      <c r="U717" s="24"/>
      <c r="V717" s="76">
        <v>713</v>
      </c>
      <c r="W717" s="38"/>
      <c r="Y717" s="40"/>
    </row>
    <row r="718" spans="6:25" x14ac:dyDescent="0.3">
      <c r="F718" s="73">
        <v>714</v>
      </c>
      <c r="G718" s="62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63"/>
      <c r="V718" s="76">
        <v>714</v>
      </c>
      <c r="W718" s="38"/>
      <c r="Y718" s="40"/>
    </row>
    <row r="719" spans="6:25" x14ac:dyDescent="0.3">
      <c r="F719" s="73">
        <v>715</v>
      </c>
      <c r="G719" s="23"/>
      <c r="U719" s="24"/>
      <c r="V719" s="76">
        <v>715</v>
      </c>
      <c r="W719" s="49"/>
      <c r="X719" s="50"/>
      <c r="Y719" s="51"/>
    </row>
    <row r="720" spans="6:25" x14ac:dyDescent="0.3">
      <c r="F720" s="73">
        <v>716</v>
      </c>
      <c r="G720" s="23"/>
      <c r="U720" s="24"/>
      <c r="V720" s="76">
        <v>716</v>
      </c>
      <c r="W720" s="38"/>
      <c r="Y720" s="40"/>
    </row>
    <row r="721" spans="6:25" x14ac:dyDescent="0.3">
      <c r="F721" s="73">
        <v>717</v>
      </c>
      <c r="G721" s="23"/>
      <c r="U721" s="24"/>
      <c r="V721" s="76">
        <v>717</v>
      </c>
      <c r="W721" s="38"/>
      <c r="Y721" s="40"/>
    </row>
    <row r="722" spans="6:25" x14ac:dyDescent="0.3">
      <c r="F722" s="73">
        <v>718</v>
      </c>
      <c r="G722" s="23"/>
      <c r="U722" s="24"/>
      <c r="V722" s="76">
        <v>718</v>
      </c>
      <c r="W722" s="38"/>
      <c r="Y722" s="40"/>
    </row>
    <row r="723" spans="6:25" x14ac:dyDescent="0.3">
      <c r="F723" s="73">
        <v>719</v>
      </c>
      <c r="G723" s="23"/>
      <c r="U723" s="24"/>
      <c r="V723" s="76">
        <v>719</v>
      </c>
      <c r="W723" s="38"/>
      <c r="Y723" s="40"/>
    </row>
    <row r="724" spans="6:25" x14ac:dyDescent="0.3">
      <c r="F724" s="73">
        <v>720</v>
      </c>
      <c r="G724" s="23"/>
      <c r="U724" s="24"/>
      <c r="V724" s="76">
        <v>720</v>
      </c>
      <c r="W724" s="45"/>
      <c r="X724" s="46"/>
      <c r="Y724" s="47"/>
    </row>
    <row r="725" spans="6:25" x14ac:dyDescent="0.3">
      <c r="F725" s="73">
        <v>721</v>
      </c>
      <c r="G725" s="60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61"/>
      <c r="V725" s="76">
        <v>721</v>
      </c>
      <c r="W725" s="38"/>
      <c r="Y725" s="40"/>
    </row>
    <row r="726" spans="6:25" x14ac:dyDescent="0.3">
      <c r="F726" s="73">
        <v>722</v>
      </c>
      <c r="G726" s="23"/>
      <c r="U726" s="24"/>
      <c r="V726" s="76">
        <v>722</v>
      </c>
      <c r="W726" s="38"/>
      <c r="Y726" s="40"/>
    </row>
    <row r="727" spans="6:25" x14ac:dyDescent="0.3">
      <c r="F727" s="73">
        <v>723</v>
      </c>
      <c r="G727" s="23"/>
      <c r="U727" s="24"/>
      <c r="V727" s="76">
        <v>723</v>
      </c>
      <c r="W727" s="38"/>
      <c r="Y727" s="40"/>
    </row>
    <row r="728" spans="6:25" x14ac:dyDescent="0.3">
      <c r="F728" s="73">
        <v>724</v>
      </c>
      <c r="G728" s="23"/>
      <c r="U728" s="24"/>
      <c r="V728" s="76">
        <v>724</v>
      </c>
      <c r="W728" s="38"/>
      <c r="Y728" s="40"/>
    </row>
    <row r="729" spans="6:25" x14ac:dyDescent="0.3">
      <c r="F729" s="73">
        <v>725</v>
      </c>
      <c r="G729" s="23"/>
      <c r="U729" s="24"/>
      <c r="V729" s="76">
        <v>725</v>
      </c>
      <c r="W729" s="38"/>
      <c r="Y729" s="40"/>
    </row>
    <row r="730" spans="6:25" x14ac:dyDescent="0.3">
      <c r="F730" s="73">
        <v>726</v>
      </c>
      <c r="G730" s="62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63"/>
      <c r="V730" s="76">
        <v>726</v>
      </c>
      <c r="W730" s="38"/>
      <c r="Y730" s="40"/>
    </row>
    <row r="731" spans="6:25" x14ac:dyDescent="0.3">
      <c r="F731" s="73">
        <v>727</v>
      </c>
      <c r="G731" s="23"/>
      <c r="U731" s="24"/>
      <c r="V731" s="76">
        <v>727</v>
      </c>
      <c r="W731" s="49"/>
      <c r="X731" s="50"/>
      <c r="Y731" s="51"/>
    </row>
    <row r="732" spans="6:25" x14ac:dyDescent="0.3">
      <c r="F732" s="73">
        <v>728</v>
      </c>
      <c r="G732" s="23"/>
      <c r="U732" s="24"/>
      <c r="V732" s="76">
        <v>728</v>
      </c>
      <c r="W732" s="38"/>
      <c r="Y732" s="40"/>
    </row>
    <row r="733" spans="6:25" x14ac:dyDescent="0.3">
      <c r="F733" s="73">
        <v>729</v>
      </c>
      <c r="G733" s="23"/>
      <c r="U733" s="24"/>
      <c r="V733" s="76">
        <v>729</v>
      </c>
      <c r="W733" s="38"/>
      <c r="Y733" s="40"/>
    </row>
    <row r="734" spans="6:25" x14ac:dyDescent="0.3">
      <c r="F734" s="73">
        <v>730</v>
      </c>
      <c r="G734" s="23"/>
      <c r="U734" s="24"/>
      <c r="V734" s="76">
        <v>730</v>
      </c>
      <c r="W734" s="38"/>
      <c r="Y734" s="40"/>
    </row>
    <row r="735" spans="6:25" x14ac:dyDescent="0.3">
      <c r="F735" s="73">
        <v>731</v>
      </c>
      <c r="G735" s="23"/>
      <c r="U735" s="24"/>
      <c r="V735" s="76">
        <v>731</v>
      </c>
      <c r="W735" s="38"/>
      <c r="Y735" s="40"/>
    </row>
    <row r="736" spans="6:25" x14ac:dyDescent="0.3">
      <c r="F736" s="73">
        <v>732</v>
      </c>
      <c r="G736" s="23"/>
      <c r="U736" s="24"/>
      <c r="V736" s="76">
        <v>732</v>
      </c>
      <c r="W736" s="45"/>
      <c r="X736" s="46"/>
      <c r="Y736" s="47"/>
    </row>
    <row r="737" spans="6:25" x14ac:dyDescent="0.3">
      <c r="F737" s="73">
        <v>733</v>
      </c>
      <c r="G737" s="60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61"/>
      <c r="V737" s="76">
        <v>733</v>
      </c>
      <c r="W737" s="38"/>
      <c r="Y737" s="40"/>
    </row>
    <row r="738" spans="6:25" x14ac:dyDescent="0.3">
      <c r="F738" s="73">
        <v>734</v>
      </c>
      <c r="G738" s="23"/>
      <c r="U738" s="24"/>
      <c r="V738" s="76">
        <v>734</v>
      </c>
      <c r="W738" s="38"/>
      <c r="Y738" s="40"/>
    </row>
    <row r="739" spans="6:25" x14ac:dyDescent="0.3">
      <c r="F739" s="73">
        <v>735</v>
      </c>
      <c r="G739" s="23"/>
      <c r="U739" s="24"/>
      <c r="V739" s="76">
        <v>735</v>
      </c>
      <c r="W739" s="38"/>
      <c r="Y739" s="40"/>
    </row>
    <row r="740" spans="6:25" x14ac:dyDescent="0.3">
      <c r="F740" s="73">
        <v>736</v>
      </c>
      <c r="G740" s="23"/>
      <c r="U740" s="24"/>
      <c r="V740" s="76">
        <v>736</v>
      </c>
      <c r="W740" s="38"/>
      <c r="Y740" s="40"/>
    </row>
    <row r="741" spans="6:25" x14ac:dyDescent="0.3">
      <c r="F741" s="73">
        <v>737</v>
      </c>
      <c r="G741" s="23"/>
      <c r="U741" s="24"/>
      <c r="V741" s="76">
        <v>737</v>
      </c>
      <c r="W741" s="38"/>
      <c r="Y741" s="40"/>
    </row>
    <row r="742" spans="6:25" x14ac:dyDescent="0.3">
      <c r="F742" s="73">
        <v>738</v>
      </c>
      <c r="G742" s="62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63"/>
      <c r="V742" s="76">
        <v>738</v>
      </c>
      <c r="W742" s="38"/>
      <c r="Y742" s="40"/>
    </row>
    <row r="743" spans="6:25" x14ac:dyDescent="0.3">
      <c r="F743" s="73">
        <v>739</v>
      </c>
      <c r="G743" s="23"/>
      <c r="U743" s="24"/>
      <c r="V743" s="76">
        <v>739</v>
      </c>
      <c r="W743" s="49"/>
      <c r="X743" s="50"/>
      <c r="Y743" s="51"/>
    </row>
    <row r="744" spans="6:25" x14ac:dyDescent="0.3">
      <c r="F744" s="73">
        <v>740</v>
      </c>
      <c r="G744" s="23"/>
      <c r="U744" s="24"/>
      <c r="V744" s="76">
        <v>740</v>
      </c>
      <c r="W744" s="38"/>
      <c r="Y744" s="40"/>
    </row>
    <row r="745" spans="6:25" x14ac:dyDescent="0.3">
      <c r="F745" s="73">
        <v>741</v>
      </c>
      <c r="G745" s="23"/>
      <c r="U745" s="24"/>
      <c r="V745" s="76">
        <v>741</v>
      </c>
      <c r="W745" s="38"/>
      <c r="Y745" s="40"/>
    </row>
    <row r="746" spans="6:25" x14ac:dyDescent="0.3">
      <c r="F746" s="73">
        <v>742</v>
      </c>
      <c r="G746" s="23"/>
      <c r="U746" s="24"/>
      <c r="V746" s="76">
        <v>742</v>
      </c>
      <c r="W746" s="38"/>
      <c r="Y746" s="40"/>
    </row>
    <row r="747" spans="6:25" x14ac:dyDescent="0.3">
      <c r="F747" s="73">
        <v>743</v>
      </c>
      <c r="G747" s="23"/>
      <c r="U747" s="24"/>
      <c r="V747" s="76">
        <v>743</v>
      </c>
      <c r="W747" s="38"/>
      <c r="Y747" s="40"/>
    </row>
    <row r="748" spans="6:25" x14ac:dyDescent="0.3">
      <c r="F748" s="73">
        <v>744</v>
      </c>
      <c r="G748" s="23"/>
      <c r="U748" s="24"/>
      <c r="V748" s="76">
        <v>744</v>
      </c>
      <c r="W748" s="45"/>
      <c r="X748" s="46"/>
      <c r="Y748" s="47"/>
    </row>
    <row r="749" spans="6:25" x14ac:dyDescent="0.3">
      <c r="F749" s="73">
        <v>745</v>
      </c>
      <c r="G749" s="60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61"/>
      <c r="V749" s="76">
        <v>745</v>
      </c>
      <c r="W749" s="38"/>
      <c r="Y749" s="40"/>
    </row>
    <row r="750" spans="6:25" x14ac:dyDescent="0.3">
      <c r="F750" s="73">
        <v>746</v>
      </c>
      <c r="G750" s="23"/>
      <c r="U750" s="24"/>
      <c r="V750" s="76">
        <v>746</v>
      </c>
      <c r="W750" s="38"/>
      <c r="Y750" s="40"/>
    </row>
    <row r="751" spans="6:25" x14ac:dyDescent="0.3">
      <c r="F751" s="73">
        <v>747</v>
      </c>
      <c r="G751" s="23"/>
      <c r="U751" s="24"/>
      <c r="V751" s="76">
        <v>747</v>
      </c>
      <c r="W751" s="38"/>
      <c r="Y751" s="40"/>
    </row>
    <row r="752" spans="6:25" x14ac:dyDescent="0.3">
      <c r="F752" s="73">
        <v>748</v>
      </c>
      <c r="G752" s="23"/>
      <c r="U752" s="24"/>
      <c r="V752" s="76">
        <v>748</v>
      </c>
      <c r="W752" s="38"/>
      <c r="Y752" s="40"/>
    </row>
    <row r="753" spans="6:25" x14ac:dyDescent="0.3">
      <c r="F753" s="73">
        <v>749</v>
      </c>
      <c r="G753" s="23"/>
      <c r="U753" s="24"/>
      <c r="V753" s="76">
        <v>749</v>
      </c>
      <c r="W753" s="38"/>
      <c r="Y753" s="40"/>
    </row>
    <row r="754" spans="6:25" x14ac:dyDescent="0.3">
      <c r="F754" s="73">
        <v>750</v>
      </c>
      <c r="G754" s="62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63"/>
      <c r="V754" s="76">
        <v>750</v>
      </c>
      <c r="W754" s="38"/>
      <c r="Y754" s="40"/>
    </row>
    <row r="755" spans="6:25" x14ac:dyDescent="0.3">
      <c r="F755" s="73">
        <v>751</v>
      </c>
      <c r="G755" s="23"/>
      <c r="U755" s="24"/>
      <c r="V755" s="76">
        <v>751</v>
      </c>
      <c r="W755" s="49"/>
      <c r="X755" s="50"/>
      <c r="Y755" s="51"/>
    </row>
    <row r="756" spans="6:25" x14ac:dyDescent="0.3">
      <c r="F756" s="73">
        <v>752</v>
      </c>
      <c r="G756" s="23"/>
      <c r="U756" s="24"/>
      <c r="V756" s="76">
        <v>752</v>
      </c>
      <c r="W756" s="38"/>
      <c r="Y756" s="40"/>
    </row>
    <row r="757" spans="6:25" x14ac:dyDescent="0.3">
      <c r="F757" s="73">
        <v>753</v>
      </c>
      <c r="G757" s="23"/>
      <c r="U757" s="24"/>
      <c r="V757" s="76">
        <v>753</v>
      </c>
      <c r="W757" s="38"/>
      <c r="Y757" s="40"/>
    </row>
    <row r="758" spans="6:25" x14ac:dyDescent="0.3">
      <c r="F758" s="73">
        <v>754</v>
      </c>
      <c r="G758" s="23"/>
      <c r="U758" s="24"/>
      <c r="V758" s="76">
        <v>754</v>
      </c>
      <c r="W758" s="38"/>
      <c r="Y758" s="40"/>
    </row>
    <row r="759" spans="6:25" x14ac:dyDescent="0.3">
      <c r="F759" s="73">
        <v>755</v>
      </c>
      <c r="G759" s="23"/>
      <c r="U759" s="24"/>
      <c r="V759" s="76">
        <v>755</v>
      </c>
      <c r="W759" s="38"/>
      <c r="Y759" s="40"/>
    </row>
    <row r="760" spans="6:25" x14ac:dyDescent="0.3">
      <c r="F760" s="73">
        <v>756</v>
      </c>
      <c r="G760" s="23"/>
      <c r="U760" s="24"/>
      <c r="V760" s="76">
        <v>756</v>
      </c>
      <c r="W760" s="45"/>
      <c r="X760" s="46"/>
      <c r="Y760" s="47"/>
    </row>
    <row r="761" spans="6:25" x14ac:dyDescent="0.3">
      <c r="F761" s="73">
        <v>757</v>
      </c>
      <c r="G761" s="60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61"/>
      <c r="V761" s="76">
        <v>757</v>
      </c>
      <c r="W761" s="38"/>
      <c r="Y761" s="40"/>
    </row>
    <row r="762" spans="6:25" x14ac:dyDescent="0.3">
      <c r="F762" s="73">
        <v>758</v>
      </c>
      <c r="G762" s="23"/>
      <c r="U762" s="24"/>
      <c r="V762" s="76">
        <v>758</v>
      </c>
      <c r="W762" s="38"/>
      <c r="Y762" s="40"/>
    </row>
    <row r="763" spans="6:25" x14ac:dyDescent="0.3">
      <c r="F763" s="73">
        <v>759</v>
      </c>
      <c r="G763" s="23"/>
      <c r="U763" s="24"/>
      <c r="V763" s="76">
        <v>759</v>
      </c>
      <c r="W763" s="38"/>
      <c r="Y763" s="40"/>
    </row>
    <row r="764" spans="6:25" x14ac:dyDescent="0.3">
      <c r="F764" s="73">
        <v>760</v>
      </c>
      <c r="G764" s="23"/>
      <c r="U764" s="24"/>
      <c r="V764" s="76">
        <v>760</v>
      </c>
      <c r="W764" s="38"/>
      <c r="Y764" s="40"/>
    </row>
    <row r="765" spans="6:25" x14ac:dyDescent="0.3">
      <c r="F765" s="73">
        <v>761</v>
      </c>
      <c r="G765" s="23"/>
      <c r="U765" s="24"/>
      <c r="V765" s="76">
        <v>761</v>
      </c>
      <c r="W765" s="38"/>
      <c r="Y765" s="40"/>
    </row>
    <row r="766" spans="6:25" x14ac:dyDescent="0.3">
      <c r="F766" s="73">
        <v>762</v>
      </c>
      <c r="G766" s="62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63"/>
      <c r="V766" s="76">
        <v>762</v>
      </c>
      <c r="W766" s="38"/>
      <c r="Y766" s="40"/>
    </row>
    <row r="767" spans="6:25" x14ac:dyDescent="0.3">
      <c r="F767" s="73">
        <v>763</v>
      </c>
      <c r="G767" s="23"/>
      <c r="U767" s="24"/>
      <c r="V767" s="76">
        <v>763</v>
      </c>
      <c r="W767" s="49"/>
      <c r="X767" s="50"/>
      <c r="Y767" s="51"/>
    </row>
    <row r="768" spans="6:25" x14ac:dyDescent="0.3">
      <c r="F768" s="73">
        <v>764</v>
      </c>
      <c r="G768" s="23"/>
      <c r="U768" s="24"/>
      <c r="V768" s="76">
        <v>764</v>
      </c>
      <c r="W768" s="38"/>
      <c r="Y768" s="40"/>
    </row>
    <row r="769" spans="6:25" x14ac:dyDescent="0.3">
      <c r="F769" s="73">
        <v>765</v>
      </c>
      <c r="G769" s="23"/>
      <c r="U769" s="24"/>
      <c r="V769" s="76">
        <v>765</v>
      </c>
      <c r="W769" s="38"/>
      <c r="Y769" s="40"/>
    </row>
    <row r="770" spans="6:25" x14ac:dyDescent="0.3">
      <c r="F770" s="73">
        <v>766</v>
      </c>
      <c r="G770" s="23"/>
      <c r="U770" s="24"/>
      <c r="V770" s="76">
        <v>766</v>
      </c>
      <c r="W770" s="38"/>
      <c r="Y770" s="40"/>
    </row>
    <row r="771" spans="6:25" x14ac:dyDescent="0.3">
      <c r="F771" s="73">
        <v>767</v>
      </c>
      <c r="G771" s="23"/>
      <c r="U771" s="24"/>
      <c r="V771" s="76">
        <v>767</v>
      </c>
      <c r="W771" s="38"/>
      <c r="Y771" s="40"/>
    </row>
    <row r="772" spans="6:25" x14ac:dyDescent="0.3">
      <c r="F772" s="73">
        <v>768</v>
      </c>
      <c r="G772" s="23"/>
      <c r="U772" s="24"/>
      <c r="V772" s="76">
        <v>768</v>
      </c>
      <c r="W772" s="45"/>
      <c r="X772" s="46"/>
      <c r="Y772" s="47"/>
    </row>
    <row r="773" spans="6:25" x14ac:dyDescent="0.3">
      <c r="F773" s="73">
        <v>769</v>
      </c>
      <c r="G773" s="60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61"/>
      <c r="V773" s="76">
        <v>769</v>
      </c>
      <c r="W773" s="38"/>
      <c r="Y773" s="40"/>
    </row>
    <row r="774" spans="6:25" x14ac:dyDescent="0.3">
      <c r="F774" s="73">
        <v>770</v>
      </c>
      <c r="G774" s="23"/>
      <c r="U774" s="24"/>
      <c r="V774" s="76">
        <v>770</v>
      </c>
      <c r="W774" s="38"/>
      <c r="Y774" s="40"/>
    </row>
    <row r="775" spans="6:25" x14ac:dyDescent="0.3">
      <c r="F775" s="73">
        <v>771</v>
      </c>
      <c r="G775" s="23"/>
      <c r="U775" s="24"/>
      <c r="V775" s="76">
        <v>771</v>
      </c>
      <c r="W775" s="38"/>
      <c r="Y775" s="40"/>
    </row>
    <row r="776" spans="6:25" x14ac:dyDescent="0.3">
      <c r="F776" s="73">
        <v>772</v>
      </c>
      <c r="G776" s="23"/>
      <c r="U776" s="24"/>
      <c r="V776" s="76">
        <v>772</v>
      </c>
      <c r="W776" s="38"/>
      <c r="Y776" s="40"/>
    </row>
    <row r="777" spans="6:25" x14ac:dyDescent="0.3">
      <c r="F777" s="73">
        <v>773</v>
      </c>
      <c r="G777" s="23"/>
      <c r="U777" s="24"/>
      <c r="V777" s="76">
        <v>773</v>
      </c>
      <c r="W777" s="38"/>
      <c r="Y777" s="40"/>
    </row>
    <row r="778" spans="6:25" x14ac:dyDescent="0.3">
      <c r="F778" s="73">
        <v>774</v>
      </c>
      <c r="G778" s="62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63"/>
      <c r="V778" s="76">
        <v>774</v>
      </c>
      <c r="W778" s="38"/>
      <c r="Y778" s="40"/>
    </row>
    <row r="779" spans="6:25" x14ac:dyDescent="0.3">
      <c r="F779" s="73">
        <v>775</v>
      </c>
      <c r="G779" s="23"/>
      <c r="U779" s="24"/>
      <c r="V779" s="76">
        <v>775</v>
      </c>
      <c r="W779" s="49"/>
      <c r="X779" s="50"/>
      <c r="Y779" s="51"/>
    </row>
    <row r="780" spans="6:25" x14ac:dyDescent="0.3">
      <c r="F780" s="73">
        <v>776</v>
      </c>
      <c r="G780" s="23"/>
      <c r="U780" s="24"/>
      <c r="V780" s="76">
        <v>776</v>
      </c>
      <c r="W780" s="38"/>
      <c r="Y780" s="40"/>
    </row>
    <row r="781" spans="6:25" x14ac:dyDescent="0.3">
      <c r="F781" s="73">
        <v>777</v>
      </c>
      <c r="G781" s="23"/>
      <c r="U781" s="24"/>
      <c r="V781" s="76">
        <v>777</v>
      </c>
      <c r="W781" s="38"/>
      <c r="Y781" s="40"/>
    </row>
    <row r="782" spans="6:25" x14ac:dyDescent="0.3">
      <c r="F782" s="73">
        <v>778</v>
      </c>
      <c r="G782" s="23"/>
      <c r="U782" s="24"/>
      <c r="V782" s="76">
        <v>778</v>
      </c>
      <c r="W782" s="38"/>
      <c r="Y782" s="40"/>
    </row>
    <row r="783" spans="6:25" x14ac:dyDescent="0.3">
      <c r="F783" s="73">
        <v>779</v>
      </c>
      <c r="G783" s="23"/>
      <c r="U783" s="24"/>
      <c r="V783" s="76">
        <v>779</v>
      </c>
      <c r="W783" s="38"/>
      <c r="Y783" s="40"/>
    </row>
    <row r="784" spans="6:25" x14ac:dyDescent="0.3">
      <c r="F784" s="73">
        <v>780</v>
      </c>
      <c r="G784" s="23"/>
      <c r="U784" s="24"/>
      <c r="V784" s="76">
        <v>780</v>
      </c>
      <c r="W784" s="45"/>
      <c r="X784" s="46"/>
      <c r="Y784" s="47"/>
    </row>
    <row r="785" spans="6:25" x14ac:dyDescent="0.3">
      <c r="F785" s="73">
        <v>781</v>
      </c>
      <c r="G785" s="60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61"/>
      <c r="V785" s="76">
        <v>781</v>
      </c>
      <c r="W785" s="38"/>
      <c r="Y785" s="40"/>
    </row>
    <row r="786" spans="6:25" x14ac:dyDescent="0.3">
      <c r="F786" s="73">
        <v>782</v>
      </c>
      <c r="G786" s="23"/>
      <c r="U786" s="24"/>
      <c r="V786" s="76">
        <v>782</v>
      </c>
      <c r="W786" s="38"/>
      <c r="Y786" s="40"/>
    </row>
    <row r="787" spans="6:25" x14ac:dyDescent="0.3">
      <c r="F787" s="73">
        <v>783</v>
      </c>
      <c r="G787" s="23"/>
      <c r="U787" s="24"/>
      <c r="V787" s="76">
        <v>783</v>
      </c>
      <c r="W787" s="38"/>
      <c r="Y787" s="40"/>
    </row>
    <row r="788" spans="6:25" x14ac:dyDescent="0.3">
      <c r="F788" s="73">
        <v>784</v>
      </c>
      <c r="G788" s="23"/>
      <c r="U788" s="24"/>
      <c r="V788" s="76">
        <v>784</v>
      </c>
      <c r="W788" s="38"/>
      <c r="Y788" s="40"/>
    </row>
    <row r="789" spans="6:25" x14ac:dyDescent="0.3">
      <c r="F789" s="73">
        <v>785</v>
      </c>
      <c r="G789" s="23"/>
      <c r="U789" s="24"/>
      <c r="V789" s="76">
        <v>785</v>
      </c>
      <c r="W789" s="38"/>
      <c r="Y789" s="40"/>
    </row>
    <row r="790" spans="6:25" x14ac:dyDescent="0.3">
      <c r="F790" s="73">
        <v>786</v>
      </c>
      <c r="G790" s="62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63"/>
      <c r="V790" s="76">
        <v>786</v>
      </c>
      <c r="W790" s="38"/>
      <c r="Y790" s="40"/>
    </row>
    <row r="791" spans="6:25" x14ac:dyDescent="0.3">
      <c r="F791" s="73">
        <v>787</v>
      </c>
      <c r="G791" s="23"/>
      <c r="U791" s="24"/>
      <c r="V791" s="76">
        <v>787</v>
      </c>
      <c r="W791" s="49"/>
      <c r="X791" s="50"/>
      <c r="Y791" s="51"/>
    </row>
    <row r="792" spans="6:25" x14ac:dyDescent="0.3">
      <c r="F792" s="73">
        <v>788</v>
      </c>
      <c r="G792" s="23"/>
      <c r="U792" s="24"/>
      <c r="V792" s="76">
        <v>788</v>
      </c>
      <c r="W792" s="38"/>
      <c r="Y792" s="40"/>
    </row>
    <row r="793" spans="6:25" x14ac:dyDescent="0.3">
      <c r="F793" s="73">
        <v>789</v>
      </c>
      <c r="G793" s="23"/>
      <c r="U793" s="24"/>
      <c r="V793" s="76">
        <v>789</v>
      </c>
      <c r="W793" s="38"/>
      <c r="Y793" s="40"/>
    </row>
    <row r="794" spans="6:25" x14ac:dyDescent="0.3">
      <c r="F794" s="73">
        <v>790</v>
      </c>
      <c r="G794" s="23"/>
      <c r="U794" s="24"/>
      <c r="V794" s="76">
        <v>790</v>
      </c>
      <c r="W794" s="38"/>
      <c r="Y794" s="40"/>
    </row>
    <row r="795" spans="6:25" x14ac:dyDescent="0.3">
      <c r="F795" s="73">
        <v>791</v>
      </c>
      <c r="G795" s="23"/>
      <c r="U795" s="24"/>
      <c r="V795" s="76">
        <v>791</v>
      </c>
      <c r="W795" s="38"/>
      <c r="Y795" s="40"/>
    </row>
    <row r="796" spans="6:25" x14ac:dyDescent="0.3">
      <c r="F796" s="73">
        <v>792</v>
      </c>
      <c r="G796" s="23"/>
      <c r="U796" s="24"/>
      <c r="V796" s="76">
        <v>792</v>
      </c>
      <c r="W796" s="45"/>
      <c r="X796" s="46"/>
      <c r="Y796" s="47"/>
    </row>
    <row r="797" spans="6:25" x14ac:dyDescent="0.3">
      <c r="F797" s="73">
        <v>793</v>
      </c>
      <c r="G797" s="60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61"/>
      <c r="V797" s="76">
        <v>793</v>
      </c>
      <c r="W797" s="38"/>
      <c r="Y797" s="40"/>
    </row>
    <row r="798" spans="6:25" x14ac:dyDescent="0.3">
      <c r="F798" s="73">
        <v>794</v>
      </c>
      <c r="G798" s="23"/>
      <c r="U798" s="24"/>
      <c r="V798" s="76">
        <v>794</v>
      </c>
      <c r="W798" s="38"/>
      <c r="Y798" s="40"/>
    </row>
    <row r="799" spans="6:25" x14ac:dyDescent="0.3">
      <c r="F799" s="73">
        <v>795</v>
      </c>
      <c r="G799" s="23"/>
      <c r="U799" s="24"/>
      <c r="V799" s="76">
        <v>795</v>
      </c>
      <c r="W799" s="38"/>
      <c r="Y799" s="40"/>
    </row>
    <row r="800" spans="6:25" x14ac:dyDescent="0.3">
      <c r="F800" s="73">
        <v>796</v>
      </c>
      <c r="G800" s="23"/>
      <c r="U800" s="24"/>
      <c r="V800" s="76">
        <v>796</v>
      </c>
      <c r="W800" s="38"/>
      <c r="Y800" s="40"/>
    </row>
    <row r="801" spans="6:25" x14ac:dyDescent="0.3">
      <c r="F801" s="73">
        <v>797</v>
      </c>
      <c r="G801" s="23"/>
      <c r="U801" s="24"/>
      <c r="V801" s="76">
        <v>797</v>
      </c>
      <c r="W801" s="38"/>
      <c r="Y801" s="40"/>
    </row>
    <row r="802" spans="6:25" x14ac:dyDescent="0.3">
      <c r="F802" s="73">
        <v>798</v>
      </c>
      <c r="G802" s="62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63"/>
      <c r="V802" s="76">
        <v>798</v>
      </c>
      <c r="W802" s="38"/>
      <c r="Y802" s="40"/>
    </row>
    <row r="803" spans="6:25" x14ac:dyDescent="0.3">
      <c r="F803" s="73">
        <v>799</v>
      </c>
      <c r="G803" s="23"/>
      <c r="U803" s="24"/>
      <c r="V803" s="76">
        <v>799</v>
      </c>
      <c r="W803" s="49"/>
      <c r="X803" s="50"/>
      <c r="Y803" s="51"/>
    </row>
    <row r="804" spans="6:25" x14ac:dyDescent="0.3">
      <c r="F804" s="73">
        <v>800</v>
      </c>
      <c r="G804" s="23"/>
      <c r="U804" s="24"/>
      <c r="V804" s="76">
        <v>800</v>
      </c>
      <c r="W804" s="38"/>
      <c r="Y804" s="40"/>
    </row>
    <row r="805" spans="6:25" x14ac:dyDescent="0.3">
      <c r="F805" s="73">
        <v>801</v>
      </c>
      <c r="G805" s="23"/>
      <c r="U805" s="24"/>
      <c r="V805" s="76">
        <v>801</v>
      </c>
      <c r="W805" s="38"/>
      <c r="Y805" s="40"/>
    </row>
    <row r="806" spans="6:25" x14ac:dyDescent="0.3">
      <c r="F806" s="73">
        <v>802</v>
      </c>
      <c r="G806" s="23"/>
      <c r="U806" s="24"/>
      <c r="V806" s="76">
        <v>802</v>
      </c>
      <c r="W806" s="38"/>
      <c r="Y806" s="40"/>
    </row>
    <row r="807" spans="6:25" x14ac:dyDescent="0.3">
      <c r="F807" s="73">
        <v>803</v>
      </c>
      <c r="G807" s="23"/>
      <c r="U807" s="24"/>
      <c r="V807" s="76">
        <v>803</v>
      </c>
      <c r="W807" s="38"/>
      <c r="Y807" s="40"/>
    </row>
    <row r="808" spans="6:25" x14ac:dyDescent="0.3">
      <c r="F808" s="73">
        <v>804</v>
      </c>
      <c r="G808" s="23"/>
      <c r="U808" s="24"/>
      <c r="V808" s="76">
        <v>804</v>
      </c>
      <c r="W808" s="45"/>
      <c r="X808" s="46"/>
      <c r="Y808" s="47"/>
    </row>
    <row r="809" spans="6:25" x14ac:dyDescent="0.3">
      <c r="F809" s="73">
        <v>805</v>
      </c>
      <c r="G809" s="60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61"/>
      <c r="V809" s="76">
        <v>805</v>
      </c>
      <c r="W809" s="38"/>
      <c r="Y809" s="40"/>
    </row>
    <row r="810" spans="6:25" x14ac:dyDescent="0.3">
      <c r="F810" s="73">
        <v>806</v>
      </c>
      <c r="G810" s="23"/>
      <c r="U810" s="24"/>
      <c r="V810" s="76">
        <v>806</v>
      </c>
      <c r="W810" s="38"/>
      <c r="Y810" s="40"/>
    </row>
    <row r="811" spans="6:25" x14ac:dyDescent="0.3">
      <c r="F811" s="73">
        <v>807</v>
      </c>
      <c r="G811" s="23"/>
      <c r="U811" s="24"/>
      <c r="V811" s="76">
        <v>807</v>
      </c>
      <c r="W811" s="38"/>
      <c r="Y811" s="40"/>
    </row>
    <row r="812" spans="6:25" x14ac:dyDescent="0.3">
      <c r="F812" s="73">
        <v>808</v>
      </c>
      <c r="G812" s="23"/>
      <c r="U812" s="24"/>
      <c r="V812" s="76">
        <v>808</v>
      </c>
      <c r="W812" s="38"/>
      <c r="Y812" s="40"/>
    </row>
    <row r="813" spans="6:25" x14ac:dyDescent="0.3">
      <c r="F813" s="73">
        <v>809</v>
      </c>
      <c r="G813" s="23"/>
      <c r="U813" s="24"/>
      <c r="V813" s="76">
        <v>809</v>
      </c>
      <c r="W813" s="38"/>
      <c r="Y813" s="40"/>
    </row>
    <row r="814" spans="6:25" x14ac:dyDescent="0.3">
      <c r="F814" s="73">
        <v>810</v>
      </c>
      <c r="G814" s="62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63"/>
      <c r="V814" s="76">
        <v>810</v>
      </c>
      <c r="W814" s="38"/>
      <c r="Y814" s="40"/>
    </row>
    <row r="815" spans="6:25" x14ac:dyDescent="0.3">
      <c r="F815" s="73">
        <v>811</v>
      </c>
      <c r="G815" s="23"/>
      <c r="U815" s="24"/>
      <c r="V815" s="76">
        <v>811</v>
      </c>
      <c r="W815" s="49"/>
      <c r="X815" s="50"/>
      <c r="Y815" s="51"/>
    </row>
    <row r="816" spans="6:25" x14ac:dyDescent="0.3">
      <c r="F816" s="73">
        <v>812</v>
      </c>
      <c r="G816" s="23"/>
      <c r="U816" s="24"/>
      <c r="V816" s="76">
        <v>812</v>
      </c>
      <c r="W816" s="38"/>
      <c r="Y816" s="40"/>
    </row>
    <row r="817" spans="6:25" x14ac:dyDescent="0.3">
      <c r="F817" s="73">
        <v>813</v>
      </c>
      <c r="G817" s="23"/>
      <c r="U817" s="24"/>
      <c r="V817" s="76">
        <v>813</v>
      </c>
      <c r="W817" s="38"/>
      <c r="Y817" s="40"/>
    </row>
    <row r="818" spans="6:25" x14ac:dyDescent="0.3">
      <c r="F818" s="73">
        <v>814</v>
      </c>
      <c r="G818" s="23"/>
      <c r="U818" s="24"/>
      <c r="V818" s="76">
        <v>814</v>
      </c>
      <c r="W818" s="38"/>
      <c r="Y818" s="40"/>
    </row>
    <row r="819" spans="6:25" x14ac:dyDescent="0.3">
      <c r="F819" s="73">
        <v>815</v>
      </c>
      <c r="G819" s="23"/>
      <c r="U819" s="24"/>
      <c r="V819" s="76">
        <v>815</v>
      </c>
      <c r="W819" s="38"/>
      <c r="Y819" s="40"/>
    </row>
    <row r="820" spans="6:25" x14ac:dyDescent="0.3">
      <c r="F820" s="73">
        <v>816</v>
      </c>
      <c r="G820" s="23"/>
      <c r="U820" s="24"/>
      <c r="V820" s="76">
        <v>816</v>
      </c>
      <c r="W820" s="45"/>
      <c r="X820" s="46"/>
      <c r="Y820" s="47"/>
    </row>
    <row r="821" spans="6:25" x14ac:dyDescent="0.3">
      <c r="F821" s="73">
        <v>817</v>
      </c>
      <c r="G821" s="60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61"/>
      <c r="V821" s="76">
        <v>817</v>
      </c>
      <c r="W821" s="38"/>
      <c r="Y821" s="40"/>
    </row>
    <row r="822" spans="6:25" x14ac:dyDescent="0.3">
      <c r="F822" s="73">
        <v>818</v>
      </c>
      <c r="G822" s="23"/>
      <c r="U822" s="24"/>
      <c r="V822" s="76">
        <v>818</v>
      </c>
      <c r="W822" s="38"/>
      <c r="Y822" s="40"/>
    </row>
    <row r="823" spans="6:25" x14ac:dyDescent="0.3">
      <c r="F823" s="73">
        <v>819</v>
      </c>
      <c r="G823" s="23"/>
      <c r="U823" s="24"/>
      <c r="V823" s="76">
        <v>819</v>
      </c>
      <c r="W823" s="38"/>
      <c r="Y823" s="40"/>
    </row>
    <row r="824" spans="6:25" x14ac:dyDescent="0.3">
      <c r="F824" s="73">
        <v>820</v>
      </c>
      <c r="G824" s="23"/>
      <c r="U824" s="24"/>
      <c r="V824" s="76">
        <v>820</v>
      </c>
      <c r="W824" s="38"/>
      <c r="Y824" s="40"/>
    </row>
    <row r="825" spans="6:25" x14ac:dyDescent="0.3">
      <c r="F825" s="73">
        <v>821</v>
      </c>
      <c r="G825" s="23"/>
      <c r="U825" s="24"/>
      <c r="V825" s="76">
        <v>821</v>
      </c>
      <c r="W825" s="38"/>
      <c r="Y825" s="40"/>
    </row>
    <row r="826" spans="6:25" x14ac:dyDescent="0.3">
      <c r="F826" s="73">
        <v>822</v>
      </c>
      <c r="G826" s="62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63"/>
      <c r="V826" s="76">
        <v>822</v>
      </c>
      <c r="W826" s="38"/>
      <c r="Y826" s="40"/>
    </row>
    <row r="827" spans="6:25" x14ac:dyDescent="0.3">
      <c r="F827" s="73">
        <v>823</v>
      </c>
      <c r="G827" s="23"/>
      <c r="U827" s="24"/>
      <c r="V827" s="76">
        <v>823</v>
      </c>
      <c r="W827" s="49"/>
      <c r="X827" s="50"/>
      <c r="Y827" s="51"/>
    </row>
    <row r="828" spans="6:25" x14ac:dyDescent="0.3">
      <c r="F828" s="73">
        <v>824</v>
      </c>
      <c r="G828" s="23"/>
      <c r="U828" s="24"/>
      <c r="V828" s="76">
        <v>824</v>
      </c>
      <c r="W828" s="38"/>
      <c r="Y828" s="40"/>
    </row>
    <row r="829" spans="6:25" x14ac:dyDescent="0.3">
      <c r="F829" s="73">
        <v>825</v>
      </c>
      <c r="G829" s="23"/>
      <c r="U829" s="24"/>
      <c r="V829" s="76">
        <v>825</v>
      </c>
      <c r="W829" s="38"/>
      <c r="Y829" s="40"/>
    </row>
    <row r="830" spans="6:25" x14ac:dyDescent="0.3">
      <c r="F830" s="73">
        <v>826</v>
      </c>
      <c r="G830" s="23"/>
      <c r="U830" s="24"/>
      <c r="V830" s="76">
        <v>826</v>
      </c>
      <c r="W830" s="38"/>
      <c r="Y830" s="40"/>
    </row>
    <row r="831" spans="6:25" x14ac:dyDescent="0.3">
      <c r="F831" s="73">
        <v>827</v>
      </c>
      <c r="G831" s="23"/>
      <c r="U831" s="24"/>
      <c r="V831" s="76">
        <v>827</v>
      </c>
      <c r="W831" s="38"/>
      <c r="Y831" s="40"/>
    </row>
    <row r="832" spans="6:25" x14ac:dyDescent="0.3">
      <c r="F832" s="73">
        <v>828</v>
      </c>
      <c r="G832" s="23"/>
      <c r="U832" s="24"/>
      <c r="V832" s="76">
        <v>828</v>
      </c>
      <c r="W832" s="45"/>
      <c r="X832" s="46"/>
      <c r="Y832" s="47"/>
    </row>
    <row r="833" spans="6:25" x14ac:dyDescent="0.3">
      <c r="F833" s="73">
        <v>829</v>
      </c>
      <c r="G833" s="60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61"/>
      <c r="V833" s="76">
        <v>829</v>
      </c>
      <c r="W833" s="38"/>
      <c r="Y833" s="40"/>
    </row>
    <row r="834" spans="6:25" x14ac:dyDescent="0.3">
      <c r="F834" s="73">
        <v>830</v>
      </c>
      <c r="G834" s="23"/>
      <c r="U834" s="24"/>
      <c r="V834" s="76">
        <v>830</v>
      </c>
      <c r="W834" s="38"/>
      <c r="Y834" s="40"/>
    </row>
    <row r="835" spans="6:25" x14ac:dyDescent="0.3">
      <c r="F835" s="73">
        <v>831</v>
      </c>
      <c r="G835" s="23"/>
      <c r="U835" s="24"/>
      <c r="V835" s="76">
        <v>831</v>
      </c>
      <c r="W835" s="38"/>
      <c r="Y835" s="40"/>
    </row>
    <row r="836" spans="6:25" x14ac:dyDescent="0.3">
      <c r="F836" s="73">
        <v>832</v>
      </c>
      <c r="G836" s="23"/>
      <c r="U836" s="24"/>
      <c r="V836" s="76">
        <v>832</v>
      </c>
      <c r="W836" s="38"/>
      <c r="Y836" s="40"/>
    </row>
    <row r="837" spans="6:25" x14ac:dyDescent="0.3">
      <c r="F837" s="73">
        <v>833</v>
      </c>
      <c r="G837" s="23"/>
      <c r="U837" s="24"/>
      <c r="V837" s="76">
        <v>833</v>
      </c>
      <c r="W837" s="38"/>
      <c r="Y837" s="40"/>
    </row>
    <row r="838" spans="6:25" x14ac:dyDescent="0.3">
      <c r="F838" s="73">
        <v>834</v>
      </c>
      <c r="G838" s="62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63"/>
      <c r="V838" s="76">
        <v>834</v>
      </c>
      <c r="W838" s="38"/>
      <c r="Y838" s="40"/>
    </row>
    <row r="839" spans="6:25" x14ac:dyDescent="0.3">
      <c r="F839" s="73">
        <v>835</v>
      </c>
      <c r="G839" s="23"/>
      <c r="U839" s="24"/>
      <c r="V839" s="76">
        <v>835</v>
      </c>
      <c r="W839" s="49"/>
      <c r="X839" s="50"/>
      <c r="Y839" s="51"/>
    </row>
    <row r="840" spans="6:25" x14ac:dyDescent="0.3">
      <c r="F840" s="73">
        <v>836</v>
      </c>
      <c r="G840" s="23"/>
      <c r="U840" s="24"/>
      <c r="V840" s="76">
        <v>836</v>
      </c>
      <c r="W840" s="38"/>
      <c r="Y840" s="40"/>
    </row>
    <row r="841" spans="6:25" x14ac:dyDescent="0.3">
      <c r="F841" s="73">
        <v>837</v>
      </c>
      <c r="G841" s="23"/>
      <c r="U841" s="24"/>
      <c r="V841" s="76">
        <v>837</v>
      </c>
      <c r="W841" s="38"/>
      <c r="Y841" s="40"/>
    </row>
    <row r="842" spans="6:25" x14ac:dyDescent="0.3">
      <c r="F842" s="73">
        <v>838</v>
      </c>
      <c r="G842" s="23"/>
      <c r="U842" s="24"/>
      <c r="V842" s="76">
        <v>838</v>
      </c>
      <c r="W842" s="38"/>
      <c r="Y842" s="40"/>
    </row>
    <row r="843" spans="6:25" x14ac:dyDescent="0.3">
      <c r="F843" s="73">
        <v>839</v>
      </c>
      <c r="G843" s="23"/>
      <c r="U843" s="24"/>
      <c r="V843" s="76">
        <v>839</v>
      </c>
      <c r="W843" s="38"/>
      <c r="Y843" s="40"/>
    </row>
    <row r="844" spans="6:25" x14ac:dyDescent="0.3">
      <c r="F844" s="73">
        <v>840</v>
      </c>
      <c r="G844" s="23"/>
      <c r="U844" s="24"/>
      <c r="V844" s="76">
        <v>840</v>
      </c>
      <c r="W844" s="45"/>
      <c r="X844" s="46"/>
      <c r="Y844" s="47"/>
    </row>
    <row r="845" spans="6:25" x14ac:dyDescent="0.3">
      <c r="F845" s="73">
        <v>841</v>
      </c>
      <c r="G845" s="60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61"/>
      <c r="V845" s="76">
        <v>841</v>
      </c>
      <c r="W845" s="38"/>
      <c r="Y845" s="40"/>
    </row>
    <row r="846" spans="6:25" x14ac:dyDescent="0.3">
      <c r="F846" s="73">
        <v>842</v>
      </c>
      <c r="G846" s="23"/>
      <c r="U846" s="24"/>
      <c r="V846" s="76">
        <v>842</v>
      </c>
      <c r="W846" s="38"/>
      <c r="Y846" s="40"/>
    </row>
    <row r="847" spans="6:25" x14ac:dyDescent="0.3">
      <c r="F847" s="73">
        <v>843</v>
      </c>
      <c r="G847" s="23"/>
      <c r="U847" s="24"/>
      <c r="V847" s="76">
        <v>843</v>
      </c>
      <c r="W847" s="38"/>
      <c r="Y847" s="40"/>
    </row>
    <row r="848" spans="6:25" x14ac:dyDescent="0.3">
      <c r="F848" s="73">
        <v>844</v>
      </c>
      <c r="G848" s="23"/>
      <c r="U848" s="24"/>
      <c r="V848" s="76">
        <v>844</v>
      </c>
      <c r="W848" s="38"/>
      <c r="Y848" s="40"/>
    </row>
    <row r="849" spans="6:25" x14ac:dyDescent="0.3">
      <c r="F849" s="73">
        <v>845</v>
      </c>
      <c r="G849" s="23"/>
      <c r="U849" s="24"/>
      <c r="V849" s="76">
        <v>845</v>
      </c>
      <c r="W849" s="38"/>
      <c r="Y849" s="40"/>
    </row>
    <row r="850" spans="6:25" x14ac:dyDescent="0.3">
      <c r="F850" s="73">
        <v>846</v>
      </c>
      <c r="G850" s="62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63"/>
      <c r="V850" s="76">
        <v>846</v>
      </c>
      <c r="W850" s="38"/>
      <c r="Y850" s="40"/>
    </row>
    <row r="851" spans="6:25" x14ac:dyDescent="0.3">
      <c r="F851" s="73">
        <v>847</v>
      </c>
      <c r="G851" s="23"/>
      <c r="U851" s="24"/>
      <c r="V851" s="76">
        <v>847</v>
      </c>
      <c r="W851" s="49"/>
      <c r="X851" s="50"/>
      <c r="Y851" s="51"/>
    </row>
    <row r="852" spans="6:25" x14ac:dyDescent="0.3">
      <c r="F852" s="73">
        <v>848</v>
      </c>
      <c r="G852" s="23"/>
      <c r="U852" s="24"/>
      <c r="V852" s="76">
        <v>848</v>
      </c>
      <c r="W852" s="38"/>
      <c r="Y852" s="40"/>
    </row>
    <row r="853" spans="6:25" x14ac:dyDescent="0.3">
      <c r="F853" s="73">
        <v>849</v>
      </c>
      <c r="G853" s="23"/>
      <c r="U853" s="24"/>
      <c r="V853" s="76">
        <v>849</v>
      </c>
      <c r="W853" s="38"/>
      <c r="Y853" s="40"/>
    </row>
    <row r="854" spans="6:25" x14ac:dyDescent="0.3">
      <c r="F854" s="73">
        <v>850</v>
      </c>
      <c r="G854" s="23"/>
      <c r="U854" s="24"/>
      <c r="V854" s="76">
        <v>850</v>
      </c>
      <c r="W854" s="38"/>
      <c r="Y854" s="40"/>
    </row>
    <row r="855" spans="6:25" x14ac:dyDescent="0.3">
      <c r="F855" s="73">
        <v>851</v>
      </c>
      <c r="G855" s="23"/>
      <c r="U855" s="24"/>
      <c r="V855" s="76">
        <v>851</v>
      </c>
      <c r="W855" s="38"/>
      <c r="Y855" s="40"/>
    </row>
    <row r="856" spans="6:25" x14ac:dyDescent="0.3">
      <c r="F856" s="73">
        <v>852</v>
      </c>
      <c r="G856" s="23"/>
      <c r="U856" s="24"/>
      <c r="V856" s="76">
        <v>852</v>
      </c>
      <c r="W856" s="45"/>
      <c r="X856" s="46"/>
      <c r="Y856" s="47"/>
    </row>
    <row r="857" spans="6:25" x14ac:dyDescent="0.3">
      <c r="F857" s="73">
        <v>853</v>
      </c>
      <c r="G857" s="60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61"/>
      <c r="V857" s="76">
        <v>853</v>
      </c>
      <c r="W857" s="38"/>
      <c r="Y857" s="40"/>
    </row>
    <row r="858" spans="6:25" x14ac:dyDescent="0.3">
      <c r="F858" s="73">
        <v>854</v>
      </c>
      <c r="G858" s="23"/>
      <c r="U858" s="24"/>
      <c r="V858" s="76">
        <v>854</v>
      </c>
      <c r="W858" s="38"/>
      <c r="Y858" s="40"/>
    </row>
    <row r="859" spans="6:25" x14ac:dyDescent="0.3">
      <c r="F859" s="73">
        <v>855</v>
      </c>
      <c r="G859" s="23"/>
      <c r="U859" s="24"/>
      <c r="V859" s="76">
        <v>855</v>
      </c>
      <c r="W859" s="38"/>
      <c r="Y859" s="40"/>
    </row>
    <row r="860" spans="6:25" x14ac:dyDescent="0.3">
      <c r="F860" s="73">
        <v>856</v>
      </c>
      <c r="G860" s="23"/>
      <c r="U860" s="24"/>
      <c r="V860" s="76">
        <v>856</v>
      </c>
      <c r="W860" s="38"/>
      <c r="Y860" s="40"/>
    </row>
    <row r="861" spans="6:25" x14ac:dyDescent="0.3">
      <c r="F861" s="73">
        <v>857</v>
      </c>
      <c r="G861" s="23"/>
      <c r="U861" s="24"/>
      <c r="V861" s="76">
        <v>857</v>
      </c>
      <c r="W861" s="38"/>
      <c r="Y861" s="40"/>
    </row>
    <row r="862" spans="6:25" x14ac:dyDescent="0.3">
      <c r="F862" s="73">
        <v>858</v>
      </c>
      <c r="G862" s="62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63"/>
      <c r="V862" s="76">
        <v>858</v>
      </c>
      <c r="W862" s="38"/>
      <c r="Y862" s="40"/>
    </row>
    <row r="863" spans="6:25" x14ac:dyDescent="0.3">
      <c r="F863" s="73">
        <v>859</v>
      </c>
      <c r="G863" s="23"/>
      <c r="U863" s="24"/>
      <c r="V863" s="76">
        <v>859</v>
      </c>
      <c r="W863" s="49"/>
      <c r="X863" s="50"/>
      <c r="Y863" s="51"/>
    </row>
    <row r="864" spans="6:25" x14ac:dyDescent="0.3">
      <c r="F864" s="73">
        <v>860</v>
      </c>
      <c r="G864" s="23"/>
      <c r="U864" s="24"/>
      <c r="V864" s="76">
        <v>860</v>
      </c>
      <c r="W864" s="38"/>
      <c r="Y864" s="40"/>
    </row>
    <row r="865" spans="6:25" x14ac:dyDescent="0.3">
      <c r="F865" s="73">
        <v>861</v>
      </c>
      <c r="G865" s="23"/>
      <c r="U865" s="24"/>
      <c r="V865" s="76">
        <v>861</v>
      </c>
      <c r="W865" s="38"/>
      <c r="Y865" s="40"/>
    </row>
    <row r="866" spans="6:25" x14ac:dyDescent="0.3">
      <c r="F866" s="73">
        <v>862</v>
      </c>
      <c r="G866" s="23"/>
      <c r="U866" s="24"/>
      <c r="V866" s="76">
        <v>862</v>
      </c>
      <c r="W866" s="38"/>
      <c r="Y866" s="40"/>
    </row>
    <row r="867" spans="6:25" x14ac:dyDescent="0.3">
      <c r="F867" s="73">
        <v>863</v>
      </c>
      <c r="G867" s="23"/>
      <c r="U867" s="24"/>
      <c r="V867" s="76">
        <v>863</v>
      </c>
      <c r="W867" s="38"/>
      <c r="Y867" s="40"/>
    </row>
    <row r="868" spans="6:25" x14ac:dyDescent="0.3">
      <c r="F868" s="73">
        <v>864</v>
      </c>
      <c r="G868" s="23"/>
      <c r="U868" s="24"/>
      <c r="V868" s="76">
        <v>864</v>
      </c>
      <c r="W868" s="45"/>
      <c r="X868" s="46"/>
      <c r="Y868" s="47"/>
    </row>
    <row r="869" spans="6:25" x14ac:dyDescent="0.3">
      <c r="F869" s="73">
        <v>865</v>
      </c>
      <c r="G869" s="60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61"/>
      <c r="V869" s="76">
        <v>865</v>
      </c>
      <c r="W869" s="38"/>
      <c r="Y869" s="40"/>
    </row>
    <row r="870" spans="6:25" x14ac:dyDescent="0.3">
      <c r="F870" s="73">
        <v>866</v>
      </c>
      <c r="G870" s="23"/>
      <c r="U870" s="24"/>
      <c r="V870" s="76">
        <v>866</v>
      </c>
      <c r="W870" s="38"/>
      <c r="Y870" s="40"/>
    </row>
    <row r="871" spans="6:25" x14ac:dyDescent="0.3">
      <c r="F871" s="73">
        <v>867</v>
      </c>
      <c r="G871" s="23"/>
      <c r="U871" s="24"/>
      <c r="V871" s="76">
        <v>867</v>
      </c>
      <c r="W871" s="38"/>
      <c r="Y871" s="40"/>
    </row>
    <row r="872" spans="6:25" x14ac:dyDescent="0.3">
      <c r="F872" s="73">
        <v>868</v>
      </c>
      <c r="G872" s="23"/>
      <c r="U872" s="24"/>
      <c r="V872" s="76">
        <v>868</v>
      </c>
      <c r="W872" s="38"/>
      <c r="Y872" s="40"/>
    </row>
    <row r="873" spans="6:25" x14ac:dyDescent="0.3">
      <c r="F873" s="73">
        <v>869</v>
      </c>
      <c r="G873" s="23"/>
      <c r="U873" s="24"/>
      <c r="V873" s="76">
        <v>869</v>
      </c>
      <c r="W873" s="38"/>
      <c r="Y873" s="40"/>
    </row>
    <row r="874" spans="6:25" x14ac:dyDescent="0.3">
      <c r="F874" s="73">
        <v>870</v>
      </c>
      <c r="G874" s="62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63"/>
      <c r="V874" s="76">
        <v>870</v>
      </c>
      <c r="W874" s="38"/>
      <c r="Y874" s="40"/>
    </row>
    <row r="875" spans="6:25" x14ac:dyDescent="0.3">
      <c r="F875" s="73">
        <v>871</v>
      </c>
      <c r="G875" s="23"/>
      <c r="U875" s="24"/>
      <c r="V875" s="76">
        <v>871</v>
      </c>
      <c r="W875" s="49"/>
      <c r="X875" s="50"/>
      <c r="Y875" s="51"/>
    </row>
    <row r="876" spans="6:25" x14ac:dyDescent="0.3">
      <c r="F876" s="73">
        <v>872</v>
      </c>
      <c r="G876" s="23"/>
      <c r="U876" s="24"/>
      <c r="V876" s="76">
        <v>872</v>
      </c>
      <c r="W876" s="38"/>
      <c r="Y876" s="40"/>
    </row>
    <row r="877" spans="6:25" x14ac:dyDescent="0.3">
      <c r="F877" s="73">
        <v>873</v>
      </c>
      <c r="G877" s="23"/>
      <c r="U877" s="24"/>
      <c r="V877" s="76">
        <v>873</v>
      </c>
      <c r="W877" s="38"/>
      <c r="Y877" s="40"/>
    </row>
    <row r="878" spans="6:25" x14ac:dyDescent="0.3">
      <c r="F878" s="73">
        <v>874</v>
      </c>
      <c r="G878" s="23"/>
      <c r="U878" s="24"/>
      <c r="V878" s="76">
        <v>874</v>
      </c>
      <c r="W878" s="38"/>
      <c r="Y878" s="40"/>
    </row>
    <row r="879" spans="6:25" x14ac:dyDescent="0.3">
      <c r="F879" s="73">
        <v>875</v>
      </c>
      <c r="G879" s="23"/>
      <c r="U879" s="24"/>
      <c r="V879" s="76">
        <v>875</v>
      </c>
      <c r="W879" s="38"/>
      <c r="Y879" s="40"/>
    </row>
    <row r="880" spans="6:25" x14ac:dyDescent="0.3">
      <c r="F880" s="73">
        <v>876</v>
      </c>
      <c r="G880" s="23"/>
      <c r="U880" s="24"/>
      <c r="V880" s="76">
        <v>876</v>
      </c>
      <c r="W880" s="45"/>
      <c r="X880" s="46"/>
      <c r="Y880" s="47"/>
    </row>
    <row r="881" spans="6:25" x14ac:dyDescent="0.3">
      <c r="F881" s="73">
        <v>877</v>
      </c>
      <c r="G881" s="60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61"/>
      <c r="V881" s="76">
        <v>877</v>
      </c>
      <c r="W881" s="38"/>
      <c r="Y881" s="40"/>
    </row>
    <row r="882" spans="6:25" x14ac:dyDescent="0.3">
      <c r="F882" s="73">
        <v>878</v>
      </c>
      <c r="G882" s="23"/>
      <c r="U882" s="24"/>
      <c r="V882" s="76">
        <v>878</v>
      </c>
      <c r="W882" s="38"/>
      <c r="Y882" s="40"/>
    </row>
    <row r="883" spans="6:25" x14ac:dyDescent="0.3">
      <c r="F883" s="73">
        <v>879</v>
      </c>
      <c r="G883" s="23"/>
      <c r="U883" s="24"/>
      <c r="V883" s="76">
        <v>879</v>
      </c>
      <c r="W883" s="38"/>
      <c r="Y883" s="40"/>
    </row>
    <row r="884" spans="6:25" x14ac:dyDescent="0.3">
      <c r="F884" s="73">
        <v>880</v>
      </c>
      <c r="G884" s="23"/>
      <c r="U884" s="24"/>
      <c r="V884" s="76">
        <v>880</v>
      </c>
      <c r="W884" s="38"/>
      <c r="Y884" s="40"/>
    </row>
    <row r="885" spans="6:25" x14ac:dyDescent="0.3">
      <c r="F885" s="73">
        <v>881</v>
      </c>
      <c r="G885" s="23"/>
      <c r="U885" s="24"/>
      <c r="V885" s="76">
        <v>881</v>
      </c>
      <c r="W885" s="38"/>
      <c r="Y885" s="40"/>
    </row>
    <row r="886" spans="6:25" x14ac:dyDescent="0.3">
      <c r="F886" s="73">
        <v>882</v>
      </c>
      <c r="G886" s="62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63"/>
      <c r="V886" s="76">
        <v>882</v>
      </c>
      <c r="W886" s="38"/>
      <c r="Y886" s="40"/>
    </row>
    <row r="887" spans="6:25" x14ac:dyDescent="0.3">
      <c r="F887" s="73">
        <v>883</v>
      </c>
      <c r="G887" s="23"/>
      <c r="U887" s="24"/>
      <c r="V887" s="76">
        <v>883</v>
      </c>
      <c r="W887" s="49"/>
      <c r="X887" s="50"/>
      <c r="Y887" s="51"/>
    </row>
    <row r="888" spans="6:25" x14ac:dyDescent="0.3">
      <c r="F888" s="73">
        <v>884</v>
      </c>
      <c r="G888" s="23"/>
      <c r="U888" s="24"/>
      <c r="V888" s="76">
        <v>884</v>
      </c>
      <c r="W888" s="38"/>
      <c r="Y888" s="40"/>
    </row>
    <row r="889" spans="6:25" x14ac:dyDescent="0.3">
      <c r="F889" s="73">
        <v>885</v>
      </c>
      <c r="G889" s="23"/>
      <c r="U889" s="24"/>
      <c r="V889" s="76">
        <v>885</v>
      </c>
      <c r="W889" s="38"/>
      <c r="Y889" s="40"/>
    </row>
    <row r="890" spans="6:25" x14ac:dyDescent="0.3">
      <c r="F890" s="73">
        <v>886</v>
      </c>
      <c r="G890" s="23"/>
      <c r="U890" s="24"/>
      <c r="V890" s="76">
        <v>886</v>
      </c>
      <c r="W890" s="38"/>
      <c r="Y890" s="40"/>
    </row>
    <row r="891" spans="6:25" x14ac:dyDescent="0.3">
      <c r="F891" s="73">
        <v>887</v>
      </c>
      <c r="G891" s="23"/>
      <c r="U891" s="24"/>
      <c r="V891" s="76">
        <v>887</v>
      </c>
      <c r="W891" s="38"/>
      <c r="Y891" s="40"/>
    </row>
    <row r="892" spans="6:25" x14ac:dyDescent="0.3">
      <c r="F892" s="73">
        <v>888</v>
      </c>
      <c r="G892" s="23"/>
      <c r="U892" s="24"/>
      <c r="V892" s="76">
        <v>888</v>
      </c>
      <c r="W892" s="45"/>
      <c r="X892" s="46"/>
      <c r="Y892" s="47"/>
    </row>
    <row r="893" spans="6:25" x14ac:dyDescent="0.3">
      <c r="F893" s="73">
        <v>889</v>
      </c>
      <c r="G893" s="60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61"/>
      <c r="V893" s="76">
        <v>889</v>
      </c>
      <c r="W893" s="38"/>
      <c r="Y893" s="40"/>
    </row>
    <row r="894" spans="6:25" x14ac:dyDescent="0.3">
      <c r="F894" s="73">
        <v>890</v>
      </c>
      <c r="G894" s="23"/>
      <c r="U894" s="24"/>
      <c r="V894" s="76">
        <v>890</v>
      </c>
      <c r="W894" s="38"/>
      <c r="Y894" s="40"/>
    </row>
    <row r="895" spans="6:25" x14ac:dyDescent="0.3">
      <c r="F895" s="73">
        <v>891</v>
      </c>
      <c r="G895" s="23"/>
      <c r="U895" s="24"/>
      <c r="V895" s="76">
        <v>891</v>
      </c>
      <c r="W895" s="38"/>
      <c r="Y895" s="40"/>
    </row>
    <row r="896" spans="6:25" x14ac:dyDescent="0.3">
      <c r="F896" s="73">
        <v>892</v>
      </c>
      <c r="G896" s="23"/>
      <c r="U896" s="24"/>
      <c r="V896" s="76">
        <v>892</v>
      </c>
      <c r="W896" s="38"/>
      <c r="Y896" s="40"/>
    </row>
    <row r="897" spans="6:25" x14ac:dyDescent="0.3">
      <c r="F897" s="73">
        <v>893</v>
      </c>
      <c r="G897" s="23"/>
      <c r="U897" s="24"/>
      <c r="V897" s="76">
        <v>893</v>
      </c>
      <c r="W897" s="38"/>
      <c r="Y897" s="40"/>
    </row>
    <row r="898" spans="6:25" x14ac:dyDescent="0.3">
      <c r="F898" s="73">
        <v>894</v>
      </c>
      <c r="G898" s="62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63"/>
      <c r="V898" s="76">
        <v>894</v>
      </c>
      <c r="W898" s="38"/>
      <c r="Y898" s="40"/>
    </row>
    <row r="899" spans="6:25" x14ac:dyDescent="0.3">
      <c r="F899" s="73">
        <v>895</v>
      </c>
      <c r="G899" s="23"/>
      <c r="U899" s="24"/>
      <c r="V899" s="76">
        <v>895</v>
      </c>
      <c r="W899" s="49"/>
      <c r="X899" s="50"/>
      <c r="Y899" s="51"/>
    </row>
    <row r="900" spans="6:25" x14ac:dyDescent="0.3">
      <c r="F900" s="73">
        <v>896</v>
      </c>
      <c r="G900" s="23"/>
      <c r="U900" s="24"/>
      <c r="V900" s="76">
        <v>896</v>
      </c>
      <c r="W900" s="38"/>
      <c r="Y900" s="40"/>
    </row>
    <row r="901" spans="6:25" x14ac:dyDescent="0.3">
      <c r="F901" s="73">
        <v>897</v>
      </c>
      <c r="G901" s="23"/>
      <c r="U901" s="24"/>
      <c r="V901" s="76">
        <v>897</v>
      </c>
      <c r="W901" s="38"/>
      <c r="Y901" s="40"/>
    </row>
    <row r="902" spans="6:25" x14ac:dyDescent="0.3">
      <c r="F902" s="73">
        <v>898</v>
      </c>
      <c r="G902" s="23"/>
      <c r="U902" s="24"/>
      <c r="V902" s="76">
        <v>898</v>
      </c>
      <c r="W902" s="38"/>
      <c r="Y902" s="40"/>
    </row>
    <row r="903" spans="6:25" x14ac:dyDescent="0.3">
      <c r="F903" s="73">
        <v>899</v>
      </c>
      <c r="G903" s="23"/>
      <c r="U903" s="24"/>
      <c r="V903" s="76">
        <v>899</v>
      </c>
      <c r="W903" s="38"/>
      <c r="Y903" s="40"/>
    </row>
    <row r="904" spans="6:25" x14ac:dyDescent="0.3">
      <c r="F904" s="73">
        <v>900</v>
      </c>
      <c r="G904" s="23"/>
      <c r="U904" s="24"/>
      <c r="V904" s="76">
        <v>900</v>
      </c>
      <c r="W904" s="45"/>
      <c r="X904" s="46"/>
      <c r="Y904" s="47"/>
    </row>
    <row r="905" spans="6:25" x14ac:dyDescent="0.3">
      <c r="F905" s="73">
        <v>901</v>
      </c>
      <c r="G905" s="60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61"/>
      <c r="V905" s="76">
        <v>901</v>
      </c>
      <c r="W905" s="38"/>
      <c r="Y905" s="40"/>
    </row>
    <row r="906" spans="6:25" x14ac:dyDescent="0.3">
      <c r="F906" s="73">
        <v>902</v>
      </c>
      <c r="G906" s="23"/>
      <c r="U906" s="24"/>
      <c r="V906" s="76">
        <v>902</v>
      </c>
      <c r="W906" s="38"/>
      <c r="Y906" s="40"/>
    </row>
    <row r="907" spans="6:25" x14ac:dyDescent="0.3">
      <c r="F907" s="73">
        <v>903</v>
      </c>
      <c r="G907" s="23"/>
      <c r="U907" s="24"/>
      <c r="V907" s="76">
        <v>903</v>
      </c>
      <c r="W907" s="38"/>
      <c r="Y907" s="40"/>
    </row>
    <row r="908" spans="6:25" x14ac:dyDescent="0.3">
      <c r="F908" s="73">
        <v>904</v>
      </c>
      <c r="G908" s="23"/>
      <c r="U908" s="24"/>
      <c r="V908" s="76">
        <v>904</v>
      </c>
      <c r="W908" s="38"/>
      <c r="Y908" s="40"/>
    </row>
    <row r="909" spans="6:25" x14ac:dyDescent="0.3">
      <c r="F909" s="73">
        <v>905</v>
      </c>
      <c r="G909" s="23"/>
      <c r="U909" s="24"/>
      <c r="V909" s="76">
        <v>905</v>
      </c>
      <c r="W909" s="38"/>
      <c r="Y909" s="40"/>
    </row>
    <row r="910" spans="6:25" x14ac:dyDescent="0.3">
      <c r="F910" s="73">
        <v>906</v>
      </c>
      <c r="G910" s="62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63"/>
      <c r="V910" s="76">
        <v>906</v>
      </c>
      <c r="W910" s="38"/>
      <c r="Y910" s="40"/>
    </row>
    <row r="911" spans="6:25" x14ac:dyDescent="0.3">
      <c r="F911" s="73">
        <v>907</v>
      </c>
      <c r="G911" s="23"/>
      <c r="U911" s="24"/>
      <c r="V911" s="76">
        <v>907</v>
      </c>
      <c r="W911" s="49"/>
      <c r="X911" s="50"/>
      <c r="Y911" s="51"/>
    </row>
    <row r="912" spans="6:25" x14ac:dyDescent="0.3">
      <c r="F912" s="73">
        <v>908</v>
      </c>
      <c r="G912" s="23"/>
      <c r="U912" s="24"/>
      <c r="V912" s="76">
        <v>908</v>
      </c>
      <c r="W912" s="38"/>
      <c r="Y912" s="40"/>
    </row>
    <row r="913" spans="6:25" x14ac:dyDescent="0.3">
      <c r="F913" s="73">
        <v>909</v>
      </c>
      <c r="G913" s="23"/>
      <c r="U913" s="24"/>
      <c r="V913" s="76">
        <v>909</v>
      </c>
      <c r="W913" s="38"/>
      <c r="Y913" s="40"/>
    </row>
    <row r="914" spans="6:25" x14ac:dyDescent="0.3">
      <c r="F914" s="73">
        <v>910</v>
      </c>
      <c r="G914" s="23"/>
      <c r="U914" s="24"/>
      <c r="V914" s="76">
        <v>910</v>
      </c>
      <c r="W914" s="38"/>
      <c r="Y914" s="40"/>
    </row>
    <row r="915" spans="6:25" x14ac:dyDescent="0.3">
      <c r="F915" s="73">
        <v>911</v>
      </c>
      <c r="G915" s="23"/>
      <c r="U915" s="24"/>
      <c r="V915" s="76">
        <v>911</v>
      </c>
      <c r="W915" s="38"/>
      <c r="Y915" s="40"/>
    </row>
    <row r="916" spans="6:25" x14ac:dyDescent="0.3">
      <c r="F916" s="73">
        <v>912</v>
      </c>
      <c r="G916" s="23"/>
      <c r="U916" s="24"/>
      <c r="V916" s="76">
        <v>912</v>
      </c>
      <c r="W916" s="45"/>
      <c r="X916" s="46"/>
      <c r="Y916" s="47"/>
    </row>
    <row r="917" spans="6:25" x14ac:dyDescent="0.3">
      <c r="F917" s="73">
        <v>913</v>
      </c>
      <c r="G917" s="60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61"/>
      <c r="V917" s="76">
        <v>913</v>
      </c>
      <c r="W917" s="38"/>
      <c r="Y917" s="40"/>
    </row>
    <row r="918" spans="6:25" x14ac:dyDescent="0.3">
      <c r="F918" s="73">
        <v>914</v>
      </c>
      <c r="G918" s="23"/>
      <c r="U918" s="24"/>
      <c r="V918" s="76">
        <v>914</v>
      </c>
      <c r="W918" s="38"/>
      <c r="Y918" s="40"/>
    </row>
    <row r="919" spans="6:25" x14ac:dyDescent="0.3">
      <c r="F919" s="73">
        <v>915</v>
      </c>
      <c r="G919" s="23"/>
      <c r="U919" s="24"/>
      <c r="V919" s="76">
        <v>915</v>
      </c>
      <c r="W919" s="38"/>
      <c r="Y919" s="40"/>
    </row>
    <row r="920" spans="6:25" x14ac:dyDescent="0.3">
      <c r="F920" s="73">
        <v>916</v>
      </c>
      <c r="G920" s="23"/>
      <c r="U920" s="24"/>
      <c r="V920" s="76">
        <v>916</v>
      </c>
      <c r="W920" s="38"/>
      <c r="Y920" s="40"/>
    </row>
    <row r="921" spans="6:25" x14ac:dyDescent="0.3">
      <c r="F921" s="73">
        <v>917</v>
      </c>
      <c r="G921" s="23"/>
      <c r="U921" s="24"/>
      <c r="V921" s="76">
        <v>917</v>
      </c>
      <c r="W921" s="38"/>
      <c r="Y921" s="40"/>
    </row>
    <row r="922" spans="6:25" x14ac:dyDescent="0.3">
      <c r="F922" s="73">
        <v>918</v>
      </c>
      <c r="G922" s="62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63"/>
      <c r="V922" s="76">
        <v>918</v>
      </c>
      <c r="W922" s="38"/>
      <c r="Y922" s="40"/>
    </row>
    <row r="923" spans="6:25" x14ac:dyDescent="0.3">
      <c r="F923" s="73">
        <v>919</v>
      </c>
      <c r="G923" s="23"/>
      <c r="U923" s="24"/>
      <c r="V923" s="76">
        <v>919</v>
      </c>
      <c r="W923" s="49"/>
      <c r="X923" s="50"/>
      <c r="Y923" s="51"/>
    </row>
    <row r="924" spans="6:25" x14ac:dyDescent="0.3">
      <c r="F924" s="73">
        <v>920</v>
      </c>
      <c r="G924" s="23"/>
      <c r="U924" s="24"/>
      <c r="V924" s="76">
        <v>920</v>
      </c>
      <c r="W924" s="38"/>
      <c r="Y924" s="40"/>
    </row>
    <row r="925" spans="6:25" x14ac:dyDescent="0.3">
      <c r="F925" s="73">
        <v>921</v>
      </c>
      <c r="G925" s="23"/>
      <c r="U925" s="24"/>
      <c r="V925" s="76">
        <v>921</v>
      </c>
      <c r="W925" s="38"/>
      <c r="Y925" s="40"/>
    </row>
    <row r="926" spans="6:25" x14ac:dyDescent="0.3">
      <c r="F926" s="73">
        <v>922</v>
      </c>
      <c r="G926" s="23"/>
      <c r="U926" s="24"/>
      <c r="V926" s="76">
        <v>922</v>
      </c>
      <c r="W926" s="38"/>
      <c r="Y926" s="40"/>
    </row>
    <row r="927" spans="6:25" x14ac:dyDescent="0.3">
      <c r="F927" s="73">
        <v>923</v>
      </c>
      <c r="G927" s="23"/>
      <c r="U927" s="24"/>
      <c r="V927" s="76">
        <v>923</v>
      </c>
      <c r="W927" s="38"/>
      <c r="Y927" s="40"/>
    </row>
    <row r="928" spans="6:25" x14ac:dyDescent="0.3">
      <c r="F928" s="73">
        <v>924</v>
      </c>
      <c r="G928" s="23"/>
      <c r="U928" s="24"/>
      <c r="V928" s="76">
        <v>924</v>
      </c>
      <c r="W928" s="45"/>
      <c r="X928" s="46"/>
      <c r="Y928" s="47"/>
    </row>
    <row r="929" spans="6:25" x14ac:dyDescent="0.3">
      <c r="F929" s="73">
        <v>925</v>
      </c>
      <c r="G929" s="60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61"/>
      <c r="V929" s="76">
        <v>925</v>
      </c>
      <c r="W929" s="38"/>
      <c r="Y929" s="40"/>
    </row>
    <row r="930" spans="6:25" x14ac:dyDescent="0.3">
      <c r="F930" s="73">
        <v>926</v>
      </c>
      <c r="G930" s="23"/>
      <c r="U930" s="24"/>
      <c r="V930" s="76">
        <v>926</v>
      </c>
      <c r="W930" s="38"/>
      <c r="Y930" s="40"/>
    </row>
    <row r="931" spans="6:25" x14ac:dyDescent="0.3">
      <c r="F931" s="73">
        <v>927</v>
      </c>
      <c r="G931" s="23"/>
      <c r="U931" s="24"/>
      <c r="V931" s="76">
        <v>927</v>
      </c>
      <c r="W931" s="38"/>
      <c r="Y931" s="40"/>
    </row>
    <row r="932" spans="6:25" x14ac:dyDescent="0.3">
      <c r="F932" s="73">
        <v>928</v>
      </c>
      <c r="G932" s="23"/>
      <c r="U932" s="24"/>
      <c r="V932" s="76">
        <v>928</v>
      </c>
      <c r="W932" s="38"/>
      <c r="Y932" s="40"/>
    </row>
    <row r="933" spans="6:25" x14ac:dyDescent="0.3">
      <c r="F933" s="73">
        <v>929</v>
      </c>
      <c r="G933" s="23"/>
      <c r="U933" s="24"/>
      <c r="V933" s="76">
        <v>929</v>
      </c>
      <c r="W933" s="38"/>
      <c r="Y933" s="40"/>
    </row>
    <row r="934" spans="6:25" x14ac:dyDescent="0.3">
      <c r="F934" s="73">
        <v>930</v>
      </c>
      <c r="G934" s="62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63"/>
      <c r="V934" s="76">
        <v>930</v>
      </c>
      <c r="W934" s="38"/>
      <c r="Y934" s="40"/>
    </row>
    <row r="935" spans="6:25" x14ac:dyDescent="0.3">
      <c r="F935" s="73">
        <v>931</v>
      </c>
      <c r="G935" s="23"/>
      <c r="U935" s="24"/>
      <c r="V935" s="76">
        <v>931</v>
      </c>
      <c r="W935" s="49"/>
      <c r="X935" s="50"/>
      <c r="Y935" s="51"/>
    </row>
    <row r="936" spans="6:25" x14ac:dyDescent="0.3">
      <c r="F936" s="73">
        <v>932</v>
      </c>
      <c r="G936" s="23"/>
      <c r="U936" s="24"/>
      <c r="V936" s="76">
        <v>932</v>
      </c>
      <c r="W936" s="38"/>
      <c r="Y936" s="40"/>
    </row>
    <row r="937" spans="6:25" x14ac:dyDescent="0.3">
      <c r="F937" s="73">
        <v>933</v>
      </c>
      <c r="G937" s="23"/>
      <c r="U937" s="24"/>
      <c r="V937" s="76">
        <v>933</v>
      </c>
      <c r="W937" s="38"/>
      <c r="Y937" s="40"/>
    </row>
    <row r="938" spans="6:25" x14ac:dyDescent="0.3">
      <c r="F938" s="73">
        <v>934</v>
      </c>
      <c r="G938" s="23"/>
      <c r="U938" s="24"/>
      <c r="V938" s="76">
        <v>934</v>
      </c>
      <c r="W938" s="38"/>
      <c r="Y938" s="40"/>
    </row>
    <row r="939" spans="6:25" x14ac:dyDescent="0.3">
      <c r="F939" s="73">
        <v>935</v>
      </c>
      <c r="G939" s="23"/>
      <c r="U939" s="24"/>
      <c r="V939" s="76">
        <v>935</v>
      </c>
      <c r="W939" s="38"/>
      <c r="Y939" s="40"/>
    </row>
    <row r="940" spans="6:25" x14ac:dyDescent="0.3">
      <c r="F940" s="73">
        <v>936</v>
      </c>
      <c r="G940" s="23"/>
      <c r="U940" s="24"/>
      <c r="V940" s="76">
        <v>936</v>
      </c>
      <c r="W940" s="45"/>
      <c r="X940" s="46"/>
      <c r="Y940" s="47"/>
    </row>
    <row r="941" spans="6:25" x14ac:dyDescent="0.3">
      <c r="F941" s="73">
        <v>937</v>
      </c>
      <c r="G941" s="60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61"/>
      <c r="V941" s="76">
        <v>937</v>
      </c>
      <c r="W941" s="38"/>
      <c r="Y941" s="40"/>
    </row>
    <row r="942" spans="6:25" x14ac:dyDescent="0.3">
      <c r="F942" s="73">
        <v>938</v>
      </c>
      <c r="G942" s="23"/>
      <c r="U942" s="24"/>
      <c r="V942" s="76">
        <v>938</v>
      </c>
      <c r="W942" s="38"/>
      <c r="Y942" s="40"/>
    </row>
    <row r="943" spans="6:25" x14ac:dyDescent="0.3">
      <c r="F943" s="73">
        <v>939</v>
      </c>
      <c r="G943" s="23"/>
      <c r="U943" s="24"/>
      <c r="V943" s="76">
        <v>939</v>
      </c>
      <c r="W943" s="38"/>
      <c r="Y943" s="40"/>
    </row>
    <row r="944" spans="6:25" x14ac:dyDescent="0.3">
      <c r="F944" s="73">
        <v>940</v>
      </c>
      <c r="G944" s="23"/>
      <c r="U944" s="24"/>
      <c r="V944" s="76">
        <v>940</v>
      </c>
      <c r="W944" s="38"/>
      <c r="Y944" s="40"/>
    </row>
    <row r="945" spans="6:25" x14ac:dyDescent="0.3">
      <c r="F945" s="73">
        <v>941</v>
      </c>
      <c r="G945" s="23"/>
      <c r="U945" s="24"/>
      <c r="V945" s="76">
        <v>941</v>
      </c>
      <c r="W945" s="38"/>
      <c r="Y945" s="40"/>
    </row>
    <row r="946" spans="6:25" x14ac:dyDescent="0.3">
      <c r="F946" s="73">
        <v>942</v>
      </c>
      <c r="G946" s="62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63"/>
      <c r="V946" s="76">
        <v>942</v>
      </c>
      <c r="W946" s="38"/>
      <c r="Y946" s="40"/>
    </row>
    <row r="947" spans="6:25" x14ac:dyDescent="0.3">
      <c r="F947" s="73">
        <v>943</v>
      </c>
      <c r="G947" s="23"/>
      <c r="U947" s="24"/>
      <c r="V947" s="76">
        <v>943</v>
      </c>
      <c r="W947" s="49"/>
      <c r="X947" s="50"/>
      <c r="Y947" s="51"/>
    </row>
    <row r="948" spans="6:25" x14ac:dyDescent="0.3">
      <c r="F948" s="73">
        <v>944</v>
      </c>
      <c r="G948" s="23"/>
      <c r="U948" s="24"/>
      <c r="V948" s="76">
        <v>944</v>
      </c>
      <c r="W948" s="38"/>
      <c r="Y948" s="40"/>
    </row>
    <row r="949" spans="6:25" x14ac:dyDescent="0.3">
      <c r="F949" s="73">
        <v>945</v>
      </c>
      <c r="G949" s="23"/>
      <c r="U949" s="24"/>
      <c r="V949" s="76">
        <v>945</v>
      </c>
      <c r="W949" s="38"/>
      <c r="Y949" s="40"/>
    </row>
    <row r="950" spans="6:25" x14ac:dyDescent="0.3">
      <c r="F950" s="73">
        <v>946</v>
      </c>
      <c r="G950" s="23"/>
      <c r="U950" s="24"/>
      <c r="V950" s="76">
        <v>946</v>
      </c>
      <c r="W950" s="38"/>
      <c r="Y950" s="40"/>
    </row>
    <row r="951" spans="6:25" x14ac:dyDescent="0.3">
      <c r="F951" s="73">
        <v>947</v>
      </c>
      <c r="G951" s="23"/>
      <c r="U951" s="24"/>
      <c r="V951" s="76">
        <v>947</v>
      </c>
      <c r="W951" s="38"/>
      <c r="Y951" s="40"/>
    </row>
    <row r="952" spans="6:25" x14ac:dyDescent="0.3">
      <c r="F952" s="73">
        <v>948</v>
      </c>
      <c r="G952" s="23"/>
      <c r="U952" s="24"/>
      <c r="V952" s="76">
        <v>948</v>
      </c>
      <c r="W952" s="45"/>
      <c r="X952" s="46"/>
      <c r="Y952" s="47"/>
    </row>
    <row r="953" spans="6:25" x14ac:dyDescent="0.3">
      <c r="F953" s="73">
        <v>949</v>
      </c>
      <c r="G953" s="60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61"/>
      <c r="V953" s="76">
        <v>949</v>
      </c>
      <c r="W953" s="38"/>
      <c r="Y953" s="40"/>
    </row>
    <row r="954" spans="6:25" x14ac:dyDescent="0.3">
      <c r="F954" s="73">
        <v>950</v>
      </c>
      <c r="G954" s="23"/>
      <c r="U954" s="24"/>
      <c r="V954" s="76">
        <v>950</v>
      </c>
      <c r="W954" s="38"/>
      <c r="Y954" s="40"/>
    </row>
    <row r="955" spans="6:25" x14ac:dyDescent="0.3">
      <c r="F955" s="73">
        <v>951</v>
      </c>
      <c r="G955" s="23"/>
      <c r="U955" s="24"/>
      <c r="V955" s="76">
        <v>951</v>
      </c>
      <c r="W955" s="38"/>
      <c r="Y955" s="40"/>
    </row>
    <row r="956" spans="6:25" x14ac:dyDescent="0.3">
      <c r="F956" s="73">
        <v>952</v>
      </c>
      <c r="G956" s="23"/>
      <c r="U956" s="24"/>
      <c r="V956" s="76">
        <v>952</v>
      </c>
      <c r="W956" s="38"/>
      <c r="Y956" s="40"/>
    </row>
    <row r="957" spans="6:25" x14ac:dyDescent="0.3">
      <c r="F957" s="73">
        <v>953</v>
      </c>
      <c r="G957" s="23"/>
      <c r="U957" s="24"/>
      <c r="V957" s="76">
        <v>953</v>
      </c>
      <c r="W957" s="38"/>
      <c r="Y957" s="40"/>
    </row>
    <row r="958" spans="6:25" x14ac:dyDescent="0.3">
      <c r="F958" s="73">
        <v>954</v>
      </c>
      <c r="G958" s="62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63"/>
      <c r="V958" s="76">
        <v>954</v>
      </c>
      <c r="W958" s="38"/>
      <c r="Y958" s="40"/>
    </row>
    <row r="959" spans="6:25" x14ac:dyDescent="0.3">
      <c r="F959" s="73">
        <v>955</v>
      </c>
      <c r="G959" s="23"/>
      <c r="U959" s="24"/>
      <c r="V959" s="76">
        <v>955</v>
      </c>
      <c r="W959" s="49"/>
      <c r="X959" s="50"/>
      <c r="Y959" s="51"/>
    </row>
    <row r="960" spans="6:25" x14ac:dyDescent="0.3">
      <c r="F960" s="73">
        <v>956</v>
      </c>
      <c r="G960" s="23"/>
      <c r="U960" s="24"/>
      <c r="V960" s="76">
        <v>956</v>
      </c>
      <c r="W960" s="38"/>
      <c r="Y960" s="40"/>
    </row>
    <row r="961" spans="6:25" x14ac:dyDescent="0.3">
      <c r="F961" s="73">
        <v>957</v>
      </c>
      <c r="G961" s="23"/>
      <c r="U961" s="24"/>
      <c r="V961" s="76">
        <v>957</v>
      </c>
      <c r="W961" s="38"/>
      <c r="Y961" s="40"/>
    </row>
    <row r="962" spans="6:25" x14ac:dyDescent="0.3">
      <c r="F962" s="73">
        <v>958</v>
      </c>
      <c r="G962" s="23"/>
      <c r="U962" s="24"/>
      <c r="V962" s="76">
        <v>958</v>
      </c>
      <c r="W962" s="38"/>
      <c r="Y962" s="40"/>
    </row>
    <row r="963" spans="6:25" x14ac:dyDescent="0.3">
      <c r="F963" s="73">
        <v>959</v>
      </c>
      <c r="G963" s="23"/>
      <c r="U963" s="24"/>
      <c r="V963" s="76">
        <v>959</v>
      </c>
      <c r="W963" s="38"/>
      <c r="Y963" s="40"/>
    </row>
    <row r="964" spans="6:25" x14ac:dyDescent="0.3">
      <c r="F964" s="73">
        <v>960</v>
      </c>
      <c r="G964" s="23"/>
      <c r="U964" s="24"/>
      <c r="V964" s="76">
        <v>960</v>
      </c>
      <c r="W964" s="45"/>
      <c r="X964" s="46"/>
      <c r="Y964" s="47"/>
    </row>
    <row r="965" spans="6:25" x14ac:dyDescent="0.3">
      <c r="F965" s="73">
        <v>961</v>
      </c>
      <c r="G965" s="60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61"/>
      <c r="V965" s="76">
        <v>961</v>
      </c>
      <c r="W965" s="38"/>
      <c r="Y965" s="40"/>
    </row>
    <row r="966" spans="6:25" x14ac:dyDescent="0.3">
      <c r="F966" s="73">
        <v>962</v>
      </c>
      <c r="G966" s="23"/>
      <c r="U966" s="24"/>
      <c r="V966" s="76">
        <v>962</v>
      </c>
      <c r="W966" s="38"/>
      <c r="Y966" s="40"/>
    </row>
    <row r="967" spans="6:25" x14ac:dyDescent="0.3">
      <c r="F967" s="73">
        <v>963</v>
      </c>
      <c r="G967" s="23"/>
      <c r="U967" s="24"/>
      <c r="V967" s="76">
        <v>963</v>
      </c>
      <c r="W967" s="38"/>
      <c r="Y967" s="40"/>
    </row>
    <row r="968" spans="6:25" x14ac:dyDescent="0.3">
      <c r="F968" s="73">
        <v>964</v>
      </c>
      <c r="G968" s="23"/>
      <c r="U968" s="24"/>
      <c r="V968" s="76">
        <v>964</v>
      </c>
      <c r="W968" s="38"/>
      <c r="Y968" s="40"/>
    </row>
    <row r="969" spans="6:25" x14ac:dyDescent="0.3">
      <c r="F969" s="73">
        <v>965</v>
      </c>
      <c r="G969" s="23"/>
      <c r="U969" s="24"/>
      <c r="V969" s="76">
        <v>965</v>
      </c>
      <c r="W969" s="38"/>
      <c r="Y969" s="40"/>
    </row>
    <row r="970" spans="6:25" x14ac:dyDescent="0.3">
      <c r="F970" s="73">
        <v>966</v>
      </c>
      <c r="G970" s="62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63"/>
      <c r="V970" s="76">
        <v>966</v>
      </c>
      <c r="W970" s="38"/>
      <c r="Y970" s="40"/>
    </row>
    <row r="971" spans="6:25" x14ac:dyDescent="0.3">
      <c r="F971" s="73">
        <v>967</v>
      </c>
      <c r="G971" s="23"/>
      <c r="U971" s="24"/>
      <c r="V971" s="76">
        <v>967</v>
      </c>
      <c r="W971" s="49"/>
      <c r="X971" s="50"/>
      <c r="Y971" s="51"/>
    </row>
    <row r="972" spans="6:25" x14ac:dyDescent="0.3">
      <c r="F972" s="73">
        <v>968</v>
      </c>
      <c r="G972" s="23"/>
      <c r="U972" s="24"/>
      <c r="V972" s="76">
        <v>968</v>
      </c>
      <c r="W972" s="38"/>
      <c r="Y972" s="40"/>
    </row>
    <row r="973" spans="6:25" x14ac:dyDescent="0.3">
      <c r="F973" s="73">
        <v>969</v>
      </c>
      <c r="G973" s="23"/>
      <c r="U973" s="24"/>
      <c r="V973" s="76">
        <v>969</v>
      </c>
      <c r="W973" s="38"/>
      <c r="Y973" s="40"/>
    </row>
    <row r="974" spans="6:25" x14ac:dyDescent="0.3">
      <c r="F974" s="73">
        <v>970</v>
      </c>
      <c r="G974" s="23"/>
      <c r="U974" s="24"/>
      <c r="V974" s="76">
        <v>970</v>
      </c>
      <c r="W974" s="38"/>
      <c r="Y974" s="40"/>
    </row>
    <row r="975" spans="6:25" x14ac:dyDescent="0.3">
      <c r="F975" s="73">
        <v>971</v>
      </c>
      <c r="G975" s="23"/>
      <c r="U975" s="24"/>
      <c r="V975" s="76">
        <v>971</v>
      </c>
      <c r="W975" s="38"/>
      <c r="Y975" s="40"/>
    </row>
    <row r="976" spans="6:25" x14ac:dyDescent="0.3">
      <c r="F976" s="73">
        <v>972</v>
      </c>
      <c r="G976" s="23"/>
      <c r="U976" s="24"/>
      <c r="V976" s="76">
        <v>972</v>
      </c>
      <c r="W976" s="45"/>
      <c r="X976" s="46"/>
      <c r="Y976" s="47"/>
    </row>
    <row r="977" spans="6:25" x14ac:dyDescent="0.3">
      <c r="F977" s="73">
        <v>973</v>
      </c>
      <c r="G977" s="60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61"/>
      <c r="V977" s="76">
        <v>973</v>
      </c>
      <c r="W977" s="38"/>
      <c r="Y977" s="40"/>
    </row>
    <row r="978" spans="6:25" x14ac:dyDescent="0.3">
      <c r="F978" s="73">
        <v>974</v>
      </c>
      <c r="G978" s="23"/>
      <c r="U978" s="24"/>
      <c r="V978" s="76">
        <v>974</v>
      </c>
      <c r="W978" s="38"/>
      <c r="Y978" s="40"/>
    </row>
    <row r="979" spans="6:25" x14ac:dyDescent="0.3">
      <c r="F979" s="73">
        <v>975</v>
      </c>
      <c r="G979" s="23"/>
      <c r="U979" s="24"/>
      <c r="V979" s="76">
        <v>975</v>
      </c>
      <c r="W979" s="38"/>
      <c r="Y979" s="40"/>
    </row>
    <row r="980" spans="6:25" x14ac:dyDescent="0.3">
      <c r="F980" s="73">
        <v>976</v>
      </c>
      <c r="G980" s="23"/>
      <c r="U980" s="24"/>
      <c r="V980" s="76">
        <v>976</v>
      </c>
      <c r="W980" s="38"/>
      <c r="Y980" s="40"/>
    </row>
    <row r="981" spans="6:25" x14ac:dyDescent="0.3">
      <c r="F981" s="73">
        <v>977</v>
      </c>
      <c r="G981" s="23"/>
      <c r="U981" s="24"/>
      <c r="V981" s="76">
        <v>977</v>
      </c>
      <c r="W981" s="38"/>
      <c r="Y981" s="40"/>
    </row>
    <row r="982" spans="6:25" x14ac:dyDescent="0.3">
      <c r="F982" s="73">
        <v>978</v>
      </c>
      <c r="G982" s="62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63"/>
      <c r="V982" s="76">
        <v>978</v>
      </c>
      <c r="W982" s="38"/>
      <c r="Y982" s="40"/>
    </row>
    <row r="983" spans="6:25" x14ac:dyDescent="0.3">
      <c r="F983" s="73">
        <v>979</v>
      </c>
      <c r="G983" s="23"/>
      <c r="U983" s="24"/>
      <c r="V983" s="76">
        <v>979</v>
      </c>
      <c r="W983" s="49"/>
      <c r="X983" s="50"/>
      <c r="Y983" s="51"/>
    </row>
    <row r="984" spans="6:25" x14ac:dyDescent="0.3">
      <c r="F984" s="73">
        <v>980</v>
      </c>
      <c r="G984" s="23"/>
      <c r="U984" s="24"/>
      <c r="V984" s="76">
        <v>980</v>
      </c>
      <c r="W984" s="38"/>
      <c r="Y984" s="40"/>
    </row>
    <row r="985" spans="6:25" x14ac:dyDescent="0.3">
      <c r="F985" s="73">
        <v>981</v>
      </c>
      <c r="G985" s="23"/>
      <c r="U985" s="24"/>
      <c r="V985" s="76">
        <v>981</v>
      </c>
      <c r="W985" s="38"/>
      <c r="Y985" s="40"/>
    </row>
    <row r="986" spans="6:25" x14ac:dyDescent="0.3">
      <c r="F986" s="73">
        <v>982</v>
      </c>
      <c r="G986" s="23"/>
      <c r="U986" s="24"/>
      <c r="V986" s="76">
        <v>982</v>
      </c>
      <c r="W986" s="38"/>
      <c r="Y986" s="40"/>
    </row>
    <row r="987" spans="6:25" x14ac:dyDescent="0.3">
      <c r="F987" s="73">
        <v>983</v>
      </c>
      <c r="G987" s="23"/>
      <c r="U987" s="24"/>
      <c r="V987" s="76">
        <v>983</v>
      </c>
      <c r="W987" s="38"/>
      <c r="Y987" s="40"/>
    </row>
    <row r="988" spans="6:25" x14ac:dyDescent="0.3">
      <c r="F988" s="73">
        <v>984</v>
      </c>
      <c r="G988" s="23"/>
      <c r="U988" s="24"/>
      <c r="V988" s="76">
        <v>984</v>
      </c>
      <c r="W988" s="45"/>
      <c r="X988" s="46"/>
      <c r="Y988" s="47"/>
    </row>
    <row r="989" spans="6:25" x14ac:dyDescent="0.3">
      <c r="F989" s="73">
        <v>985</v>
      </c>
      <c r="G989" s="60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61"/>
      <c r="V989" s="76">
        <v>985</v>
      </c>
      <c r="W989" s="38"/>
      <c r="Y989" s="40"/>
    </row>
    <row r="990" spans="6:25" x14ac:dyDescent="0.3">
      <c r="F990" s="73">
        <v>986</v>
      </c>
      <c r="G990" s="23"/>
      <c r="U990" s="24"/>
      <c r="V990" s="76">
        <v>986</v>
      </c>
      <c r="W990" s="38"/>
      <c r="Y990" s="40"/>
    </row>
    <row r="991" spans="6:25" x14ac:dyDescent="0.3">
      <c r="F991" s="73">
        <v>987</v>
      </c>
      <c r="G991" s="23"/>
      <c r="U991" s="24"/>
      <c r="V991" s="76">
        <v>987</v>
      </c>
      <c r="W991" s="38"/>
      <c r="Y991" s="40"/>
    </row>
    <row r="992" spans="6:25" x14ac:dyDescent="0.3">
      <c r="F992" s="73">
        <v>988</v>
      </c>
      <c r="G992" s="23"/>
      <c r="U992" s="24"/>
      <c r="V992" s="76">
        <v>988</v>
      </c>
      <c r="W992" s="38"/>
      <c r="Y992" s="40"/>
    </row>
    <row r="993" spans="6:25" x14ac:dyDescent="0.3">
      <c r="F993" s="73">
        <v>989</v>
      </c>
      <c r="G993" s="23"/>
      <c r="U993" s="24"/>
      <c r="V993" s="76">
        <v>989</v>
      </c>
      <c r="W993" s="38"/>
      <c r="Y993" s="40"/>
    </row>
    <row r="994" spans="6:25" x14ac:dyDescent="0.3">
      <c r="F994" s="73">
        <v>990</v>
      </c>
      <c r="G994" s="62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63"/>
      <c r="V994" s="76">
        <v>990</v>
      </c>
      <c r="W994" s="38"/>
      <c r="Y994" s="40"/>
    </row>
    <row r="995" spans="6:25" x14ac:dyDescent="0.3">
      <c r="F995" s="73">
        <v>991</v>
      </c>
      <c r="G995" s="23"/>
      <c r="U995" s="24"/>
      <c r="V995" s="76">
        <v>991</v>
      </c>
      <c r="W995" s="49"/>
      <c r="X995" s="50"/>
      <c r="Y995" s="51"/>
    </row>
    <row r="996" spans="6:25" x14ac:dyDescent="0.3">
      <c r="F996" s="73">
        <v>992</v>
      </c>
      <c r="G996" s="23"/>
      <c r="U996" s="24"/>
      <c r="V996" s="76">
        <v>992</v>
      </c>
      <c r="W996" s="38"/>
      <c r="Y996" s="40"/>
    </row>
    <row r="997" spans="6:25" x14ac:dyDescent="0.3">
      <c r="F997" s="73">
        <v>993</v>
      </c>
      <c r="G997" s="23"/>
      <c r="U997" s="24"/>
      <c r="V997" s="76">
        <v>993</v>
      </c>
      <c r="W997" s="38"/>
      <c r="Y997" s="40"/>
    </row>
    <row r="998" spans="6:25" x14ac:dyDescent="0.3">
      <c r="F998" s="73">
        <v>994</v>
      </c>
      <c r="G998" s="23"/>
      <c r="U998" s="24"/>
      <c r="V998" s="76">
        <v>994</v>
      </c>
      <c r="W998" s="38"/>
      <c r="Y998" s="40"/>
    </row>
    <row r="999" spans="6:25" x14ac:dyDescent="0.3">
      <c r="F999" s="73">
        <v>995</v>
      </c>
      <c r="G999" s="23"/>
      <c r="U999" s="24"/>
      <c r="V999" s="76">
        <v>995</v>
      </c>
      <c r="W999" s="38"/>
      <c r="Y999" s="40"/>
    </row>
    <row r="1000" spans="6:25" x14ac:dyDescent="0.3">
      <c r="F1000" s="73">
        <v>996</v>
      </c>
      <c r="G1000" s="23"/>
      <c r="U1000" s="24"/>
      <c r="V1000" s="76">
        <v>996</v>
      </c>
      <c r="W1000" s="45"/>
      <c r="X1000" s="46"/>
      <c r="Y1000" s="47"/>
    </row>
    <row r="1001" spans="6:25" x14ac:dyDescent="0.3">
      <c r="F1001" s="73">
        <v>997</v>
      </c>
      <c r="G1001" s="60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61"/>
      <c r="V1001" s="76">
        <v>997</v>
      </c>
      <c r="W1001" s="38"/>
      <c r="Y1001" s="40"/>
    </row>
    <row r="1002" spans="6:25" x14ac:dyDescent="0.3">
      <c r="F1002" s="73">
        <v>998</v>
      </c>
      <c r="G1002" s="23"/>
      <c r="U1002" s="24"/>
      <c r="V1002" s="76">
        <v>998</v>
      </c>
      <c r="W1002" s="38"/>
      <c r="Y1002" s="40"/>
    </row>
    <row r="1003" spans="6:25" x14ac:dyDescent="0.3">
      <c r="F1003" s="73">
        <v>999</v>
      </c>
      <c r="G1003" s="23"/>
      <c r="U1003" s="24"/>
      <c r="V1003" s="76">
        <v>999</v>
      </c>
      <c r="W1003" s="38"/>
      <c r="Y1003" s="40"/>
    </row>
    <row r="1004" spans="6:25" ht="17.25" thickBot="1" x14ac:dyDescent="0.35">
      <c r="F1004" s="74">
        <v>1000</v>
      </c>
      <c r="G1004" s="25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7"/>
      <c r="V1004" s="77">
        <v>1000</v>
      </c>
      <c r="W1004" s="35"/>
      <c r="X1004" s="36"/>
      <c r="Y1004" s="37"/>
    </row>
  </sheetData>
  <mergeCells count="4">
    <mergeCell ref="G2:U3"/>
    <mergeCell ref="F2:F4"/>
    <mergeCell ref="V2:V4"/>
    <mergeCell ref="W2:Y4"/>
  </mergeCells>
  <phoneticPr fontId="2" type="noConversion"/>
  <conditionalFormatting sqref="G4:U4">
    <cfRule type="cellIs" dxfId="17" priority="1" stopIfTrue="1" operator="notEqual">
      <formula>0</formula>
    </cfRule>
    <cfRule type="cellIs" dxfId="16" priority="2" operator="equal">
      <formula>0</formula>
    </cfRule>
  </conditionalFormatting>
  <conditionalFormatting sqref="G5:U1004">
    <cfRule type="cellIs" dxfId="15" priority="8" operator="equal">
      <formula>2</formula>
    </cfRule>
    <cfRule type="cellIs" dxfId="14" priority="9" operator="equal">
      <formula>1</formula>
    </cfRule>
    <cfRule type="containsBlanks" dxfId="13" priority="11">
      <formula>LEN(TRIM(G5))=0</formula>
    </cfRule>
  </conditionalFormatting>
  <conditionalFormatting sqref="W5:Y1004">
    <cfRule type="cellIs" dxfId="12" priority="3" stopIfTrue="1" operator="equal">
      <formula>2</formula>
    </cfRule>
    <cfRule type="cellIs" dxfId="11" priority="4" stopIfTrue="1" operator="equal">
      <formula>1</formula>
    </cfRule>
    <cfRule type="cellIs" dxfId="10" priority="5" stopIfTrue="1" operator="equal">
      <formula>-1</formula>
    </cfRule>
    <cfRule type="notContainsBlanks" dxfId="9" priority="6" stopIfTrue="1">
      <formula>LEN(TRIM(W5))&gt;0</formula>
    </cfRule>
    <cfRule type="containsBlanks" dxfId="8" priority="7" stopIfTrue="1">
      <formula>LEN(TRIM(W5))=0</formula>
    </cfRule>
  </conditionalFormatting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workbookViewId="0">
      <selection activeCell="O15" sqref="O15"/>
    </sheetView>
  </sheetViews>
  <sheetFormatPr defaultRowHeight="16.5" x14ac:dyDescent="0.3"/>
  <sheetData>
    <row r="1" spans="1:15" x14ac:dyDescent="0.3">
      <c r="A1" cm="1">
        <f t="array" aca="1" ref="A1:F1" ca="1">TRANSPOSE(_xlfn.ANCHORARRAY(__calcualte!B2))</f>
        <v>6</v>
      </c>
      <c r="B1">
        <f ca="1"/>
        <v>0</v>
      </c>
      <c r="C1">
        <f ca="1"/>
        <v>0</v>
      </c>
      <c r="D1">
        <f ca="1"/>
        <v>0</v>
      </c>
      <c r="E1">
        <f ca="1"/>
        <v>0</v>
      </c>
      <c r="F1">
        <f ca="1"/>
        <v>6</v>
      </c>
    </row>
    <row r="2" spans="1:15" x14ac:dyDescent="0.3">
      <c r="A2" cm="1">
        <f t="array" aca="1" ref="A2:O3" ca="1">TRANSPOSE(_xlfn.ANCHORARRAY(__calcualte!C9))</f>
        <v>25</v>
      </c>
      <c r="B2">
        <f ca="1"/>
        <v>25</v>
      </c>
      <c r="C2">
        <f ca="1"/>
        <v>25</v>
      </c>
      <c r="D2">
        <f ca="1"/>
        <v>9</v>
      </c>
      <c r="E2">
        <f ca="1"/>
        <v>8</v>
      </c>
      <c r="F2">
        <f ca="1"/>
        <v>8</v>
      </c>
      <c r="G2">
        <f ca="1"/>
        <v>0</v>
      </c>
      <c r="H2">
        <f ca="1"/>
        <v>0</v>
      </c>
      <c r="I2">
        <f ca="1"/>
        <v>0</v>
      </c>
      <c r="J2">
        <f ca="1"/>
        <v>0</v>
      </c>
      <c r="K2">
        <f ca="1"/>
        <v>0</v>
      </c>
      <c r="L2">
        <f ca="1"/>
        <v>0</v>
      </c>
      <c r="M2">
        <f ca="1"/>
        <v>0</v>
      </c>
      <c r="N2">
        <f ca="1"/>
        <v>0</v>
      </c>
      <c r="O2">
        <f ca="1"/>
        <v>0</v>
      </c>
    </row>
    <row r="3" spans="1:15" x14ac:dyDescent="0.3">
      <c r="A3">
        <f ca="1"/>
        <v>2</v>
      </c>
      <c r="B3">
        <f ca="1"/>
        <v>2</v>
      </c>
      <c r="C3">
        <f ca="1"/>
        <v>2</v>
      </c>
      <c r="D3">
        <f ca="1"/>
        <v>2</v>
      </c>
      <c r="E3">
        <f ca="1"/>
        <v>2</v>
      </c>
      <c r="F3">
        <f ca="1"/>
        <v>2</v>
      </c>
      <c r="G3">
        <f ca="1"/>
        <v>0</v>
      </c>
      <c r="H3">
        <f ca="1"/>
        <v>0</v>
      </c>
      <c r="I3">
        <f ca="1"/>
        <v>0</v>
      </c>
      <c r="J3">
        <f ca="1"/>
        <v>0</v>
      </c>
      <c r="K3">
        <f ca="1"/>
        <v>0</v>
      </c>
      <c r="L3">
        <f ca="1"/>
        <v>0</v>
      </c>
      <c r="M3">
        <f ca="1"/>
        <v>0</v>
      </c>
      <c r="N3">
        <f ca="1"/>
        <v>0</v>
      </c>
      <c r="O3">
        <f ca="1"/>
        <v>0</v>
      </c>
    </row>
    <row r="4" spans="1:15" x14ac:dyDescent="0.3">
      <c r="A4" cm="1">
        <f t="array" aca="1" ref="A4:C99" ca="1">OFFSET(__calcualte!L2,0, 0,__calcualte!E5, 3)</f>
        <v>1</v>
      </c>
      <c r="B4">
        <f ca="1"/>
        <v>0</v>
      </c>
      <c r="C4">
        <f ca="1"/>
        <v>0</v>
      </c>
    </row>
    <row r="5" spans="1:15" x14ac:dyDescent="0.3">
      <c r="A5">
        <f ca="1"/>
        <v>1</v>
      </c>
      <c r="B5">
        <f ca="1"/>
        <v>2</v>
      </c>
      <c r="C5">
        <f ca="1"/>
        <v>0</v>
      </c>
    </row>
    <row r="6" spans="1:15" x14ac:dyDescent="0.3">
      <c r="A6">
        <f ca="1"/>
        <v>1</v>
      </c>
      <c r="B6">
        <f ca="1"/>
        <v>2</v>
      </c>
      <c r="C6">
        <f ca="1"/>
        <v>3</v>
      </c>
    </row>
    <row r="7" spans="1:15" x14ac:dyDescent="0.3">
      <c r="A7">
        <f ca="1"/>
        <v>1</v>
      </c>
      <c r="B7">
        <f ca="1"/>
        <v>2</v>
      </c>
      <c r="C7">
        <f ca="1"/>
        <v>4</v>
      </c>
    </row>
    <row r="8" spans="1:15" x14ac:dyDescent="0.3">
      <c r="A8">
        <f ca="1"/>
        <v>1</v>
      </c>
      <c r="B8">
        <f ca="1"/>
        <v>2</v>
      </c>
      <c r="C8">
        <f ca="1"/>
        <v>5</v>
      </c>
    </row>
    <row r="9" spans="1:15" x14ac:dyDescent="0.3">
      <c r="A9">
        <f ca="1"/>
        <v>1</v>
      </c>
      <c r="B9">
        <f ca="1"/>
        <v>2</v>
      </c>
      <c r="C9">
        <f ca="1"/>
        <v>6</v>
      </c>
    </row>
    <row r="10" spans="1:15" x14ac:dyDescent="0.3">
      <c r="A10">
        <f ca="1"/>
        <v>1</v>
      </c>
      <c r="B10">
        <f ca="1"/>
        <v>3</v>
      </c>
      <c r="C10">
        <f ca="1"/>
        <v>0</v>
      </c>
    </row>
    <row r="11" spans="1:15" x14ac:dyDescent="0.3">
      <c r="A11">
        <f ca="1"/>
        <v>1</v>
      </c>
      <c r="B11">
        <f ca="1"/>
        <v>3</v>
      </c>
      <c r="C11">
        <f ca="1"/>
        <v>4</v>
      </c>
    </row>
    <row r="12" spans="1:15" x14ac:dyDescent="0.3">
      <c r="A12">
        <f ca="1"/>
        <v>1</v>
      </c>
      <c r="B12">
        <f ca="1"/>
        <v>3</v>
      </c>
      <c r="C12">
        <f ca="1"/>
        <v>5</v>
      </c>
    </row>
    <row r="13" spans="1:15" x14ac:dyDescent="0.3">
      <c r="A13">
        <f ca="1"/>
        <v>1</v>
      </c>
      <c r="B13">
        <f ca="1"/>
        <v>3</v>
      </c>
      <c r="C13">
        <f ca="1"/>
        <v>6</v>
      </c>
    </row>
    <row r="14" spans="1:15" x14ac:dyDescent="0.3">
      <c r="A14">
        <f ca="1"/>
        <v>1</v>
      </c>
      <c r="B14">
        <f ca="1"/>
        <v>4</v>
      </c>
      <c r="C14">
        <f ca="1"/>
        <v>0</v>
      </c>
    </row>
    <row r="15" spans="1:15" x14ac:dyDescent="0.3">
      <c r="A15">
        <f ca="1"/>
        <v>1</v>
      </c>
      <c r="B15">
        <f ca="1"/>
        <v>4</v>
      </c>
      <c r="C15">
        <f ca="1"/>
        <v>5</v>
      </c>
    </row>
    <row r="16" spans="1:15" x14ac:dyDescent="0.3">
      <c r="A16">
        <f ca="1"/>
        <v>1</v>
      </c>
      <c r="B16">
        <f ca="1"/>
        <v>4</v>
      </c>
      <c r="C16">
        <f ca="1"/>
        <v>6</v>
      </c>
    </row>
    <row r="17" spans="1:3" x14ac:dyDescent="0.3">
      <c r="A17">
        <f ca="1"/>
        <v>1</v>
      </c>
      <c r="B17">
        <f ca="1"/>
        <v>5</v>
      </c>
      <c r="C17">
        <f ca="1"/>
        <v>0</v>
      </c>
    </row>
    <row r="18" spans="1:3" x14ac:dyDescent="0.3">
      <c r="A18">
        <f ca="1"/>
        <v>1</v>
      </c>
      <c r="B18">
        <f ca="1"/>
        <v>5</v>
      </c>
      <c r="C18">
        <f ca="1"/>
        <v>6</v>
      </c>
    </row>
    <row r="19" spans="1:3" x14ac:dyDescent="0.3">
      <c r="A19">
        <f ca="1"/>
        <v>1</v>
      </c>
      <c r="B19">
        <f ca="1"/>
        <v>6</v>
      </c>
      <c r="C19">
        <f ca="1"/>
        <v>0</v>
      </c>
    </row>
    <row r="20" spans="1:3" x14ac:dyDescent="0.3">
      <c r="A20">
        <f ca="1"/>
        <v>2</v>
      </c>
      <c r="B20">
        <f ca="1"/>
        <v>0</v>
      </c>
      <c r="C20">
        <f ca="1"/>
        <v>0</v>
      </c>
    </row>
    <row r="21" spans="1:3" x14ac:dyDescent="0.3">
      <c r="A21">
        <f ca="1"/>
        <v>2</v>
      </c>
      <c r="B21">
        <f ca="1"/>
        <v>1</v>
      </c>
      <c r="C21">
        <f ca="1"/>
        <v>0</v>
      </c>
    </row>
    <row r="22" spans="1:3" x14ac:dyDescent="0.3">
      <c r="A22">
        <f ca="1"/>
        <v>2</v>
      </c>
      <c r="B22">
        <f ca="1"/>
        <v>1</v>
      </c>
      <c r="C22">
        <f ca="1"/>
        <v>3</v>
      </c>
    </row>
    <row r="23" spans="1:3" x14ac:dyDescent="0.3">
      <c r="A23">
        <f ca="1"/>
        <v>2</v>
      </c>
      <c r="B23">
        <f ca="1"/>
        <v>1</v>
      </c>
      <c r="C23">
        <f ca="1"/>
        <v>4</v>
      </c>
    </row>
    <row r="24" spans="1:3" x14ac:dyDescent="0.3">
      <c r="A24">
        <f ca="1"/>
        <v>2</v>
      </c>
      <c r="B24">
        <f ca="1"/>
        <v>1</v>
      </c>
      <c r="C24">
        <f ca="1"/>
        <v>5</v>
      </c>
    </row>
    <row r="25" spans="1:3" x14ac:dyDescent="0.3">
      <c r="A25">
        <f ca="1"/>
        <v>2</v>
      </c>
      <c r="B25">
        <f ca="1"/>
        <v>1</v>
      </c>
      <c r="C25">
        <f ca="1"/>
        <v>6</v>
      </c>
    </row>
    <row r="26" spans="1:3" x14ac:dyDescent="0.3">
      <c r="A26">
        <f ca="1"/>
        <v>2</v>
      </c>
      <c r="B26">
        <f ca="1"/>
        <v>3</v>
      </c>
      <c r="C26">
        <f ca="1"/>
        <v>0</v>
      </c>
    </row>
    <row r="27" spans="1:3" x14ac:dyDescent="0.3">
      <c r="A27">
        <f ca="1"/>
        <v>2</v>
      </c>
      <c r="B27">
        <f ca="1"/>
        <v>3</v>
      </c>
      <c r="C27">
        <f ca="1"/>
        <v>4</v>
      </c>
    </row>
    <row r="28" spans="1:3" x14ac:dyDescent="0.3">
      <c r="A28">
        <f ca="1"/>
        <v>2</v>
      </c>
      <c r="B28">
        <f ca="1"/>
        <v>3</v>
      </c>
      <c r="C28">
        <f ca="1"/>
        <v>5</v>
      </c>
    </row>
    <row r="29" spans="1:3" x14ac:dyDescent="0.3">
      <c r="A29">
        <f ca="1"/>
        <v>2</v>
      </c>
      <c r="B29">
        <f ca="1"/>
        <v>3</v>
      </c>
      <c r="C29">
        <f ca="1"/>
        <v>6</v>
      </c>
    </row>
    <row r="30" spans="1:3" x14ac:dyDescent="0.3">
      <c r="A30">
        <f ca="1"/>
        <v>2</v>
      </c>
      <c r="B30">
        <f ca="1"/>
        <v>4</v>
      </c>
      <c r="C30">
        <f ca="1"/>
        <v>0</v>
      </c>
    </row>
    <row r="31" spans="1:3" x14ac:dyDescent="0.3">
      <c r="A31">
        <f ca="1"/>
        <v>2</v>
      </c>
      <c r="B31">
        <f ca="1"/>
        <v>4</v>
      </c>
      <c r="C31">
        <f ca="1"/>
        <v>5</v>
      </c>
    </row>
    <row r="32" spans="1:3" x14ac:dyDescent="0.3">
      <c r="A32">
        <f ca="1"/>
        <v>2</v>
      </c>
      <c r="B32">
        <f ca="1"/>
        <v>4</v>
      </c>
      <c r="C32">
        <f ca="1"/>
        <v>6</v>
      </c>
    </row>
    <row r="33" spans="1:3" x14ac:dyDescent="0.3">
      <c r="A33">
        <f ca="1"/>
        <v>2</v>
      </c>
      <c r="B33">
        <f ca="1"/>
        <v>5</v>
      </c>
      <c r="C33">
        <f ca="1"/>
        <v>0</v>
      </c>
    </row>
    <row r="34" spans="1:3" x14ac:dyDescent="0.3">
      <c r="A34">
        <f ca="1"/>
        <v>2</v>
      </c>
      <c r="B34">
        <f ca="1"/>
        <v>5</v>
      </c>
      <c r="C34">
        <f ca="1"/>
        <v>6</v>
      </c>
    </row>
    <row r="35" spans="1:3" x14ac:dyDescent="0.3">
      <c r="A35">
        <f ca="1"/>
        <v>2</v>
      </c>
      <c r="B35">
        <f ca="1"/>
        <v>6</v>
      </c>
      <c r="C35">
        <f ca="1"/>
        <v>0</v>
      </c>
    </row>
    <row r="36" spans="1:3" x14ac:dyDescent="0.3">
      <c r="A36">
        <f ca="1"/>
        <v>3</v>
      </c>
      <c r="B36">
        <f ca="1"/>
        <v>0</v>
      </c>
      <c r="C36">
        <f ca="1"/>
        <v>0</v>
      </c>
    </row>
    <row r="37" spans="1:3" x14ac:dyDescent="0.3">
      <c r="A37">
        <f ca="1"/>
        <v>3</v>
      </c>
      <c r="B37">
        <f ca="1"/>
        <v>1</v>
      </c>
      <c r="C37">
        <f ca="1"/>
        <v>0</v>
      </c>
    </row>
    <row r="38" spans="1:3" x14ac:dyDescent="0.3">
      <c r="A38">
        <f ca="1"/>
        <v>3</v>
      </c>
      <c r="B38">
        <f ca="1"/>
        <v>1</v>
      </c>
      <c r="C38">
        <f ca="1"/>
        <v>2</v>
      </c>
    </row>
    <row r="39" spans="1:3" x14ac:dyDescent="0.3">
      <c r="A39">
        <f ca="1"/>
        <v>3</v>
      </c>
      <c r="B39">
        <f ca="1"/>
        <v>1</v>
      </c>
      <c r="C39">
        <f ca="1"/>
        <v>4</v>
      </c>
    </row>
    <row r="40" spans="1:3" x14ac:dyDescent="0.3">
      <c r="A40">
        <f ca="1"/>
        <v>3</v>
      </c>
      <c r="B40">
        <f ca="1"/>
        <v>1</v>
      </c>
      <c r="C40">
        <f ca="1"/>
        <v>5</v>
      </c>
    </row>
    <row r="41" spans="1:3" x14ac:dyDescent="0.3">
      <c r="A41">
        <f ca="1"/>
        <v>3</v>
      </c>
      <c r="B41">
        <f ca="1"/>
        <v>1</v>
      </c>
      <c r="C41">
        <f ca="1"/>
        <v>6</v>
      </c>
    </row>
    <row r="42" spans="1:3" x14ac:dyDescent="0.3">
      <c r="A42">
        <f ca="1"/>
        <v>3</v>
      </c>
      <c r="B42">
        <f ca="1"/>
        <v>2</v>
      </c>
      <c r="C42">
        <f ca="1"/>
        <v>0</v>
      </c>
    </row>
    <row r="43" spans="1:3" x14ac:dyDescent="0.3">
      <c r="A43">
        <f ca="1"/>
        <v>3</v>
      </c>
      <c r="B43">
        <f ca="1"/>
        <v>2</v>
      </c>
      <c r="C43">
        <f ca="1"/>
        <v>4</v>
      </c>
    </row>
    <row r="44" spans="1:3" x14ac:dyDescent="0.3">
      <c r="A44">
        <f ca="1"/>
        <v>3</v>
      </c>
      <c r="B44">
        <f ca="1"/>
        <v>2</v>
      </c>
      <c r="C44">
        <f ca="1"/>
        <v>5</v>
      </c>
    </row>
    <row r="45" spans="1:3" x14ac:dyDescent="0.3">
      <c r="A45">
        <f ca="1"/>
        <v>3</v>
      </c>
      <c r="B45">
        <f ca="1"/>
        <v>2</v>
      </c>
      <c r="C45">
        <f ca="1"/>
        <v>6</v>
      </c>
    </row>
    <row r="46" spans="1:3" x14ac:dyDescent="0.3">
      <c r="A46">
        <f ca="1"/>
        <v>3</v>
      </c>
      <c r="B46">
        <f ca="1"/>
        <v>4</v>
      </c>
      <c r="C46">
        <f ca="1"/>
        <v>0</v>
      </c>
    </row>
    <row r="47" spans="1:3" x14ac:dyDescent="0.3">
      <c r="A47">
        <f ca="1"/>
        <v>3</v>
      </c>
      <c r="B47">
        <f ca="1"/>
        <v>4</v>
      </c>
      <c r="C47">
        <f ca="1"/>
        <v>5</v>
      </c>
    </row>
    <row r="48" spans="1:3" x14ac:dyDescent="0.3">
      <c r="A48">
        <f ca="1"/>
        <v>3</v>
      </c>
      <c r="B48">
        <f ca="1"/>
        <v>4</v>
      </c>
      <c r="C48">
        <f ca="1"/>
        <v>6</v>
      </c>
    </row>
    <row r="49" spans="1:3" x14ac:dyDescent="0.3">
      <c r="A49">
        <f ca="1"/>
        <v>3</v>
      </c>
      <c r="B49">
        <f ca="1"/>
        <v>5</v>
      </c>
      <c r="C49">
        <f ca="1"/>
        <v>0</v>
      </c>
    </row>
    <row r="50" spans="1:3" x14ac:dyDescent="0.3">
      <c r="A50">
        <f ca="1"/>
        <v>3</v>
      </c>
      <c r="B50">
        <f ca="1"/>
        <v>5</v>
      </c>
      <c r="C50">
        <f ca="1"/>
        <v>6</v>
      </c>
    </row>
    <row r="51" spans="1:3" x14ac:dyDescent="0.3">
      <c r="A51">
        <f ca="1"/>
        <v>3</v>
      </c>
      <c r="B51">
        <f ca="1"/>
        <v>6</v>
      </c>
      <c r="C51">
        <f ca="1"/>
        <v>0</v>
      </c>
    </row>
    <row r="52" spans="1:3" x14ac:dyDescent="0.3">
      <c r="A52">
        <f ca="1"/>
        <v>4</v>
      </c>
      <c r="B52">
        <f ca="1"/>
        <v>0</v>
      </c>
      <c r="C52">
        <f ca="1"/>
        <v>0</v>
      </c>
    </row>
    <row r="53" spans="1:3" x14ac:dyDescent="0.3">
      <c r="A53">
        <f ca="1"/>
        <v>4</v>
      </c>
      <c r="B53">
        <f ca="1"/>
        <v>1</v>
      </c>
      <c r="C53">
        <f ca="1"/>
        <v>0</v>
      </c>
    </row>
    <row r="54" spans="1:3" x14ac:dyDescent="0.3">
      <c r="A54">
        <f ca="1"/>
        <v>4</v>
      </c>
      <c r="B54">
        <f ca="1"/>
        <v>1</v>
      </c>
      <c r="C54">
        <f ca="1"/>
        <v>2</v>
      </c>
    </row>
    <row r="55" spans="1:3" x14ac:dyDescent="0.3">
      <c r="A55">
        <f ca="1"/>
        <v>4</v>
      </c>
      <c r="B55">
        <f ca="1"/>
        <v>1</v>
      </c>
      <c r="C55">
        <f ca="1"/>
        <v>3</v>
      </c>
    </row>
    <row r="56" spans="1:3" x14ac:dyDescent="0.3">
      <c r="A56">
        <f ca="1"/>
        <v>4</v>
      </c>
      <c r="B56">
        <f ca="1"/>
        <v>1</v>
      </c>
      <c r="C56">
        <f ca="1"/>
        <v>5</v>
      </c>
    </row>
    <row r="57" spans="1:3" x14ac:dyDescent="0.3">
      <c r="A57">
        <f ca="1"/>
        <v>4</v>
      </c>
      <c r="B57">
        <f ca="1"/>
        <v>1</v>
      </c>
      <c r="C57">
        <f ca="1"/>
        <v>6</v>
      </c>
    </row>
    <row r="58" spans="1:3" x14ac:dyDescent="0.3">
      <c r="A58">
        <f ca="1"/>
        <v>4</v>
      </c>
      <c r="B58">
        <f ca="1"/>
        <v>2</v>
      </c>
      <c r="C58">
        <f ca="1"/>
        <v>0</v>
      </c>
    </row>
    <row r="59" spans="1:3" x14ac:dyDescent="0.3">
      <c r="A59">
        <f ca="1"/>
        <v>4</v>
      </c>
      <c r="B59">
        <f ca="1"/>
        <v>2</v>
      </c>
      <c r="C59">
        <f ca="1"/>
        <v>3</v>
      </c>
    </row>
    <row r="60" spans="1:3" x14ac:dyDescent="0.3">
      <c r="A60">
        <f ca="1"/>
        <v>4</v>
      </c>
      <c r="B60">
        <f ca="1"/>
        <v>2</v>
      </c>
      <c r="C60">
        <f ca="1"/>
        <v>5</v>
      </c>
    </row>
    <row r="61" spans="1:3" x14ac:dyDescent="0.3">
      <c r="A61">
        <f ca="1"/>
        <v>4</v>
      </c>
      <c r="B61">
        <f ca="1"/>
        <v>2</v>
      </c>
      <c r="C61">
        <f ca="1"/>
        <v>6</v>
      </c>
    </row>
    <row r="62" spans="1:3" x14ac:dyDescent="0.3">
      <c r="A62">
        <f ca="1"/>
        <v>4</v>
      </c>
      <c r="B62">
        <f ca="1"/>
        <v>3</v>
      </c>
      <c r="C62">
        <f ca="1"/>
        <v>0</v>
      </c>
    </row>
    <row r="63" spans="1:3" x14ac:dyDescent="0.3">
      <c r="A63">
        <f ca="1"/>
        <v>4</v>
      </c>
      <c r="B63">
        <f ca="1"/>
        <v>3</v>
      </c>
      <c r="C63">
        <f ca="1"/>
        <v>5</v>
      </c>
    </row>
    <row r="64" spans="1:3" x14ac:dyDescent="0.3">
      <c r="A64">
        <f ca="1"/>
        <v>4</v>
      </c>
      <c r="B64">
        <f ca="1"/>
        <v>3</v>
      </c>
      <c r="C64">
        <f ca="1"/>
        <v>6</v>
      </c>
    </row>
    <row r="65" spans="1:3" x14ac:dyDescent="0.3">
      <c r="A65">
        <f ca="1"/>
        <v>4</v>
      </c>
      <c r="B65">
        <f ca="1"/>
        <v>5</v>
      </c>
      <c r="C65">
        <f ca="1"/>
        <v>0</v>
      </c>
    </row>
    <row r="66" spans="1:3" x14ac:dyDescent="0.3">
      <c r="A66">
        <f ca="1"/>
        <v>4</v>
      </c>
      <c r="B66">
        <f ca="1"/>
        <v>5</v>
      </c>
      <c r="C66">
        <f ca="1"/>
        <v>6</v>
      </c>
    </row>
    <row r="67" spans="1:3" x14ac:dyDescent="0.3">
      <c r="A67">
        <f ca="1"/>
        <v>4</v>
      </c>
      <c r="B67">
        <f ca="1"/>
        <v>6</v>
      </c>
      <c r="C67">
        <f ca="1"/>
        <v>0</v>
      </c>
    </row>
    <row r="68" spans="1:3" x14ac:dyDescent="0.3">
      <c r="A68">
        <f ca="1"/>
        <v>5</v>
      </c>
      <c r="B68">
        <f ca="1"/>
        <v>0</v>
      </c>
      <c r="C68">
        <f ca="1"/>
        <v>0</v>
      </c>
    </row>
    <row r="69" spans="1:3" x14ac:dyDescent="0.3">
      <c r="A69">
        <f ca="1"/>
        <v>5</v>
      </c>
      <c r="B69">
        <f ca="1"/>
        <v>1</v>
      </c>
      <c r="C69">
        <f ca="1"/>
        <v>0</v>
      </c>
    </row>
    <row r="70" spans="1:3" x14ac:dyDescent="0.3">
      <c r="A70">
        <f ca="1"/>
        <v>5</v>
      </c>
      <c r="B70">
        <f ca="1"/>
        <v>1</v>
      </c>
      <c r="C70">
        <f ca="1"/>
        <v>2</v>
      </c>
    </row>
    <row r="71" spans="1:3" x14ac:dyDescent="0.3">
      <c r="A71">
        <f ca="1"/>
        <v>5</v>
      </c>
      <c r="B71">
        <f ca="1"/>
        <v>1</v>
      </c>
      <c r="C71">
        <f ca="1"/>
        <v>3</v>
      </c>
    </row>
    <row r="72" spans="1:3" x14ac:dyDescent="0.3">
      <c r="A72">
        <f ca="1"/>
        <v>5</v>
      </c>
      <c r="B72">
        <f ca="1"/>
        <v>1</v>
      </c>
      <c r="C72">
        <f ca="1"/>
        <v>4</v>
      </c>
    </row>
    <row r="73" spans="1:3" x14ac:dyDescent="0.3">
      <c r="A73">
        <f ca="1"/>
        <v>5</v>
      </c>
      <c r="B73">
        <f ca="1"/>
        <v>1</v>
      </c>
      <c r="C73">
        <f ca="1"/>
        <v>6</v>
      </c>
    </row>
    <row r="74" spans="1:3" x14ac:dyDescent="0.3">
      <c r="A74">
        <f ca="1"/>
        <v>5</v>
      </c>
      <c r="B74">
        <f ca="1"/>
        <v>2</v>
      </c>
      <c r="C74">
        <f ca="1"/>
        <v>0</v>
      </c>
    </row>
    <row r="75" spans="1:3" x14ac:dyDescent="0.3">
      <c r="A75">
        <f ca="1"/>
        <v>5</v>
      </c>
      <c r="B75">
        <f ca="1"/>
        <v>2</v>
      </c>
      <c r="C75">
        <f ca="1"/>
        <v>3</v>
      </c>
    </row>
    <row r="76" spans="1:3" x14ac:dyDescent="0.3">
      <c r="A76">
        <f ca="1"/>
        <v>5</v>
      </c>
      <c r="B76">
        <f ca="1"/>
        <v>2</v>
      </c>
      <c r="C76">
        <f ca="1"/>
        <v>4</v>
      </c>
    </row>
    <row r="77" spans="1:3" x14ac:dyDescent="0.3">
      <c r="A77">
        <f ca="1"/>
        <v>5</v>
      </c>
      <c r="B77">
        <f ca="1"/>
        <v>2</v>
      </c>
      <c r="C77">
        <f ca="1"/>
        <v>6</v>
      </c>
    </row>
    <row r="78" spans="1:3" x14ac:dyDescent="0.3">
      <c r="A78">
        <f ca="1"/>
        <v>5</v>
      </c>
      <c r="B78">
        <f ca="1"/>
        <v>3</v>
      </c>
      <c r="C78">
        <f ca="1"/>
        <v>0</v>
      </c>
    </row>
    <row r="79" spans="1:3" x14ac:dyDescent="0.3">
      <c r="A79">
        <f ca="1"/>
        <v>5</v>
      </c>
      <c r="B79">
        <f ca="1"/>
        <v>3</v>
      </c>
      <c r="C79">
        <f ca="1"/>
        <v>4</v>
      </c>
    </row>
    <row r="80" spans="1:3" x14ac:dyDescent="0.3">
      <c r="A80">
        <f ca="1"/>
        <v>5</v>
      </c>
      <c r="B80">
        <f ca="1"/>
        <v>3</v>
      </c>
      <c r="C80">
        <f ca="1"/>
        <v>6</v>
      </c>
    </row>
    <row r="81" spans="1:3" x14ac:dyDescent="0.3">
      <c r="A81">
        <f ca="1"/>
        <v>5</v>
      </c>
      <c r="B81">
        <f ca="1"/>
        <v>4</v>
      </c>
      <c r="C81">
        <f ca="1"/>
        <v>0</v>
      </c>
    </row>
    <row r="82" spans="1:3" x14ac:dyDescent="0.3">
      <c r="A82">
        <f ca="1"/>
        <v>5</v>
      </c>
      <c r="B82">
        <f ca="1"/>
        <v>4</v>
      </c>
      <c r="C82">
        <f ca="1"/>
        <v>6</v>
      </c>
    </row>
    <row r="83" spans="1:3" x14ac:dyDescent="0.3">
      <c r="A83">
        <f ca="1"/>
        <v>5</v>
      </c>
      <c r="B83">
        <f ca="1"/>
        <v>6</v>
      </c>
      <c r="C83">
        <f ca="1"/>
        <v>0</v>
      </c>
    </row>
    <row r="84" spans="1:3" x14ac:dyDescent="0.3">
      <c r="A84">
        <f ca="1"/>
        <v>6</v>
      </c>
      <c r="B84">
        <f ca="1"/>
        <v>0</v>
      </c>
      <c r="C84">
        <f ca="1"/>
        <v>0</v>
      </c>
    </row>
    <row r="85" spans="1:3" x14ac:dyDescent="0.3">
      <c r="A85">
        <f ca="1"/>
        <v>6</v>
      </c>
      <c r="B85">
        <f ca="1"/>
        <v>1</v>
      </c>
      <c r="C85">
        <f ca="1"/>
        <v>0</v>
      </c>
    </row>
    <row r="86" spans="1:3" x14ac:dyDescent="0.3">
      <c r="A86">
        <f ca="1"/>
        <v>6</v>
      </c>
      <c r="B86">
        <f ca="1"/>
        <v>1</v>
      </c>
      <c r="C86">
        <f ca="1"/>
        <v>2</v>
      </c>
    </row>
    <row r="87" spans="1:3" x14ac:dyDescent="0.3">
      <c r="A87">
        <f ca="1"/>
        <v>6</v>
      </c>
      <c r="B87">
        <f ca="1"/>
        <v>1</v>
      </c>
      <c r="C87">
        <f ca="1"/>
        <v>3</v>
      </c>
    </row>
    <row r="88" spans="1:3" x14ac:dyDescent="0.3">
      <c r="A88">
        <f ca="1"/>
        <v>6</v>
      </c>
      <c r="B88">
        <f ca="1"/>
        <v>1</v>
      </c>
      <c r="C88">
        <f ca="1"/>
        <v>4</v>
      </c>
    </row>
    <row r="89" spans="1:3" x14ac:dyDescent="0.3">
      <c r="A89">
        <f ca="1"/>
        <v>6</v>
      </c>
      <c r="B89">
        <f ca="1"/>
        <v>1</v>
      </c>
      <c r="C89">
        <f ca="1"/>
        <v>5</v>
      </c>
    </row>
    <row r="90" spans="1:3" x14ac:dyDescent="0.3">
      <c r="A90">
        <f ca="1"/>
        <v>6</v>
      </c>
      <c r="B90">
        <f ca="1"/>
        <v>2</v>
      </c>
      <c r="C90">
        <f ca="1"/>
        <v>0</v>
      </c>
    </row>
    <row r="91" spans="1:3" x14ac:dyDescent="0.3">
      <c r="A91">
        <f ca="1"/>
        <v>6</v>
      </c>
      <c r="B91">
        <f ca="1"/>
        <v>2</v>
      </c>
      <c r="C91">
        <f ca="1"/>
        <v>3</v>
      </c>
    </row>
    <row r="92" spans="1:3" x14ac:dyDescent="0.3">
      <c r="A92">
        <f ca="1"/>
        <v>6</v>
      </c>
      <c r="B92">
        <f ca="1"/>
        <v>2</v>
      </c>
      <c r="C92">
        <f ca="1"/>
        <v>4</v>
      </c>
    </row>
    <row r="93" spans="1:3" x14ac:dyDescent="0.3">
      <c r="A93">
        <f ca="1"/>
        <v>6</v>
      </c>
      <c r="B93">
        <f ca="1"/>
        <v>2</v>
      </c>
      <c r="C93">
        <f ca="1"/>
        <v>5</v>
      </c>
    </row>
    <row r="94" spans="1:3" x14ac:dyDescent="0.3">
      <c r="A94">
        <f ca="1"/>
        <v>6</v>
      </c>
      <c r="B94">
        <f ca="1"/>
        <v>3</v>
      </c>
      <c r="C94">
        <f ca="1"/>
        <v>0</v>
      </c>
    </row>
    <row r="95" spans="1:3" x14ac:dyDescent="0.3">
      <c r="A95">
        <f ca="1"/>
        <v>6</v>
      </c>
      <c r="B95">
        <f ca="1"/>
        <v>3</v>
      </c>
      <c r="C95">
        <f ca="1"/>
        <v>4</v>
      </c>
    </row>
    <row r="96" spans="1:3" x14ac:dyDescent="0.3">
      <c r="A96">
        <f ca="1"/>
        <v>6</v>
      </c>
      <c r="B96">
        <f ca="1"/>
        <v>3</v>
      </c>
      <c r="C96">
        <f ca="1"/>
        <v>5</v>
      </c>
    </row>
    <row r="97" spans="1:3" x14ac:dyDescent="0.3">
      <c r="A97">
        <f ca="1"/>
        <v>6</v>
      </c>
      <c r="B97">
        <f ca="1"/>
        <v>4</v>
      </c>
      <c r="C97">
        <f ca="1"/>
        <v>0</v>
      </c>
    </row>
    <row r="98" spans="1:3" x14ac:dyDescent="0.3">
      <c r="A98">
        <f ca="1"/>
        <v>6</v>
      </c>
      <c r="B98">
        <f ca="1"/>
        <v>4</v>
      </c>
      <c r="C98">
        <f ca="1"/>
        <v>5</v>
      </c>
    </row>
    <row r="99" spans="1:3" x14ac:dyDescent="0.3">
      <c r="A99">
        <f ca="1"/>
        <v>6</v>
      </c>
      <c r="B99">
        <f ca="1"/>
        <v>5</v>
      </c>
      <c r="C99">
        <f ca="1"/>
        <v>0</v>
      </c>
    </row>
  </sheetData>
  <sheetProtection algorithmName="SHA-512" hashValue="PVYhpJKMW0lYzn61M26QHs0NjI9HZCzxex7uXbnUB46QsTVVwbZle7cb6SZ6ExK9MQBHc0V2fi7Y1ZoPruoqCg==" saltValue="HAGU01PTSmNVCzIov94IyA==" spinCount="100000" sheet="1" objects="1" scenarios="1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6265-2B8D-481F-B15F-E09BC0BDF866}">
  <dimension ref="A1:AH1001"/>
  <sheetViews>
    <sheetView topLeftCell="B106" workbookViewId="0">
      <selection activeCell="K127" sqref="K127"/>
    </sheetView>
  </sheetViews>
  <sheetFormatPr defaultRowHeight="16.5" x14ac:dyDescent="0.3"/>
  <cols>
    <col min="18" max="18" width="0.625" customWidth="1"/>
  </cols>
  <sheetData>
    <row r="1" spans="1:27" x14ac:dyDescent="0.3">
      <c r="A1" t="s">
        <v>22</v>
      </c>
      <c r="B1" t="s">
        <v>23</v>
      </c>
      <c r="E1" t="s">
        <v>24</v>
      </c>
      <c r="F1" t="s">
        <v>25</v>
      </c>
      <c r="G1" t="s">
        <v>26</v>
      </c>
      <c r="H1" t="s">
        <v>27</v>
      </c>
      <c r="I1" t="str">
        <f>"2-1"</f>
        <v>2-1</v>
      </c>
      <c r="J1" t="str">
        <f>"1-1"</f>
        <v>1-1</v>
      </c>
      <c r="K1" t="str">
        <f>"1-2"</f>
        <v>1-2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S1" t="s">
        <v>34</v>
      </c>
      <c r="T1">
        <f ca="1">COUNTA(OFFSET(output!A1,0,0,255,1))</f>
        <v>6</v>
      </c>
    </row>
    <row r="2" spans="1:27" x14ac:dyDescent="0.3">
      <c r="A2" cm="1">
        <f t="array" ref="A2:A7">_xlfn.SEQUENCE(6, 1, 0, 1)</f>
        <v>0</v>
      </c>
      <c r="B2" cm="1">
        <f t="array" aca="1" ref="B2:B7" ca="1">OFFSET('정보 입력 시트'!C3,0,0,ROWS(_xlfn.ANCHORARRAY(A2)),1)</f>
        <v>6</v>
      </c>
      <c r="E2">
        <v>2</v>
      </c>
      <c r="F2">
        <f ca="1">COUNTIF(OFFSET('정보 입력 시트'!$G5, 0, 0, 1, 15), $E$2)</f>
        <v>1</v>
      </c>
      <c r="G2">
        <f ca="1">COUNTIF(OFFSET('정보 입력 시트'!$G5, 0, 0, 1, 15), $E$3)</f>
        <v>0</v>
      </c>
      <c r="H2" t="b">
        <f ca="1">OR($F2=1,I3&lt;&gt;"")</f>
        <v>1</v>
      </c>
      <c r="I2">
        <f ca="1">IF(NOT($H2), "", IF($F2=1,MATCH($E$2,OFFSET('정보 입력 시트'!$G5, 0, 0, 1, 15),0),0))</f>
        <v>1</v>
      </c>
      <c r="J2">
        <f ca="1">IF(NOT($H2),"",IF($G2&lt;1, 0, MATCH($E$3,OFFSET('정보 입력 시트'!$G5, 0, 0, 1, 15),0)))</f>
        <v>0</v>
      </c>
      <c r="K2">
        <f ca="1">IF(NOT($H2),"",IF($G2&lt;2, 0, MATCH($E$3,OFFSET('정보 입력 시트'!$G5, 0, J2, 1, 15-J2),0)+J2))</f>
        <v>0</v>
      </c>
      <c r="L2">
        <f ca="1">IF(NOT($H2),"",I2)</f>
        <v>1</v>
      </c>
      <c r="M2" cm="1">
        <f t="array" aca="1" ref="M2" ca="1">_xlfn.IFS(NOT($H2),"",$L2=0,0,TRUE,J2)</f>
        <v>0</v>
      </c>
      <c r="N2" cm="1">
        <f t="array" aca="1" ref="N2" ca="1">_xlfn.IFS(NOT($H2),"",$L2=0,0,TRUE,K2)</f>
        <v>0</v>
      </c>
      <c r="O2" t="str" cm="1">
        <f t="array" aca="1" ref="O2" ca="1">_xlfn.IFS(NOT($H2), "", $F2=0, IF($G2=0, VLOOKUP("EMPTY",$D$29:$E$31,2,FALSE), VLOOKUP("REQUIRED",$D$29:$E$31,2,FALSE)), $F2&gt;1, VLOOKUP("OVER",$D$29:$E$31,2,FALSE), TRUE, VLOOKUP(I2, $A$9:$B$23, 2,FALSE))</f>
        <v>매그넘</v>
      </c>
      <c r="P2" cm="1">
        <f t="array" aca="1" ref="P2" ca="1">_xlfn.IFS(NOT($H2), "", $G2&lt;1, VLOOKUP("EMPTY",$D$29:$E$31,2,FALSE), $G2&gt;2, VLOOKUP("OVER",$D$29:$E$31,2,FALSE), TRUE, VLOOKUP(J2, $A$9:$B$23, 2,FALSE))</f>
        <v>-1</v>
      </c>
      <c r="Q2" cm="1">
        <f t="array" aca="1" ref="Q2" ca="1">_xlfn.IFS(NOT($H2), "", $G2&lt;2, VLOOKUP("EMPTY",$D$29:$E$31,2,FALSE), $G2&gt;2, VLOOKUP("OVER",$D$29:$E$31,2,FALSE), TRUE, VLOOKUP(K2, $A$9:$B$23, 2,FALSE))</f>
        <v>-1</v>
      </c>
      <c r="S2" t="s">
        <v>45</v>
      </c>
      <c r="T2">
        <f ca="1">COUNTIF(OFFSET($V$4,0, 0, $T$1, 1), 0)</f>
        <v>2</v>
      </c>
      <c r="U2">
        <f ca="1">COUNTIF(OFFSET($V$4,0, 0, $T$1, 1), 1)</f>
        <v>0</v>
      </c>
      <c r="V2">
        <f ca="1">COUNTIF(OFFSET($V$4,0, 0, $T$1, 1), 2)</f>
        <v>0</v>
      </c>
      <c r="W2">
        <f ca="1">COUNTIF(OFFSET($V$4,0, 0, $T$1, 1), 3)</f>
        <v>0</v>
      </c>
      <c r="X2">
        <f ca="1">COUNTIF(OFFSET($V$4,0, 0, $T$1, 1), 4)</f>
        <v>0</v>
      </c>
      <c r="Y2">
        <f ca="1">COUNTIF(OFFSET($V$4,0, 0, $T$1, 1), 5)</f>
        <v>4</v>
      </c>
    </row>
    <row r="3" spans="1:27" x14ac:dyDescent="0.3">
      <c r="A3">
        <v>1</v>
      </c>
      <c r="B3">
        <f ca="1"/>
        <v>0</v>
      </c>
      <c r="E3">
        <v>1</v>
      </c>
      <c r="F3">
        <f ca="1">COUNTIF(OFFSET('정보 입력 시트'!$G6, 0, 0, 1, 15), $E$2)</f>
        <v>1</v>
      </c>
      <c r="G3">
        <f ca="1">COUNTIF(OFFSET('정보 입력 시트'!$G6, 0, 0, 1, 15), $E$3)</f>
        <v>1</v>
      </c>
      <c r="H3" t="b">
        <f t="shared" ref="H3:H66" ca="1" si="0">OR($F3=1,I4&lt;&gt;"")</f>
        <v>1</v>
      </c>
      <c r="I3">
        <f ca="1">IF(NOT($H3), "", IF($F3=1,MATCH($E$2,OFFSET('정보 입력 시트'!$G6, 0, 0, 1, 15),0),0))</f>
        <v>1</v>
      </c>
      <c r="J3">
        <f ca="1">IF(NOT($H3),"",IF($G3&lt;1, 0, MATCH($E$3,OFFSET('정보 입력 시트'!$G6, 0, 0, 1, 15),0)))</f>
        <v>2</v>
      </c>
      <c r="K3">
        <f ca="1">IF(NOT($H3),"",IF($G3&lt;2, 0, MATCH($E$3,OFFSET('정보 입력 시트'!$G6, 0, J3, 1, 15-J3),0)+J3))</f>
        <v>0</v>
      </c>
      <c r="L3">
        <f t="shared" ref="L3:L66" ca="1" si="1">IF(NOT($H3),"",I3)</f>
        <v>1</v>
      </c>
      <c r="M3" cm="1">
        <f t="array" aca="1" ref="M3" ca="1">_xlfn.IFS(NOT($H3),"",$L3=0,0,TRUE,J3)</f>
        <v>2</v>
      </c>
      <c r="N3" cm="1">
        <f t="array" aca="1" ref="N3" ca="1">_xlfn.IFS(NOT($H3),"",$L3=0,0,TRUE,K3)</f>
        <v>0</v>
      </c>
      <c r="O3" t="str" cm="1">
        <f t="array" aca="1" ref="O3" ca="1">_xlfn.IFS(NOT($H3), "", $F3=0, IF($G3=0, VLOOKUP("EMPTY",$D$29:$E$31,2,FALSE), VLOOKUP("REQUIRED",$D$29:$E$31,2,FALSE)), $F3&gt;1, VLOOKUP("OVER",$D$29:$E$31,2,FALSE), TRUE, VLOOKUP(I3, $A$9:$B$23, 2,FALSE))</f>
        <v>매그넘</v>
      </c>
      <c r="P3" t="str" cm="1">
        <f t="array" aca="1" ref="P3" ca="1">_xlfn.IFS(NOT($H3), "", $G3&lt;1, VLOOKUP("EMPTY",$D$29:$E$31,2,FALSE), $G3&gt;2, VLOOKUP("OVER",$D$29:$E$31,2,FALSE), TRUE, VLOOKUP(J3, $A$9:$B$23, 2,FALSE))</f>
        <v>더블팡</v>
      </c>
      <c r="Q3" cm="1">
        <f t="array" aca="1" ref="Q3" ca="1">_xlfn.IFS(NOT($H3), "", $G3&lt;2, VLOOKUP("EMPTY",$D$29:$E$31,2,FALSE), $G3&gt;2, VLOOKUP("OVER",$D$29:$E$31,2,FALSE), TRUE, VLOOKUP(K3, $A$9:$B$23, 2,FALSE))</f>
        <v>-1</v>
      </c>
      <c r="S3" t="s">
        <v>26</v>
      </c>
      <c r="T3" t="s">
        <v>25</v>
      </c>
      <c r="U3" t="s">
        <v>43</v>
      </c>
      <c r="V3" t="s">
        <v>44</v>
      </c>
      <c r="X3" cm="1">
        <f t="array" ref="X3:AA3">_xlfn.SEQUENCE(1, 4, 1, 1)</f>
        <v>1</v>
      </c>
      <c r="Y3">
        <v>2</v>
      </c>
      <c r="Z3">
        <v>3</v>
      </c>
      <c r="AA3">
        <v>4</v>
      </c>
    </row>
    <row r="4" spans="1:27" x14ac:dyDescent="0.3">
      <c r="A4">
        <v>2</v>
      </c>
      <c r="B4">
        <f ca="1"/>
        <v>0</v>
      </c>
      <c r="E4" t="s">
        <v>34</v>
      </c>
      <c r="F4">
        <f ca="1">COUNTIF(OFFSET('정보 입력 시트'!$G7, 0, 0, 1, 15), $E$2)</f>
        <v>1</v>
      </c>
      <c r="G4">
        <f ca="1">COUNTIF(OFFSET('정보 입력 시트'!$G7, 0, 0, 1, 15), $E$3)</f>
        <v>2</v>
      </c>
      <c r="H4" t="b">
        <f t="shared" ca="1" si="0"/>
        <v>1</v>
      </c>
      <c r="I4">
        <f ca="1">IF(NOT($H4), "", IF($F4=1,MATCH($E$2,OFFSET('정보 입력 시트'!$G7, 0, 0, 1, 15),0),0))</f>
        <v>1</v>
      </c>
      <c r="J4">
        <f ca="1">IF(NOT($H4),"",IF($G4&lt;1, 0, MATCH($E$3,OFFSET('정보 입력 시트'!$G7, 0, 0, 1, 15),0)))</f>
        <v>2</v>
      </c>
      <c r="K4">
        <f ca="1">IF(NOT($H4),"",IF($G4&lt;2, 0, MATCH($E$3,OFFSET('정보 입력 시트'!$G7, 0, J4, 1, 15-J4),0)+J4))</f>
        <v>3</v>
      </c>
      <c r="L4">
        <f t="shared" ca="1" si="1"/>
        <v>1</v>
      </c>
      <c r="M4" cm="1">
        <f t="array" aca="1" ref="M4" ca="1">_xlfn.IFS(NOT($H4),"",$L4=0,0,TRUE,J4)</f>
        <v>2</v>
      </c>
      <c r="N4" cm="1">
        <f t="array" aca="1" ref="N4" ca="1">_xlfn.IFS(NOT($H4),"",$L4=0,0,TRUE,K4)</f>
        <v>3</v>
      </c>
      <c r="O4" t="str" cm="1">
        <f t="array" aca="1" ref="O4" ca="1">_xlfn.IFS(NOT($H4), "", $F4=0, IF($G4=0, VLOOKUP("EMPTY",$D$29:$E$31,2,FALSE), VLOOKUP("REQUIRED",$D$29:$E$31,2,FALSE)), $F4&gt;1, VLOOKUP("OVER",$D$29:$E$31,2,FALSE), TRUE, VLOOKUP(I4, $A$9:$B$23, 2,FALSE))</f>
        <v>매그넘</v>
      </c>
      <c r="P4" t="str" cm="1">
        <f t="array" aca="1" ref="P4" ca="1">_xlfn.IFS(NOT($H4), "", $G4&lt;1, VLOOKUP("EMPTY",$D$29:$E$31,2,FALSE), $G4&gt;2, VLOOKUP("OVER",$D$29:$E$31,2,FALSE), TRUE, VLOOKUP(J4, $A$9:$B$23, 2,FALSE))</f>
        <v>더블팡</v>
      </c>
      <c r="Q4" t="str" cm="1">
        <f t="array" aca="1" ref="Q4" ca="1">_xlfn.IFS(NOT($H4), "", $G4&lt;2, VLOOKUP("EMPTY",$D$29:$E$31,2,FALSE), $G4&gt;2, VLOOKUP("OVER",$D$29:$E$31,2,FALSE), TRUE, VLOOKUP(K4, $A$9:$B$23, 2,FALSE))</f>
        <v>캐논</v>
      </c>
      <c r="S4" cm="1">
        <f t="array" aca="1" ref="S4:V9" ca="1">OFFSET(output!A1,0, 0, __calcualte!$T$1, 4)</f>
        <v>1</v>
      </c>
      <c r="T4">
        <f ca="1"/>
        <v>2</v>
      </c>
      <c r="U4">
        <f ca="1"/>
        <v>4</v>
      </c>
      <c r="V4">
        <f ca="1"/>
        <v>5</v>
      </c>
      <c r="W4" cm="1">
        <f t="array" ref="W4:W18">_xlfn.SEQUENCE(15, 1, 1, 1)</f>
        <v>1</v>
      </c>
      <c r="X4">
        <f ca="1">IF(NOT(ISERROR(VLOOKUP($W4,_xlfn.ANCHORARRAY($S$4),1,FALSE))), VLOOKUP($W4,_xlfn.ANCHORARRAY($S$4),X$3,FALSE), "")</f>
        <v>1</v>
      </c>
      <c r="Y4">
        <f t="shared" ref="Y4:Z18" ca="1" si="2">IF(NOT(ISERROR(VLOOKUP($W4,_xlfn.ANCHORARRAY($S$4),1,FALSE))), VLOOKUP($W4,_xlfn.ANCHORARRAY($S$4),Y$3,FALSE), "")</f>
        <v>2</v>
      </c>
      <c r="Z4">
        <f t="shared" ca="1" si="2"/>
        <v>4</v>
      </c>
      <c r="AA4">
        <f ca="1">IF(NOT(ISERROR(VLOOKUP($W4,_xlfn.ANCHORARRAY($S$4),1,FALSE))), VLOOKUP($W4,_xlfn.ANCHORARRAY($S$4),AA$3,FALSE), 0)</f>
        <v>5</v>
      </c>
    </row>
    <row r="5" spans="1:27" x14ac:dyDescent="0.3">
      <c r="A5">
        <v>3</v>
      </c>
      <c r="B5">
        <f ca="1"/>
        <v>0</v>
      </c>
      <c r="E5">
        <f ca="1">COUNTIF(OFFSET(H2,0, 0, 1000, 1), TRUE)</f>
        <v>96</v>
      </c>
      <c r="F5">
        <f ca="1">COUNTIF(OFFSET('정보 입력 시트'!$G8, 0, 0, 1, 15), $E$2)</f>
        <v>1</v>
      </c>
      <c r="G5">
        <f ca="1">COUNTIF(OFFSET('정보 입력 시트'!$G8, 0, 0, 1, 15), $E$3)</f>
        <v>2</v>
      </c>
      <c r="H5" t="b">
        <f t="shared" ca="1" si="0"/>
        <v>1</v>
      </c>
      <c r="I5">
        <f ca="1">IF(NOT($H5), "", IF($F5=1,MATCH($E$2,OFFSET('정보 입력 시트'!$G8, 0, 0, 1, 15),0),0))</f>
        <v>1</v>
      </c>
      <c r="J5">
        <f ca="1">IF(NOT($H5),"",IF($G5&lt;1, 0, MATCH($E$3,OFFSET('정보 입력 시트'!$G8, 0, 0, 1, 15),0)))</f>
        <v>2</v>
      </c>
      <c r="K5">
        <f ca="1">IF(NOT($H5),"",IF($G5&lt;2, 0, MATCH($E$3,OFFSET('정보 입력 시트'!$G8, 0, J5, 1, 15-J5),0)+J5))</f>
        <v>4</v>
      </c>
      <c r="L5">
        <f t="shared" ca="1" si="1"/>
        <v>1</v>
      </c>
      <c r="M5" cm="1">
        <f t="array" aca="1" ref="M5" ca="1">_xlfn.IFS(NOT($H5),"",$L5=0,0,TRUE,J5)</f>
        <v>2</v>
      </c>
      <c r="N5" cm="1">
        <f t="array" aca="1" ref="N5" ca="1">_xlfn.IFS(NOT($H5),"",$L5=0,0,TRUE,K5)</f>
        <v>4</v>
      </c>
      <c r="O5" t="str" cm="1">
        <f t="array" aca="1" ref="O5" ca="1">_xlfn.IFS(NOT($H5), "", $F5=0, IF($G5=0, VLOOKUP("EMPTY",$D$29:$E$31,2,FALSE), VLOOKUP("REQUIRED",$D$29:$E$31,2,FALSE)), $F5&gt;1, VLOOKUP("OVER",$D$29:$E$31,2,FALSE), TRUE, VLOOKUP(I5, $A$9:$B$23, 2,FALSE))</f>
        <v>매그넘</v>
      </c>
      <c r="P5" t="str" cm="1">
        <f t="array" aca="1" ref="P5" ca="1">_xlfn.IFS(NOT($H5), "", $G5&lt;1, VLOOKUP("EMPTY",$D$29:$E$31,2,FALSE), $G5&gt;2, VLOOKUP("OVER",$D$29:$E$31,2,FALSE), TRUE, VLOOKUP(J5, $A$9:$B$23, 2,FALSE))</f>
        <v>더블팡</v>
      </c>
      <c r="Q5" t="str" cm="1">
        <f t="array" aca="1" ref="Q5" ca="1">_xlfn.IFS(NOT($H5), "", $G5&lt;2, VLOOKUP("EMPTY",$D$29:$E$31,2,FALSE), $G5&gt;2, VLOOKUP("OVER",$D$29:$E$31,2,FALSE), TRUE, VLOOKUP(K5, $A$9:$B$23, 2,FALSE))</f>
        <v>쇼크</v>
      </c>
      <c r="S5">
        <f ca="1"/>
        <v>2</v>
      </c>
      <c r="T5">
        <f ca="1"/>
        <v>3</v>
      </c>
      <c r="U5">
        <f ca="1"/>
        <v>5</v>
      </c>
      <c r="V5">
        <f ca="1"/>
        <v>5</v>
      </c>
      <c r="W5">
        <v>2</v>
      </c>
      <c r="X5">
        <f t="shared" ref="X5:X18" ca="1" si="3">IF(NOT(ISERROR(VLOOKUP($W5,_xlfn.ANCHORARRAY($S$4),1,FALSE))), VLOOKUP($W5,_xlfn.ANCHORARRAY($S$4),X$3,FALSE), "")</f>
        <v>2</v>
      </c>
      <c r="Y5">
        <f t="shared" ca="1" si="2"/>
        <v>3</v>
      </c>
      <c r="Z5">
        <f t="shared" ca="1" si="2"/>
        <v>5</v>
      </c>
      <c r="AA5">
        <f t="shared" ref="AA5:AA18" ca="1" si="4">IF(NOT(ISERROR(VLOOKUP($W5,_xlfn.ANCHORARRAY($S$4),1,FALSE))), VLOOKUP($W5,_xlfn.ANCHORARRAY($S$4),AA$3,FALSE), 0)</f>
        <v>5</v>
      </c>
    </row>
    <row r="6" spans="1:27" x14ac:dyDescent="0.3">
      <c r="A6">
        <v>4</v>
      </c>
      <c r="B6">
        <f ca="1"/>
        <v>0</v>
      </c>
      <c r="F6">
        <f ca="1">COUNTIF(OFFSET('정보 입력 시트'!$G9, 0, 0, 1, 15), $E$2)</f>
        <v>1</v>
      </c>
      <c r="G6">
        <f ca="1">COUNTIF(OFFSET('정보 입력 시트'!$G9, 0, 0, 1, 15), $E$3)</f>
        <v>2</v>
      </c>
      <c r="H6" t="b">
        <f t="shared" ca="1" si="0"/>
        <v>1</v>
      </c>
      <c r="I6">
        <f ca="1">IF(NOT($H6), "", IF($F6=1,MATCH($E$2,OFFSET('정보 입력 시트'!$G9, 0, 0, 1, 15),0),0))</f>
        <v>1</v>
      </c>
      <c r="J6">
        <f ca="1">IF(NOT($H6),"",IF($G6&lt;1, 0, MATCH($E$3,OFFSET('정보 입력 시트'!$G9, 0, 0, 1, 15),0)))</f>
        <v>2</v>
      </c>
      <c r="K6">
        <f ca="1">IF(NOT($H6),"",IF($G6&lt;2, 0, MATCH($E$3,OFFSET('정보 입력 시트'!$G9, 0, J6, 1, 15-J6),0)+J6))</f>
        <v>5</v>
      </c>
      <c r="L6">
        <f t="shared" ca="1" si="1"/>
        <v>1</v>
      </c>
      <c r="M6" cm="1">
        <f t="array" aca="1" ref="M6" ca="1">_xlfn.IFS(NOT($H6),"",$L6=0,0,TRUE,J6)</f>
        <v>2</v>
      </c>
      <c r="N6" cm="1">
        <f t="array" aca="1" ref="N6" ca="1">_xlfn.IFS(NOT($H6),"",$L6=0,0,TRUE,K6)</f>
        <v>5</v>
      </c>
      <c r="O6" t="str" cm="1">
        <f t="array" aca="1" ref="O6" ca="1">_xlfn.IFS(NOT($H6), "", $F6=0, IF($G6=0, VLOOKUP("EMPTY",$D$29:$E$31,2,FALSE), VLOOKUP("REQUIRED",$D$29:$E$31,2,FALSE)), $F6&gt;1, VLOOKUP("OVER",$D$29:$E$31,2,FALSE), TRUE, VLOOKUP(I6, $A$9:$B$23, 2,FALSE))</f>
        <v>매그넘</v>
      </c>
      <c r="P6" t="str" cm="1">
        <f t="array" aca="1" ref="P6" ca="1">_xlfn.IFS(NOT($H6), "", $G6&lt;1, VLOOKUP("EMPTY",$D$29:$E$31,2,FALSE), $G6&gt;2, VLOOKUP("OVER",$D$29:$E$31,2,FALSE), TRUE, VLOOKUP(J6, $A$9:$B$23, 2,FALSE))</f>
        <v>더블팡</v>
      </c>
      <c r="Q6" t="str" cm="1">
        <f t="array" aca="1" ref="Q6" ca="1">_xlfn.IFS(NOT($H6), "", $G6&lt;2, VLOOKUP("EMPTY",$D$29:$E$31,2,FALSE), $G6&gt;2, VLOOKUP("OVER",$D$29:$E$31,2,FALSE), TRUE, VLOOKUP(K6, $A$9:$B$23, 2,FALSE))</f>
        <v>릴파벙</v>
      </c>
      <c r="S6">
        <f ca="1"/>
        <v>3</v>
      </c>
      <c r="T6">
        <f ca="1"/>
        <v>1</v>
      </c>
      <c r="U6">
        <f ca="1"/>
        <v>6</v>
      </c>
      <c r="V6">
        <f ca="1"/>
        <v>5</v>
      </c>
      <c r="W6">
        <v>3</v>
      </c>
      <c r="X6">
        <f t="shared" ca="1" si="3"/>
        <v>3</v>
      </c>
      <c r="Y6">
        <f t="shared" ca="1" si="2"/>
        <v>1</v>
      </c>
      <c r="Z6">
        <f t="shared" ca="1" si="2"/>
        <v>6</v>
      </c>
      <c r="AA6">
        <f t="shared" ca="1" si="4"/>
        <v>5</v>
      </c>
    </row>
    <row r="7" spans="1:27" x14ac:dyDescent="0.3">
      <c r="A7">
        <v>5</v>
      </c>
      <c r="B7">
        <f ca="1"/>
        <v>6</v>
      </c>
      <c r="F7">
        <f ca="1">COUNTIF(OFFSET('정보 입력 시트'!$G10, 0, 0, 1, 15), $E$2)</f>
        <v>1</v>
      </c>
      <c r="G7">
        <f ca="1">COUNTIF(OFFSET('정보 입력 시트'!$G10, 0, 0, 1, 15), $E$3)</f>
        <v>2</v>
      </c>
      <c r="H7" t="b">
        <f t="shared" ca="1" si="0"/>
        <v>1</v>
      </c>
      <c r="I7">
        <f ca="1">IF(NOT($H7), "", IF($F7=1,MATCH($E$2,OFFSET('정보 입력 시트'!$G10, 0, 0, 1, 15),0),0))</f>
        <v>1</v>
      </c>
      <c r="J7">
        <f ca="1">IF(NOT($H7),"",IF($G7&lt;1, 0, MATCH($E$3,OFFSET('정보 입력 시트'!$G10, 0, 0, 1, 15),0)))</f>
        <v>2</v>
      </c>
      <c r="K7">
        <f ca="1">IF(NOT($H7),"",IF($G7&lt;2, 0, MATCH($E$3,OFFSET('정보 입력 시트'!$G10, 0, J7, 1, 15-J7),0)+J7))</f>
        <v>6</v>
      </c>
      <c r="L7">
        <f t="shared" ca="1" si="1"/>
        <v>1</v>
      </c>
      <c r="M7" cm="1">
        <f t="array" aca="1" ref="M7" ca="1">_xlfn.IFS(NOT($H7),"",$L7=0,0,TRUE,J7)</f>
        <v>2</v>
      </c>
      <c r="N7" cm="1">
        <f t="array" aca="1" ref="N7" ca="1">_xlfn.IFS(NOT($H7),"",$L7=0,0,TRUE,K7)</f>
        <v>6</v>
      </c>
      <c r="O7" t="str" cm="1">
        <f t="array" aca="1" ref="O7" ca="1">_xlfn.IFS(NOT($H7), "", $F7=0, IF($G7=0, VLOOKUP("EMPTY",$D$29:$E$31,2,FALSE), VLOOKUP("REQUIRED",$D$29:$E$31,2,FALSE)), $F7&gt;1, VLOOKUP("OVER",$D$29:$E$31,2,FALSE), TRUE, VLOOKUP(I7, $A$9:$B$23, 2,FALSE))</f>
        <v>매그넘</v>
      </c>
      <c r="P7" t="str" cm="1">
        <f t="array" aca="1" ref="P7" ca="1">_xlfn.IFS(NOT($H7), "", $G7&lt;1, VLOOKUP("EMPTY",$D$29:$E$31,2,FALSE), $G7&gt;2, VLOOKUP("OVER",$D$29:$E$31,2,FALSE), TRUE, VLOOKUP(J7, $A$9:$B$23, 2,FALSE))</f>
        <v>더블팡</v>
      </c>
      <c r="Q7" t="str" cm="1">
        <f t="array" aca="1" ref="Q7" ca="1">_xlfn.IFS(NOT($H7), "", $G7&lt;2, VLOOKUP("EMPTY",$D$29:$E$31,2,FALSE), $G7&gt;2, VLOOKUP("OVER",$D$29:$E$31,2,FALSE), TRUE, VLOOKUP(K7, $A$9:$B$23, 2,FALSE))</f>
        <v>해머</v>
      </c>
      <c r="S7">
        <f ca="1"/>
        <v>4</v>
      </c>
      <c r="T7">
        <f ca="1"/>
        <v>5</v>
      </c>
      <c r="U7">
        <f ca="1"/>
        <v>6</v>
      </c>
      <c r="V7">
        <f ca="1"/>
        <v>5</v>
      </c>
      <c r="W7">
        <v>4</v>
      </c>
      <c r="X7">
        <f t="shared" ca="1" si="3"/>
        <v>4</v>
      </c>
      <c r="Y7">
        <f t="shared" ca="1" si="2"/>
        <v>5</v>
      </c>
      <c r="Z7">
        <f t="shared" ca="1" si="2"/>
        <v>6</v>
      </c>
      <c r="AA7">
        <f t="shared" ca="1" si="4"/>
        <v>5</v>
      </c>
    </row>
    <row r="8" spans="1:27" x14ac:dyDescent="0.3">
      <c r="A8" t="s">
        <v>35</v>
      </c>
      <c r="B8" t="s">
        <v>36</v>
      </c>
      <c r="C8" t="s">
        <v>37</v>
      </c>
      <c r="D8" t="s">
        <v>38</v>
      </c>
      <c r="F8">
        <f ca="1">COUNTIF(OFFSET('정보 입력 시트'!$G11, 0, 0, 1, 15), $E$2)</f>
        <v>1</v>
      </c>
      <c r="G8">
        <f ca="1">COUNTIF(OFFSET('정보 입력 시트'!$G11, 0, 0, 1, 15), $E$3)</f>
        <v>1</v>
      </c>
      <c r="H8" t="b">
        <f t="shared" ca="1" si="0"/>
        <v>1</v>
      </c>
      <c r="I8">
        <f ca="1">IF(NOT($H8), "", IF($F8=1,MATCH($E$2,OFFSET('정보 입력 시트'!$G11, 0, 0, 1, 15),0),0))</f>
        <v>1</v>
      </c>
      <c r="J8">
        <f ca="1">IF(NOT($H8),"",IF($G8&lt;1, 0, MATCH($E$3,OFFSET('정보 입력 시트'!$G11, 0, 0, 1, 15),0)))</f>
        <v>3</v>
      </c>
      <c r="K8">
        <f ca="1">IF(NOT($H8),"",IF($G8&lt;2, 0, MATCH($E$3,OFFSET('정보 입력 시트'!$G11, 0, J8, 1, 15-J8),0)+J8))</f>
        <v>0</v>
      </c>
      <c r="L8">
        <f t="shared" ca="1" si="1"/>
        <v>1</v>
      </c>
      <c r="M8" cm="1">
        <f t="array" aca="1" ref="M8" ca="1">_xlfn.IFS(NOT($H8),"",$L8=0,0,TRUE,J8)</f>
        <v>3</v>
      </c>
      <c r="N8" cm="1">
        <f t="array" aca="1" ref="N8" ca="1">_xlfn.IFS(NOT($H8),"",$L8=0,0,TRUE,K8)</f>
        <v>0</v>
      </c>
      <c r="O8" t="str" cm="1">
        <f t="array" aca="1" ref="O8" ca="1">_xlfn.IFS(NOT($H8), "", $F8=0, IF($G8=0, VLOOKUP("EMPTY",$D$29:$E$31,2,FALSE), VLOOKUP("REQUIRED",$D$29:$E$31,2,FALSE)), $F8&gt;1, VLOOKUP("OVER",$D$29:$E$31,2,FALSE), TRUE, VLOOKUP(I8, $A$9:$B$23, 2,FALSE))</f>
        <v>매그넘</v>
      </c>
      <c r="P8" t="str" cm="1">
        <f t="array" aca="1" ref="P8" ca="1">_xlfn.IFS(NOT($H8), "", $G8&lt;1, VLOOKUP("EMPTY",$D$29:$E$31,2,FALSE), $G8&gt;2, VLOOKUP("OVER",$D$29:$E$31,2,FALSE), TRUE, VLOOKUP(J8, $A$9:$B$23, 2,FALSE))</f>
        <v>캐논</v>
      </c>
      <c r="Q8" cm="1">
        <f t="array" aca="1" ref="Q8" ca="1">_xlfn.IFS(NOT($H8), "", $G8&lt;2, VLOOKUP("EMPTY",$D$29:$E$31,2,FALSE), $G8&gt;2, VLOOKUP("OVER",$D$29:$E$31,2,FALSE), TRUE, VLOOKUP(K8, $A$9:$B$23, 2,FALSE))</f>
        <v>-1</v>
      </c>
      <c r="S8">
        <f ca="1"/>
        <v>5</v>
      </c>
      <c r="T8">
        <f ca="1"/>
        <v>4</v>
      </c>
      <c r="U8">
        <f ca="1"/>
        <v>6</v>
      </c>
      <c r="V8">
        <f ca="1"/>
        <v>0</v>
      </c>
      <c r="W8">
        <v>5</v>
      </c>
      <c r="X8">
        <f t="shared" ca="1" si="3"/>
        <v>5</v>
      </c>
      <c r="Y8">
        <f t="shared" ca="1" si="2"/>
        <v>4</v>
      </c>
      <c r="Z8">
        <f t="shared" ca="1" si="2"/>
        <v>6</v>
      </c>
      <c r="AA8">
        <f t="shared" ca="1" si="4"/>
        <v>0</v>
      </c>
    </row>
    <row r="9" spans="1:27" x14ac:dyDescent="0.3">
      <c r="A9" cm="1">
        <f t="array" ref="A9:A23">_xlfn.SEQUENCE(15, 1, 1, 1)</f>
        <v>1</v>
      </c>
      <c r="B9" t="str" cm="1">
        <f t="array" aca="1" ref="B9:B23" ca="1">IF(OFFSET('정보 입력 시트'!B11,0,0,ROWS(_xlfn.ANCHORARRAY(__calcualte!A9)),1)=0, 0, TEXT(OFFSET('정보 입력 시트'!B11,0,0,ROWS(_xlfn.ANCHORARRAY(__calcualte!A9)),1), "G/표준"))</f>
        <v>매그넘</v>
      </c>
      <c r="C9" cm="1">
        <f t="array" aca="1" ref="C9:D23" ca="1">OFFSET('정보 입력 시트'!C11,0,0,ROWS(_xlfn.ANCHORARRAY(__calcualte!A9)),2)</f>
        <v>25</v>
      </c>
      <c r="D9">
        <f ca="1"/>
        <v>2</v>
      </c>
      <c r="F9">
        <f ca="1">COUNTIF(OFFSET('정보 입력 시트'!$G12, 0, 0, 1, 15), $E$2)</f>
        <v>1</v>
      </c>
      <c r="G9">
        <f ca="1">COUNTIF(OFFSET('정보 입력 시트'!$G12, 0, 0, 1, 15), $E$3)</f>
        <v>2</v>
      </c>
      <c r="H9" t="b">
        <f t="shared" ca="1" si="0"/>
        <v>1</v>
      </c>
      <c r="I9">
        <f ca="1">IF(NOT($H9), "", IF($F9=1,MATCH($E$2,OFFSET('정보 입력 시트'!$G12, 0, 0, 1, 15),0),0))</f>
        <v>1</v>
      </c>
      <c r="J9">
        <f ca="1">IF(NOT($H9),"",IF($G9&lt;1, 0, MATCH($E$3,OFFSET('정보 입력 시트'!$G12, 0, 0, 1, 15),0)))</f>
        <v>3</v>
      </c>
      <c r="K9">
        <f ca="1">IF(NOT($H9),"",IF($G9&lt;2, 0, MATCH($E$3,OFFSET('정보 입력 시트'!$G12, 0, J9, 1, 15-J9),0)+J9))</f>
        <v>4</v>
      </c>
      <c r="L9">
        <f t="shared" ca="1" si="1"/>
        <v>1</v>
      </c>
      <c r="M9" cm="1">
        <f t="array" aca="1" ref="M9" ca="1">_xlfn.IFS(NOT($H9),"",$L9=0,0,TRUE,J9)</f>
        <v>3</v>
      </c>
      <c r="N9" cm="1">
        <f t="array" aca="1" ref="N9" ca="1">_xlfn.IFS(NOT($H9),"",$L9=0,0,TRUE,K9)</f>
        <v>4</v>
      </c>
      <c r="O9" t="str" cm="1">
        <f t="array" aca="1" ref="O9" ca="1">_xlfn.IFS(NOT($H9), "", $F9=0, IF($G9=0, VLOOKUP("EMPTY",$D$29:$E$31,2,FALSE), VLOOKUP("REQUIRED",$D$29:$E$31,2,FALSE)), $F9&gt;1, VLOOKUP("OVER",$D$29:$E$31,2,FALSE), TRUE, VLOOKUP(I9, $A$9:$B$23, 2,FALSE))</f>
        <v>매그넘</v>
      </c>
      <c r="P9" t="str" cm="1">
        <f t="array" aca="1" ref="P9" ca="1">_xlfn.IFS(NOT($H9), "", $G9&lt;1, VLOOKUP("EMPTY",$D$29:$E$31,2,FALSE), $G9&gt;2, VLOOKUP("OVER",$D$29:$E$31,2,FALSE), TRUE, VLOOKUP(J9, $A$9:$B$23, 2,FALSE))</f>
        <v>캐논</v>
      </c>
      <c r="Q9" t="str" cm="1">
        <f t="array" aca="1" ref="Q9" ca="1">_xlfn.IFS(NOT($H9), "", $G9&lt;2, VLOOKUP("EMPTY",$D$29:$E$31,2,FALSE), $G9&gt;2, VLOOKUP("OVER",$D$29:$E$31,2,FALSE), TRUE, VLOOKUP(K9, $A$9:$B$23, 2,FALSE))</f>
        <v>쇼크</v>
      </c>
      <c r="S9">
        <f ca="1"/>
        <v>6</v>
      </c>
      <c r="T9">
        <f ca="1"/>
        <v>4</v>
      </c>
      <c r="U9">
        <f ca="1"/>
        <v>5</v>
      </c>
      <c r="V9">
        <f ca="1"/>
        <v>0</v>
      </c>
      <c r="W9">
        <v>6</v>
      </c>
      <c r="X9">
        <f t="shared" ca="1" si="3"/>
        <v>6</v>
      </c>
      <c r="Y9">
        <f t="shared" ca="1" si="2"/>
        <v>4</v>
      </c>
      <c r="Z9">
        <f t="shared" ca="1" si="2"/>
        <v>5</v>
      </c>
      <c r="AA9">
        <f t="shared" ca="1" si="4"/>
        <v>0</v>
      </c>
    </row>
    <row r="10" spans="1:27" x14ac:dyDescent="0.3">
      <c r="A10">
        <v>2</v>
      </c>
      <c r="B10" t="str">
        <f ca="1"/>
        <v>더블팡</v>
      </c>
      <c r="C10">
        <f ca="1"/>
        <v>25</v>
      </c>
      <c r="D10">
        <f ca="1"/>
        <v>2</v>
      </c>
      <c r="F10">
        <f ca="1">COUNTIF(OFFSET('정보 입력 시트'!$G13, 0, 0, 1, 15), $E$2)</f>
        <v>1</v>
      </c>
      <c r="G10">
        <f ca="1">COUNTIF(OFFSET('정보 입력 시트'!$G13, 0, 0, 1, 15), $E$3)</f>
        <v>2</v>
      </c>
      <c r="H10" t="b">
        <f t="shared" ca="1" si="0"/>
        <v>1</v>
      </c>
      <c r="I10">
        <f ca="1">IF(NOT($H10), "", IF($F10=1,MATCH($E$2,OFFSET('정보 입력 시트'!$G13, 0, 0, 1, 15),0),0))</f>
        <v>1</v>
      </c>
      <c r="J10">
        <f ca="1">IF(NOT($H10),"",IF($G10&lt;1, 0, MATCH($E$3,OFFSET('정보 입력 시트'!$G13, 0, 0, 1, 15),0)))</f>
        <v>3</v>
      </c>
      <c r="K10">
        <f ca="1">IF(NOT($H10),"",IF($G10&lt;2, 0, MATCH($E$3,OFFSET('정보 입력 시트'!$G13, 0, J10, 1, 15-J10),0)+J10))</f>
        <v>5</v>
      </c>
      <c r="L10">
        <f t="shared" ca="1" si="1"/>
        <v>1</v>
      </c>
      <c r="M10" cm="1">
        <f t="array" aca="1" ref="M10" ca="1">_xlfn.IFS(NOT($H10),"",$L10=0,0,TRUE,J10)</f>
        <v>3</v>
      </c>
      <c r="N10" cm="1">
        <f t="array" aca="1" ref="N10" ca="1">_xlfn.IFS(NOT($H10),"",$L10=0,0,TRUE,K10)</f>
        <v>5</v>
      </c>
      <c r="O10" t="str" cm="1">
        <f t="array" aca="1" ref="O10" ca="1">_xlfn.IFS(NOT($H10), "", $F10=0, IF($G10=0, VLOOKUP("EMPTY",$D$29:$E$31,2,FALSE), VLOOKUP("REQUIRED",$D$29:$E$31,2,FALSE)), $F10&gt;1, VLOOKUP("OVER",$D$29:$E$31,2,FALSE), TRUE, VLOOKUP(I10, $A$9:$B$23, 2,FALSE))</f>
        <v>매그넘</v>
      </c>
      <c r="P10" t="str" cm="1">
        <f t="array" aca="1" ref="P10" ca="1">_xlfn.IFS(NOT($H10), "", $G10&lt;1, VLOOKUP("EMPTY",$D$29:$E$31,2,FALSE), $G10&gt;2, VLOOKUP("OVER",$D$29:$E$31,2,FALSE), TRUE, VLOOKUP(J10, $A$9:$B$23, 2,FALSE))</f>
        <v>캐논</v>
      </c>
      <c r="Q10" t="str" cm="1">
        <f t="array" aca="1" ref="Q10" ca="1">_xlfn.IFS(NOT($H10), "", $G10&lt;2, VLOOKUP("EMPTY",$D$29:$E$31,2,FALSE), $G10&gt;2, VLOOKUP("OVER",$D$29:$E$31,2,FALSE), TRUE, VLOOKUP(K10, $A$9:$B$23, 2,FALSE))</f>
        <v>릴파벙</v>
      </c>
      <c r="W10">
        <v>7</v>
      </c>
      <c r="X10" t="str">
        <f t="shared" ca="1" si="3"/>
        <v/>
      </c>
      <c r="Y10" t="str">
        <f t="shared" ca="1" si="2"/>
        <v/>
      </c>
      <c r="Z10" t="str">
        <f t="shared" ca="1" si="2"/>
        <v/>
      </c>
      <c r="AA10">
        <f t="shared" ca="1" si="4"/>
        <v>0</v>
      </c>
    </row>
    <row r="11" spans="1:27" x14ac:dyDescent="0.3">
      <c r="A11">
        <v>3</v>
      </c>
      <c r="B11" t="str">
        <f ca="1"/>
        <v>캐논</v>
      </c>
      <c r="C11">
        <f ca="1"/>
        <v>25</v>
      </c>
      <c r="D11">
        <f ca="1"/>
        <v>2</v>
      </c>
      <c r="F11">
        <f ca="1">COUNTIF(OFFSET('정보 입력 시트'!$G14, 0, 0, 1, 15), $E$2)</f>
        <v>1</v>
      </c>
      <c r="G11">
        <f ca="1">COUNTIF(OFFSET('정보 입력 시트'!$G14, 0, 0, 1, 15), $E$3)</f>
        <v>2</v>
      </c>
      <c r="H11" t="b">
        <f t="shared" ca="1" si="0"/>
        <v>1</v>
      </c>
      <c r="I11">
        <f ca="1">IF(NOT($H11), "", IF($F11=1,MATCH($E$2,OFFSET('정보 입력 시트'!$G14, 0, 0, 1, 15),0),0))</f>
        <v>1</v>
      </c>
      <c r="J11">
        <f ca="1">IF(NOT($H11),"",IF($G11&lt;1, 0, MATCH($E$3,OFFSET('정보 입력 시트'!$G14, 0, 0, 1, 15),0)))</f>
        <v>3</v>
      </c>
      <c r="K11">
        <f ca="1">IF(NOT($H11),"",IF($G11&lt;2, 0, MATCH($E$3,OFFSET('정보 입력 시트'!$G14, 0, J11, 1, 15-J11),0)+J11))</f>
        <v>6</v>
      </c>
      <c r="L11">
        <f t="shared" ca="1" si="1"/>
        <v>1</v>
      </c>
      <c r="M11" cm="1">
        <f t="array" aca="1" ref="M11" ca="1">_xlfn.IFS(NOT($H11),"",$L11=0,0,TRUE,J11)</f>
        <v>3</v>
      </c>
      <c r="N11" cm="1">
        <f t="array" aca="1" ref="N11" ca="1">_xlfn.IFS(NOT($H11),"",$L11=0,0,TRUE,K11)</f>
        <v>6</v>
      </c>
      <c r="O11" t="str" cm="1">
        <f t="array" aca="1" ref="O11" ca="1">_xlfn.IFS(NOT($H11), "", $F11=0, IF($G11=0, VLOOKUP("EMPTY",$D$29:$E$31,2,FALSE), VLOOKUP("REQUIRED",$D$29:$E$31,2,FALSE)), $F11&gt;1, VLOOKUP("OVER",$D$29:$E$31,2,FALSE), TRUE, VLOOKUP(I11, $A$9:$B$23, 2,FALSE))</f>
        <v>매그넘</v>
      </c>
      <c r="P11" t="str" cm="1">
        <f t="array" aca="1" ref="P11" ca="1">_xlfn.IFS(NOT($H11), "", $G11&lt;1, VLOOKUP("EMPTY",$D$29:$E$31,2,FALSE), $G11&gt;2, VLOOKUP("OVER",$D$29:$E$31,2,FALSE), TRUE, VLOOKUP(J11, $A$9:$B$23, 2,FALSE))</f>
        <v>캐논</v>
      </c>
      <c r="Q11" t="str" cm="1">
        <f t="array" aca="1" ref="Q11" ca="1">_xlfn.IFS(NOT($H11), "", $G11&lt;2, VLOOKUP("EMPTY",$D$29:$E$31,2,FALSE), $G11&gt;2, VLOOKUP("OVER",$D$29:$E$31,2,FALSE), TRUE, VLOOKUP(K11, $A$9:$B$23, 2,FALSE))</f>
        <v>해머</v>
      </c>
      <c r="W11">
        <v>8</v>
      </c>
      <c r="X11" t="str">
        <f t="shared" ca="1" si="3"/>
        <v/>
      </c>
      <c r="Y11" t="str">
        <f t="shared" ca="1" si="2"/>
        <v/>
      </c>
      <c r="Z11" t="str">
        <f t="shared" ca="1" si="2"/>
        <v/>
      </c>
      <c r="AA11">
        <f t="shared" ca="1" si="4"/>
        <v>0</v>
      </c>
    </row>
    <row r="12" spans="1:27" x14ac:dyDescent="0.3">
      <c r="A12">
        <v>4</v>
      </c>
      <c r="B12" t="str">
        <f ca="1"/>
        <v>쇼크</v>
      </c>
      <c r="C12">
        <f ca="1"/>
        <v>9</v>
      </c>
      <c r="D12">
        <f ca="1"/>
        <v>2</v>
      </c>
      <c r="F12">
        <f ca="1">COUNTIF(OFFSET('정보 입력 시트'!$G15, 0, 0, 1, 15), $E$2)</f>
        <v>1</v>
      </c>
      <c r="G12">
        <f ca="1">COUNTIF(OFFSET('정보 입력 시트'!$G15, 0, 0, 1, 15), $E$3)</f>
        <v>1</v>
      </c>
      <c r="H12" t="b">
        <f t="shared" ca="1" si="0"/>
        <v>1</v>
      </c>
      <c r="I12">
        <f ca="1">IF(NOT($H12), "", IF($F12=1,MATCH($E$2,OFFSET('정보 입력 시트'!$G15, 0, 0, 1, 15),0),0))</f>
        <v>1</v>
      </c>
      <c r="J12">
        <f ca="1">IF(NOT($H12),"",IF($G12&lt;1, 0, MATCH($E$3,OFFSET('정보 입력 시트'!$G15, 0, 0, 1, 15),0)))</f>
        <v>4</v>
      </c>
      <c r="K12">
        <f ca="1">IF(NOT($H12),"",IF($G12&lt;2, 0, MATCH($E$3,OFFSET('정보 입력 시트'!$G15, 0, J12, 1, 15-J12),0)+J12))</f>
        <v>0</v>
      </c>
      <c r="L12">
        <f t="shared" ca="1" si="1"/>
        <v>1</v>
      </c>
      <c r="M12" cm="1">
        <f t="array" aca="1" ref="M12" ca="1">_xlfn.IFS(NOT($H12),"",$L12=0,0,TRUE,J12)</f>
        <v>4</v>
      </c>
      <c r="N12" cm="1">
        <f t="array" aca="1" ref="N12" ca="1">_xlfn.IFS(NOT($H12),"",$L12=0,0,TRUE,K12)</f>
        <v>0</v>
      </c>
      <c r="O12" t="str" cm="1">
        <f t="array" aca="1" ref="O12" ca="1">_xlfn.IFS(NOT($H12), "", $F12=0, IF($G12=0, VLOOKUP("EMPTY",$D$29:$E$31,2,FALSE), VLOOKUP("REQUIRED",$D$29:$E$31,2,FALSE)), $F12&gt;1, VLOOKUP("OVER",$D$29:$E$31,2,FALSE), TRUE, VLOOKUP(I12, $A$9:$B$23, 2,FALSE))</f>
        <v>매그넘</v>
      </c>
      <c r="P12" t="str" cm="1">
        <f t="array" aca="1" ref="P12" ca="1">_xlfn.IFS(NOT($H12), "", $G12&lt;1, VLOOKUP("EMPTY",$D$29:$E$31,2,FALSE), $G12&gt;2, VLOOKUP("OVER",$D$29:$E$31,2,FALSE), TRUE, VLOOKUP(J12, $A$9:$B$23, 2,FALSE))</f>
        <v>쇼크</v>
      </c>
      <c r="Q12" cm="1">
        <f t="array" aca="1" ref="Q12" ca="1">_xlfn.IFS(NOT($H12), "", $G12&lt;2, VLOOKUP("EMPTY",$D$29:$E$31,2,FALSE), $G12&gt;2, VLOOKUP("OVER",$D$29:$E$31,2,FALSE), TRUE, VLOOKUP(K12, $A$9:$B$23, 2,FALSE))</f>
        <v>-1</v>
      </c>
      <c r="W12">
        <v>9</v>
      </c>
      <c r="X12" t="str">
        <f t="shared" ca="1" si="3"/>
        <v/>
      </c>
      <c r="Y12" t="str">
        <f t="shared" ca="1" si="2"/>
        <v/>
      </c>
      <c r="Z12" t="str">
        <f t="shared" ca="1" si="2"/>
        <v/>
      </c>
      <c r="AA12">
        <f t="shared" ca="1" si="4"/>
        <v>0</v>
      </c>
    </row>
    <row r="13" spans="1:27" x14ac:dyDescent="0.3">
      <c r="A13">
        <v>5</v>
      </c>
      <c r="B13" t="str">
        <f ca="1"/>
        <v>릴파벙</v>
      </c>
      <c r="C13">
        <f ca="1"/>
        <v>8</v>
      </c>
      <c r="D13">
        <f ca="1"/>
        <v>2</v>
      </c>
      <c r="F13">
        <f ca="1">COUNTIF(OFFSET('정보 입력 시트'!$G16, 0, 0, 1, 15), $E$2)</f>
        <v>1</v>
      </c>
      <c r="G13">
        <f ca="1">COUNTIF(OFFSET('정보 입력 시트'!$G16, 0, 0, 1, 15), $E$3)</f>
        <v>2</v>
      </c>
      <c r="H13" t="b">
        <f t="shared" ca="1" si="0"/>
        <v>1</v>
      </c>
      <c r="I13">
        <f ca="1">IF(NOT($H13), "", IF($F13=1,MATCH($E$2,OFFSET('정보 입력 시트'!$G16, 0, 0, 1, 15),0),0))</f>
        <v>1</v>
      </c>
      <c r="J13">
        <f ca="1">IF(NOT($H13),"",IF($G13&lt;1, 0, MATCH($E$3,OFFSET('정보 입력 시트'!$G16, 0, 0, 1, 15),0)))</f>
        <v>4</v>
      </c>
      <c r="K13">
        <f ca="1">IF(NOT($H13),"",IF($G13&lt;2, 0, MATCH($E$3,OFFSET('정보 입력 시트'!$G16, 0, J13, 1, 15-J13),0)+J13))</f>
        <v>5</v>
      </c>
      <c r="L13">
        <f t="shared" ca="1" si="1"/>
        <v>1</v>
      </c>
      <c r="M13" cm="1">
        <f t="array" aca="1" ref="M13" ca="1">_xlfn.IFS(NOT($H13),"",$L13=0,0,TRUE,J13)</f>
        <v>4</v>
      </c>
      <c r="N13" cm="1">
        <f t="array" aca="1" ref="N13" ca="1">_xlfn.IFS(NOT($H13),"",$L13=0,0,TRUE,K13)</f>
        <v>5</v>
      </c>
      <c r="O13" t="str" cm="1">
        <f t="array" aca="1" ref="O13" ca="1">_xlfn.IFS(NOT($H13), "", $F13=0, IF($G13=0, VLOOKUP("EMPTY",$D$29:$E$31,2,FALSE), VLOOKUP("REQUIRED",$D$29:$E$31,2,FALSE)), $F13&gt;1, VLOOKUP("OVER",$D$29:$E$31,2,FALSE), TRUE, VLOOKUP(I13, $A$9:$B$23, 2,FALSE))</f>
        <v>매그넘</v>
      </c>
      <c r="P13" t="str" cm="1">
        <f t="array" aca="1" ref="P13" ca="1">_xlfn.IFS(NOT($H13), "", $G13&lt;1, VLOOKUP("EMPTY",$D$29:$E$31,2,FALSE), $G13&gt;2, VLOOKUP("OVER",$D$29:$E$31,2,FALSE), TRUE, VLOOKUP(J13, $A$9:$B$23, 2,FALSE))</f>
        <v>쇼크</v>
      </c>
      <c r="Q13" t="str" cm="1">
        <f t="array" aca="1" ref="Q13" ca="1">_xlfn.IFS(NOT($H13), "", $G13&lt;2, VLOOKUP("EMPTY",$D$29:$E$31,2,FALSE), $G13&gt;2, VLOOKUP("OVER",$D$29:$E$31,2,FALSE), TRUE, VLOOKUP(K13, $A$9:$B$23, 2,FALSE))</f>
        <v>릴파벙</v>
      </c>
      <c r="W13">
        <v>10</v>
      </c>
      <c r="X13" t="str">
        <f t="shared" ca="1" si="3"/>
        <v/>
      </c>
      <c r="Y13" t="str">
        <f t="shared" ca="1" si="2"/>
        <v/>
      </c>
      <c r="Z13" t="str">
        <f t="shared" ca="1" si="2"/>
        <v/>
      </c>
      <c r="AA13">
        <f t="shared" ca="1" si="4"/>
        <v>0</v>
      </c>
    </row>
    <row r="14" spans="1:27" x14ac:dyDescent="0.3">
      <c r="A14">
        <v>6</v>
      </c>
      <c r="B14" t="str">
        <f ca="1"/>
        <v>해머</v>
      </c>
      <c r="C14">
        <f ca="1"/>
        <v>8</v>
      </c>
      <c r="D14">
        <f ca="1"/>
        <v>2</v>
      </c>
      <c r="F14">
        <f ca="1">COUNTIF(OFFSET('정보 입력 시트'!$G17, 0, 0, 1, 15), $E$2)</f>
        <v>1</v>
      </c>
      <c r="G14">
        <f ca="1">COUNTIF(OFFSET('정보 입력 시트'!$G17, 0, 0, 1, 15), $E$3)</f>
        <v>2</v>
      </c>
      <c r="H14" t="b">
        <f t="shared" ca="1" si="0"/>
        <v>1</v>
      </c>
      <c r="I14">
        <f ca="1">IF(NOT($H14), "", IF($F14=1,MATCH($E$2,OFFSET('정보 입력 시트'!$G17, 0, 0, 1, 15),0),0))</f>
        <v>1</v>
      </c>
      <c r="J14">
        <f ca="1">IF(NOT($H14),"",IF($G14&lt;1, 0, MATCH($E$3,OFFSET('정보 입력 시트'!$G17, 0, 0, 1, 15),0)))</f>
        <v>4</v>
      </c>
      <c r="K14">
        <f ca="1">IF(NOT($H14),"",IF($G14&lt;2, 0, MATCH($E$3,OFFSET('정보 입력 시트'!$G17, 0, J14, 1, 15-J14),0)+J14))</f>
        <v>6</v>
      </c>
      <c r="L14">
        <f t="shared" ca="1" si="1"/>
        <v>1</v>
      </c>
      <c r="M14" cm="1">
        <f t="array" aca="1" ref="M14" ca="1">_xlfn.IFS(NOT($H14),"",$L14=0,0,TRUE,J14)</f>
        <v>4</v>
      </c>
      <c r="N14" cm="1">
        <f t="array" aca="1" ref="N14" ca="1">_xlfn.IFS(NOT($H14),"",$L14=0,0,TRUE,K14)</f>
        <v>6</v>
      </c>
      <c r="O14" t="str" cm="1">
        <f t="array" aca="1" ref="O14" ca="1">_xlfn.IFS(NOT($H14), "", $F14=0, IF($G14=0, VLOOKUP("EMPTY",$D$29:$E$31,2,FALSE), VLOOKUP("REQUIRED",$D$29:$E$31,2,FALSE)), $F14&gt;1, VLOOKUP("OVER",$D$29:$E$31,2,FALSE), TRUE, VLOOKUP(I14, $A$9:$B$23, 2,FALSE))</f>
        <v>매그넘</v>
      </c>
      <c r="P14" t="str" cm="1">
        <f t="array" aca="1" ref="P14" ca="1">_xlfn.IFS(NOT($H14), "", $G14&lt;1, VLOOKUP("EMPTY",$D$29:$E$31,2,FALSE), $G14&gt;2, VLOOKUP("OVER",$D$29:$E$31,2,FALSE), TRUE, VLOOKUP(J14, $A$9:$B$23, 2,FALSE))</f>
        <v>쇼크</v>
      </c>
      <c r="Q14" t="str" cm="1">
        <f t="array" aca="1" ref="Q14" ca="1">_xlfn.IFS(NOT($H14), "", $G14&lt;2, VLOOKUP("EMPTY",$D$29:$E$31,2,FALSE), $G14&gt;2, VLOOKUP("OVER",$D$29:$E$31,2,FALSE), TRUE, VLOOKUP(K14, $A$9:$B$23, 2,FALSE))</f>
        <v>해머</v>
      </c>
      <c r="W14">
        <v>11</v>
      </c>
      <c r="X14" t="str">
        <f t="shared" ca="1" si="3"/>
        <v/>
      </c>
      <c r="Y14" t="str">
        <f t="shared" ca="1" si="2"/>
        <v/>
      </c>
      <c r="Z14" t="str">
        <f t="shared" ca="1" si="2"/>
        <v/>
      </c>
      <c r="AA14">
        <f t="shared" ca="1" si="4"/>
        <v>0</v>
      </c>
    </row>
    <row r="15" spans="1:27" x14ac:dyDescent="0.3">
      <c r="A15">
        <v>7</v>
      </c>
      <c r="B15">
        <f ca="1"/>
        <v>0</v>
      </c>
      <c r="C15">
        <f ca="1"/>
        <v>0</v>
      </c>
      <c r="D15">
        <f ca="1"/>
        <v>0</v>
      </c>
      <c r="F15">
        <f ca="1">COUNTIF(OFFSET('정보 입력 시트'!$G18, 0, 0, 1, 15), $E$2)</f>
        <v>1</v>
      </c>
      <c r="G15">
        <f ca="1">COUNTIF(OFFSET('정보 입력 시트'!$G18, 0, 0, 1, 15), $E$3)</f>
        <v>1</v>
      </c>
      <c r="H15" t="b">
        <f t="shared" ca="1" si="0"/>
        <v>1</v>
      </c>
      <c r="I15">
        <f ca="1">IF(NOT($H15), "", IF($F15=1,MATCH($E$2,OFFSET('정보 입력 시트'!$G18, 0, 0, 1, 15),0),0))</f>
        <v>1</v>
      </c>
      <c r="J15">
        <f ca="1">IF(NOT($H15),"",IF($G15&lt;1, 0, MATCH($E$3,OFFSET('정보 입력 시트'!$G18, 0, 0, 1, 15),0)))</f>
        <v>5</v>
      </c>
      <c r="K15">
        <f ca="1">IF(NOT($H15),"",IF($G15&lt;2, 0, MATCH($E$3,OFFSET('정보 입력 시트'!$G18, 0, J15, 1, 15-J15),0)+J15))</f>
        <v>0</v>
      </c>
      <c r="L15">
        <f t="shared" ca="1" si="1"/>
        <v>1</v>
      </c>
      <c r="M15" cm="1">
        <f t="array" aca="1" ref="M15" ca="1">_xlfn.IFS(NOT($H15),"",$L15=0,0,TRUE,J15)</f>
        <v>5</v>
      </c>
      <c r="N15" cm="1">
        <f t="array" aca="1" ref="N15" ca="1">_xlfn.IFS(NOT($H15),"",$L15=0,0,TRUE,K15)</f>
        <v>0</v>
      </c>
      <c r="O15" t="str" cm="1">
        <f t="array" aca="1" ref="O15" ca="1">_xlfn.IFS(NOT($H15), "", $F15=0, IF($G15=0, VLOOKUP("EMPTY",$D$29:$E$31,2,FALSE), VLOOKUP("REQUIRED",$D$29:$E$31,2,FALSE)), $F15&gt;1, VLOOKUP("OVER",$D$29:$E$31,2,FALSE), TRUE, VLOOKUP(I15, $A$9:$B$23, 2,FALSE))</f>
        <v>매그넘</v>
      </c>
      <c r="P15" t="str" cm="1">
        <f t="array" aca="1" ref="P15" ca="1">_xlfn.IFS(NOT($H15), "", $G15&lt;1, VLOOKUP("EMPTY",$D$29:$E$31,2,FALSE), $G15&gt;2, VLOOKUP("OVER",$D$29:$E$31,2,FALSE), TRUE, VLOOKUP(J15, $A$9:$B$23, 2,FALSE))</f>
        <v>릴파벙</v>
      </c>
      <c r="Q15" cm="1">
        <f t="array" aca="1" ref="Q15" ca="1">_xlfn.IFS(NOT($H15), "", $G15&lt;2, VLOOKUP("EMPTY",$D$29:$E$31,2,FALSE), $G15&gt;2, VLOOKUP("OVER",$D$29:$E$31,2,FALSE), TRUE, VLOOKUP(K15, $A$9:$B$23, 2,FALSE))</f>
        <v>-1</v>
      </c>
      <c r="W15">
        <v>12</v>
      </c>
      <c r="X15" t="str">
        <f t="shared" ca="1" si="3"/>
        <v/>
      </c>
      <c r="Y15" t="str">
        <f t="shared" ca="1" si="2"/>
        <v/>
      </c>
      <c r="Z15" t="str">
        <f t="shared" ca="1" si="2"/>
        <v/>
      </c>
      <c r="AA15">
        <f t="shared" ca="1" si="4"/>
        <v>0</v>
      </c>
    </row>
    <row r="16" spans="1:27" x14ac:dyDescent="0.3">
      <c r="A16">
        <v>8</v>
      </c>
      <c r="B16">
        <f ca="1"/>
        <v>0</v>
      </c>
      <c r="C16">
        <f ca="1"/>
        <v>0</v>
      </c>
      <c r="D16">
        <f ca="1"/>
        <v>0</v>
      </c>
      <c r="F16">
        <f ca="1">COUNTIF(OFFSET('정보 입력 시트'!$G19, 0, 0, 1, 15), $E$2)</f>
        <v>1</v>
      </c>
      <c r="G16">
        <f ca="1">COUNTIF(OFFSET('정보 입력 시트'!$G19, 0, 0, 1, 15), $E$3)</f>
        <v>2</v>
      </c>
      <c r="H16" t="b">
        <f t="shared" ca="1" si="0"/>
        <v>1</v>
      </c>
      <c r="I16">
        <f ca="1">IF(NOT($H16), "", IF($F16=1,MATCH($E$2,OFFSET('정보 입력 시트'!$G19, 0, 0, 1, 15),0),0))</f>
        <v>1</v>
      </c>
      <c r="J16">
        <f ca="1">IF(NOT($H16),"",IF($G16&lt;1, 0, MATCH($E$3,OFFSET('정보 입력 시트'!$G19, 0, 0, 1, 15),0)))</f>
        <v>5</v>
      </c>
      <c r="K16">
        <f ca="1">IF(NOT($H16),"",IF($G16&lt;2, 0, MATCH($E$3,OFFSET('정보 입력 시트'!$G19, 0, J16, 1, 15-J16),0)+J16))</f>
        <v>6</v>
      </c>
      <c r="L16">
        <f t="shared" ca="1" si="1"/>
        <v>1</v>
      </c>
      <c r="M16" cm="1">
        <f t="array" aca="1" ref="M16" ca="1">_xlfn.IFS(NOT($H16),"",$L16=0,0,TRUE,J16)</f>
        <v>5</v>
      </c>
      <c r="N16" cm="1">
        <f t="array" aca="1" ref="N16" ca="1">_xlfn.IFS(NOT($H16),"",$L16=0,0,TRUE,K16)</f>
        <v>6</v>
      </c>
      <c r="O16" t="str" cm="1">
        <f t="array" aca="1" ref="O16" ca="1">_xlfn.IFS(NOT($H16), "", $F16=0, IF($G16=0, VLOOKUP("EMPTY",$D$29:$E$31,2,FALSE), VLOOKUP("REQUIRED",$D$29:$E$31,2,FALSE)), $F16&gt;1, VLOOKUP("OVER",$D$29:$E$31,2,FALSE), TRUE, VLOOKUP(I16, $A$9:$B$23, 2,FALSE))</f>
        <v>매그넘</v>
      </c>
      <c r="P16" t="str" cm="1">
        <f t="array" aca="1" ref="P16" ca="1">_xlfn.IFS(NOT($H16), "", $G16&lt;1, VLOOKUP("EMPTY",$D$29:$E$31,2,FALSE), $G16&gt;2, VLOOKUP("OVER",$D$29:$E$31,2,FALSE), TRUE, VLOOKUP(J16, $A$9:$B$23, 2,FALSE))</f>
        <v>릴파벙</v>
      </c>
      <c r="Q16" t="str" cm="1">
        <f t="array" aca="1" ref="Q16" ca="1">_xlfn.IFS(NOT($H16), "", $G16&lt;2, VLOOKUP("EMPTY",$D$29:$E$31,2,FALSE), $G16&gt;2, VLOOKUP("OVER",$D$29:$E$31,2,FALSE), TRUE, VLOOKUP(K16, $A$9:$B$23, 2,FALSE))</f>
        <v>해머</v>
      </c>
      <c r="W16">
        <v>13</v>
      </c>
      <c r="X16" t="str">
        <f t="shared" ca="1" si="3"/>
        <v/>
      </c>
      <c r="Y16" t="str">
        <f t="shared" ca="1" si="2"/>
        <v/>
      </c>
      <c r="Z16" t="str">
        <f t="shared" ca="1" si="2"/>
        <v/>
      </c>
      <c r="AA16">
        <f t="shared" ca="1" si="4"/>
        <v>0</v>
      </c>
    </row>
    <row r="17" spans="1:34" x14ac:dyDescent="0.3">
      <c r="A17">
        <v>9</v>
      </c>
      <c r="B17">
        <f ca="1"/>
        <v>0</v>
      </c>
      <c r="C17">
        <f ca="1"/>
        <v>0</v>
      </c>
      <c r="D17">
        <f ca="1"/>
        <v>0</v>
      </c>
      <c r="F17">
        <f ca="1">COUNTIF(OFFSET('정보 입력 시트'!$G20, 0, 0, 1, 15), $E$2)</f>
        <v>1</v>
      </c>
      <c r="G17">
        <f ca="1">COUNTIF(OFFSET('정보 입력 시트'!$G20, 0, 0, 1, 15), $E$3)</f>
        <v>1</v>
      </c>
      <c r="H17" t="b">
        <f t="shared" ca="1" si="0"/>
        <v>1</v>
      </c>
      <c r="I17">
        <f ca="1">IF(NOT($H17), "", IF($F17=1,MATCH($E$2,OFFSET('정보 입력 시트'!$G20, 0, 0, 1, 15),0),0))</f>
        <v>1</v>
      </c>
      <c r="J17">
        <f ca="1">IF(NOT($H17),"",IF($G17&lt;1, 0, MATCH($E$3,OFFSET('정보 입력 시트'!$G20, 0, 0, 1, 15),0)))</f>
        <v>6</v>
      </c>
      <c r="K17">
        <f ca="1">IF(NOT($H17),"",IF($G17&lt;2, 0, MATCH($E$3,OFFSET('정보 입력 시트'!$G20, 0, J17, 1, 15-J17),0)+J17))</f>
        <v>0</v>
      </c>
      <c r="L17">
        <f t="shared" ca="1" si="1"/>
        <v>1</v>
      </c>
      <c r="M17" cm="1">
        <f t="array" aca="1" ref="M17" ca="1">_xlfn.IFS(NOT($H17),"",$L17=0,0,TRUE,J17)</f>
        <v>6</v>
      </c>
      <c r="N17" cm="1">
        <f t="array" aca="1" ref="N17" ca="1">_xlfn.IFS(NOT($H17),"",$L17=0,0,TRUE,K17)</f>
        <v>0</v>
      </c>
      <c r="O17" t="str" cm="1">
        <f t="array" aca="1" ref="O17" ca="1">_xlfn.IFS(NOT($H17), "", $F17=0, IF($G17=0, VLOOKUP("EMPTY",$D$29:$E$31,2,FALSE), VLOOKUP("REQUIRED",$D$29:$E$31,2,FALSE)), $F17&gt;1, VLOOKUP("OVER",$D$29:$E$31,2,FALSE), TRUE, VLOOKUP(I17, $A$9:$B$23, 2,FALSE))</f>
        <v>매그넘</v>
      </c>
      <c r="P17" t="str" cm="1">
        <f t="array" aca="1" ref="P17" ca="1">_xlfn.IFS(NOT($H17), "", $G17&lt;1, VLOOKUP("EMPTY",$D$29:$E$31,2,FALSE), $G17&gt;2, VLOOKUP("OVER",$D$29:$E$31,2,FALSE), TRUE, VLOOKUP(J17, $A$9:$B$23, 2,FALSE))</f>
        <v>해머</v>
      </c>
      <c r="Q17" cm="1">
        <f t="array" aca="1" ref="Q17" ca="1">_xlfn.IFS(NOT($H17), "", $G17&lt;2, VLOOKUP("EMPTY",$D$29:$E$31,2,FALSE), $G17&gt;2, VLOOKUP("OVER",$D$29:$E$31,2,FALSE), TRUE, VLOOKUP(K17, $A$9:$B$23, 2,FALSE))</f>
        <v>-1</v>
      </c>
      <c r="W17">
        <v>14</v>
      </c>
      <c r="X17" t="str">
        <f t="shared" ca="1" si="3"/>
        <v/>
      </c>
      <c r="Y17" t="str">
        <f t="shared" ca="1" si="2"/>
        <v/>
      </c>
      <c r="Z17" t="str">
        <f t="shared" ca="1" si="2"/>
        <v/>
      </c>
      <c r="AA17">
        <f t="shared" ca="1" si="4"/>
        <v>0</v>
      </c>
    </row>
    <row r="18" spans="1:34" x14ac:dyDescent="0.3">
      <c r="A18">
        <v>10</v>
      </c>
      <c r="B18">
        <f ca="1"/>
        <v>0</v>
      </c>
      <c r="C18">
        <f ca="1"/>
        <v>0</v>
      </c>
      <c r="D18">
        <f ca="1"/>
        <v>0</v>
      </c>
      <c r="F18">
        <f ca="1">COUNTIF(OFFSET('정보 입력 시트'!$G21, 0, 0, 1, 15), $E$2)</f>
        <v>1</v>
      </c>
      <c r="G18">
        <f ca="1">COUNTIF(OFFSET('정보 입력 시트'!$G21, 0, 0, 1, 15), $E$3)</f>
        <v>0</v>
      </c>
      <c r="H18" t="b">
        <f t="shared" ca="1" si="0"/>
        <v>1</v>
      </c>
      <c r="I18">
        <f ca="1">IF(NOT($H18), "", IF($F18=1,MATCH($E$2,OFFSET('정보 입력 시트'!$G21, 0, 0, 1, 15),0),0))</f>
        <v>2</v>
      </c>
      <c r="J18">
        <f ca="1">IF(NOT($H18),"",IF($G18&lt;1, 0, MATCH($E$3,OFFSET('정보 입력 시트'!$G21, 0, 0, 1, 15),0)))</f>
        <v>0</v>
      </c>
      <c r="K18">
        <f ca="1">IF(NOT($H18),"",IF($G18&lt;2, 0, MATCH($E$3,OFFSET('정보 입력 시트'!$G21, 0, J18, 1, 15-J18),0)+J18))</f>
        <v>0</v>
      </c>
      <c r="L18">
        <f t="shared" ca="1" si="1"/>
        <v>2</v>
      </c>
      <c r="M18" cm="1">
        <f t="array" aca="1" ref="M18" ca="1">_xlfn.IFS(NOT($H18),"",$L18=0,0,TRUE,J18)</f>
        <v>0</v>
      </c>
      <c r="N18" cm="1">
        <f t="array" aca="1" ref="N18" ca="1">_xlfn.IFS(NOT($H18),"",$L18=0,0,TRUE,K18)</f>
        <v>0</v>
      </c>
      <c r="O18" t="str" cm="1">
        <f t="array" aca="1" ref="O18" ca="1">_xlfn.IFS(NOT($H18), "", $F18=0, IF($G18=0, VLOOKUP("EMPTY",$D$29:$E$31,2,FALSE), VLOOKUP("REQUIRED",$D$29:$E$31,2,FALSE)), $F18&gt;1, VLOOKUP("OVER",$D$29:$E$31,2,FALSE), TRUE, VLOOKUP(I18, $A$9:$B$23, 2,FALSE))</f>
        <v>더블팡</v>
      </c>
      <c r="P18" cm="1">
        <f t="array" aca="1" ref="P18" ca="1">_xlfn.IFS(NOT($H18), "", $G18&lt;1, VLOOKUP("EMPTY",$D$29:$E$31,2,FALSE), $G18&gt;2, VLOOKUP("OVER",$D$29:$E$31,2,FALSE), TRUE, VLOOKUP(J18, $A$9:$B$23, 2,FALSE))</f>
        <v>-1</v>
      </c>
      <c r="Q18" cm="1">
        <f t="array" aca="1" ref="Q18" ca="1">_xlfn.IFS(NOT($H18), "", $G18&lt;2, VLOOKUP("EMPTY",$D$29:$E$31,2,FALSE), $G18&gt;2, VLOOKUP("OVER",$D$29:$E$31,2,FALSE), TRUE, VLOOKUP(K18, $A$9:$B$23, 2,FALSE))</f>
        <v>-1</v>
      </c>
      <c r="W18">
        <v>15</v>
      </c>
      <c r="X18" t="str">
        <f t="shared" ca="1" si="3"/>
        <v/>
      </c>
      <c r="Y18" t="str">
        <f t="shared" ca="1" si="2"/>
        <v/>
      </c>
      <c r="Z18" t="str">
        <f t="shared" ca="1" si="2"/>
        <v/>
      </c>
      <c r="AA18">
        <f t="shared" ca="1" si="4"/>
        <v>0</v>
      </c>
    </row>
    <row r="19" spans="1:34" x14ac:dyDescent="0.3">
      <c r="A19">
        <v>11</v>
      </c>
      <c r="B19">
        <f ca="1"/>
        <v>0</v>
      </c>
      <c r="C19">
        <f ca="1"/>
        <v>0</v>
      </c>
      <c r="D19">
        <f ca="1"/>
        <v>0</v>
      </c>
      <c r="F19">
        <f ca="1">COUNTIF(OFFSET('정보 입력 시트'!$G22, 0, 0, 1, 15), $E$2)</f>
        <v>1</v>
      </c>
      <c r="G19">
        <f ca="1">COUNTIF(OFFSET('정보 입력 시트'!$G22, 0, 0, 1, 15), $E$3)</f>
        <v>1</v>
      </c>
      <c r="H19" t="b">
        <f t="shared" ca="1" si="0"/>
        <v>1</v>
      </c>
      <c r="I19">
        <f ca="1">IF(NOT($H19), "", IF($F19=1,MATCH($E$2,OFFSET('정보 입력 시트'!$G22, 0, 0, 1, 15),0),0))</f>
        <v>2</v>
      </c>
      <c r="J19">
        <f ca="1">IF(NOT($H19),"",IF($G19&lt;1, 0, MATCH($E$3,OFFSET('정보 입력 시트'!$G22, 0, 0, 1, 15),0)))</f>
        <v>1</v>
      </c>
      <c r="K19">
        <f ca="1">IF(NOT($H19),"",IF($G19&lt;2, 0, MATCH($E$3,OFFSET('정보 입력 시트'!$G22, 0, J19, 1, 15-J19),0)+J19))</f>
        <v>0</v>
      </c>
      <c r="L19">
        <f t="shared" ca="1" si="1"/>
        <v>2</v>
      </c>
      <c r="M19" cm="1">
        <f t="array" aca="1" ref="M19" ca="1">_xlfn.IFS(NOT($H19),"",$L19=0,0,TRUE,J19)</f>
        <v>1</v>
      </c>
      <c r="N19" cm="1">
        <f t="array" aca="1" ref="N19" ca="1">_xlfn.IFS(NOT($H19),"",$L19=0,0,TRUE,K19)</f>
        <v>0</v>
      </c>
      <c r="O19" t="str" cm="1">
        <f t="array" aca="1" ref="O19" ca="1">_xlfn.IFS(NOT($H19), "", $F19=0, IF($G19=0, VLOOKUP("EMPTY",$D$29:$E$31,2,FALSE), VLOOKUP("REQUIRED",$D$29:$E$31,2,FALSE)), $F19&gt;1, VLOOKUP("OVER",$D$29:$E$31,2,FALSE), TRUE, VLOOKUP(I19, $A$9:$B$23, 2,FALSE))</f>
        <v>더블팡</v>
      </c>
      <c r="P19" t="str" cm="1">
        <f t="array" aca="1" ref="P19" ca="1">_xlfn.IFS(NOT($H19), "", $G19&lt;1, VLOOKUP("EMPTY",$D$29:$E$31,2,FALSE), $G19&gt;2, VLOOKUP("OVER",$D$29:$E$31,2,FALSE), TRUE, VLOOKUP(J19, $A$9:$B$23, 2,FALSE))</f>
        <v>매그넘</v>
      </c>
      <c r="Q19" cm="1">
        <f t="array" aca="1" ref="Q19" ca="1">_xlfn.IFS(NOT($H19), "", $G19&lt;2, VLOOKUP("EMPTY",$D$29:$E$31,2,FALSE), $G19&gt;2, VLOOKUP("OVER",$D$29:$E$31,2,FALSE), TRUE, VLOOKUP(K19, $A$9:$B$23, 2,FALSE))</f>
        <v>-1</v>
      </c>
      <c r="S19" t="s">
        <v>46</v>
      </c>
      <c r="T19" cm="1">
        <f t="array" ref="T19:AH19">_xlfn.SEQUENCE(1, 15, 1, 1)</f>
        <v>1</v>
      </c>
      <c r="U19">
        <v>2</v>
      </c>
      <c r="V19">
        <v>3</v>
      </c>
      <c r="W19">
        <v>4</v>
      </c>
      <c r="X19">
        <v>5</v>
      </c>
      <c r="Y19">
        <v>6</v>
      </c>
      <c r="Z19">
        <v>7</v>
      </c>
      <c r="AA19">
        <v>8</v>
      </c>
      <c r="AB19">
        <v>9</v>
      </c>
      <c r="AC19">
        <v>10</v>
      </c>
      <c r="AD19">
        <v>11</v>
      </c>
      <c r="AE19">
        <v>12</v>
      </c>
      <c r="AF19">
        <v>13</v>
      </c>
      <c r="AG19">
        <v>14</v>
      </c>
      <c r="AH19">
        <v>15</v>
      </c>
    </row>
    <row r="20" spans="1:34" x14ac:dyDescent="0.3">
      <c r="A20">
        <v>12</v>
      </c>
      <c r="B20">
        <f ca="1"/>
        <v>0</v>
      </c>
      <c r="C20">
        <f ca="1"/>
        <v>0</v>
      </c>
      <c r="D20">
        <f ca="1"/>
        <v>0</v>
      </c>
      <c r="F20">
        <f ca="1">COUNTIF(OFFSET('정보 입력 시트'!$G23, 0, 0, 1, 15), $E$2)</f>
        <v>1</v>
      </c>
      <c r="G20">
        <f ca="1">COUNTIF(OFFSET('정보 입력 시트'!$G23, 0, 0, 1, 15), $E$3)</f>
        <v>2</v>
      </c>
      <c r="H20" t="b">
        <f t="shared" ca="1" si="0"/>
        <v>1</v>
      </c>
      <c r="I20">
        <f ca="1">IF(NOT($H20), "", IF($F20=1,MATCH($E$2,OFFSET('정보 입력 시트'!$G23, 0, 0, 1, 15),0),0))</f>
        <v>2</v>
      </c>
      <c r="J20">
        <f ca="1">IF(NOT($H20),"",IF($G20&lt;1, 0, MATCH($E$3,OFFSET('정보 입력 시트'!$G23, 0, 0, 1, 15),0)))</f>
        <v>1</v>
      </c>
      <c r="K20">
        <f ca="1">IF(NOT($H20),"",IF($G20&lt;2, 0, MATCH($E$3,OFFSET('정보 입력 시트'!$G23, 0, J20, 1, 15-J20),0)+J20))</f>
        <v>3</v>
      </c>
      <c r="L20">
        <f t="shared" ca="1" si="1"/>
        <v>2</v>
      </c>
      <c r="M20" cm="1">
        <f t="array" aca="1" ref="M20" ca="1">_xlfn.IFS(NOT($H20),"",$L20=0,0,TRUE,J20)</f>
        <v>1</v>
      </c>
      <c r="N20" cm="1">
        <f t="array" aca="1" ref="N20" ca="1">_xlfn.IFS(NOT($H20),"",$L20=0,0,TRUE,K20)</f>
        <v>3</v>
      </c>
      <c r="O20" t="str" cm="1">
        <f t="array" aca="1" ref="O20" ca="1">_xlfn.IFS(NOT($H20), "", $F20=0, IF($G20=0, VLOOKUP("EMPTY",$D$29:$E$31,2,FALSE), VLOOKUP("REQUIRED",$D$29:$E$31,2,FALSE)), $F20&gt;1, VLOOKUP("OVER",$D$29:$E$31,2,FALSE), TRUE, VLOOKUP(I20, $A$9:$B$23, 2,FALSE))</f>
        <v>더블팡</v>
      </c>
      <c r="P20" t="str" cm="1">
        <f t="array" aca="1" ref="P20" ca="1">_xlfn.IFS(NOT($H20), "", $G20&lt;1, VLOOKUP("EMPTY",$D$29:$E$31,2,FALSE), $G20&gt;2, VLOOKUP("OVER",$D$29:$E$31,2,FALSE), TRUE, VLOOKUP(J20, $A$9:$B$23, 2,FALSE))</f>
        <v>매그넘</v>
      </c>
      <c r="Q20" t="str" cm="1">
        <f t="array" aca="1" ref="Q20" ca="1">_xlfn.IFS(NOT($H20), "", $G20&lt;2, VLOOKUP("EMPTY",$D$29:$E$31,2,FALSE), $G20&gt;2, VLOOKUP("OVER",$D$29:$E$31,2,FALSE), TRUE, VLOOKUP(K20, $A$9:$B$23, 2,FALSE))</f>
        <v>캐논</v>
      </c>
      <c r="S20" cm="1">
        <f t="array" ref="S20:S34">_xlfn.SEQUENCE(15, 1, 1, 1)</f>
        <v>1</v>
      </c>
      <c r="T20">
        <f ca="1">IF(ISNUMBER($X4), IF(ISNUMBER(MATCH(T$19,$X4:$Z4,0)), 1, 0),0)</f>
        <v>1</v>
      </c>
      <c r="U20">
        <f t="shared" ref="U20:AH20" ca="1" si="5">IF(ISNUMBER($X4), IF(ISNUMBER(MATCH(U$19,$X4:$Z4,0)), 1, 0),0)</f>
        <v>1</v>
      </c>
      <c r="V20">
        <f t="shared" ca="1" si="5"/>
        <v>0</v>
      </c>
      <c r="W20">
        <f t="shared" ca="1" si="5"/>
        <v>1</v>
      </c>
      <c r="X20">
        <f t="shared" ca="1" si="5"/>
        <v>0</v>
      </c>
      <c r="Y20">
        <f t="shared" ca="1" si="5"/>
        <v>0</v>
      </c>
      <c r="Z20">
        <f t="shared" ca="1" si="5"/>
        <v>0</v>
      </c>
      <c r="AA20">
        <f t="shared" ca="1" si="5"/>
        <v>0</v>
      </c>
      <c r="AB20">
        <f t="shared" ca="1" si="5"/>
        <v>0</v>
      </c>
      <c r="AC20">
        <f t="shared" ca="1" si="5"/>
        <v>0</v>
      </c>
      <c r="AD20">
        <f t="shared" ca="1" si="5"/>
        <v>0</v>
      </c>
      <c r="AE20">
        <f t="shared" ca="1" si="5"/>
        <v>0</v>
      </c>
      <c r="AF20">
        <f t="shared" ca="1" si="5"/>
        <v>0</v>
      </c>
      <c r="AG20">
        <f t="shared" ca="1" si="5"/>
        <v>0</v>
      </c>
      <c r="AH20">
        <f t="shared" ca="1" si="5"/>
        <v>0</v>
      </c>
    </row>
    <row r="21" spans="1:34" x14ac:dyDescent="0.3">
      <c r="A21">
        <v>13</v>
      </c>
      <c r="B21">
        <f ca="1"/>
        <v>0</v>
      </c>
      <c r="C21">
        <f ca="1"/>
        <v>0</v>
      </c>
      <c r="D21">
        <f ca="1"/>
        <v>0</v>
      </c>
      <c r="F21">
        <f ca="1">COUNTIF(OFFSET('정보 입력 시트'!$G24, 0, 0, 1, 15), $E$2)</f>
        <v>1</v>
      </c>
      <c r="G21">
        <f ca="1">COUNTIF(OFFSET('정보 입력 시트'!$G24, 0, 0, 1, 15), $E$3)</f>
        <v>2</v>
      </c>
      <c r="H21" t="b">
        <f t="shared" ca="1" si="0"/>
        <v>1</v>
      </c>
      <c r="I21">
        <f ca="1">IF(NOT($H21), "", IF($F21=1,MATCH($E$2,OFFSET('정보 입력 시트'!$G24, 0, 0, 1, 15),0),0))</f>
        <v>2</v>
      </c>
      <c r="J21">
        <f ca="1">IF(NOT($H21),"",IF($G21&lt;1, 0, MATCH($E$3,OFFSET('정보 입력 시트'!$G24, 0, 0, 1, 15),0)))</f>
        <v>1</v>
      </c>
      <c r="K21">
        <f ca="1">IF(NOT($H21),"",IF($G21&lt;2, 0, MATCH($E$3,OFFSET('정보 입력 시트'!$G24, 0, J21, 1, 15-J21),0)+J21))</f>
        <v>4</v>
      </c>
      <c r="L21">
        <f t="shared" ca="1" si="1"/>
        <v>2</v>
      </c>
      <c r="M21" cm="1">
        <f t="array" aca="1" ref="M21" ca="1">_xlfn.IFS(NOT($H21),"",$L21=0,0,TRUE,J21)</f>
        <v>1</v>
      </c>
      <c r="N21" cm="1">
        <f t="array" aca="1" ref="N21" ca="1">_xlfn.IFS(NOT($H21),"",$L21=0,0,TRUE,K21)</f>
        <v>4</v>
      </c>
      <c r="O21" t="str" cm="1">
        <f t="array" aca="1" ref="O21" ca="1">_xlfn.IFS(NOT($H21), "", $F21=0, IF($G21=0, VLOOKUP("EMPTY",$D$29:$E$31,2,FALSE), VLOOKUP("REQUIRED",$D$29:$E$31,2,FALSE)), $F21&gt;1, VLOOKUP("OVER",$D$29:$E$31,2,FALSE), TRUE, VLOOKUP(I21, $A$9:$B$23, 2,FALSE))</f>
        <v>더블팡</v>
      </c>
      <c r="P21" t="str" cm="1">
        <f t="array" aca="1" ref="P21" ca="1">_xlfn.IFS(NOT($H21), "", $G21&lt;1, VLOOKUP("EMPTY",$D$29:$E$31,2,FALSE), $G21&gt;2, VLOOKUP("OVER",$D$29:$E$31,2,FALSE), TRUE, VLOOKUP(J21, $A$9:$B$23, 2,FALSE))</f>
        <v>매그넘</v>
      </c>
      <c r="Q21" t="str" cm="1">
        <f t="array" aca="1" ref="Q21" ca="1">_xlfn.IFS(NOT($H21), "", $G21&lt;2, VLOOKUP("EMPTY",$D$29:$E$31,2,FALSE), $G21&gt;2, VLOOKUP("OVER",$D$29:$E$31,2,FALSE), TRUE, VLOOKUP(K21, $A$9:$B$23, 2,FALSE))</f>
        <v>쇼크</v>
      </c>
      <c r="S21">
        <v>2</v>
      </c>
      <c r="T21">
        <f t="shared" ref="T21:AH21" ca="1" si="6">IF(ISNUMBER($X5), IF(ISNUMBER(MATCH(T$19,$X5:$Z5,0)), 1, 0),0)</f>
        <v>0</v>
      </c>
      <c r="U21">
        <f t="shared" ca="1" si="6"/>
        <v>1</v>
      </c>
      <c r="V21">
        <f t="shared" ca="1" si="6"/>
        <v>1</v>
      </c>
      <c r="W21">
        <f t="shared" ca="1" si="6"/>
        <v>0</v>
      </c>
      <c r="X21">
        <f t="shared" ca="1" si="6"/>
        <v>1</v>
      </c>
      <c r="Y21">
        <f t="shared" ca="1" si="6"/>
        <v>0</v>
      </c>
      <c r="Z21">
        <f t="shared" ca="1" si="6"/>
        <v>0</v>
      </c>
      <c r="AA21">
        <f t="shared" ca="1" si="6"/>
        <v>0</v>
      </c>
      <c r="AB21">
        <f t="shared" ca="1" si="6"/>
        <v>0</v>
      </c>
      <c r="AC21">
        <f t="shared" ca="1" si="6"/>
        <v>0</v>
      </c>
      <c r="AD21">
        <f t="shared" ca="1" si="6"/>
        <v>0</v>
      </c>
      <c r="AE21">
        <f t="shared" ca="1" si="6"/>
        <v>0</v>
      </c>
      <c r="AF21">
        <f t="shared" ca="1" si="6"/>
        <v>0</v>
      </c>
      <c r="AG21">
        <f t="shared" ca="1" si="6"/>
        <v>0</v>
      </c>
      <c r="AH21">
        <f t="shared" ca="1" si="6"/>
        <v>0</v>
      </c>
    </row>
    <row r="22" spans="1:34" x14ac:dyDescent="0.3">
      <c r="A22">
        <v>14</v>
      </c>
      <c r="B22">
        <f ca="1"/>
        <v>0</v>
      </c>
      <c r="C22">
        <f ca="1"/>
        <v>0</v>
      </c>
      <c r="D22">
        <f ca="1"/>
        <v>0</v>
      </c>
      <c r="F22">
        <f ca="1">COUNTIF(OFFSET('정보 입력 시트'!$G25, 0, 0, 1, 15), $E$2)</f>
        <v>1</v>
      </c>
      <c r="G22">
        <f ca="1">COUNTIF(OFFSET('정보 입력 시트'!$G25, 0, 0, 1, 15), $E$3)</f>
        <v>2</v>
      </c>
      <c r="H22" t="b">
        <f t="shared" ca="1" si="0"/>
        <v>1</v>
      </c>
      <c r="I22">
        <f ca="1">IF(NOT($H22), "", IF($F22=1,MATCH($E$2,OFFSET('정보 입력 시트'!$G25, 0, 0, 1, 15),0),0))</f>
        <v>2</v>
      </c>
      <c r="J22">
        <f ca="1">IF(NOT($H22),"",IF($G22&lt;1, 0, MATCH($E$3,OFFSET('정보 입력 시트'!$G25, 0, 0, 1, 15),0)))</f>
        <v>1</v>
      </c>
      <c r="K22">
        <f ca="1">IF(NOT($H22),"",IF($G22&lt;2, 0, MATCH($E$3,OFFSET('정보 입력 시트'!$G25, 0, J22, 1, 15-J22),0)+J22))</f>
        <v>5</v>
      </c>
      <c r="L22">
        <f t="shared" ca="1" si="1"/>
        <v>2</v>
      </c>
      <c r="M22" cm="1">
        <f t="array" aca="1" ref="M22" ca="1">_xlfn.IFS(NOT($H22),"",$L22=0,0,TRUE,J22)</f>
        <v>1</v>
      </c>
      <c r="N22" cm="1">
        <f t="array" aca="1" ref="N22" ca="1">_xlfn.IFS(NOT($H22),"",$L22=0,0,TRUE,K22)</f>
        <v>5</v>
      </c>
      <c r="O22" t="str" cm="1">
        <f t="array" aca="1" ref="O22" ca="1">_xlfn.IFS(NOT($H22), "", $F22=0, IF($G22=0, VLOOKUP("EMPTY",$D$29:$E$31,2,FALSE), VLOOKUP("REQUIRED",$D$29:$E$31,2,FALSE)), $F22&gt;1, VLOOKUP("OVER",$D$29:$E$31,2,FALSE), TRUE, VLOOKUP(I22, $A$9:$B$23, 2,FALSE))</f>
        <v>더블팡</v>
      </c>
      <c r="P22" t="str" cm="1">
        <f t="array" aca="1" ref="P22" ca="1">_xlfn.IFS(NOT($H22), "", $G22&lt;1, VLOOKUP("EMPTY",$D$29:$E$31,2,FALSE), $G22&gt;2, VLOOKUP("OVER",$D$29:$E$31,2,FALSE), TRUE, VLOOKUP(J22, $A$9:$B$23, 2,FALSE))</f>
        <v>매그넘</v>
      </c>
      <c r="Q22" t="str" cm="1">
        <f t="array" aca="1" ref="Q22" ca="1">_xlfn.IFS(NOT($H22), "", $G22&lt;2, VLOOKUP("EMPTY",$D$29:$E$31,2,FALSE), $G22&gt;2, VLOOKUP("OVER",$D$29:$E$31,2,FALSE), TRUE, VLOOKUP(K22, $A$9:$B$23, 2,FALSE))</f>
        <v>릴파벙</v>
      </c>
      <c r="S22">
        <v>3</v>
      </c>
      <c r="T22">
        <f t="shared" ref="T22:AH22" ca="1" si="7">IF(ISNUMBER($X6), IF(ISNUMBER(MATCH(T$19,$X6:$Z6,0)), 1, 0),0)</f>
        <v>1</v>
      </c>
      <c r="U22">
        <f t="shared" ca="1" si="7"/>
        <v>0</v>
      </c>
      <c r="V22">
        <f t="shared" ca="1" si="7"/>
        <v>1</v>
      </c>
      <c r="W22">
        <f t="shared" ca="1" si="7"/>
        <v>0</v>
      </c>
      <c r="X22">
        <f t="shared" ca="1" si="7"/>
        <v>0</v>
      </c>
      <c r="Y22">
        <f t="shared" ca="1" si="7"/>
        <v>1</v>
      </c>
      <c r="Z22">
        <f t="shared" ca="1" si="7"/>
        <v>0</v>
      </c>
      <c r="AA22">
        <f t="shared" ca="1" si="7"/>
        <v>0</v>
      </c>
      <c r="AB22">
        <f t="shared" ca="1" si="7"/>
        <v>0</v>
      </c>
      <c r="AC22">
        <f t="shared" ca="1" si="7"/>
        <v>0</v>
      </c>
      <c r="AD22">
        <f t="shared" ca="1" si="7"/>
        <v>0</v>
      </c>
      <c r="AE22">
        <f t="shared" ca="1" si="7"/>
        <v>0</v>
      </c>
      <c r="AF22">
        <f t="shared" ca="1" si="7"/>
        <v>0</v>
      </c>
      <c r="AG22">
        <f t="shared" ca="1" si="7"/>
        <v>0</v>
      </c>
      <c r="AH22">
        <f t="shared" ca="1" si="7"/>
        <v>0</v>
      </c>
    </row>
    <row r="23" spans="1:34" x14ac:dyDescent="0.3">
      <c r="A23">
        <v>15</v>
      </c>
      <c r="B23">
        <f ca="1"/>
        <v>0</v>
      </c>
      <c r="C23">
        <f ca="1"/>
        <v>0</v>
      </c>
      <c r="D23">
        <f ca="1"/>
        <v>0</v>
      </c>
      <c r="F23">
        <f ca="1">COUNTIF(OFFSET('정보 입력 시트'!$G26, 0, 0, 1, 15), $E$2)</f>
        <v>1</v>
      </c>
      <c r="G23">
        <f ca="1">COUNTIF(OFFSET('정보 입력 시트'!$G26, 0, 0, 1, 15), $E$3)</f>
        <v>2</v>
      </c>
      <c r="H23" t="b">
        <f t="shared" ca="1" si="0"/>
        <v>1</v>
      </c>
      <c r="I23">
        <f ca="1">IF(NOT($H23), "", IF($F23=1,MATCH($E$2,OFFSET('정보 입력 시트'!$G26, 0, 0, 1, 15),0),0))</f>
        <v>2</v>
      </c>
      <c r="J23">
        <f ca="1">IF(NOT($H23),"",IF($G23&lt;1, 0, MATCH($E$3,OFFSET('정보 입력 시트'!$G26, 0, 0, 1, 15),0)))</f>
        <v>1</v>
      </c>
      <c r="K23">
        <f ca="1">IF(NOT($H23),"",IF($G23&lt;2, 0, MATCH($E$3,OFFSET('정보 입력 시트'!$G26, 0, J23, 1, 15-J23),0)+J23))</f>
        <v>6</v>
      </c>
      <c r="L23">
        <f t="shared" ca="1" si="1"/>
        <v>2</v>
      </c>
      <c r="M23" cm="1">
        <f t="array" aca="1" ref="M23" ca="1">_xlfn.IFS(NOT($H23),"",$L23=0,0,TRUE,J23)</f>
        <v>1</v>
      </c>
      <c r="N23" cm="1">
        <f t="array" aca="1" ref="N23" ca="1">_xlfn.IFS(NOT($H23),"",$L23=0,0,TRUE,K23)</f>
        <v>6</v>
      </c>
      <c r="O23" t="str" cm="1">
        <f t="array" aca="1" ref="O23" ca="1">_xlfn.IFS(NOT($H23), "", $F23=0, IF($G23=0, VLOOKUP("EMPTY",$D$29:$E$31,2,FALSE), VLOOKUP("REQUIRED",$D$29:$E$31,2,FALSE)), $F23&gt;1, VLOOKUP("OVER",$D$29:$E$31,2,FALSE), TRUE, VLOOKUP(I23, $A$9:$B$23, 2,FALSE))</f>
        <v>더블팡</v>
      </c>
      <c r="P23" t="str" cm="1">
        <f t="array" aca="1" ref="P23" ca="1">_xlfn.IFS(NOT($H23), "", $G23&lt;1, VLOOKUP("EMPTY",$D$29:$E$31,2,FALSE), $G23&gt;2, VLOOKUP("OVER",$D$29:$E$31,2,FALSE), TRUE, VLOOKUP(J23, $A$9:$B$23, 2,FALSE))</f>
        <v>매그넘</v>
      </c>
      <c r="Q23" t="str" cm="1">
        <f t="array" aca="1" ref="Q23" ca="1">_xlfn.IFS(NOT($H23), "", $G23&lt;2, VLOOKUP("EMPTY",$D$29:$E$31,2,FALSE), $G23&gt;2, VLOOKUP("OVER",$D$29:$E$31,2,FALSE), TRUE, VLOOKUP(K23, $A$9:$B$23, 2,FALSE))</f>
        <v>해머</v>
      </c>
      <c r="S23">
        <v>4</v>
      </c>
      <c r="T23">
        <f t="shared" ref="T23:AH23" ca="1" si="8">IF(ISNUMBER($X7), IF(ISNUMBER(MATCH(T$19,$X7:$Z7,0)), 1, 0),0)</f>
        <v>0</v>
      </c>
      <c r="U23">
        <f t="shared" ca="1" si="8"/>
        <v>0</v>
      </c>
      <c r="V23">
        <f t="shared" ca="1" si="8"/>
        <v>0</v>
      </c>
      <c r="W23">
        <f t="shared" ca="1" si="8"/>
        <v>1</v>
      </c>
      <c r="X23">
        <f t="shared" ca="1" si="8"/>
        <v>1</v>
      </c>
      <c r="Y23">
        <f t="shared" ca="1" si="8"/>
        <v>1</v>
      </c>
      <c r="Z23">
        <f t="shared" ca="1" si="8"/>
        <v>0</v>
      </c>
      <c r="AA23">
        <f t="shared" ca="1" si="8"/>
        <v>0</v>
      </c>
      <c r="AB23">
        <f t="shared" ca="1" si="8"/>
        <v>0</v>
      </c>
      <c r="AC23">
        <f t="shared" ca="1" si="8"/>
        <v>0</v>
      </c>
      <c r="AD23">
        <f t="shared" ca="1" si="8"/>
        <v>0</v>
      </c>
      <c r="AE23">
        <f t="shared" ca="1" si="8"/>
        <v>0</v>
      </c>
      <c r="AF23">
        <f t="shared" ca="1" si="8"/>
        <v>0</v>
      </c>
      <c r="AG23">
        <f t="shared" ca="1" si="8"/>
        <v>0</v>
      </c>
      <c r="AH23">
        <f t="shared" ca="1" si="8"/>
        <v>0</v>
      </c>
    </row>
    <row r="24" spans="1:34" x14ac:dyDescent="0.3">
      <c r="F24">
        <f ca="1">COUNTIF(OFFSET('정보 입력 시트'!$G27, 0, 0, 1, 15), $E$2)</f>
        <v>1</v>
      </c>
      <c r="G24">
        <f ca="1">COUNTIF(OFFSET('정보 입력 시트'!$G27, 0, 0, 1, 15), $E$3)</f>
        <v>1</v>
      </c>
      <c r="H24" t="b">
        <f t="shared" ca="1" si="0"/>
        <v>1</v>
      </c>
      <c r="I24">
        <f ca="1">IF(NOT($H24), "", IF($F24=1,MATCH($E$2,OFFSET('정보 입력 시트'!$G27, 0, 0, 1, 15),0),0))</f>
        <v>2</v>
      </c>
      <c r="J24">
        <f ca="1">IF(NOT($H24),"",IF($G24&lt;1, 0, MATCH($E$3,OFFSET('정보 입력 시트'!$G27, 0, 0, 1, 15),0)))</f>
        <v>3</v>
      </c>
      <c r="K24">
        <f ca="1">IF(NOT($H24),"",IF($G24&lt;2, 0, MATCH($E$3,OFFSET('정보 입력 시트'!$G27, 0, J24, 1, 15-J24),0)+J24))</f>
        <v>0</v>
      </c>
      <c r="L24">
        <f t="shared" ca="1" si="1"/>
        <v>2</v>
      </c>
      <c r="M24" cm="1">
        <f t="array" aca="1" ref="M24" ca="1">_xlfn.IFS(NOT($H24),"",$L24=0,0,TRUE,J24)</f>
        <v>3</v>
      </c>
      <c r="N24" cm="1">
        <f t="array" aca="1" ref="N24" ca="1">_xlfn.IFS(NOT($H24),"",$L24=0,0,TRUE,K24)</f>
        <v>0</v>
      </c>
      <c r="O24" t="str" cm="1">
        <f t="array" aca="1" ref="O24" ca="1">_xlfn.IFS(NOT($H24), "", $F24=0, IF($G24=0, VLOOKUP("EMPTY",$D$29:$E$31,2,FALSE), VLOOKUP("REQUIRED",$D$29:$E$31,2,FALSE)), $F24&gt;1, VLOOKUP("OVER",$D$29:$E$31,2,FALSE), TRUE, VLOOKUP(I24, $A$9:$B$23, 2,FALSE))</f>
        <v>더블팡</v>
      </c>
      <c r="P24" t="str" cm="1">
        <f t="array" aca="1" ref="P24" ca="1">_xlfn.IFS(NOT($H24), "", $G24&lt;1, VLOOKUP("EMPTY",$D$29:$E$31,2,FALSE), $G24&gt;2, VLOOKUP("OVER",$D$29:$E$31,2,FALSE), TRUE, VLOOKUP(J24, $A$9:$B$23, 2,FALSE))</f>
        <v>캐논</v>
      </c>
      <c r="Q24" cm="1">
        <f t="array" aca="1" ref="Q24" ca="1">_xlfn.IFS(NOT($H24), "", $G24&lt;2, VLOOKUP("EMPTY",$D$29:$E$31,2,FALSE), $G24&gt;2, VLOOKUP("OVER",$D$29:$E$31,2,FALSE), TRUE, VLOOKUP(K24, $A$9:$B$23, 2,FALSE))</f>
        <v>-1</v>
      </c>
      <c r="S24">
        <v>5</v>
      </c>
      <c r="T24">
        <f t="shared" ref="T24:AH24" ca="1" si="9">IF(ISNUMBER($X8), IF(ISNUMBER(MATCH(T$19,$X8:$Z8,0)), 1, 0),0)</f>
        <v>0</v>
      </c>
      <c r="U24">
        <f t="shared" ca="1" si="9"/>
        <v>0</v>
      </c>
      <c r="V24">
        <f t="shared" ca="1" si="9"/>
        <v>0</v>
      </c>
      <c r="W24">
        <f t="shared" ca="1" si="9"/>
        <v>1</v>
      </c>
      <c r="X24">
        <f t="shared" ca="1" si="9"/>
        <v>1</v>
      </c>
      <c r="Y24">
        <f t="shared" ca="1" si="9"/>
        <v>1</v>
      </c>
      <c r="Z24">
        <f t="shared" ca="1" si="9"/>
        <v>0</v>
      </c>
      <c r="AA24">
        <f t="shared" ca="1" si="9"/>
        <v>0</v>
      </c>
      <c r="AB24">
        <f t="shared" ca="1" si="9"/>
        <v>0</v>
      </c>
      <c r="AC24">
        <f t="shared" ca="1" si="9"/>
        <v>0</v>
      </c>
      <c r="AD24">
        <f t="shared" ca="1" si="9"/>
        <v>0</v>
      </c>
      <c r="AE24">
        <f t="shared" ca="1" si="9"/>
        <v>0</v>
      </c>
      <c r="AF24">
        <f t="shared" ca="1" si="9"/>
        <v>0</v>
      </c>
      <c r="AG24">
        <f t="shared" ca="1" si="9"/>
        <v>0</v>
      </c>
      <c r="AH24">
        <f t="shared" ca="1" si="9"/>
        <v>0</v>
      </c>
    </row>
    <row r="25" spans="1:34" x14ac:dyDescent="0.3">
      <c r="F25">
        <f ca="1">COUNTIF(OFFSET('정보 입력 시트'!$G28, 0, 0, 1, 15), $E$2)</f>
        <v>1</v>
      </c>
      <c r="G25">
        <f ca="1">COUNTIF(OFFSET('정보 입력 시트'!$G28, 0, 0, 1, 15), $E$3)</f>
        <v>2</v>
      </c>
      <c r="H25" t="b">
        <f t="shared" ca="1" si="0"/>
        <v>1</v>
      </c>
      <c r="I25">
        <f ca="1">IF(NOT($H25), "", IF($F25=1,MATCH($E$2,OFFSET('정보 입력 시트'!$G28, 0, 0, 1, 15),0),0))</f>
        <v>2</v>
      </c>
      <c r="J25">
        <f ca="1">IF(NOT($H25),"",IF($G25&lt;1, 0, MATCH($E$3,OFFSET('정보 입력 시트'!$G28, 0, 0, 1, 15),0)))</f>
        <v>3</v>
      </c>
      <c r="K25">
        <f ca="1">IF(NOT($H25),"",IF($G25&lt;2, 0, MATCH($E$3,OFFSET('정보 입력 시트'!$G28, 0, J25, 1, 15-J25),0)+J25))</f>
        <v>4</v>
      </c>
      <c r="L25">
        <f t="shared" ca="1" si="1"/>
        <v>2</v>
      </c>
      <c r="M25" cm="1">
        <f t="array" aca="1" ref="M25" ca="1">_xlfn.IFS(NOT($H25),"",$L25=0,0,TRUE,J25)</f>
        <v>3</v>
      </c>
      <c r="N25" cm="1">
        <f t="array" aca="1" ref="N25" ca="1">_xlfn.IFS(NOT($H25),"",$L25=0,0,TRUE,K25)</f>
        <v>4</v>
      </c>
      <c r="O25" t="str" cm="1">
        <f t="array" aca="1" ref="O25" ca="1">_xlfn.IFS(NOT($H25), "", $F25=0, IF($G25=0, VLOOKUP("EMPTY",$D$29:$E$31,2,FALSE), VLOOKUP("REQUIRED",$D$29:$E$31,2,FALSE)), $F25&gt;1, VLOOKUP("OVER",$D$29:$E$31,2,FALSE), TRUE, VLOOKUP(I25, $A$9:$B$23, 2,FALSE))</f>
        <v>더블팡</v>
      </c>
      <c r="P25" t="str" cm="1">
        <f t="array" aca="1" ref="P25" ca="1">_xlfn.IFS(NOT($H25), "", $G25&lt;1, VLOOKUP("EMPTY",$D$29:$E$31,2,FALSE), $G25&gt;2, VLOOKUP("OVER",$D$29:$E$31,2,FALSE), TRUE, VLOOKUP(J25, $A$9:$B$23, 2,FALSE))</f>
        <v>캐논</v>
      </c>
      <c r="Q25" t="str" cm="1">
        <f t="array" aca="1" ref="Q25" ca="1">_xlfn.IFS(NOT($H25), "", $G25&lt;2, VLOOKUP("EMPTY",$D$29:$E$31,2,FALSE), $G25&gt;2, VLOOKUP("OVER",$D$29:$E$31,2,FALSE), TRUE, VLOOKUP(K25, $A$9:$B$23, 2,FALSE))</f>
        <v>쇼크</v>
      </c>
      <c r="S25">
        <v>6</v>
      </c>
      <c r="T25">
        <f t="shared" ref="T25:AH25" ca="1" si="10">IF(ISNUMBER($X9), IF(ISNUMBER(MATCH(T$19,$X9:$Z9,0)), 1, 0),0)</f>
        <v>0</v>
      </c>
      <c r="U25">
        <f t="shared" ca="1" si="10"/>
        <v>0</v>
      </c>
      <c r="V25">
        <f t="shared" ca="1" si="10"/>
        <v>0</v>
      </c>
      <c r="W25">
        <f t="shared" ca="1" si="10"/>
        <v>1</v>
      </c>
      <c r="X25">
        <f t="shared" ca="1" si="10"/>
        <v>1</v>
      </c>
      <c r="Y25">
        <f t="shared" ca="1" si="10"/>
        <v>1</v>
      </c>
      <c r="Z25">
        <f t="shared" ca="1" si="10"/>
        <v>0</v>
      </c>
      <c r="AA25">
        <f t="shared" ca="1" si="10"/>
        <v>0</v>
      </c>
      <c r="AB25">
        <f t="shared" ca="1" si="10"/>
        <v>0</v>
      </c>
      <c r="AC25">
        <f t="shared" ca="1" si="10"/>
        <v>0</v>
      </c>
      <c r="AD25">
        <f t="shared" ca="1" si="10"/>
        <v>0</v>
      </c>
      <c r="AE25">
        <f t="shared" ca="1" si="10"/>
        <v>0</v>
      </c>
      <c r="AF25">
        <f t="shared" ca="1" si="10"/>
        <v>0</v>
      </c>
      <c r="AG25">
        <f t="shared" ca="1" si="10"/>
        <v>0</v>
      </c>
      <c r="AH25">
        <f t="shared" ca="1" si="10"/>
        <v>0</v>
      </c>
    </row>
    <row r="26" spans="1:34" x14ac:dyDescent="0.3">
      <c r="F26">
        <f ca="1">COUNTIF(OFFSET('정보 입력 시트'!$G29, 0, 0, 1, 15), $E$2)</f>
        <v>1</v>
      </c>
      <c r="G26">
        <f ca="1">COUNTIF(OFFSET('정보 입력 시트'!$G29, 0, 0, 1, 15), $E$3)</f>
        <v>2</v>
      </c>
      <c r="H26" t="b">
        <f t="shared" ca="1" si="0"/>
        <v>1</v>
      </c>
      <c r="I26">
        <f ca="1">IF(NOT($H26), "", IF($F26=1,MATCH($E$2,OFFSET('정보 입력 시트'!$G29, 0, 0, 1, 15),0),0))</f>
        <v>2</v>
      </c>
      <c r="J26">
        <f ca="1">IF(NOT($H26),"",IF($G26&lt;1, 0, MATCH($E$3,OFFSET('정보 입력 시트'!$G29, 0, 0, 1, 15),0)))</f>
        <v>3</v>
      </c>
      <c r="K26">
        <f ca="1">IF(NOT($H26),"",IF($G26&lt;2, 0, MATCH($E$3,OFFSET('정보 입력 시트'!$G29, 0, J26, 1, 15-J26),0)+J26))</f>
        <v>5</v>
      </c>
      <c r="L26">
        <f t="shared" ca="1" si="1"/>
        <v>2</v>
      </c>
      <c r="M26" cm="1">
        <f t="array" aca="1" ref="M26" ca="1">_xlfn.IFS(NOT($H26),"",$L26=0,0,TRUE,J26)</f>
        <v>3</v>
      </c>
      <c r="N26" cm="1">
        <f t="array" aca="1" ref="N26" ca="1">_xlfn.IFS(NOT($H26),"",$L26=0,0,TRUE,K26)</f>
        <v>5</v>
      </c>
      <c r="O26" t="str" cm="1">
        <f t="array" aca="1" ref="O26" ca="1">_xlfn.IFS(NOT($H26), "", $F26=0, IF($G26=0, VLOOKUP("EMPTY",$D$29:$E$31,2,FALSE), VLOOKUP("REQUIRED",$D$29:$E$31,2,FALSE)), $F26&gt;1, VLOOKUP("OVER",$D$29:$E$31,2,FALSE), TRUE, VLOOKUP(I26, $A$9:$B$23, 2,FALSE))</f>
        <v>더블팡</v>
      </c>
      <c r="P26" t="str" cm="1">
        <f t="array" aca="1" ref="P26" ca="1">_xlfn.IFS(NOT($H26), "", $G26&lt;1, VLOOKUP("EMPTY",$D$29:$E$31,2,FALSE), $G26&gt;2, VLOOKUP("OVER",$D$29:$E$31,2,FALSE), TRUE, VLOOKUP(J26, $A$9:$B$23, 2,FALSE))</f>
        <v>캐논</v>
      </c>
      <c r="Q26" t="str" cm="1">
        <f t="array" aca="1" ref="Q26" ca="1">_xlfn.IFS(NOT($H26), "", $G26&lt;2, VLOOKUP("EMPTY",$D$29:$E$31,2,FALSE), $G26&gt;2, VLOOKUP("OVER",$D$29:$E$31,2,FALSE), TRUE, VLOOKUP(K26, $A$9:$B$23, 2,FALSE))</f>
        <v>릴파벙</v>
      </c>
      <c r="S26">
        <v>7</v>
      </c>
      <c r="T26">
        <f t="shared" ref="T26:AH26" ca="1" si="11">IF(ISNUMBER($X10), IF(ISNUMBER(MATCH(T$19,$X10:$Z10,0)), 1, 0),0)</f>
        <v>0</v>
      </c>
      <c r="U26">
        <f t="shared" ca="1" si="11"/>
        <v>0</v>
      </c>
      <c r="V26">
        <f t="shared" ca="1" si="11"/>
        <v>0</v>
      </c>
      <c r="W26">
        <f t="shared" ca="1" si="11"/>
        <v>0</v>
      </c>
      <c r="X26">
        <f t="shared" ca="1" si="11"/>
        <v>0</v>
      </c>
      <c r="Y26">
        <f t="shared" ca="1" si="11"/>
        <v>0</v>
      </c>
      <c r="Z26">
        <f t="shared" ca="1" si="11"/>
        <v>0</v>
      </c>
      <c r="AA26">
        <f t="shared" ca="1" si="11"/>
        <v>0</v>
      </c>
      <c r="AB26">
        <f t="shared" ca="1" si="11"/>
        <v>0</v>
      </c>
      <c r="AC26">
        <f t="shared" ca="1" si="11"/>
        <v>0</v>
      </c>
      <c r="AD26">
        <f t="shared" ca="1" si="11"/>
        <v>0</v>
      </c>
      <c r="AE26">
        <f t="shared" ca="1" si="11"/>
        <v>0</v>
      </c>
      <c r="AF26">
        <f t="shared" ca="1" si="11"/>
        <v>0</v>
      </c>
      <c r="AG26">
        <f t="shared" ca="1" si="11"/>
        <v>0</v>
      </c>
      <c r="AH26">
        <f t="shared" ca="1" si="11"/>
        <v>0</v>
      </c>
    </row>
    <row r="27" spans="1:34" x14ac:dyDescent="0.3">
      <c r="F27">
        <f ca="1">COUNTIF(OFFSET('정보 입력 시트'!$G30, 0, 0, 1, 15), $E$2)</f>
        <v>1</v>
      </c>
      <c r="G27">
        <f ca="1">COUNTIF(OFFSET('정보 입력 시트'!$G30, 0, 0, 1, 15), $E$3)</f>
        <v>2</v>
      </c>
      <c r="H27" t="b">
        <f t="shared" ca="1" si="0"/>
        <v>1</v>
      </c>
      <c r="I27">
        <f ca="1">IF(NOT($H27), "", IF($F27=1,MATCH($E$2,OFFSET('정보 입력 시트'!$G30, 0, 0, 1, 15),0),0))</f>
        <v>2</v>
      </c>
      <c r="J27">
        <f ca="1">IF(NOT($H27),"",IF($G27&lt;1, 0, MATCH($E$3,OFFSET('정보 입력 시트'!$G30, 0, 0, 1, 15),0)))</f>
        <v>3</v>
      </c>
      <c r="K27">
        <f ca="1">IF(NOT($H27),"",IF($G27&lt;2, 0, MATCH($E$3,OFFSET('정보 입력 시트'!$G30, 0, J27, 1, 15-J27),0)+J27))</f>
        <v>6</v>
      </c>
      <c r="L27">
        <f t="shared" ca="1" si="1"/>
        <v>2</v>
      </c>
      <c r="M27" cm="1">
        <f t="array" aca="1" ref="M27" ca="1">_xlfn.IFS(NOT($H27),"",$L27=0,0,TRUE,J27)</f>
        <v>3</v>
      </c>
      <c r="N27" cm="1">
        <f t="array" aca="1" ref="N27" ca="1">_xlfn.IFS(NOT($H27),"",$L27=0,0,TRUE,K27)</f>
        <v>6</v>
      </c>
      <c r="O27" t="str" cm="1">
        <f t="array" aca="1" ref="O27" ca="1">_xlfn.IFS(NOT($H27), "", $F27=0, IF($G27=0, VLOOKUP("EMPTY",$D$29:$E$31,2,FALSE), VLOOKUP("REQUIRED",$D$29:$E$31,2,FALSE)), $F27&gt;1, VLOOKUP("OVER",$D$29:$E$31,2,FALSE), TRUE, VLOOKUP(I27, $A$9:$B$23, 2,FALSE))</f>
        <v>더블팡</v>
      </c>
      <c r="P27" t="str" cm="1">
        <f t="array" aca="1" ref="P27" ca="1">_xlfn.IFS(NOT($H27), "", $G27&lt;1, VLOOKUP("EMPTY",$D$29:$E$31,2,FALSE), $G27&gt;2, VLOOKUP("OVER",$D$29:$E$31,2,FALSE), TRUE, VLOOKUP(J27, $A$9:$B$23, 2,FALSE))</f>
        <v>캐논</v>
      </c>
      <c r="Q27" t="str" cm="1">
        <f t="array" aca="1" ref="Q27" ca="1">_xlfn.IFS(NOT($H27), "", $G27&lt;2, VLOOKUP("EMPTY",$D$29:$E$31,2,FALSE), $G27&gt;2, VLOOKUP("OVER",$D$29:$E$31,2,FALSE), TRUE, VLOOKUP(K27, $A$9:$B$23, 2,FALSE))</f>
        <v>해머</v>
      </c>
      <c r="S27">
        <v>8</v>
      </c>
      <c r="T27">
        <f t="shared" ref="T27:AH27" ca="1" si="12">IF(ISNUMBER($X11), IF(ISNUMBER(MATCH(T$19,$X11:$Z11,0)), 1, 0),0)</f>
        <v>0</v>
      </c>
      <c r="U27">
        <f t="shared" ca="1" si="12"/>
        <v>0</v>
      </c>
      <c r="V27">
        <f t="shared" ca="1" si="12"/>
        <v>0</v>
      </c>
      <c r="W27">
        <f t="shared" ca="1" si="12"/>
        <v>0</v>
      </c>
      <c r="X27">
        <f t="shared" ca="1" si="12"/>
        <v>0</v>
      </c>
      <c r="Y27">
        <f t="shared" ca="1" si="12"/>
        <v>0</v>
      </c>
      <c r="Z27">
        <f t="shared" ca="1" si="12"/>
        <v>0</v>
      </c>
      <c r="AA27">
        <f t="shared" ca="1" si="12"/>
        <v>0</v>
      </c>
      <c r="AB27">
        <f t="shared" ca="1" si="12"/>
        <v>0</v>
      </c>
      <c r="AC27">
        <f t="shared" ca="1" si="12"/>
        <v>0</v>
      </c>
      <c r="AD27">
        <f t="shared" ca="1" si="12"/>
        <v>0</v>
      </c>
      <c r="AE27">
        <f t="shared" ca="1" si="12"/>
        <v>0</v>
      </c>
      <c r="AF27">
        <f t="shared" ca="1" si="12"/>
        <v>0</v>
      </c>
      <c r="AG27">
        <f t="shared" ca="1" si="12"/>
        <v>0</v>
      </c>
      <c r="AH27">
        <f t="shared" ca="1" si="12"/>
        <v>0</v>
      </c>
    </row>
    <row r="28" spans="1:34" x14ac:dyDescent="0.3">
      <c r="F28">
        <f ca="1">COUNTIF(OFFSET('정보 입력 시트'!$G31, 0, 0, 1, 15), $E$2)</f>
        <v>1</v>
      </c>
      <c r="G28">
        <f ca="1">COUNTIF(OFFSET('정보 입력 시트'!$G31, 0, 0, 1, 15), $E$3)</f>
        <v>1</v>
      </c>
      <c r="H28" t="b">
        <f t="shared" ca="1" si="0"/>
        <v>1</v>
      </c>
      <c r="I28">
        <f ca="1">IF(NOT($H28), "", IF($F28=1,MATCH($E$2,OFFSET('정보 입력 시트'!$G31, 0, 0, 1, 15),0),0))</f>
        <v>2</v>
      </c>
      <c r="J28">
        <f ca="1">IF(NOT($H28),"",IF($G28&lt;1, 0, MATCH($E$3,OFFSET('정보 입력 시트'!$G31, 0, 0, 1, 15),0)))</f>
        <v>4</v>
      </c>
      <c r="K28">
        <f ca="1">IF(NOT($H28),"",IF($G28&lt;2, 0, MATCH($E$3,OFFSET('정보 입력 시트'!$G31, 0, J28, 1, 15-J28),0)+J28))</f>
        <v>0</v>
      </c>
      <c r="L28">
        <f t="shared" ca="1" si="1"/>
        <v>2</v>
      </c>
      <c r="M28" cm="1">
        <f t="array" aca="1" ref="M28" ca="1">_xlfn.IFS(NOT($H28),"",$L28=0,0,TRUE,J28)</f>
        <v>4</v>
      </c>
      <c r="N28" cm="1">
        <f t="array" aca="1" ref="N28" ca="1">_xlfn.IFS(NOT($H28),"",$L28=0,0,TRUE,K28)</f>
        <v>0</v>
      </c>
      <c r="O28" t="str" cm="1">
        <f t="array" aca="1" ref="O28" ca="1">_xlfn.IFS(NOT($H28), "", $F28=0, IF($G28=0, VLOOKUP("EMPTY",$D$29:$E$31,2,FALSE), VLOOKUP("REQUIRED",$D$29:$E$31,2,FALSE)), $F28&gt;1, VLOOKUP("OVER",$D$29:$E$31,2,FALSE), TRUE, VLOOKUP(I28, $A$9:$B$23, 2,FALSE))</f>
        <v>더블팡</v>
      </c>
      <c r="P28" t="str" cm="1">
        <f t="array" aca="1" ref="P28" ca="1">_xlfn.IFS(NOT($H28), "", $G28&lt;1, VLOOKUP("EMPTY",$D$29:$E$31,2,FALSE), $G28&gt;2, VLOOKUP("OVER",$D$29:$E$31,2,FALSE), TRUE, VLOOKUP(J28, $A$9:$B$23, 2,FALSE))</f>
        <v>쇼크</v>
      </c>
      <c r="Q28" cm="1">
        <f t="array" aca="1" ref="Q28" ca="1">_xlfn.IFS(NOT($H28), "", $G28&lt;2, VLOOKUP("EMPTY",$D$29:$E$31,2,FALSE), $G28&gt;2, VLOOKUP("OVER",$D$29:$E$31,2,FALSE), TRUE, VLOOKUP(K28, $A$9:$B$23, 2,FALSE))</f>
        <v>-1</v>
      </c>
      <c r="S28">
        <v>9</v>
      </c>
      <c r="T28">
        <f t="shared" ref="T28:AH28" ca="1" si="13">IF(ISNUMBER($X12), IF(ISNUMBER(MATCH(T$19,$X12:$Z12,0)), 1, 0),0)</f>
        <v>0</v>
      </c>
      <c r="U28">
        <f t="shared" ca="1" si="13"/>
        <v>0</v>
      </c>
      <c r="V28">
        <f t="shared" ca="1" si="13"/>
        <v>0</v>
      </c>
      <c r="W28">
        <f t="shared" ca="1" si="13"/>
        <v>0</v>
      </c>
      <c r="X28">
        <f t="shared" ca="1" si="13"/>
        <v>0</v>
      </c>
      <c r="Y28">
        <f t="shared" ca="1" si="13"/>
        <v>0</v>
      </c>
      <c r="Z28">
        <f t="shared" ca="1" si="13"/>
        <v>0</v>
      </c>
      <c r="AA28">
        <f t="shared" ca="1" si="13"/>
        <v>0</v>
      </c>
      <c r="AB28">
        <f t="shared" ca="1" si="13"/>
        <v>0</v>
      </c>
      <c r="AC28">
        <f t="shared" ca="1" si="13"/>
        <v>0</v>
      </c>
      <c r="AD28">
        <f t="shared" ca="1" si="13"/>
        <v>0</v>
      </c>
      <c r="AE28">
        <f t="shared" ca="1" si="13"/>
        <v>0</v>
      </c>
      <c r="AF28">
        <f t="shared" ca="1" si="13"/>
        <v>0</v>
      </c>
      <c r="AG28">
        <f t="shared" ca="1" si="13"/>
        <v>0</v>
      </c>
      <c r="AH28">
        <f t="shared" ca="1" si="13"/>
        <v>0</v>
      </c>
    </row>
    <row r="29" spans="1:34" x14ac:dyDescent="0.3">
      <c r="D29" t="s">
        <v>39</v>
      </c>
      <c r="E29">
        <v>-1</v>
      </c>
      <c r="F29">
        <f ca="1">COUNTIF(OFFSET('정보 입력 시트'!$G32, 0, 0, 1, 15), $E$2)</f>
        <v>1</v>
      </c>
      <c r="G29">
        <f ca="1">COUNTIF(OFFSET('정보 입력 시트'!$G32, 0, 0, 1, 15), $E$3)</f>
        <v>2</v>
      </c>
      <c r="H29" t="b">
        <f t="shared" ca="1" si="0"/>
        <v>1</v>
      </c>
      <c r="I29">
        <f ca="1">IF(NOT($H29), "", IF($F29=1,MATCH($E$2,OFFSET('정보 입력 시트'!$G32, 0, 0, 1, 15),0),0))</f>
        <v>2</v>
      </c>
      <c r="J29">
        <f ca="1">IF(NOT($H29),"",IF($G29&lt;1, 0, MATCH($E$3,OFFSET('정보 입력 시트'!$G32, 0, 0, 1, 15),0)))</f>
        <v>4</v>
      </c>
      <c r="K29">
        <f ca="1">IF(NOT($H29),"",IF($G29&lt;2, 0, MATCH($E$3,OFFSET('정보 입력 시트'!$G32, 0, J29, 1, 15-J29),0)+J29))</f>
        <v>5</v>
      </c>
      <c r="L29">
        <f t="shared" ca="1" si="1"/>
        <v>2</v>
      </c>
      <c r="M29" cm="1">
        <f t="array" aca="1" ref="M29" ca="1">_xlfn.IFS(NOT($H29),"",$L29=0,0,TRUE,J29)</f>
        <v>4</v>
      </c>
      <c r="N29" cm="1">
        <f t="array" aca="1" ref="N29" ca="1">_xlfn.IFS(NOT($H29),"",$L29=0,0,TRUE,K29)</f>
        <v>5</v>
      </c>
      <c r="O29" t="str" cm="1">
        <f t="array" aca="1" ref="O29" ca="1">_xlfn.IFS(NOT($H29), "", $F29=0, IF($G29=0, VLOOKUP("EMPTY",$D$29:$E$31,2,FALSE), VLOOKUP("REQUIRED",$D$29:$E$31,2,FALSE)), $F29&gt;1, VLOOKUP("OVER",$D$29:$E$31,2,FALSE), TRUE, VLOOKUP(I29, $A$9:$B$23, 2,FALSE))</f>
        <v>더블팡</v>
      </c>
      <c r="P29" t="str" cm="1">
        <f t="array" aca="1" ref="P29" ca="1">_xlfn.IFS(NOT($H29), "", $G29&lt;1, VLOOKUP("EMPTY",$D$29:$E$31,2,FALSE), $G29&gt;2, VLOOKUP("OVER",$D$29:$E$31,2,FALSE), TRUE, VLOOKUP(J29, $A$9:$B$23, 2,FALSE))</f>
        <v>쇼크</v>
      </c>
      <c r="Q29" t="str" cm="1">
        <f t="array" aca="1" ref="Q29" ca="1">_xlfn.IFS(NOT($H29), "", $G29&lt;2, VLOOKUP("EMPTY",$D$29:$E$31,2,FALSE), $G29&gt;2, VLOOKUP("OVER",$D$29:$E$31,2,FALSE), TRUE, VLOOKUP(K29, $A$9:$B$23, 2,FALSE))</f>
        <v>릴파벙</v>
      </c>
      <c r="S29">
        <v>10</v>
      </c>
      <c r="T29">
        <f t="shared" ref="T29:AH29" ca="1" si="14">IF(ISNUMBER($X13), IF(ISNUMBER(MATCH(T$19,$X13:$Z13,0)), 1, 0),0)</f>
        <v>0</v>
      </c>
      <c r="U29">
        <f t="shared" ca="1" si="14"/>
        <v>0</v>
      </c>
      <c r="V29">
        <f t="shared" ca="1" si="14"/>
        <v>0</v>
      </c>
      <c r="W29">
        <f t="shared" ca="1" si="14"/>
        <v>0</v>
      </c>
      <c r="X29">
        <f t="shared" ca="1" si="14"/>
        <v>0</v>
      </c>
      <c r="Y29">
        <f t="shared" ca="1" si="14"/>
        <v>0</v>
      </c>
      <c r="Z29">
        <f t="shared" ca="1" si="14"/>
        <v>0</v>
      </c>
      <c r="AA29">
        <f t="shared" ca="1" si="14"/>
        <v>0</v>
      </c>
      <c r="AB29">
        <f t="shared" ca="1" si="14"/>
        <v>0</v>
      </c>
      <c r="AC29">
        <f t="shared" ca="1" si="14"/>
        <v>0</v>
      </c>
      <c r="AD29">
        <f t="shared" ca="1" si="14"/>
        <v>0</v>
      </c>
      <c r="AE29">
        <f t="shared" ca="1" si="14"/>
        <v>0</v>
      </c>
      <c r="AF29">
        <f t="shared" ca="1" si="14"/>
        <v>0</v>
      </c>
      <c r="AG29">
        <f t="shared" ca="1" si="14"/>
        <v>0</v>
      </c>
      <c r="AH29">
        <f t="shared" ca="1" si="14"/>
        <v>0</v>
      </c>
    </row>
    <row r="30" spans="1:34" x14ac:dyDescent="0.3">
      <c r="D30" t="s">
        <v>40</v>
      </c>
      <c r="E30">
        <v>1</v>
      </c>
      <c r="F30">
        <f ca="1">COUNTIF(OFFSET('정보 입력 시트'!$G33, 0, 0, 1, 15), $E$2)</f>
        <v>1</v>
      </c>
      <c r="G30">
        <f ca="1">COUNTIF(OFFSET('정보 입력 시트'!$G33, 0, 0, 1, 15), $E$3)</f>
        <v>2</v>
      </c>
      <c r="H30" t="b">
        <f t="shared" ca="1" si="0"/>
        <v>1</v>
      </c>
      <c r="I30">
        <f ca="1">IF(NOT($H30), "", IF($F30=1,MATCH($E$2,OFFSET('정보 입력 시트'!$G33, 0, 0, 1, 15),0),0))</f>
        <v>2</v>
      </c>
      <c r="J30">
        <f ca="1">IF(NOT($H30),"",IF($G30&lt;1, 0, MATCH($E$3,OFFSET('정보 입력 시트'!$G33, 0, 0, 1, 15),0)))</f>
        <v>4</v>
      </c>
      <c r="K30">
        <f ca="1">IF(NOT($H30),"",IF($G30&lt;2, 0, MATCH($E$3,OFFSET('정보 입력 시트'!$G33, 0, J30, 1, 15-J30),0)+J30))</f>
        <v>6</v>
      </c>
      <c r="L30">
        <f t="shared" ca="1" si="1"/>
        <v>2</v>
      </c>
      <c r="M30" cm="1">
        <f t="array" aca="1" ref="M30" ca="1">_xlfn.IFS(NOT($H30),"",$L30=0,0,TRUE,J30)</f>
        <v>4</v>
      </c>
      <c r="N30" cm="1">
        <f t="array" aca="1" ref="N30" ca="1">_xlfn.IFS(NOT($H30),"",$L30=0,0,TRUE,K30)</f>
        <v>6</v>
      </c>
      <c r="O30" t="str" cm="1">
        <f t="array" aca="1" ref="O30" ca="1">_xlfn.IFS(NOT($H30), "", $F30=0, IF($G30=0, VLOOKUP("EMPTY",$D$29:$E$31,2,FALSE), VLOOKUP("REQUIRED",$D$29:$E$31,2,FALSE)), $F30&gt;1, VLOOKUP("OVER",$D$29:$E$31,2,FALSE), TRUE, VLOOKUP(I30, $A$9:$B$23, 2,FALSE))</f>
        <v>더블팡</v>
      </c>
      <c r="P30" t="str" cm="1">
        <f t="array" aca="1" ref="P30" ca="1">_xlfn.IFS(NOT($H30), "", $G30&lt;1, VLOOKUP("EMPTY",$D$29:$E$31,2,FALSE), $G30&gt;2, VLOOKUP("OVER",$D$29:$E$31,2,FALSE), TRUE, VLOOKUP(J30, $A$9:$B$23, 2,FALSE))</f>
        <v>쇼크</v>
      </c>
      <c r="Q30" t="str" cm="1">
        <f t="array" aca="1" ref="Q30" ca="1">_xlfn.IFS(NOT($H30), "", $G30&lt;2, VLOOKUP("EMPTY",$D$29:$E$31,2,FALSE), $G30&gt;2, VLOOKUP("OVER",$D$29:$E$31,2,FALSE), TRUE, VLOOKUP(K30, $A$9:$B$23, 2,FALSE))</f>
        <v>해머</v>
      </c>
      <c r="S30">
        <v>11</v>
      </c>
      <c r="T30">
        <f t="shared" ref="T30:AH30" ca="1" si="15">IF(ISNUMBER($X14), IF(ISNUMBER(MATCH(T$19,$X14:$Z14,0)), 1, 0),0)</f>
        <v>0</v>
      </c>
      <c r="U30">
        <f t="shared" ca="1" si="15"/>
        <v>0</v>
      </c>
      <c r="V30">
        <f t="shared" ca="1" si="15"/>
        <v>0</v>
      </c>
      <c r="W30">
        <f t="shared" ca="1" si="15"/>
        <v>0</v>
      </c>
      <c r="X30">
        <f t="shared" ca="1" si="15"/>
        <v>0</v>
      </c>
      <c r="Y30">
        <f t="shared" ca="1" si="15"/>
        <v>0</v>
      </c>
      <c r="Z30">
        <f t="shared" ca="1" si="15"/>
        <v>0</v>
      </c>
      <c r="AA30">
        <f t="shared" ca="1" si="15"/>
        <v>0</v>
      </c>
      <c r="AB30">
        <f t="shared" ca="1" si="15"/>
        <v>0</v>
      </c>
      <c r="AC30">
        <f t="shared" ca="1" si="15"/>
        <v>0</v>
      </c>
      <c r="AD30">
        <f t="shared" ca="1" si="15"/>
        <v>0</v>
      </c>
      <c r="AE30">
        <f t="shared" ca="1" si="15"/>
        <v>0</v>
      </c>
      <c r="AF30">
        <f t="shared" ca="1" si="15"/>
        <v>0</v>
      </c>
      <c r="AG30">
        <f t="shared" ca="1" si="15"/>
        <v>0</v>
      </c>
      <c r="AH30">
        <f t="shared" ca="1" si="15"/>
        <v>0</v>
      </c>
    </row>
    <row r="31" spans="1:34" x14ac:dyDescent="0.3">
      <c r="D31" t="s">
        <v>41</v>
      </c>
      <c r="E31">
        <v>2</v>
      </c>
      <c r="F31">
        <f ca="1">COUNTIF(OFFSET('정보 입력 시트'!$G34, 0, 0, 1, 15), $E$2)</f>
        <v>1</v>
      </c>
      <c r="G31">
        <f ca="1">COUNTIF(OFFSET('정보 입력 시트'!$G34, 0, 0, 1, 15), $E$3)</f>
        <v>1</v>
      </c>
      <c r="H31" t="b">
        <f t="shared" ca="1" si="0"/>
        <v>1</v>
      </c>
      <c r="I31">
        <f ca="1">IF(NOT($H31), "", IF($F31=1,MATCH($E$2,OFFSET('정보 입력 시트'!$G34, 0, 0, 1, 15),0),0))</f>
        <v>2</v>
      </c>
      <c r="J31">
        <f ca="1">IF(NOT($H31),"",IF($G31&lt;1, 0, MATCH($E$3,OFFSET('정보 입력 시트'!$G34, 0, 0, 1, 15),0)))</f>
        <v>5</v>
      </c>
      <c r="K31">
        <f ca="1">IF(NOT($H31),"",IF($G31&lt;2, 0, MATCH($E$3,OFFSET('정보 입력 시트'!$G34, 0, J31, 1, 15-J31),0)+J31))</f>
        <v>0</v>
      </c>
      <c r="L31">
        <f t="shared" ca="1" si="1"/>
        <v>2</v>
      </c>
      <c r="M31" cm="1">
        <f t="array" aca="1" ref="M31" ca="1">_xlfn.IFS(NOT($H31),"",$L31=0,0,TRUE,J31)</f>
        <v>5</v>
      </c>
      <c r="N31" cm="1">
        <f t="array" aca="1" ref="N31" ca="1">_xlfn.IFS(NOT($H31),"",$L31=0,0,TRUE,K31)</f>
        <v>0</v>
      </c>
      <c r="O31" t="str" cm="1">
        <f t="array" aca="1" ref="O31" ca="1">_xlfn.IFS(NOT($H31), "", $F31=0, IF($G31=0, VLOOKUP("EMPTY",$D$29:$E$31,2,FALSE), VLOOKUP("REQUIRED",$D$29:$E$31,2,FALSE)), $F31&gt;1, VLOOKUP("OVER",$D$29:$E$31,2,FALSE), TRUE, VLOOKUP(I31, $A$9:$B$23, 2,FALSE))</f>
        <v>더블팡</v>
      </c>
      <c r="P31" t="str" cm="1">
        <f t="array" aca="1" ref="P31" ca="1">_xlfn.IFS(NOT($H31), "", $G31&lt;1, VLOOKUP("EMPTY",$D$29:$E$31,2,FALSE), $G31&gt;2, VLOOKUP("OVER",$D$29:$E$31,2,FALSE), TRUE, VLOOKUP(J31, $A$9:$B$23, 2,FALSE))</f>
        <v>릴파벙</v>
      </c>
      <c r="Q31" cm="1">
        <f t="array" aca="1" ref="Q31" ca="1">_xlfn.IFS(NOT($H31), "", $G31&lt;2, VLOOKUP("EMPTY",$D$29:$E$31,2,FALSE), $G31&gt;2, VLOOKUP("OVER",$D$29:$E$31,2,FALSE), TRUE, VLOOKUP(K31, $A$9:$B$23, 2,FALSE))</f>
        <v>-1</v>
      </c>
      <c r="S31">
        <v>12</v>
      </c>
      <c r="T31">
        <f t="shared" ref="T31:AH31" ca="1" si="16">IF(ISNUMBER($X15), IF(ISNUMBER(MATCH(T$19,$X15:$Z15,0)), 1, 0),0)</f>
        <v>0</v>
      </c>
      <c r="U31">
        <f t="shared" ca="1" si="16"/>
        <v>0</v>
      </c>
      <c r="V31">
        <f t="shared" ca="1" si="16"/>
        <v>0</v>
      </c>
      <c r="W31">
        <f t="shared" ca="1" si="16"/>
        <v>0</v>
      </c>
      <c r="X31">
        <f t="shared" ca="1" si="16"/>
        <v>0</v>
      </c>
      <c r="Y31">
        <f t="shared" ca="1" si="16"/>
        <v>0</v>
      </c>
      <c r="Z31">
        <f t="shared" ca="1" si="16"/>
        <v>0</v>
      </c>
      <c r="AA31">
        <f t="shared" ca="1" si="16"/>
        <v>0</v>
      </c>
      <c r="AB31">
        <f t="shared" ca="1" si="16"/>
        <v>0</v>
      </c>
      <c r="AC31">
        <f t="shared" ca="1" si="16"/>
        <v>0</v>
      </c>
      <c r="AD31">
        <f t="shared" ca="1" si="16"/>
        <v>0</v>
      </c>
      <c r="AE31">
        <f t="shared" ca="1" si="16"/>
        <v>0</v>
      </c>
      <c r="AF31">
        <f t="shared" ca="1" si="16"/>
        <v>0</v>
      </c>
      <c r="AG31">
        <f t="shared" ca="1" si="16"/>
        <v>0</v>
      </c>
      <c r="AH31">
        <f t="shared" ca="1" si="16"/>
        <v>0</v>
      </c>
    </row>
    <row r="32" spans="1:34" x14ac:dyDescent="0.3">
      <c r="D32" t="s">
        <v>42</v>
      </c>
      <c r="E32">
        <v>0</v>
      </c>
      <c r="F32">
        <f ca="1">COUNTIF(OFFSET('정보 입력 시트'!$G35, 0, 0, 1, 15), $E$2)</f>
        <v>1</v>
      </c>
      <c r="G32">
        <f ca="1">COUNTIF(OFFSET('정보 입력 시트'!$G35, 0, 0, 1, 15), $E$3)</f>
        <v>2</v>
      </c>
      <c r="H32" t="b">
        <f t="shared" ca="1" si="0"/>
        <v>1</v>
      </c>
      <c r="I32">
        <f ca="1">IF(NOT($H32), "", IF($F32=1,MATCH($E$2,OFFSET('정보 입력 시트'!$G35, 0, 0, 1, 15),0),0))</f>
        <v>2</v>
      </c>
      <c r="J32">
        <f ca="1">IF(NOT($H32),"",IF($G32&lt;1, 0, MATCH($E$3,OFFSET('정보 입력 시트'!$G35, 0, 0, 1, 15),0)))</f>
        <v>5</v>
      </c>
      <c r="K32">
        <f ca="1">IF(NOT($H32),"",IF($G32&lt;2, 0, MATCH($E$3,OFFSET('정보 입력 시트'!$G35, 0, J32, 1, 15-J32),0)+J32))</f>
        <v>6</v>
      </c>
      <c r="L32">
        <f t="shared" ca="1" si="1"/>
        <v>2</v>
      </c>
      <c r="M32" cm="1">
        <f t="array" aca="1" ref="M32" ca="1">_xlfn.IFS(NOT($H32),"",$L32=0,0,TRUE,J32)</f>
        <v>5</v>
      </c>
      <c r="N32" cm="1">
        <f t="array" aca="1" ref="N32" ca="1">_xlfn.IFS(NOT($H32),"",$L32=0,0,TRUE,K32)</f>
        <v>6</v>
      </c>
      <c r="O32" t="str" cm="1">
        <f t="array" aca="1" ref="O32" ca="1">_xlfn.IFS(NOT($H32), "", $F32=0, IF($G32=0, VLOOKUP("EMPTY",$D$29:$E$31,2,FALSE), VLOOKUP("REQUIRED",$D$29:$E$31,2,FALSE)), $F32&gt;1, VLOOKUP("OVER",$D$29:$E$31,2,FALSE), TRUE, VLOOKUP(I32, $A$9:$B$23, 2,FALSE))</f>
        <v>더블팡</v>
      </c>
      <c r="P32" t="str" cm="1">
        <f t="array" aca="1" ref="P32" ca="1">_xlfn.IFS(NOT($H32), "", $G32&lt;1, VLOOKUP("EMPTY",$D$29:$E$31,2,FALSE), $G32&gt;2, VLOOKUP("OVER",$D$29:$E$31,2,FALSE), TRUE, VLOOKUP(J32, $A$9:$B$23, 2,FALSE))</f>
        <v>릴파벙</v>
      </c>
      <c r="Q32" t="str" cm="1">
        <f t="array" aca="1" ref="Q32" ca="1">_xlfn.IFS(NOT($H32), "", $G32&lt;2, VLOOKUP("EMPTY",$D$29:$E$31,2,FALSE), $G32&gt;2, VLOOKUP("OVER",$D$29:$E$31,2,FALSE), TRUE, VLOOKUP(K32, $A$9:$B$23, 2,FALSE))</f>
        <v>해머</v>
      </c>
      <c r="S32">
        <v>13</v>
      </c>
      <c r="T32">
        <f t="shared" ref="T32:AH32" ca="1" si="17">IF(ISNUMBER($X16), IF(ISNUMBER(MATCH(T$19,$X16:$Z16,0)), 1, 0),0)</f>
        <v>0</v>
      </c>
      <c r="U32">
        <f t="shared" ca="1" si="17"/>
        <v>0</v>
      </c>
      <c r="V32">
        <f t="shared" ca="1" si="17"/>
        <v>0</v>
      </c>
      <c r="W32">
        <f t="shared" ca="1" si="17"/>
        <v>0</v>
      </c>
      <c r="X32">
        <f t="shared" ca="1" si="17"/>
        <v>0</v>
      </c>
      <c r="Y32">
        <f t="shared" ca="1" si="17"/>
        <v>0</v>
      </c>
      <c r="Z32">
        <f t="shared" ca="1" si="17"/>
        <v>0</v>
      </c>
      <c r="AA32">
        <f t="shared" ca="1" si="17"/>
        <v>0</v>
      </c>
      <c r="AB32">
        <f t="shared" ca="1" si="17"/>
        <v>0</v>
      </c>
      <c r="AC32">
        <f t="shared" ca="1" si="17"/>
        <v>0</v>
      </c>
      <c r="AD32">
        <f t="shared" ca="1" si="17"/>
        <v>0</v>
      </c>
      <c r="AE32">
        <f t="shared" ca="1" si="17"/>
        <v>0</v>
      </c>
      <c r="AF32">
        <f t="shared" ca="1" si="17"/>
        <v>0</v>
      </c>
      <c r="AG32">
        <f t="shared" ca="1" si="17"/>
        <v>0</v>
      </c>
      <c r="AH32">
        <f t="shared" ca="1" si="17"/>
        <v>0</v>
      </c>
    </row>
    <row r="33" spans="6:34" x14ac:dyDescent="0.3">
      <c r="F33">
        <f ca="1">COUNTIF(OFFSET('정보 입력 시트'!$G36, 0, 0, 1, 15), $E$2)</f>
        <v>1</v>
      </c>
      <c r="G33">
        <f ca="1">COUNTIF(OFFSET('정보 입력 시트'!$G36, 0, 0, 1, 15), $E$3)</f>
        <v>1</v>
      </c>
      <c r="H33" t="b">
        <f t="shared" ca="1" si="0"/>
        <v>1</v>
      </c>
      <c r="I33">
        <f ca="1">IF(NOT($H33), "", IF($F33=1,MATCH($E$2,OFFSET('정보 입력 시트'!$G36, 0, 0, 1, 15),0),0))</f>
        <v>2</v>
      </c>
      <c r="J33">
        <f ca="1">IF(NOT($H33),"",IF($G33&lt;1, 0, MATCH($E$3,OFFSET('정보 입력 시트'!$G36, 0, 0, 1, 15),0)))</f>
        <v>6</v>
      </c>
      <c r="K33">
        <f ca="1">IF(NOT($H33),"",IF($G33&lt;2, 0, MATCH($E$3,OFFSET('정보 입력 시트'!$G36, 0, J33, 1, 15-J33),0)+J33))</f>
        <v>0</v>
      </c>
      <c r="L33">
        <f t="shared" ca="1" si="1"/>
        <v>2</v>
      </c>
      <c r="M33" cm="1">
        <f t="array" aca="1" ref="M33" ca="1">_xlfn.IFS(NOT($H33),"",$L33=0,0,TRUE,J33)</f>
        <v>6</v>
      </c>
      <c r="N33" cm="1">
        <f t="array" aca="1" ref="N33" ca="1">_xlfn.IFS(NOT($H33),"",$L33=0,0,TRUE,K33)</f>
        <v>0</v>
      </c>
      <c r="O33" t="str" cm="1">
        <f t="array" aca="1" ref="O33" ca="1">_xlfn.IFS(NOT($H33), "", $F33=0, IF($G33=0, VLOOKUP("EMPTY",$D$29:$E$31,2,FALSE), VLOOKUP("REQUIRED",$D$29:$E$31,2,FALSE)), $F33&gt;1, VLOOKUP("OVER",$D$29:$E$31,2,FALSE), TRUE, VLOOKUP(I33, $A$9:$B$23, 2,FALSE))</f>
        <v>더블팡</v>
      </c>
      <c r="P33" t="str" cm="1">
        <f t="array" aca="1" ref="P33" ca="1">_xlfn.IFS(NOT($H33), "", $G33&lt;1, VLOOKUP("EMPTY",$D$29:$E$31,2,FALSE), $G33&gt;2, VLOOKUP("OVER",$D$29:$E$31,2,FALSE), TRUE, VLOOKUP(J33, $A$9:$B$23, 2,FALSE))</f>
        <v>해머</v>
      </c>
      <c r="Q33" cm="1">
        <f t="array" aca="1" ref="Q33" ca="1">_xlfn.IFS(NOT($H33), "", $G33&lt;2, VLOOKUP("EMPTY",$D$29:$E$31,2,FALSE), $G33&gt;2, VLOOKUP("OVER",$D$29:$E$31,2,FALSE), TRUE, VLOOKUP(K33, $A$9:$B$23, 2,FALSE))</f>
        <v>-1</v>
      </c>
      <c r="S33">
        <v>14</v>
      </c>
      <c r="T33">
        <f t="shared" ref="T33:AH33" ca="1" si="18">IF(ISNUMBER($X17), IF(ISNUMBER(MATCH(T$19,$X17:$Z17,0)), 1, 0),0)</f>
        <v>0</v>
      </c>
      <c r="U33">
        <f t="shared" ca="1" si="18"/>
        <v>0</v>
      </c>
      <c r="V33">
        <f t="shared" ca="1" si="18"/>
        <v>0</v>
      </c>
      <c r="W33">
        <f t="shared" ca="1" si="18"/>
        <v>0</v>
      </c>
      <c r="X33">
        <f t="shared" ca="1" si="18"/>
        <v>0</v>
      </c>
      <c r="Y33">
        <f t="shared" ca="1" si="18"/>
        <v>0</v>
      </c>
      <c r="Z33">
        <f t="shared" ca="1" si="18"/>
        <v>0</v>
      </c>
      <c r="AA33">
        <f t="shared" ca="1" si="18"/>
        <v>0</v>
      </c>
      <c r="AB33">
        <f t="shared" ca="1" si="18"/>
        <v>0</v>
      </c>
      <c r="AC33">
        <f t="shared" ca="1" si="18"/>
        <v>0</v>
      </c>
      <c r="AD33">
        <f t="shared" ca="1" si="18"/>
        <v>0</v>
      </c>
      <c r="AE33">
        <f t="shared" ca="1" si="18"/>
        <v>0</v>
      </c>
      <c r="AF33">
        <f t="shared" ca="1" si="18"/>
        <v>0</v>
      </c>
      <c r="AG33">
        <f t="shared" ca="1" si="18"/>
        <v>0</v>
      </c>
      <c r="AH33">
        <f t="shared" ca="1" si="18"/>
        <v>0</v>
      </c>
    </row>
    <row r="34" spans="6:34" x14ac:dyDescent="0.3">
      <c r="F34">
        <f ca="1">COUNTIF(OFFSET('정보 입력 시트'!$G37, 0, 0, 1, 15), $E$2)</f>
        <v>1</v>
      </c>
      <c r="G34">
        <f ca="1">COUNTIF(OFFSET('정보 입력 시트'!$G37, 0, 0, 1, 15), $E$3)</f>
        <v>0</v>
      </c>
      <c r="H34" t="b">
        <f t="shared" ca="1" si="0"/>
        <v>1</v>
      </c>
      <c r="I34">
        <f ca="1">IF(NOT($H34), "", IF($F34=1,MATCH($E$2,OFFSET('정보 입력 시트'!$G37, 0, 0, 1, 15),0),0))</f>
        <v>3</v>
      </c>
      <c r="J34">
        <f ca="1">IF(NOT($H34),"",IF($G34&lt;1, 0, MATCH($E$3,OFFSET('정보 입력 시트'!$G37, 0, 0, 1, 15),0)))</f>
        <v>0</v>
      </c>
      <c r="K34">
        <f ca="1">IF(NOT($H34),"",IF($G34&lt;2, 0, MATCH($E$3,OFFSET('정보 입력 시트'!$G37, 0, J34, 1, 15-J34),0)+J34))</f>
        <v>0</v>
      </c>
      <c r="L34">
        <f t="shared" ca="1" si="1"/>
        <v>3</v>
      </c>
      <c r="M34" cm="1">
        <f t="array" aca="1" ref="M34" ca="1">_xlfn.IFS(NOT($H34),"",$L34=0,0,TRUE,J34)</f>
        <v>0</v>
      </c>
      <c r="N34" cm="1">
        <f t="array" aca="1" ref="N34" ca="1">_xlfn.IFS(NOT($H34),"",$L34=0,0,TRUE,K34)</f>
        <v>0</v>
      </c>
      <c r="O34" t="str" cm="1">
        <f t="array" aca="1" ref="O34" ca="1">_xlfn.IFS(NOT($H34), "", $F34=0, IF($G34=0, VLOOKUP("EMPTY",$D$29:$E$31,2,FALSE), VLOOKUP("REQUIRED",$D$29:$E$31,2,FALSE)), $F34&gt;1, VLOOKUP("OVER",$D$29:$E$31,2,FALSE), TRUE, VLOOKUP(I34, $A$9:$B$23, 2,FALSE))</f>
        <v>캐논</v>
      </c>
      <c r="P34" cm="1">
        <f t="array" aca="1" ref="P34" ca="1">_xlfn.IFS(NOT($H34), "", $G34&lt;1, VLOOKUP("EMPTY",$D$29:$E$31,2,FALSE), $G34&gt;2, VLOOKUP("OVER",$D$29:$E$31,2,FALSE), TRUE, VLOOKUP(J34, $A$9:$B$23, 2,FALSE))</f>
        <v>-1</v>
      </c>
      <c r="Q34" cm="1">
        <f t="array" aca="1" ref="Q34" ca="1">_xlfn.IFS(NOT($H34), "", $G34&lt;2, VLOOKUP("EMPTY",$D$29:$E$31,2,FALSE), $G34&gt;2, VLOOKUP("OVER",$D$29:$E$31,2,FALSE), TRUE, VLOOKUP(K34, $A$9:$B$23, 2,FALSE))</f>
        <v>-1</v>
      </c>
      <c r="S34">
        <v>15</v>
      </c>
      <c r="T34">
        <f t="shared" ref="T34:AH34" ca="1" si="19">IF(ISNUMBER($X18), IF(ISNUMBER(MATCH(T$19,$X18:$Z18,0)), 1, 0),0)</f>
        <v>0</v>
      </c>
      <c r="U34">
        <f t="shared" ca="1" si="19"/>
        <v>0</v>
      </c>
      <c r="V34">
        <f t="shared" ca="1" si="19"/>
        <v>0</v>
      </c>
      <c r="W34">
        <f t="shared" ca="1" si="19"/>
        <v>0</v>
      </c>
      <c r="X34">
        <f t="shared" ca="1" si="19"/>
        <v>0</v>
      </c>
      <c r="Y34">
        <f t="shared" ca="1" si="19"/>
        <v>0</v>
      </c>
      <c r="Z34">
        <f t="shared" ca="1" si="19"/>
        <v>0</v>
      </c>
      <c r="AA34">
        <f t="shared" ca="1" si="19"/>
        <v>0</v>
      </c>
      <c r="AB34">
        <f t="shared" ca="1" si="19"/>
        <v>0</v>
      </c>
      <c r="AC34">
        <f t="shared" ca="1" si="19"/>
        <v>0</v>
      </c>
      <c r="AD34">
        <f t="shared" ca="1" si="19"/>
        <v>0</v>
      </c>
      <c r="AE34">
        <f t="shared" ca="1" si="19"/>
        <v>0</v>
      </c>
      <c r="AF34">
        <f t="shared" ca="1" si="19"/>
        <v>0</v>
      </c>
      <c r="AG34">
        <f t="shared" ca="1" si="19"/>
        <v>0</v>
      </c>
      <c r="AH34">
        <f t="shared" ca="1" si="19"/>
        <v>0</v>
      </c>
    </row>
    <row r="35" spans="6:34" x14ac:dyDescent="0.3">
      <c r="F35">
        <f ca="1">COUNTIF(OFFSET('정보 입력 시트'!$G38, 0, 0, 1, 15), $E$2)</f>
        <v>1</v>
      </c>
      <c r="G35">
        <f ca="1">COUNTIF(OFFSET('정보 입력 시트'!$G38, 0, 0, 1, 15), $E$3)</f>
        <v>1</v>
      </c>
      <c r="H35" t="b">
        <f t="shared" ca="1" si="0"/>
        <v>1</v>
      </c>
      <c r="I35">
        <f ca="1">IF(NOT($H35), "", IF($F35=1,MATCH($E$2,OFFSET('정보 입력 시트'!$G38, 0, 0, 1, 15),0),0))</f>
        <v>3</v>
      </c>
      <c r="J35">
        <f ca="1">IF(NOT($H35),"",IF($G35&lt;1, 0, MATCH($E$3,OFFSET('정보 입력 시트'!$G38, 0, 0, 1, 15),0)))</f>
        <v>1</v>
      </c>
      <c r="K35">
        <f ca="1">IF(NOT($H35),"",IF($G35&lt;2, 0, MATCH($E$3,OFFSET('정보 입력 시트'!$G38, 0, J35, 1, 15-J35),0)+J35))</f>
        <v>0</v>
      </c>
      <c r="L35">
        <f t="shared" ca="1" si="1"/>
        <v>3</v>
      </c>
      <c r="M35" cm="1">
        <f t="array" aca="1" ref="M35" ca="1">_xlfn.IFS(NOT($H35),"",$L35=0,0,TRUE,J35)</f>
        <v>1</v>
      </c>
      <c r="N35" cm="1">
        <f t="array" aca="1" ref="N35" ca="1">_xlfn.IFS(NOT($H35),"",$L35=0,0,TRUE,K35)</f>
        <v>0</v>
      </c>
      <c r="O35" t="str" cm="1">
        <f t="array" aca="1" ref="O35" ca="1">_xlfn.IFS(NOT($H35), "", $F35=0, IF($G35=0, VLOOKUP("EMPTY",$D$29:$E$31,2,FALSE), VLOOKUP("REQUIRED",$D$29:$E$31,2,FALSE)), $F35&gt;1, VLOOKUP("OVER",$D$29:$E$31,2,FALSE), TRUE, VLOOKUP(I35, $A$9:$B$23, 2,FALSE))</f>
        <v>캐논</v>
      </c>
      <c r="P35" t="str" cm="1">
        <f t="array" aca="1" ref="P35" ca="1">_xlfn.IFS(NOT($H35), "", $G35&lt;1, VLOOKUP("EMPTY",$D$29:$E$31,2,FALSE), $G35&gt;2, VLOOKUP("OVER",$D$29:$E$31,2,FALSE), TRUE, VLOOKUP(J35, $A$9:$B$23, 2,FALSE))</f>
        <v>매그넘</v>
      </c>
      <c r="Q35" cm="1">
        <f t="array" aca="1" ref="Q35" ca="1">_xlfn.IFS(NOT($H35), "", $G35&lt;2, VLOOKUP("EMPTY",$D$29:$E$31,2,FALSE), $G35&gt;2, VLOOKUP("OVER",$D$29:$E$31,2,FALSE), TRUE, VLOOKUP(K35, $A$9:$B$23, 2,FALSE))</f>
        <v>-1</v>
      </c>
      <c r="S35" t="s">
        <v>47</v>
      </c>
      <c r="T35" cm="1">
        <f t="array" ref="T35:AH35">_xlfn.SEQUENCE(1, 15, 1, 1)</f>
        <v>1</v>
      </c>
      <c r="U35">
        <v>2</v>
      </c>
      <c r="V35">
        <v>3</v>
      </c>
      <c r="W35">
        <v>4</v>
      </c>
      <c r="X35">
        <v>5</v>
      </c>
      <c r="Y35">
        <v>6</v>
      </c>
      <c r="Z35">
        <v>7</v>
      </c>
      <c r="AA35">
        <v>8</v>
      </c>
      <c r="AB35">
        <v>9</v>
      </c>
      <c r="AC35">
        <v>10</v>
      </c>
      <c r="AD35">
        <v>11</v>
      </c>
      <c r="AE35">
        <v>12</v>
      </c>
      <c r="AF35">
        <v>13</v>
      </c>
      <c r="AG35">
        <v>14</v>
      </c>
      <c r="AH35">
        <v>15</v>
      </c>
    </row>
    <row r="36" spans="6:34" x14ac:dyDescent="0.3">
      <c r="F36">
        <f ca="1">COUNTIF(OFFSET('정보 입력 시트'!$G39, 0, 0, 1, 15), $E$2)</f>
        <v>1</v>
      </c>
      <c r="G36">
        <f ca="1">COUNTIF(OFFSET('정보 입력 시트'!$G39, 0, 0, 1, 15), $E$3)</f>
        <v>2</v>
      </c>
      <c r="H36" t="b">
        <f t="shared" ca="1" si="0"/>
        <v>1</v>
      </c>
      <c r="I36">
        <f ca="1">IF(NOT($H36), "", IF($F36=1,MATCH($E$2,OFFSET('정보 입력 시트'!$G39, 0, 0, 1, 15),0),0))</f>
        <v>3</v>
      </c>
      <c r="J36">
        <f ca="1">IF(NOT($H36),"",IF($G36&lt;1, 0, MATCH($E$3,OFFSET('정보 입력 시트'!$G39, 0, 0, 1, 15),0)))</f>
        <v>1</v>
      </c>
      <c r="K36">
        <f ca="1">IF(NOT($H36),"",IF($G36&lt;2, 0, MATCH($E$3,OFFSET('정보 입력 시트'!$G39, 0, J36, 1, 15-J36),0)+J36))</f>
        <v>2</v>
      </c>
      <c r="L36">
        <f t="shared" ca="1" si="1"/>
        <v>3</v>
      </c>
      <c r="M36" cm="1">
        <f t="array" aca="1" ref="M36" ca="1">_xlfn.IFS(NOT($H36),"",$L36=0,0,TRUE,J36)</f>
        <v>1</v>
      </c>
      <c r="N36" cm="1">
        <f t="array" aca="1" ref="N36" ca="1">_xlfn.IFS(NOT($H36),"",$L36=0,0,TRUE,K36)</f>
        <v>2</v>
      </c>
      <c r="O36" t="str" cm="1">
        <f t="array" aca="1" ref="O36" ca="1">_xlfn.IFS(NOT($H36), "", $F36=0, IF($G36=0, VLOOKUP("EMPTY",$D$29:$E$31,2,FALSE), VLOOKUP("REQUIRED",$D$29:$E$31,2,FALSE)), $F36&gt;1, VLOOKUP("OVER",$D$29:$E$31,2,FALSE), TRUE, VLOOKUP(I36, $A$9:$B$23, 2,FALSE))</f>
        <v>캐논</v>
      </c>
      <c r="P36" t="str" cm="1">
        <f t="array" aca="1" ref="P36" ca="1">_xlfn.IFS(NOT($H36), "", $G36&lt;1, VLOOKUP("EMPTY",$D$29:$E$31,2,FALSE), $G36&gt;2, VLOOKUP("OVER",$D$29:$E$31,2,FALSE), TRUE, VLOOKUP(J36, $A$9:$B$23, 2,FALSE))</f>
        <v>매그넘</v>
      </c>
      <c r="Q36" t="str" cm="1">
        <f t="array" aca="1" ref="Q36" ca="1">_xlfn.IFS(NOT($H36), "", $G36&lt;2, VLOOKUP("EMPTY",$D$29:$E$31,2,FALSE), $G36&gt;2, VLOOKUP("OVER",$D$29:$E$31,2,FALSE), TRUE, VLOOKUP(K36, $A$9:$B$23, 2,FALSE))</f>
        <v>더블팡</v>
      </c>
      <c r="S36" cm="1">
        <f t="array" ref="S36:S50">_xlfn.SEQUENCE(15, 1, 1, 1)</f>
        <v>1</v>
      </c>
      <c r="T36">
        <f ca="1">T20*VLOOKUP($S36,$A$9:$C$23,3,FALSE)</f>
        <v>25</v>
      </c>
      <c r="U36">
        <f t="shared" ref="U36:AH36" ca="1" si="20">U20*VLOOKUP($S36,$A$9:$C$23,3,FALSE)</f>
        <v>25</v>
      </c>
      <c r="V36">
        <f t="shared" ca="1" si="20"/>
        <v>0</v>
      </c>
      <c r="W36">
        <f t="shared" ca="1" si="20"/>
        <v>25</v>
      </c>
      <c r="X36">
        <f t="shared" ca="1" si="20"/>
        <v>0</v>
      </c>
      <c r="Y36">
        <f t="shared" ca="1" si="20"/>
        <v>0</v>
      </c>
      <c r="Z36">
        <f t="shared" ca="1" si="20"/>
        <v>0</v>
      </c>
      <c r="AA36">
        <f t="shared" ca="1" si="20"/>
        <v>0</v>
      </c>
      <c r="AB36">
        <f t="shared" ca="1" si="20"/>
        <v>0</v>
      </c>
      <c r="AC36">
        <f t="shared" ca="1" si="20"/>
        <v>0</v>
      </c>
      <c r="AD36">
        <f t="shared" ca="1" si="20"/>
        <v>0</v>
      </c>
      <c r="AE36">
        <f t="shared" ca="1" si="20"/>
        <v>0</v>
      </c>
      <c r="AF36">
        <f t="shared" ca="1" si="20"/>
        <v>0</v>
      </c>
      <c r="AG36">
        <f t="shared" ca="1" si="20"/>
        <v>0</v>
      </c>
      <c r="AH36">
        <f t="shared" ca="1" si="20"/>
        <v>0</v>
      </c>
    </row>
    <row r="37" spans="6:34" x14ac:dyDescent="0.3">
      <c r="F37">
        <f ca="1">COUNTIF(OFFSET('정보 입력 시트'!$G40, 0, 0, 1, 15), $E$2)</f>
        <v>1</v>
      </c>
      <c r="G37">
        <f ca="1">COUNTIF(OFFSET('정보 입력 시트'!$G40, 0, 0, 1, 15), $E$3)</f>
        <v>2</v>
      </c>
      <c r="H37" t="b">
        <f t="shared" ca="1" si="0"/>
        <v>1</v>
      </c>
      <c r="I37">
        <f ca="1">IF(NOT($H37), "", IF($F37=1,MATCH($E$2,OFFSET('정보 입력 시트'!$G40, 0, 0, 1, 15),0),0))</f>
        <v>3</v>
      </c>
      <c r="J37">
        <f ca="1">IF(NOT($H37),"",IF($G37&lt;1, 0, MATCH($E$3,OFFSET('정보 입력 시트'!$G40, 0, 0, 1, 15),0)))</f>
        <v>1</v>
      </c>
      <c r="K37">
        <f ca="1">IF(NOT($H37),"",IF($G37&lt;2, 0, MATCH($E$3,OFFSET('정보 입력 시트'!$G40, 0, J37, 1, 15-J37),0)+J37))</f>
        <v>4</v>
      </c>
      <c r="L37">
        <f t="shared" ca="1" si="1"/>
        <v>3</v>
      </c>
      <c r="M37" cm="1">
        <f t="array" aca="1" ref="M37" ca="1">_xlfn.IFS(NOT($H37),"",$L37=0,0,TRUE,J37)</f>
        <v>1</v>
      </c>
      <c r="N37" cm="1">
        <f t="array" aca="1" ref="N37" ca="1">_xlfn.IFS(NOT($H37),"",$L37=0,0,TRUE,K37)</f>
        <v>4</v>
      </c>
      <c r="O37" t="str" cm="1">
        <f t="array" aca="1" ref="O37" ca="1">_xlfn.IFS(NOT($H37), "", $F37=0, IF($G37=0, VLOOKUP("EMPTY",$D$29:$E$31,2,FALSE), VLOOKUP("REQUIRED",$D$29:$E$31,2,FALSE)), $F37&gt;1, VLOOKUP("OVER",$D$29:$E$31,2,FALSE), TRUE, VLOOKUP(I37, $A$9:$B$23, 2,FALSE))</f>
        <v>캐논</v>
      </c>
      <c r="P37" t="str" cm="1">
        <f t="array" aca="1" ref="P37" ca="1">_xlfn.IFS(NOT($H37), "", $G37&lt;1, VLOOKUP("EMPTY",$D$29:$E$31,2,FALSE), $G37&gt;2, VLOOKUP("OVER",$D$29:$E$31,2,FALSE), TRUE, VLOOKUP(J37, $A$9:$B$23, 2,FALSE))</f>
        <v>매그넘</v>
      </c>
      <c r="Q37" t="str" cm="1">
        <f t="array" aca="1" ref="Q37" ca="1">_xlfn.IFS(NOT($H37), "", $G37&lt;2, VLOOKUP("EMPTY",$D$29:$E$31,2,FALSE), $G37&gt;2, VLOOKUP("OVER",$D$29:$E$31,2,FALSE), TRUE, VLOOKUP(K37, $A$9:$B$23, 2,FALSE))</f>
        <v>쇼크</v>
      </c>
      <c r="S37">
        <v>2</v>
      </c>
      <c r="T37">
        <f t="shared" ref="T37:AH37" ca="1" si="21">T21*VLOOKUP($S37,$A$9:$C$23,3,FALSE)</f>
        <v>0</v>
      </c>
      <c r="U37">
        <f t="shared" ca="1" si="21"/>
        <v>25</v>
      </c>
      <c r="V37">
        <f t="shared" ca="1" si="21"/>
        <v>25</v>
      </c>
      <c r="W37">
        <f t="shared" ca="1" si="21"/>
        <v>0</v>
      </c>
      <c r="X37">
        <f t="shared" ca="1" si="21"/>
        <v>25</v>
      </c>
      <c r="Y37">
        <f t="shared" ca="1" si="21"/>
        <v>0</v>
      </c>
      <c r="Z37">
        <f t="shared" ca="1" si="21"/>
        <v>0</v>
      </c>
      <c r="AA37">
        <f t="shared" ca="1" si="21"/>
        <v>0</v>
      </c>
      <c r="AB37">
        <f t="shared" ca="1" si="21"/>
        <v>0</v>
      </c>
      <c r="AC37">
        <f t="shared" ca="1" si="21"/>
        <v>0</v>
      </c>
      <c r="AD37">
        <f t="shared" ca="1" si="21"/>
        <v>0</v>
      </c>
      <c r="AE37">
        <f t="shared" ca="1" si="21"/>
        <v>0</v>
      </c>
      <c r="AF37">
        <f t="shared" ca="1" si="21"/>
        <v>0</v>
      </c>
      <c r="AG37">
        <f t="shared" ca="1" si="21"/>
        <v>0</v>
      </c>
      <c r="AH37">
        <f t="shared" ca="1" si="21"/>
        <v>0</v>
      </c>
    </row>
    <row r="38" spans="6:34" x14ac:dyDescent="0.3">
      <c r="F38">
        <f ca="1">COUNTIF(OFFSET('정보 입력 시트'!$G41, 0, 0, 1, 15), $E$2)</f>
        <v>1</v>
      </c>
      <c r="G38">
        <f ca="1">COUNTIF(OFFSET('정보 입력 시트'!$G41, 0, 0, 1, 15), $E$3)</f>
        <v>2</v>
      </c>
      <c r="H38" t="b">
        <f t="shared" ca="1" si="0"/>
        <v>1</v>
      </c>
      <c r="I38">
        <f ca="1">IF(NOT($H38), "", IF($F38=1,MATCH($E$2,OFFSET('정보 입력 시트'!$G41, 0, 0, 1, 15),0),0))</f>
        <v>3</v>
      </c>
      <c r="J38">
        <f ca="1">IF(NOT($H38),"",IF($G38&lt;1, 0, MATCH($E$3,OFFSET('정보 입력 시트'!$G41, 0, 0, 1, 15),0)))</f>
        <v>1</v>
      </c>
      <c r="K38">
        <f ca="1">IF(NOT($H38),"",IF($G38&lt;2, 0, MATCH($E$3,OFFSET('정보 입력 시트'!$G41, 0, J38, 1, 15-J38),0)+J38))</f>
        <v>5</v>
      </c>
      <c r="L38">
        <f t="shared" ca="1" si="1"/>
        <v>3</v>
      </c>
      <c r="M38" cm="1">
        <f t="array" aca="1" ref="M38" ca="1">_xlfn.IFS(NOT($H38),"",$L38=0,0,TRUE,J38)</f>
        <v>1</v>
      </c>
      <c r="N38" cm="1">
        <f t="array" aca="1" ref="N38" ca="1">_xlfn.IFS(NOT($H38),"",$L38=0,0,TRUE,K38)</f>
        <v>5</v>
      </c>
      <c r="O38" t="str" cm="1">
        <f t="array" aca="1" ref="O38" ca="1">_xlfn.IFS(NOT($H38), "", $F38=0, IF($G38=0, VLOOKUP("EMPTY",$D$29:$E$31,2,FALSE), VLOOKUP("REQUIRED",$D$29:$E$31,2,FALSE)), $F38&gt;1, VLOOKUP("OVER",$D$29:$E$31,2,FALSE), TRUE, VLOOKUP(I38, $A$9:$B$23, 2,FALSE))</f>
        <v>캐논</v>
      </c>
      <c r="P38" t="str" cm="1">
        <f t="array" aca="1" ref="P38" ca="1">_xlfn.IFS(NOT($H38), "", $G38&lt;1, VLOOKUP("EMPTY",$D$29:$E$31,2,FALSE), $G38&gt;2, VLOOKUP("OVER",$D$29:$E$31,2,FALSE), TRUE, VLOOKUP(J38, $A$9:$B$23, 2,FALSE))</f>
        <v>매그넘</v>
      </c>
      <c r="Q38" t="str" cm="1">
        <f t="array" aca="1" ref="Q38" ca="1">_xlfn.IFS(NOT($H38), "", $G38&lt;2, VLOOKUP("EMPTY",$D$29:$E$31,2,FALSE), $G38&gt;2, VLOOKUP("OVER",$D$29:$E$31,2,FALSE), TRUE, VLOOKUP(K38, $A$9:$B$23, 2,FALSE))</f>
        <v>릴파벙</v>
      </c>
      <c r="S38">
        <v>3</v>
      </c>
      <c r="T38">
        <f t="shared" ref="T38:AH38" ca="1" si="22">T22*VLOOKUP($S38,$A$9:$C$23,3,FALSE)</f>
        <v>25</v>
      </c>
      <c r="U38">
        <f t="shared" ca="1" si="22"/>
        <v>0</v>
      </c>
      <c r="V38">
        <f t="shared" ca="1" si="22"/>
        <v>25</v>
      </c>
      <c r="W38">
        <f t="shared" ca="1" si="22"/>
        <v>0</v>
      </c>
      <c r="X38">
        <f t="shared" ca="1" si="22"/>
        <v>0</v>
      </c>
      <c r="Y38">
        <f t="shared" ca="1" si="22"/>
        <v>25</v>
      </c>
      <c r="Z38">
        <f t="shared" ca="1" si="22"/>
        <v>0</v>
      </c>
      <c r="AA38">
        <f t="shared" ca="1" si="22"/>
        <v>0</v>
      </c>
      <c r="AB38">
        <f t="shared" ca="1" si="22"/>
        <v>0</v>
      </c>
      <c r="AC38">
        <f t="shared" ca="1" si="22"/>
        <v>0</v>
      </c>
      <c r="AD38">
        <f t="shared" ca="1" si="22"/>
        <v>0</v>
      </c>
      <c r="AE38">
        <f t="shared" ca="1" si="22"/>
        <v>0</v>
      </c>
      <c r="AF38">
        <f t="shared" ca="1" si="22"/>
        <v>0</v>
      </c>
      <c r="AG38">
        <f t="shared" ca="1" si="22"/>
        <v>0</v>
      </c>
      <c r="AH38">
        <f t="shared" ca="1" si="22"/>
        <v>0</v>
      </c>
    </row>
    <row r="39" spans="6:34" x14ac:dyDescent="0.3">
      <c r="F39">
        <f ca="1">COUNTIF(OFFSET('정보 입력 시트'!$G42, 0, 0, 1, 15), $E$2)</f>
        <v>1</v>
      </c>
      <c r="G39">
        <f ca="1">COUNTIF(OFFSET('정보 입력 시트'!$G42, 0, 0, 1, 15), $E$3)</f>
        <v>2</v>
      </c>
      <c r="H39" t="b">
        <f t="shared" ca="1" si="0"/>
        <v>1</v>
      </c>
      <c r="I39">
        <f ca="1">IF(NOT($H39), "", IF($F39=1,MATCH($E$2,OFFSET('정보 입력 시트'!$G42, 0, 0, 1, 15),0),0))</f>
        <v>3</v>
      </c>
      <c r="J39">
        <f ca="1">IF(NOT($H39),"",IF($G39&lt;1, 0, MATCH($E$3,OFFSET('정보 입력 시트'!$G42, 0, 0, 1, 15),0)))</f>
        <v>1</v>
      </c>
      <c r="K39">
        <f ca="1">IF(NOT($H39),"",IF($G39&lt;2, 0, MATCH($E$3,OFFSET('정보 입력 시트'!$G42, 0, J39, 1, 15-J39),0)+J39))</f>
        <v>6</v>
      </c>
      <c r="L39">
        <f t="shared" ca="1" si="1"/>
        <v>3</v>
      </c>
      <c r="M39" cm="1">
        <f t="array" aca="1" ref="M39" ca="1">_xlfn.IFS(NOT($H39),"",$L39=0,0,TRUE,J39)</f>
        <v>1</v>
      </c>
      <c r="N39" cm="1">
        <f t="array" aca="1" ref="N39" ca="1">_xlfn.IFS(NOT($H39),"",$L39=0,0,TRUE,K39)</f>
        <v>6</v>
      </c>
      <c r="O39" t="str" cm="1">
        <f t="array" aca="1" ref="O39" ca="1">_xlfn.IFS(NOT($H39), "", $F39=0, IF($G39=0, VLOOKUP("EMPTY",$D$29:$E$31,2,FALSE), VLOOKUP("REQUIRED",$D$29:$E$31,2,FALSE)), $F39&gt;1, VLOOKUP("OVER",$D$29:$E$31,2,FALSE), TRUE, VLOOKUP(I39, $A$9:$B$23, 2,FALSE))</f>
        <v>캐논</v>
      </c>
      <c r="P39" t="str" cm="1">
        <f t="array" aca="1" ref="P39" ca="1">_xlfn.IFS(NOT($H39), "", $G39&lt;1, VLOOKUP("EMPTY",$D$29:$E$31,2,FALSE), $G39&gt;2, VLOOKUP("OVER",$D$29:$E$31,2,FALSE), TRUE, VLOOKUP(J39, $A$9:$B$23, 2,FALSE))</f>
        <v>매그넘</v>
      </c>
      <c r="Q39" t="str" cm="1">
        <f t="array" aca="1" ref="Q39" ca="1">_xlfn.IFS(NOT($H39), "", $G39&lt;2, VLOOKUP("EMPTY",$D$29:$E$31,2,FALSE), $G39&gt;2, VLOOKUP("OVER",$D$29:$E$31,2,FALSE), TRUE, VLOOKUP(K39, $A$9:$B$23, 2,FALSE))</f>
        <v>해머</v>
      </c>
      <c r="S39">
        <v>4</v>
      </c>
      <c r="T39">
        <f t="shared" ref="T39:AH39" ca="1" si="23">T23*VLOOKUP($S39,$A$9:$C$23,3,FALSE)</f>
        <v>0</v>
      </c>
      <c r="U39">
        <f t="shared" ca="1" si="23"/>
        <v>0</v>
      </c>
      <c r="V39">
        <f t="shared" ca="1" si="23"/>
        <v>0</v>
      </c>
      <c r="W39">
        <f t="shared" ca="1" si="23"/>
        <v>9</v>
      </c>
      <c r="X39">
        <f t="shared" ca="1" si="23"/>
        <v>9</v>
      </c>
      <c r="Y39">
        <f t="shared" ca="1" si="23"/>
        <v>9</v>
      </c>
      <c r="Z39">
        <f t="shared" ca="1" si="23"/>
        <v>0</v>
      </c>
      <c r="AA39">
        <f t="shared" ca="1" si="23"/>
        <v>0</v>
      </c>
      <c r="AB39">
        <f t="shared" ca="1" si="23"/>
        <v>0</v>
      </c>
      <c r="AC39">
        <f t="shared" ca="1" si="23"/>
        <v>0</v>
      </c>
      <c r="AD39">
        <f t="shared" ca="1" si="23"/>
        <v>0</v>
      </c>
      <c r="AE39">
        <f t="shared" ca="1" si="23"/>
        <v>0</v>
      </c>
      <c r="AF39">
        <f t="shared" ca="1" si="23"/>
        <v>0</v>
      </c>
      <c r="AG39">
        <f t="shared" ca="1" si="23"/>
        <v>0</v>
      </c>
      <c r="AH39">
        <f t="shared" ca="1" si="23"/>
        <v>0</v>
      </c>
    </row>
    <row r="40" spans="6:34" x14ac:dyDescent="0.3">
      <c r="F40">
        <f ca="1">COUNTIF(OFFSET('정보 입력 시트'!$G43, 0, 0, 1, 15), $E$2)</f>
        <v>1</v>
      </c>
      <c r="G40">
        <f ca="1">COUNTIF(OFFSET('정보 입력 시트'!$G43, 0, 0, 1, 15), $E$3)</f>
        <v>1</v>
      </c>
      <c r="H40" t="b">
        <f t="shared" ca="1" si="0"/>
        <v>1</v>
      </c>
      <c r="I40">
        <f ca="1">IF(NOT($H40), "", IF($F40=1,MATCH($E$2,OFFSET('정보 입력 시트'!$G43, 0, 0, 1, 15),0),0))</f>
        <v>3</v>
      </c>
      <c r="J40">
        <f ca="1">IF(NOT($H40),"",IF($G40&lt;1, 0, MATCH($E$3,OFFSET('정보 입력 시트'!$G43, 0, 0, 1, 15),0)))</f>
        <v>2</v>
      </c>
      <c r="K40">
        <f ca="1">IF(NOT($H40),"",IF($G40&lt;2, 0, MATCH($E$3,OFFSET('정보 입력 시트'!$G43, 0, J40, 1, 15-J40),0)+J40))</f>
        <v>0</v>
      </c>
      <c r="L40">
        <f t="shared" ca="1" si="1"/>
        <v>3</v>
      </c>
      <c r="M40" cm="1">
        <f t="array" aca="1" ref="M40" ca="1">_xlfn.IFS(NOT($H40),"",$L40=0,0,TRUE,J40)</f>
        <v>2</v>
      </c>
      <c r="N40" cm="1">
        <f t="array" aca="1" ref="N40" ca="1">_xlfn.IFS(NOT($H40),"",$L40=0,0,TRUE,K40)</f>
        <v>0</v>
      </c>
      <c r="O40" t="str" cm="1">
        <f t="array" aca="1" ref="O40" ca="1">_xlfn.IFS(NOT($H40), "", $F40=0, IF($G40=0, VLOOKUP("EMPTY",$D$29:$E$31,2,FALSE), VLOOKUP("REQUIRED",$D$29:$E$31,2,FALSE)), $F40&gt;1, VLOOKUP("OVER",$D$29:$E$31,2,FALSE), TRUE, VLOOKUP(I40, $A$9:$B$23, 2,FALSE))</f>
        <v>캐논</v>
      </c>
      <c r="P40" t="str" cm="1">
        <f t="array" aca="1" ref="P40" ca="1">_xlfn.IFS(NOT($H40), "", $G40&lt;1, VLOOKUP("EMPTY",$D$29:$E$31,2,FALSE), $G40&gt;2, VLOOKUP("OVER",$D$29:$E$31,2,FALSE), TRUE, VLOOKUP(J40, $A$9:$B$23, 2,FALSE))</f>
        <v>더블팡</v>
      </c>
      <c r="Q40" cm="1">
        <f t="array" aca="1" ref="Q40" ca="1">_xlfn.IFS(NOT($H40), "", $G40&lt;2, VLOOKUP("EMPTY",$D$29:$E$31,2,FALSE), $G40&gt;2, VLOOKUP("OVER",$D$29:$E$31,2,FALSE), TRUE, VLOOKUP(K40, $A$9:$B$23, 2,FALSE))</f>
        <v>-1</v>
      </c>
      <c r="S40">
        <v>5</v>
      </c>
      <c r="T40">
        <f t="shared" ref="T40:AH40" ca="1" si="24">T24*VLOOKUP($S40,$A$9:$C$23,3,FALSE)</f>
        <v>0</v>
      </c>
      <c r="U40">
        <f t="shared" ca="1" si="24"/>
        <v>0</v>
      </c>
      <c r="V40">
        <f t="shared" ca="1" si="24"/>
        <v>0</v>
      </c>
      <c r="W40">
        <f t="shared" ca="1" si="24"/>
        <v>8</v>
      </c>
      <c r="X40">
        <f t="shared" ca="1" si="24"/>
        <v>8</v>
      </c>
      <c r="Y40">
        <f t="shared" ca="1" si="24"/>
        <v>8</v>
      </c>
      <c r="Z40">
        <f t="shared" ca="1" si="24"/>
        <v>0</v>
      </c>
      <c r="AA40">
        <f t="shared" ca="1" si="24"/>
        <v>0</v>
      </c>
      <c r="AB40">
        <f t="shared" ca="1" si="24"/>
        <v>0</v>
      </c>
      <c r="AC40">
        <f t="shared" ca="1" si="24"/>
        <v>0</v>
      </c>
      <c r="AD40">
        <f t="shared" ca="1" si="24"/>
        <v>0</v>
      </c>
      <c r="AE40">
        <f t="shared" ca="1" si="24"/>
        <v>0</v>
      </c>
      <c r="AF40">
        <f t="shared" ca="1" si="24"/>
        <v>0</v>
      </c>
      <c r="AG40">
        <f t="shared" ca="1" si="24"/>
        <v>0</v>
      </c>
      <c r="AH40">
        <f t="shared" ca="1" si="24"/>
        <v>0</v>
      </c>
    </row>
    <row r="41" spans="6:34" x14ac:dyDescent="0.3">
      <c r="F41">
        <f ca="1">COUNTIF(OFFSET('정보 입력 시트'!$G44, 0, 0, 1, 15), $E$2)</f>
        <v>1</v>
      </c>
      <c r="G41">
        <f ca="1">COUNTIF(OFFSET('정보 입력 시트'!$G44, 0, 0, 1, 15), $E$3)</f>
        <v>2</v>
      </c>
      <c r="H41" t="b">
        <f t="shared" ca="1" si="0"/>
        <v>1</v>
      </c>
      <c r="I41">
        <f ca="1">IF(NOT($H41), "", IF($F41=1,MATCH($E$2,OFFSET('정보 입력 시트'!$G44, 0, 0, 1, 15),0),0))</f>
        <v>3</v>
      </c>
      <c r="J41">
        <f ca="1">IF(NOT($H41),"",IF($G41&lt;1, 0, MATCH($E$3,OFFSET('정보 입력 시트'!$G44, 0, 0, 1, 15),0)))</f>
        <v>2</v>
      </c>
      <c r="K41">
        <f ca="1">IF(NOT($H41),"",IF($G41&lt;2, 0, MATCH($E$3,OFFSET('정보 입력 시트'!$G44, 0, J41, 1, 15-J41),0)+J41))</f>
        <v>4</v>
      </c>
      <c r="L41">
        <f t="shared" ca="1" si="1"/>
        <v>3</v>
      </c>
      <c r="M41" cm="1">
        <f t="array" aca="1" ref="M41" ca="1">_xlfn.IFS(NOT($H41),"",$L41=0,0,TRUE,J41)</f>
        <v>2</v>
      </c>
      <c r="N41" cm="1">
        <f t="array" aca="1" ref="N41" ca="1">_xlfn.IFS(NOT($H41),"",$L41=0,0,TRUE,K41)</f>
        <v>4</v>
      </c>
      <c r="O41" t="str" cm="1">
        <f t="array" aca="1" ref="O41" ca="1">_xlfn.IFS(NOT($H41), "", $F41=0, IF($G41=0, VLOOKUP("EMPTY",$D$29:$E$31,2,FALSE), VLOOKUP("REQUIRED",$D$29:$E$31,2,FALSE)), $F41&gt;1, VLOOKUP("OVER",$D$29:$E$31,2,FALSE), TRUE, VLOOKUP(I41, $A$9:$B$23, 2,FALSE))</f>
        <v>캐논</v>
      </c>
      <c r="P41" t="str" cm="1">
        <f t="array" aca="1" ref="P41" ca="1">_xlfn.IFS(NOT($H41), "", $G41&lt;1, VLOOKUP("EMPTY",$D$29:$E$31,2,FALSE), $G41&gt;2, VLOOKUP("OVER",$D$29:$E$31,2,FALSE), TRUE, VLOOKUP(J41, $A$9:$B$23, 2,FALSE))</f>
        <v>더블팡</v>
      </c>
      <c r="Q41" t="str" cm="1">
        <f t="array" aca="1" ref="Q41" ca="1">_xlfn.IFS(NOT($H41), "", $G41&lt;2, VLOOKUP("EMPTY",$D$29:$E$31,2,FALSE), $G41&gt;2, VLOOKUP("OVER",$D$29:$E$31,2,FALSE), TRUE, VLOOKUP(K41, $A$9:$B$23, 2,FALSE))</f>
        <v>쇼크</v>
      </c>
      <c r="S41">
        <v>6</v>
      </c>
      <c r="T41">
        <f t="shared" ref="T41:AH41" ca="1" si="25">T25*VLOOKUP($S41,$A$9:$C$23,3,FALSE)</f>
        <v>0</v>
      </c>
      <c r="U41">
        <f t="shared" ca="1" si="25"/>
        <v>0</v>
      </c>
      <c r="V41">
        <f t="shared" ca="1" si="25"/>
        <v>0</v>
      </c>
      <c r="W41">
        <f t="shared" ca="1" si="25"/>
        <v>8</v>
      </c>
      <c r="X41">
        <f t="shared" ca="1" si="25"/>
        <v>8</v>
      </c>
      <c r="Y41">
        <f t="shared" ca="1" si="25"/>
        <v>8</v>
      </c>
      <c r="Z41">
        <f t="shared" ca="1" si="25"/>
        <v>0</v>
      </c>
      <c r="AA41">
        <f t="shared" ca="1" si="25"/>
        <v>0</v>
      </c>
      <c r="AB41">
        <f t="shared" ca="1" si="25"/>
        <v>0</v>
      </c>
      <c r="AC41">
        <f t="shared" ca="1" si="25"/>
        <v>0</v>
      </c>
      <c r="AD41">
        <f t="shared" ca="1" si="25"/>
        <v>0</v>
      </c>
      <c r="AE41">
        <f t="shared" ca="1" si="25"/>
        <v>0</v>
      </c>
      <c r="AF41">
        <f t="shared" ca="1" si="25"/>
        <v>0</v>
      </c>
      <c r="AG41">
        <f t="shared" ca="1" si="25"/>
        <v>0</v>
      </c>
      <c r="AH41">
        <f t="shared" ca="1" si="25"/>
        <v>0</v>
      </c>
    </row>
    <row r="42" spans="6:34" x14ac:dyDescent="0.3">
      <c r="F42">
        <f ca="1">COUNTIF(OFFSET('정보 입력 시트'!$G45, 0, 0, 1, 15), $E$2)</f>
        <v>1</v>
      </c>
      <c r="G42">
        <f ca="1">COUNTIF(OFFSET('정보 입력 시트'!$G45, 0, 0, 1, 15), $E$3)</f>
        <v>2</v>
      </c>
      <c r="H42" t="b">
        <f t="shared" ca="1" si="0"/>
        <v>1</v>
      </c>
      <c r="I42">
        <f ca="1">IF(NOT($H42), "", IF($F42=1,MATCH($E$2,OFFSET('정보 입력 시트'!$G45, 0, 0, 1, 15),0),0))</f>
        <v>3</v>
      </c>
      <c r="J42">
        <f ca="1">IF(NOT($H42),"",IF($G42&lt;1, 0, MATCH($E$3,OFFSET('정보 입력 시트'!$G45, 0, 0, 1, 15),0)))</f>
        <v>2</v>
      </c>
      <c r="K42">
        <f ca="1">IF(NOT($H42),"",IF($G42&lt;2, 0, MATCH($E$3,OFFSET('정보 입력 시트'!$G45, 0, J42, 1, 15-J42),0)+J42))</f>
        <v>5</v>
      </c>
      <c r="L42">
        <f t="shared" ca="1" si="1"/>
        <v>3</v>
      </c>
      <c r="M42" cm="1">
        <f t="array" aca="1" ref="M42" ca="1">_xlfn.IFS(NOT($H42),"",$L42=0,0,TRUE,J42)</f>
        <v>2</v>
      </c>
      <c r="N42" cm="1">
        <f t="array" aca="1" ref="N42" ca="1">_xlfn.IFS(NOT($H42),"",$L42=0,0,TRUE,K42)</f>
        <v>5</v>
      </c>
      <c r="O42" t="str" cm="1">
        <f t="array" aca="1" ref="O42" ca="1">_xlfn.IFS(NOT($H42), "", $F42=0, IF($G42=0, VLOOKUP("EMPTY",$D$29:$E$31,2,FALSE), VLOOKUP("REQUIRED",$D$29:$E$31,2,FALSE)), $F42&gt;1, VLOOKUP("OVER",$D$29:$E$31,2,FALSE), TRUE, VLOOKUP(I42, $A$9:$B$23, 2,FALSE))</f>
        <v>캐논</v>
      </c>
      <c r="P42" t="str" cm="1">
        <f t="array" aca="1" ref="P42" ca="1">_xlfn.IFS(NOT($H42), "", $G42&lt;1, VLOOKUP("EMPTY",$D$29:$E$31,2,FALSE), $G42&gt;2, VLOOKUP("OVER",$D$29:$E$31,2,FALSE), TRUE, VLOOKUP(J42, $A$9:$B$23, 2,FALSE))</f>
        <v>더블팡</v>
      </c>
      <c r="Q42" t="str" cm="1">
        <f t="array" aca="1" ref="Q42" ca="1">_xlfn.IFS(NOT($H42), "", $G42&lt;2, VLOOKUP("EMPTY",$D$29:$E$31,2,FALSE), $G42&gt;2, VLOOKUP("OVER",$D$29:$E$31,2,FALSE), TRUE, VLOOKUP(K42, $A$9:$B$23, 2,FALSE))</f>
        <v>릴파벙</v>
      </c>
      <c r="S42">
        <v>7</v>
      </c>
      <c r="T42">
        <f t="shared" ref="T42:AH42" ca="1" si="26">T26*VLOOKUP($S42,$A$9:$C$23,3,FALSE)</f>
        <v>0</v>
      </c>
      <c r="U42">
        <f t="shared" ca="1" si="26"/>
        <v>0</v>
      </c>
      <c r="V42">
        <f t="shared" ca="1" si="26"/>
        <v>0</v>
      </c>
      <c r="W42">
        <f t="shared" ca="1" si="26"/>
        <v>0</v>
      </c>
      <c r="X42">
        <f t="shared" ca="1" si="26"/>
        <v>0</v>
      </c>
      <c r="Y42">
        <f t="shared" ca="1" si="26"/>
        <v>0</v>
      </c>
      <c r="Z42">
        <f t="shared" ca="1" si="26"/>
        <v>0</v>
      </c>
      <c r="AA42">
        <f t="shared" ca="1" si="26"/>
        <v>0</v>
      </c>
      <c r="AB42">
        <f t="shared" ca="1" si="26"/>
        <v>0</v>
      </c>
      <c r="AC42">
        <f t="shared" ca="1" si="26"/>
        <v>0</v>
      </c>
      <c r="AD42">
        <f t="shared" ca="1" si="26"/>
        <v>0</v>
      </c>
      <c r="AE42">
        <f t="shared" ca="1" si="26"/>
        <v>0</v>
      </c>
      <c r="AF42">
        <f t="shared" ca="1" si="26"/>
        <v>0</v>
      </c>
      <c r="AG42">
        <f t="shared" ca="1" si="26"/>
        <v>0</v>
      </c>
      <c r="AH42">
        <f t="shared" ca="1" si="26"/>
        <v>0</v>
      </c>
    </row>
    <row r="43" spans="6:34" x14ac:dyDescent="0.3">
      <c r="F43">
        <f ca="1">COUNTIF(OFFSET('정보 입력 시트'!$G46, 0, 0, 1, 15), $E$2)</f>
        <v>1</v>
      </c>
      <c r="G43">
        <f ca="1">COUNTIF(OFFSET('정보 입력 시트'!$G46, 0, 0, 1, 15), $E$3)</f>
        <v>2</v>
      </c>
      <c r="H43" t="b">
        <f t="shared" ca="1" si="0"/>
        <v>1</v>
      </c>
      <c r="I43">
        <f ca="1">IF(NOT($H43), "", IF($F43=1,MATCH($E$2,OFFSET('정보 입력 시트'!$G46, 0, 0, 1, 15),0),0))</f>
        <v>3</v>
      </c>
      <c r="J43">
        <f ca="1">IF(NOT($H43),"",IF($G43&lt;1, 0, MATCH($E$3,OFFSET('정보 입력 시트'!$G46, 0, 0, 1, 15),0)))</f>
        <v>2</v>
      </c>
      <c r="K43">
        <f ca="1">IF(NOT($H43),"",IF($G43&lt;2, 0, MATCH($E$3,OFFSET('정보 입력 시트'!$G46, 0, J43, 1, 15-J43),0)+J43))</f>
        <v>6</v>
      </c>
      <c r="L43">
        <f t="shared" ca="1" si="1"/>
        <v>3</v>
      </c>
      <c r="M43" cm="1">
        <f t="array" aca="1" ref="M43" ca="1">_xlfn.IFS(NOT($H43),"",$L43=0,0,TRUE,J43)</f>
        <v>2</v>
      </c>
      <c r="N43" cm="1">
        <f t="array" aca="1" ref="N43" ca="1">_xlfn.IFS(NOT($H43),"",$L43=0,0,TRUE,K43)</f>
        <v>6</v>
      </c>
      <c r="O43" t="str" cm="1">
        <f t="array" aca="1" ref="O43" ca="1">_xlfn.IFS(NOT($H43), "", $F43=0, IF($G43=0, VLOOKUP("EMPTY",$D$29:$E$31,2,FALSE), VLOOKUP("REQUIRED",$D$29:$E$31,2,FALSE)), $F43&gt;1, VLOOKUP("OVER",$D$29:$E$31,2,FALSE), TRUE, VLOOKUP(I43, $A$9:$B$23, 2,FALSE))</f>
        <v>캐논</v>
      </c>
      <c r="P43" t="str" cm="1">
        <f t="array" aca="1" ref="P43" ca="1">_xlfn.IFS(NOT($H43), "", $G43&lt;1, VLOOKUP("EMPTY",$D$29:$E$31,2,FALSE), $G43&gt;2, VLOOKUP("OVER",$D$29:$E$31,2,FALSE), TRUE, VLOOKUP(J43, $A$9:$B$23, 2,FALSE))</f>
        <v>더블팡</v>
      </c>
      <c r="Q43" t="str" cm="1">
        <f t="array" aca="1" ref="Q43" ca="1">_xlfn.IFS(NOT($H43), "", $G43&lt;2, VLOOKUP("EMPTY",$D$29:$E$31,2,FALSE), $G43&gt;2, VLOOKUP("OVER",$D$29:$E$31,2,FALSE), TRUE, VLOOKUP(K43, $A$9:$B$23, 2,FALSE))</f>
        <v>해머</v>
      </c>
      <c r="S43">
        <v>8</v>
      </c>
      <c r="T43">
        <f t="shared" ref="T43:AH43" ca="1" si="27">T27*VLOOKUP($S43,$A$9:$C$23,3,FALSE)</f>
        <v>0</v>
      </c>
      <c r="U43">
        <f t="shared" ca="1" si="27"/>
        <v>0</v>
      </c>
      <c r="V43">
        <f t="shared" ca="1" si="27"/>
        <v>0</v>
      </c>
      <c r="W43">
        <f t="shared" ca="1" si="27"/>
        <v>0</v>
      </c>
      <c r="X43">
        <f t="shared" ca="1" si="27"/>
        <v>0</v>
      </c>
      <c r="Y43">
        <f t="shared" ca="1" si="27"/>
        <v>0</v>
      </c>
      <c r="Z43">
        <f t="shared" ca="1" si="27"/>
        <v>0</v>
      </c>
      <c r="AA43">
        <f t="shared" ca="1" si="27"/>
        <v>0</v>
      </c>
      <c r="AB43">
        <f t="shared" ca="1" si="27"/>
        <v>0</v>
      </c>
      <c r="AC43">
        <f t="shared" ca="1" si="27"/>
        <v>0</v>
      </c>
      <c r="AD43">
        <f t="shared" ca="1" si="27"/>
        <v>0</v>
      </c>
      <c r="AE43">
        <f t="shared" ca="1" si="27"/>
        <v>0</v>
      </c>
      <c r="AF43">
        <f t="shared" ca="1" si="27"/>
        <v>0</v>
      </c>
      <c r="AG43">
        <f t="shared" ca="1" si="27"/>
        <v>0</v>
      </c>
      <c r="AH43">
        <f t="shared" ca="1" si="27"/>
        <v>0</v>
      </c>
    </row>
    <row r="44" spans="6:34" x14ac:dyDescent="0.3">
      <c r="F44">
        <f ca="1">COUNTIF(OFFSET('정보 입력 시트'!$G47, 0, 0, 1, 15), $E$2)</f>
        <v>1</v>
      </c>
      <c r="G44">
        <f ca="1">COUNTIF(OFFSET('정보 입력 시트'!$G47, 0, 0, 1, 15), $E$3)</f>
        <v>1</v>
      </c>
      <c r="H44" t="b">
        <f t="shared" ca="1" si="0"/>
        <v>1</v>
      </c>
      <c r="I44">
        <f ca="1">IF(NOT($H44), "", IF($F44=1,MATCH($E$2,OFFSET('정보 입력 시트'!$G47, 0, 0, 1, 15),0),0))</f>
        <v>3</v>
      </c>
      <c r="J44">
        <f ca="1">IF(NOT($H44),"",IF($G44&lt;1, 0, MATCH($E$3,OFFSET('정보 입력 시트'!$G47, 0, 0, 1, 15),0)))</f>
        <v>4</v>
      </c>
      <c r="K44">
        <f ca="1">IF(NOT($H44),"",IF($G44&lt;2, 0, MATCH($E$3,OFFSET('정보 입력 시트'!$G47, 0, J44, 1, 15-J44),0)+J44))</f>
        <v>0</v>
      </c>
      <c r="L44">
        <f t="shared" ca="1" si="1"/>
        <v>3</v>
      </c>
      <c r="M44" cm="1">
        <f t="array" aca="1" ref="M44" ca="1">_xlfn.IFS(NOT($H44),"",$L44=0,0,TRUE,J44)</f>
        <v>4</v>
      </c>
      <c r="N44" cm="1">
        <f t="array" aca="1" ref="N44" ca="1">_xlfn.IFS(NOT($H44),"",$L44=0,0,TRUE,K44)</f>
        <v>0</v>
      </c>
      <c r="O44" t="str" cm="1">
        <f t="array" aca="1" ref="O44" ca="1">_xlfn.IFS(NOT($H44), "", $F44=0, IF($G44=0, VLOOKUP("EMPTY",$D$29:$E$31,2,FALSE), VLOOKUP("REQUIRED",$D$29:$E$31,2,FALSE)), $F44&gt;1, VLOOKUP("OVER",$D$29:$E$31,2,FALSE), TRUE, VLOOKUP(I44, $A$9:$B$23, 2,FALSE))</f>
        <v>캐논</v>
      </c>
      <c r="P44" t="str" cm="1">
        <f t="array" aca="1" ref="P44" ca="1">_xlfn.IFS(NOT($H44), "", $G44&lt;1, VLOOKUP("EMPTY",$D$29:$E$31,2,FALSE), $G44&gt;2, VLOOKUP("OVER",$D$29:$E$31,2,FALSE), TRUE, VLOOKUP(J44, $A$9:$B$23, 2,FALSE))</f>
        <v>쇼크</v>
      </c>
      <c r="Q44" cm="1">
        <f t="array" aca="1" ref="Q44" ca="1">_xlfn.IFS(NOT($H44), "", $G44&lt;2, VLOOKUP("EMPTY",$D$29:$E$31,2,FALSE), $G44&gt;2, VLOOKUP("OVER",$D$29:$E$31,2,FALSE), TRUE, VLOOKUP(K44, $A$9:$B$23, 2,FALSE))</f>
        <v>-1</v>
      </c>
      <c r="S44">
        <v>9</v>
      </c>
      <c r="T44">
        <f t="shared" ref="T44:AH44" ca="1" si="28">T28*VLOOKUP($S44,$A$9:$C$23,3,FALSE)</f>
        <v>0</v>
      </c>
      <c r="U44">
        <f t="shared" ca="1" si="28"/>
        <v>0</v>
      </c>
      <c r="V44">
        <f t="shared" ca="1" si="28"/>
        <v>0</v>
      </c>
      <c r="W44">
        <f t="shared" ca="1" si="28"/>
        <v>0</v>
      </c>
      <c r="X44">
        <f t="shared" ca="1" si="28"/>
        <v>0</v>
      </c>
      <c r="Y44">
        <f t="shared" ca="1" si="28"/>
        <v>0</v>
      </c>
      <c r="Z44">
        <f t="shared" ca="1" si="28"/>
        <v>0</v>
      </c>
      <c r="AA44">
        <f t="shared" ca="1" si="28"/>
        <v>0</v>
      </c>
      <c r="AB44">
        <f t="shared" ca="1" si="28"/>
        <v>0</v>
      </c>
      <c r="AC44">
        <f t="shared" ca="1" si="28"/>
        <v>0</v>
      </c>
      <c r="AD44">
        <f t="shared" ca="1" si="28"/>
        <v>0</v>
      </c>
      <c r="AE44">
        <f t="shared" ca="1" si="28"/>
        <v>0</v>
      </c>
      <c r="AF44">
        <f t="shared" ca="1" si="28"/>
        <v>0</v>
      </c>
      <c r="AG44">
        <f t="shared" ca="1" si="28"/>
        <v>0</v>
      </c>
      <c r="AH44">
        <f t="shared" ca="1" si="28"/>
        <v>0</v>
      </c>
    </row>
    <row r="45" spans="6:34" x14ac:dyDescent="0.3">
      <c r="F45">
        <f ca="1">COUNTIF(OFFSET('정보 입력 시트'!$G48, 0, 0, 1, 15), $E$2)</f>
        <v>1</v>
      </c>
      <c r="G45">
        <f ca="1">COUNTIF(OFFSET('정보 입력 시트'!$G48, 0, 0, 1, 15), $E$3)</f>
        <v>2</v>
      </c>
      <c r="H45" t="b">
        <f t="shared" ca="1" si="0"/>
        <v>1</v>
      </c>
      <c r="I45">
        <f ca="1">IF(NOT($H45), "", IF($F45=1,MATCH($E$2,OFFSET('정보 입력 시트'!$G48, 0, 0, 1, 15),0),0))</f>
        <v>3</v>
      </c>
      <c r="J45">
        <f ca="1">IF(NOT($H45),"",IF($G45&lt;1, 0, MATCH($E$3,OFFSET('정보 입력 시트'!$G48, 0, 0, 1, 15),0)))</f>
        <v>4</v>
      </c>
      <c r="K45">
        <f ca="1">IF(NOT($H45),"",IF($G45&lt;2, 0, MATCH($E$3,OFFSET('정보 입력 시트'!$G48, 0, J45, 1, 15-J45),0)+J45))</f>
        <v>5</v>
      </c>
      <c r="L45">
        <f t="shared" ca="1" si="1"/>
        <v>3</v>
      </c>
      <c r="M45" cm="1">
        <f t="array" aca="1" ref="M45" ca="1">_xlfn.IFS(NOT($H45),"",$L45=0,0,TRUE,J45)</f>
        <v>4</v>
      </c>
      <c r="N45" cm="1">
        <f t="array" aca="1" ref="N45" ca="1">_xlfn.IFS(NOT($H45),"",$L45=0,0,TRUE,K45)</f>
        <v>5</v>
      </c>
      <c r="O45" t="str" cm="1">
        <f t="array" aca="1" ref="O45" ca="1">_xlfn.IFS(NOT($H45), "", $F45=0, IF($G45=0, VLOOKUP("EMPTY",$D$29:$E$31,2,FALSE), VLOOKUP("REQUIRED",$D$29:$E$31,2,FALSE)), $F45&gt;1, VLOOKUP("OVER",$D$29:$E$31,2,FALSE), TRUE, VLOOKUP(I45, $A$9:$B$23, 2,FALSE))</f>
        <v>캐논</v>
      </c>
      <c r="P45" t="str" cm="1">
        <f t="array" aca="1" ref="P45" ca="1">_xlfn.IFS(NOT($H45), "", $G45&lt;1, VLOOKUP("EMPTY",$D$29:$E$31,2,FALSE), $G45&gt;2, VLOOKUP("OVER",$D$29:$E$31,2,FALSE), TRUE, VLOOKUP(J45, $A$9:$B$23, 2,FALSE))</f>
        <v>쇼크</v>
      </c>
      <c r="Q45" t="str" cm="1">
        <f t="array" aca="1" ref="Q45" ca="1">_xlfn.IFS(NOT($H45), "", $G45&lt;2, VLOOKUP("EMPTY",$D$29:$E$31,2,FALSE), $G45&gt;2, VLOOKUP("OVER",$D$29:$E$31,2,FALSE), TRUE, VLOOKUP(K45, $A$9:$B$23, 2,FALSE))</f>
        <v>릴파벙</v>
      </c>
      <c r="S45">
        <v>10</v>
      </c>
      <c r="T45">
        <f t="shared" ref="T45:AH45" ca="1" si="29">T29*VLOOKUP($S45,$A$9:$C$23,3,FALSE)</f>
        <v>0</v>
      </c>
      <c r="U45">
        <f t="shared" ca="1" si="29"/>
        <v>0</v>
      </c>
      <c r="V45">
        <f t="shared" ca="1" si="29"/>
        <v>0</v>
      </c>
      <c r="W45">
        <f t="shared" ca="1" si="29"/>
        <v>0</v>
      </c>
      <c r="X45">
        <f t="shared" ca="1" si="29"/>
        <v>0</v>
      </c>
      <c r="Y45">
        <f t="shared" ca="1" si="29"/>
        <v>0</v>
      </c>
      <c r="Z45">
        <f t="shared" ca="1" si="29"/>
        <v>0</v>
      </c>
      <c r="AA45">
        <f t="shared" ca="1" si="29"/>
        <v>0</v>
      </c>
      <c r="AB45">
        <f t="shared" ca="1" si="29"/>
        <v>0</v>
      </c>
      <c r="AC45">
        <f t="shared" ca="1" si="29"/>
        <v>0</v>
      </c>
      <c r="AD45">
        <f t="shared" ca="1" si="29"/>
        <v>0</v>
      </c>
      <c r="AE45">
        <f t="shared" ca="1" si="29"/>
        <v>0</v>
      </c>
      <c r="AF45">
        <f t="shared" ca="1" si="29"/>
        <v>0</v>
      </c>
      <c r="AG45">
        <f t="shared" ca="1" si="29"/>
        <v>0</v>
      </c>
      <c r="AH45">
        <f t="shared" ca="1" si="29"/>
        <v>0</v>
      </c>
    </row>
    <row r="46" spans="6:34" x14ac:dyDescent="0.3">
      <c r="F46">
        <f ca="1">COUNTIF(OFFSET('정보 입력 시트'!$G49, 0, 0, 1, 15), $E$2)</f>
        <v>1</v>
      </c>
      <c r="G46">
        <f ca="1">COUNTIF(OFFSET('정보 입력 시트'!$G49, 0, 0, 1, 15), $E$3)</f>
        <v>2</v>
      </c>
      <c r="H46" t="b">
        <f t="shared" ca="1" si="0"/>
        <v>1</v>
      </c>
      <c r="I46">
        <f ca="1">IF(NOT($H46), "", IF($F46=1,MATCH($E$2,OFFSET('정보 입력 시트'!$G49, 0, 0, 1, 15),0),0))</f>
        <v>3</v>
      </c>
      <c r="J46">
        <f ca="1">IF(NOT($H46),"",IF($G46&lt;1, 0, MATCH($E$3,OFFSET('정보 입력 시트'!$G49, 0, 0, 1, 15),0)))</f>
        <v>4</v>
      </c>
      <c r="K46">
        <f ca="1">IF(NOT($H46),"",IF($G46&lt;2, 0, MATCH($E$3,OFFSET('정보 입력 시트'!$G49, 0, J46, 1, 15-J46),0)+J46))</f>
        <v>6</v>
      </c>
      <c r="L46">
        <f t="shared" ca="1" si="1"/>
        <v>3</v>
      </c>
      <c r="M46" cm="1">
        <f t="array" aca="1" ref="M46" ca="1">_xlfn.IFS(NOT($H46),"",$L46=0,0,TRUE,J46)</f>
        <v>4</v>
      </c>
      <c r="N46" cm="1">
        <f t="array" aca="1" ref="N46" ca="1">_xlfn.IFS(NOT($H46),"",$L46=0,0,TRUE,K46)</f>
        <v>6</v>
      </c>
      <c r="O46" t="str" cm="1">
        <f t="array" aca="1" ref="O46" ca="1">_xlfn.IFS(NOT($H46), "", $F46=0, IF($G46=0, VLOOKUP("EMPTY",$D$29:$E$31,2,FALSE), VLOOKUP("REQUIRED",$D$29:$E$31,2,FALSE)), $F46&gt;1, VLOOKUP("OVER",$D$29:$E$31,2,FALSE), TRUE, VLOOKUP(I46, $A$9:$B$23, 2,FALSE))</f>
        <v>캐논</v>
      </c>
      <c r="P46" t="str" cm="1">
        <f t="array" aca="1" ref="P46" ca="1">_xlfn.IFS(NOT($H46), "", $G46&lt;1, VLOOKUP("EMPTY",$D$29:$E$31,2,FALSE), $G46&gt;2, VLOOKUP("OVER",$D$29:$E$31,2,FALSE), TRUE, VLOOKUP(J46, $A$9:$B$23, 2,FALSE))</f>
        <v>쇼크</v>
      </c>
      <c r="Q46" t="str" cm="1">
        <f t="array" aca="1" ref="Q46" ca="1">_xlfn.IFS(NOT($H46), "", $G46&lt;2, VLOOKUP("EMPTY",$D$29:$E$31,2,FALSE), $G46&gt;2, VLOOKUP("OVER",$D$29:$E$31,2,FALSE), TRUE, VLOOKUP(K46, $A$9:$B$23, 2,FALSE))</f>
        <v>해머</v>
      </c>
      <c r="S46">
        <v>11</v>
      </c>
      <c r="T46">
        <f t="shared" ref="T46:AH46" ca="1" si="30">T30*VLOOKUP($S46,$A$9:$C$23,3,FALSE)</f>
        <v>0</v>
      </c>
      <c r="U46">
        <f t="shared" ca="1" si="30"/>
        <v>0</v>
      </c>
      <c r="V46">
        <f t="shared" ca="1" si="30"/>
        <v>0</v>
      </c>
      <c r="W46">
        <f t="shared" ca="1" si="30"/>
        <v>0</v>
      </c>
      <c r="X46">
        <f t="shared" ca="1" si="30"/>
        <v>0</v>
      </c>
      <c r="Y46">
        <f t="shared" ca="1" si="30"/>
        <v>0</v>
      </c>
      <c r="Z46">
        <f t="shared" ca="1" si="30"/>
        <v>0</v>
      </c>
      <c r="AA46">
        <f t="shared" ca="1" si="30"/>
        <v>0</v>
      </c>
      <c r="AB46">
        <f t="shared" ca="1" si="30"/>
        <v>0</v>
      </c>
      <c r="AC46">
        <f t="shared" ca="1" si="30"/>
        <v>0</v>
      </c>
      <c r="AD46">
        <f t="shared" ca="1" si="30"/>
        <v>0</v>
      </c>
      <c r="AE46">
        <f t="shared" ca="1" si="30"/>
        <v>0</v>
      </c>
      <c r="AF46">
        <f t="shared" ca="1" si="30"/>
        <v>0</v>
      </c>
      <c r="AG46">
        <f t="shared" ca="1" si="30"/>
        <v>0</v>
      </c>
      <c r="AH46">
        <f t="shared" ca="1" si="30"/>
        <v>0</v>
      </c>
    </row>
    <row r="47" spans="6:34" x14ac:dyDescent="0.3">
      <c r="F47">
        <f ca="1">COUNTIF(OFFSET('정보 입력 시트'!$G50, 0, 0, 1, 15), $E$2)</f>
        <v>1</v>
      </c>
      <c r="G47">
        <f ca="1">COUNTIF(OFFSET('정보 입력 시트'!$G50, 0, 0, 1, 15), $E$3)</f>
        <v>1</v>
      </c>
      <c r="H47" t="b">
        <f t="shared" ca="1" si="0"/>
        <v>1</v>
      </c>
      <c r="I47">
        <f ca="1">IF(NOT($H47), "", IF($F47=1,MATCH($E$2,OFFSET('정보 입력 시트'!$G50, 0, 0, 1, 15),0),0))</f>
        <v>3</v>
      </c>
      <c r="J47">
        <f ca="1">IF(NOT($H47),"",IF($G47&lt;1, 0, MATCH($E$3,OFFSET('정보 입력 시트'!$G50, 0, 0, 1, 15),0)))</f>
        <v>5</v>
      </c>
      <c r="K47">
        <f ca="1">IF(NOT($H47),"",IF($G47&lt;2, 0, MATCH($E$3,OFFSET('정보 입력 시트'!$G50, 0, J47, 1, 15-J47),0)+J47))</f>
        <v>0</v>
      </c>
      <c r="L47">
        <f t="shared" ca="1" si="1"/>
        <v>3</v>
      </c>
      <c r="M47" cm="1">
        <f t="array" aca="1" ref="M47" ca="1">_xlfn.IFS(NOT($H47),"",$L47=0,0,TRUE,J47)</f>
        <v>5</v>
      </c>
      <c r="N47" cm="1">
        <f t="array" aca="1" ref="N47" ca="1">_xlfn.IFS(NOT($H47),"",$L47=0,0,TRUE,K47)</f>
        <v>0</v>
      </c>
      <c r="O47" t="str" cm="1">
        <f t="array" aca="1" ref="O47" ca="1">_xlfn.IFS(NOT($H47), "", $F47=0, IF($G47=0, VLOOKUP("EMPTY",$D$29:$E$31,2,FALSE), VLOOKUP("REQUIRED",$D$29:$E$31,2,FALSE)), $F47&gt;1, VLOOKUP("OVER",$D$29:$E$31,2,FALSE), TRUE, VLOOKUP(I47, $A$9:$B$23, 2,FALSE))</f>
        <v>캐논</v>
      </c>
      <c r="P47" t="str" cm="1">
        <f t="array" aca="1" ref="P47" ca="1">_xlfn.IFS(NOT($H47), "", $G47&lt;1, VLOOKUP("EMPTY",$D$29:$E$31,2,FALSE), $G47&gt;2, VLOOKUP("OVER",$D$29:$E$31,2,FALSE), TRUE, VLOOKUP(J47, $A$9:$B$23, 2,FALSE))</f>
        <v>릴파벙</v>
      </c>
      <c r="Q47" cm="1">
        <f t="array" aca="1" ref="Q47" ca="1">_xlfn.IFS(NOT($H47), "", $G47&lt;2, VLOOKUP("EMPTY",$D$29:$E$31,2,FALSE), $G47&gt;2, VLOOKUP("OVER",$D$29:$E$31,2,FALSE), TRUE, VLOOKUP(K47, $A$9:$B$23, 2,FALSE))</f>
        <v>-1</v>
      </c>
      <c r="S47">
        <v>12</v>
      </c>
      <c r="T47">
        <f t="shared" ref="T47:AH47" ca="1" si="31">T31*VLOOKUP($S47,$A$9:$C$23,3,FALSE)</f>
        <v>0</v>
      </c>
      <c r="U47">
        <f t="shared" ca="1" si="31"/>
        <v>0</v>
      </c>
      <c r="V47">
        <f t="shared" ca="1" si="31"/>
        <v>0</v>
      </c>
      <c r="W47">
        <f t="shared" ca="1" si="31"/>
        <v>0</v>
      </c>
      <c r="X47">
        <f t="shared" ca="1" si="31"/>
        <v>0</v>
      </c>
      <c r="Y47">
        <f t="shared" ca="1" si="31"/>
        <v>0</v>
      </c>
      <c r="Z47">
        <f t="shared" ca="1" si="31"/>
        <v>0</v>
      </c>
      <c r="AA47">
        <f t="shared" ca="1" si="31"/>
        <v>0</v>
      </c>
      <c r="AB47">
        <f t="shared" ca="1" si="31"/>
        <v>0</v>
      </c>
      <c r="AC47">
        <f t="shared" ca="1" si="31"/>
        <v>0</v>
      </c>
      <c r="AD47">
        <f t="shared" ca="1" si="31"/>
        <v>0</v>
      </c>
      <c r="AE47">
        <f t="shared" ca="1" si="31"/>
        <v>0</v>
      </c>
      <c r="AF47">
        <f t="shared" ca="1" si="31"/>
        <v>0</v>
      </c>
      <c r="AG47">
        <f t="shared" ca="1" si="31"/>
        <v>0</v>
      </c>
      <c r="AH47">
        <f t="shared" ca="1" si="31"/>
        <v>0</v>
      </c>
    </row>
    <row r="48" spans="6:34" x14ac:dyDescent="0.3">
      <c r="F48">
        <f ca="1">COUNTIF(OFFSET('정보 입력 시트'!$G51, 0, 0, 1, 15), $E$2)</f>
        <v>1</v>
      </c>
      <c r="G48">
        <f ca="1">COUNTIF(OFFSET('정보 입력 시트'!$G51, 0, 0, 1, 15), $E$3)</f>
        <v>2</v>
      </c>
      <c r="H48" t="b">
        <f t="shared" ca="1" si="0"/>
        <v>1</v>
      </c>
      <c r="I48">
        <f ca="1">IF(NOT($H48), "", IF($F48=1,MATCH($E$2,OFFSET('정보 입력 시트'!$G51, 0, 0, 1, 15),0),0))</f>
        <v>3</v>
      </c>
      <c r="J48">
        <f ca="1">IF(NOT($H48),"",IF($G48&lt;1, 0, MATCH($E$3,OFFSET('정보 입력 시트'!$G51, 0, 0, 1, 15),0)))</f>
        <v>5</v>
      </c>
      <c r="K48">
        <f ca="1">IF(NOT($H48),"",IF($G48&lt;2, 0, MATCH($E$3,OFFSET('정보 입력 시트'!$G51, 0, J48, 1, 15-J48),0)+J48))</f>
        <v>6</v>
      </c>
      <c r="L48">
        <f t="shared" ca="1" si="1"/>
        <v>3</v>
      </c>
      <c r="M48" cm="1">
        <f t="array" aca="1" ref="M48" ca="1">_xlfn.IFS(NOT($H48),"",$L48=0,0,TRUE,J48)</f>
        <v>5</v>
      </c>
      <c r="N48" cm="1">
        <f t="array" aca="1" ref="N48" ca="1">_xlfn.IFS(NOT($H48),"",$L48=0,0,TRUE,K48)</f>
        <v>6</v>
      </c>
      <c r="O48" t="str" cm="1">
        <f t="array" aca="1" ref="O48" ca="1">_xlfn.IFS(NOT($H48), "", $F48=0, IF($G48=0, VLOOKUP("EMPTY",$D$29:$E$31,2,FALSE), VLOOKUP("REQUIRED",$D$29:$E$31,2,FALSE)), $F48&gt;1, VLOOKUP("OVER",$D$29:$E$31,2,FALSE), TRUE, VLOOKUP(I48, $A$9:$B$23, 2,FALSE))</f>
        <v>캐논</v>
      </c>
      <c r="P48" t="str" cm="1">
        <f t="array" aca="1" ref="P48" ca="1">_xlfn.IFS(NOT($H48), "", $G48&lt;1, VLOOKUP("EMPTY",$D$29:$E$31,2,FALSE), $G48&gt;2, VLOOKUP("OVER",$D$29:$E$31,2,FALSE), TRUE, VLOOKUP(J48, $A$9:$B$23, 2,FALSE))</f>
        <v>릴파벙</v>
      </c>
      <c r="Q48" t="str" cm="1">
        <f t="array" aca="1" ref="Q48" ca="1">_xlfn.IFS(NOT($H48), "", $G48&lt;2, VLOOKUP("EMPTY",$D$29:$E$31,2,FALSE), $G48&gt;2, VLOOKUP("OVER",$D$29:$E$31,2,FALSE), TRUE, VLOOKUP(K48, $A$9:$B$23, 2,FALSE))</f>
        <v>해머</v>
      </c>
      <c r="S48">
        <v>13</v>
      </c>
      <c r="T48">
        <f t="shared" ref="T48:AH48" ca="1" si="32">T32*VLOOKUP($S48,$A$9:$C$23,3,FALSE)</f>
        <v>0</v>
      </c>
      <c r="U48">
        <f t="shared" ca="1" si="32"/>
        <v>0</v>
      </c>
      <c r="V48">
        <f t="shared" ca="1" si="32"/>
        <v>0</v>
      </c>
      <c r="W48">
        <f t="shared" ca="1" si="32"/>
        <v>0</v>
      </c>
      <c r="X48">
        <f t="shared" ca="1" si="32"/>
        <v>0</v>
      </c>
      <c r="Y48">
        <f t="shared" ca="1" si="32"/>
        <v>0</v>
      </c>
      <c r="Z48">
        <f t="shared" ca="1" si="32"/>
        <v>0</v>
      </c>
      <c r="AA48">
        <f t="shared" ca="1" si="32"/>
        <v>0</v>
      </c>
      <c r="AB48">
        <f t="shared" ca="1" si="32"/>
        <v>0</v>
      </c>
      <c r="AC48">
        <f t="shared" ca="1" si="32"/>
        <v>0</v>
      </c>
      <c r="AD48">
        <f t="shared" ca="1" si="32"/>
        <v>0</v>
      </c>
      <c r="AE48">
        <f t="shared" ca="1" si="32"/>
        <v>0</v>
      </c>
      <c r="AF48">
        <f t="shared" ca="1" si="32"/>
        <v>0</v>
      </c>
      <c r="AG48">
        <f t="shared" ca="1" si="32"/>
        <v>0</v>
      </c>
      <c r="AH48">
        <f t="shared" ca="1" si="32"/>
        <v>0</v>
      </c>
    </row>
    <row r="49" spans="6:34" x14ac:dyDescent="0.3">
      <c r="F49">
        <f ca="1">COUNTIF(OFFSET('정보 입력 시트'!$G52, 0, 0, 1, 15), $E$2)</f>
        <v>1</v>
      </c>
      <c r="G49">
        <f ca="1">COUNTIF(OFFSET('정보 입력 시트'!$G52, 0, 0, 1, 15), $E$3)</f>
        <v>1</v>
      </c>
      <c r="H49" t="b">
        <f t="shared" ca="1" si="0"/>
        <v>1</v>
      </c>
      <c r="I49">
        <f ca="1">IF(NOT($H49), "", IF($F49=1,MATCH($E$2,OFFSET('정보 입력 시트'!$G52, 0, 0, 1, 15),0),0))</f>
        <v>3</v>
      </c>
      <c r="J49">
        <f ca="1">IF(NOT($H49),"",IF($G49&lt;1, 0, MATCH($E$3,OFFSET('정보 입력 시트'!$G52, 0, 0, 1, 15),0)))</f>
        <v>6</v>
      </c>
      <c r="K49">
        <f ca="1">IF(NOT($H49),"",IF($G49&lt;2, 0, MATCH($E$3,OFFSET('정보 입력 시트'!$G52, 0, J49, 1, 15-J49),0)+J49))</f>
        <v>0</v>
      </c>
      <c r="L49">
        <f t="shared" ca="1" si="1"/>
        <v>3</v>
      </c>
      <c r="M49" cm="1">
        <f t="array" aca="1" ref="M49" ca="1">_xlfn.IFS(NOT($H49),"",$L49=0,0,TRUE,J49)</f>
        <v>6</v>
      </c>
      <c r="N49" cm="1">
        <f t="array" aca="1" ref="N49" ca="1">_xlfn.IFS(NOT($H49),"",$L49=0,0,TRUE,K49)</f>
        <v>0</v>
      </c>
      <c r="O49" t="str" cm="1">
        <f t="array" aca="1" ref="O49" ca="1">_xlfn.IFS(NOT($H49), "", $F49=0, IF($G49=0, VLOOKUP("EMPTY",$D$29:$E$31,2,FALSE), VLOOKUP("REQUIRED",$D$29:$E$31,2,FALSE)), $F49&gt;1, VLOOKUP("OVER",$D$29:$E$31,2,FALSE), TRUE, VLOOKUP(I49, $A$9:$B$23, 2,FALSE))</f>
        <v>캐논</v>
      </c>
      <c r="P49" t="str" cm="1">
        <f t="array" aca="1" ref="P49" ca="1">_xlfn.IFS(NOT($H49), "", $G49&lt;1, VLOOKUP("EMPTY",$D$29:$E$31,2,FALSE), $G49&gt;2, VLOOKUP("OVER",$D$29:$E$31,2,FALSE), TRUE, VLOOKUP(J49, $A$9:$B$23, 2,FALSE))</f>
        <v>해머</v>
      </c>
      <c r="Q49" cm="1">
        <f t="array" aca="1" ref="Q49" ca="1">_xlfn.IFS(NOT($H49), "", $G49&lt;2, VLOOKUP("EMPTY",$D$29:$E$31,2,FALSE), $G49&gt;2, VLOOKUP("OVER",$D$29:$E$31,2,FALSE), TRUE, VLOOKUP(K49, $A$9:$B$23, 2,FALSE))</f>
        <v>-1</v>
      </c>
      <c r="S49">
        <v>14</v>
      </c>
      <c r="T49">
        <f t="shared" ref="T49:AH49" ca="1" si="33">T33*VLOOKUP($S49,$A$9:$C$23,3,FALSE)</f>
        <v>0</v>
      </c>
      <c r="U49">
        <f t="shared" ca="1" si="33"/>
        <v>0</v>
      </c>
      <c r="V49">
        <f t="shared" ca="1" si="33"/>
        <v>0</v>
      </c>
      <c r="W49">
        <f t="shared" ca="1" si="33"/>
        <v>0</v>
      </c>
      <c r="X49">
        <f t="shared" ca="1" si="33"/>
        <v>0</v>
      </c>
      <c r="Y49">
        <f t="shared" ca="1" si="33"/>
        <v>0</v>
      </c>
      <c r="Z49">
        <f t="shared" ca="1" si="33"/>
        <v>0</v>
      </c>
      <c r="AA49">
        <f t="shared" ca="1" si="33"/>
        <v>0</v>
      </c>
      <c r="AB49">
        <f t="shared" ca="1" si="33"/>
        <v>0</v>
      </c>
      <c r="AC49">
        <f t="shared" ca="1" si="33"/>
        <v>0</v>
      </c>
      <c r="AD49">
        <f t="shared" ca="1" si="33"/>
        <v>0</v>
      </c>
      <c r="AE49">
        <f t="shared" ca="1" si="33"/>
        <v>0</v>
      </c>
      <c r="AF49">
        <f t="shared" ca="1" si="33"/>
        <v>0</v>
      </c>
      <c r="AG49">
        <f t="shared" ca="1" si="33"/>
        <v>0</v>
      </c>
      <c r="AH49">
        <f t="shared" ca="1" si="33"/>
        <v>0</v>
      </c>
    </row>
    <row r="50" spans="6:34" x14ac:dyDescent="0.3">
      <c r="F50">
        <f ca="1">COUNTIF(OFFSET('정보 입력 시트'!$G53, 0, 0, 1, 15), $E$2)</f>
        <v>1</v>
      </c>
      <c r="G50">
        <f ca="1">COUNTIF(OFFSET('정보 입력 시트'!$G53, 0, 0, 1, 15), $E$3)</f>
        <v>0</v>
      </c>
      <c r="H50" t="b">
        <f t="shared" ca="1" si="0"/>
        <v>1</v>
      </c>
      <c r="I50">
        <f ca="1">IF(NOT($H50), "", IF($F50=1,MATCH($E$2,OFFSET('정보 입력 시트'!$G53, 0, 0, 1, 15),0),0))</f>
        <v>4</v>
      </c>
      <c r="J50">
        <f ca="1">IF(NOT($H50),"",IF($G50&lt;1, 0, MATCH($E$3,OFFSET('정보 입력 시트'!$G53, 0, 0, 1, 15),0)))</f>
        <v>0</v>
      </c>
      <c r="K50">
        <f ca="1">IF(NOT($H50),"",IF($G50&lt;2, 0, MATCH($E$3,OFFSET('정보 입력 시트'!$G53, 0, J50, 1, 15-J50),0)+J50))</f>
        <v>0</v>
      </c>
      <c r="L50">
        <f t="shared" ca="1" si="1"/>
        <v>4</v>
      </c>
      <c r="M50" cm="1">
        <f t="array" aca="1" ref="M50" ca="1">_xlfn.IFS(NOT($H50),"",$L50=0,0,TRUE,J50)</f>
        <v>0</v>
      </c>
      <c r="N50" cm="1">
        <f t="array" aca="1" ref="N50" ca="1">_xlfn.IFS(NOT($H50),"",$L50=0,0,TRUE,K50)</f>
        <v>0</v>
      </c>
      <c r="O50" t="str" cm="1">
        <f t="array" aca="1" ref="O50" ca="1">_xlfn.IFS(NOT($H50), "", $F50=0, IF($G50=0, VLOOKUP("EMPTY",$D$29:$E$31,2,FALSE), VLOOKUP("REQUIRED",$D$29:$E$31,2,FALSE)), $F50&gt;1, VLOOKUP("OVER",$D$29:$E$31,2,FALSE), TRUE, VLOOKUP(I50, $A$9:$B$23, 2,FALSE))</f>
        <v>쇼크</v>
      </c>
      <c r="P50" cm="1">
        <f t="array" aca="1" ref="P50" ca="1">_xlfn.IFS(NOT($H50), "", $G50&lt;1, VLOOKUP("EMPTY",$D$29:$E$31,2,FALSE), $G50&gt;2, VLOOKUP("OVER",$D$29:$E$31,2,FALSE), TRUE, VLOOKUP(J50, $A$9:$B$23, 2,FALSE))</f>
        <v>-1</v>
      </c>
      <c r="Q50" cm="1">
        <f t="array" aca="1" ref="Q50" ca="1">_xlfn.IFS(NOT($H50), "", $G50&lt;2, VLOOKUP("EMPTY",$D$29:$E$31,2,FALSE), $G50&gt;2, VLOOKUP("OVER",$D$29:$E$31,2,FALSE), TRUE, VLOOKUP(K50, $A$9:$B$23, 2,FALSE))</f>
        <v>-1</v>
      </c>
      <c r="S50">
        <v>15</v>
      </c>
      <c r="T50">
        <f t="shared" ref="T50:AH50" ca="1" si="34">T34*VLOOKUP($S50,$A$9:$C$23,3,FALSE)</f>
        <v>0</v>
      </c>
      <c r="U50">
        <f t="shared" ca="1" si="34"/>
        <v>0</v>
      </c>
      <c r="V50">
        <f t="shared" ca="1" si="34"/>
        <v>0</v>
      </c>
      <c r="W50">
        <f t="shared" ca="1" si="34"/>
        <v>0</v>
      </c>
      <c r="X50">
        <f t="shared" ca="1" si="34"/>
        <v>0</v>
      </c>
      <c r="Y50">
        <f t="shared" ca="1" si="34"/>
        <v>0</v>
      </c>
      <c r="Z50">
        <f t="shared" ca="1" si="34"/>
        <v>0</v>
      </c>
      <c r="AA50">
        <f t="shared" ca="1" si="34"/>
        <v>0</v>
      </c>
      <c r="AB50">
        <f t="shared" ca="1" si="34"/>
        <v>0</v>
      </c>
      <c r="AC50">
        <f t="shared" ca="1" si="34"/>
        <v>0</v>
      </c>
      <c r="AD50">
        <f t="shared" ca="1" si="34"/>
        <v>0</v>
      </c>
      <c r="AE50">
        <f t="shared" ca="1" si="34"/>
        <v>0</v>
      </c>
      <c r="AF50">
        <f t="shared" ca="1" si="34"/>
        <v>0</v>
      </c>
      <c r="AG50">
        <f t="shared" ca="1" si="34"/>
        <v>0</v>
      </c>
      <c r="AH50">
        <f t="shared" ca="1" si="34"/>
        <v>0</v>
      </c>
    </row>
    <row r="51" spans="6:34" x14ac:dyDescent="0.3">
      <c r="F51">
        <f ca="1">COUNTIF(OFFSET('정보 입력 시트'!$G54, 0, 0, 1, 15), $E$2)</f>
        <v>1</v>
      </c>
      <c r="G51">
        <f ca="1">COUNTIF(OFFSET('정보 입력 시트'!$G54, 0, 0, 1, 15), $E$3)</f>
        <v>1</v>
      </c>
      <c r="H51" t="b">
        <f t="shared" ca="1" si="0"/>
        <v>1</v>
      </c>
      <c r="I51">
        <f ca="1">IF(NOT($H51), "", IF($F51=1,MATCH($E$2,OFFSET('정보 입력 시트'!$G54, 0, 0, 1, 15),0),0))</f>
        <v>4</v>
      </c>
      <c r="J51">
        <f ca="1">IF(NOT($H51),"",IF($G51&lt;1, 0, MATCH($E$3,OFFSET('정보 입력 시트'!$G54, 0, 0, 1, 15),0)))</f>
        <v>1</v>
      </c>
      <c r="K51">
        <f ca="1">IF(NOT($H51),"",IF($G51&lt;2, 0, MATCH($E$3,OFFSET('정보 입력 시트'!$G54, 0, J51, 1, 15-J51),0)+J51))</f>
        <v>0</v>
      </c>
      <c r="L51">
        <f t="shared" ca="1" si="1"/>
        <v>4</v>
      </c>
      <c r="M51" cm="1">
        <f t="array" aca="1" ref="M51" ca="1">_xlfn.IFS(NOT($H51),"",$L51=0,0,TRUE,J51)</f>
        <v>1</v>
      </c>
      <c r="N51" cm="1">
        <f t="array" aca="1" ref="N51" ca="1">_xlfn.IFS(NOT($H51),"",$L51=0,0,TRUE,K51)</f>
        <v>0</v>
      </c>
      <c r="O51" t="str" cm="1">
        <f t="array" aca="1" ref="O51" ca="1">_xlfn.IFS(NOT($H51), "", $F51=0, IF($G51=0, VLOOKUP("EMPTY",$D$29:$E$31,2,FALSE), VLOOKUP("REQUIRED",$D$29:$E$31,2,FALSE)), $F51&gt;1, VLOOKUP("OVER",$D$29:$E$31,2,FALSE), TRUE, VLOOKUP(I51, $A$9:$B$23, 2,FALSE))</f>
        <v>쇼크</v>
      </c>
      <c r="P51" t="str" cm="1">
        <f t="array" aca="1" ref="P51" ca="1">_xlfn.IFS(NOT($H51), "", $G51&lt;1, VLOOKUP("EMPTY",$D$29:$E$31,2,FALSE), $G51&gt;2, VLOOKUP("OVER",$D$29:$E$31,2,FALSE), TRUE, VLOOKUP(J51, $A$9:$B$23, 2,FALSE))</f>
        <v>매그넘</v>
      </c>
      <c r="Q51" cm="1">
        <f t="array" aca="1" ref="Q51" ca="1">_xlfn.IFS(NOT($H51), "", $G51&lt;2, VLOOKUP("EMPTY",$D$29:$E$31,2,FALSE), $G51&gt;2, VLOOKUP("OVER",$D$29:$E$31,2,FALSE), TRUE, VLOOKUP(K51, $A$9:$B$23, 2,FALSE))</f>
        <v>-1</v>
      </c>
      <c r="S51" t="s">
        <v>44</v>
      </c>
      <c r="T51" cm="1">
        <f t="array" ref="T51:AH51">_xlfn.SEQUENCE(1, 15, 1, 1)</f>
        <v>1</v>
      </c>
      <c r="U51">
        <v>2</v>
      </c>
      <c r="V51">
        <v>3</v>
      </c>
      <c r="W51">
        <v>4</v>
      </c>
      <c r="X51">
        <v>5</v>
      </c>
      <c r="Y51">
        <v>6</v>
      </c>
      <c r="Z51">
        <v>7</v>
      </c>
      <c r="AA51">
        <v>8</v>
      </c>
      <c r="AB51">
        <v>9</v>
      </c>
      <c r="AC51">
        <v>10</v>
      </c>
      <c r="AD51">
        <v>11</v>
      </c>
      <c r="AE51">
        <v>12</v>
      </c>
      <c r="AF51">
        <v>13</v>
      </c>
      <c r="AG51">
        <v>14</v>
      </c>
      <c r="AH51">
        <v>15</v>
      </c>
    </row>
    <row r="52" spans="6:34" x14ac:dyDescent="0.3">
      <c r="F52">
        <f ca="1">COUNTIF(OFFSET('정보 입력 시트'!$G55, 0, 0, 1, 15), $E$2)</f>
        <v>1</v>
      </c>
      <c r="G52">
        <f ca="1">COUNTIF(OFFSET('정보 입력 시트'!$G55, 0, 0, 1, 15), $E$3)</f>
        <v>2</v>
      </c>
      <c r="H52" t="b">
        <f t="shared" ca="1" si="0"/>
        <v>1</v>
      </c>
      <c r="I52">
        <f ca="1">IF(NOT($H52), "", IF($F52=1,MATCH($E$2,OFFSET('정보 입력 시트'!$G55, 0, 0, 1, 15),0),0))</f>
        <v>4</v>
      </c>
      <c r="J52">
        <f ca="1">IF(NOT($H52),"",IF($G52&lt;1, 0, MATCH($E$3,OFFSET('정보 입력 시트'!$G55, 0, 0, 1, 15),0)))</f>
        <v>1</v>
      </c>
      <c r="K52">
        <f ca="1">IF(NOT($H52),"",IF($G52&lt;2, 0, MATCH($E$3,OFFSET('정보 입력 시트'!$G55, 0, J52, 1, 15-J52),0)+J52))</f>
        <v>2</v>
      </c>
      <c r="L52">
        <f t="shared" ca="1" si="1"/>
        <v>4</v>
      </c>
      <c r="M52" cm="1">
        <f t="array" aca="1" ref="M52" ca="1">_xlfn.IFS(NOT($H52),"",$L52=0,0,TRUE,J52)</f>
        <v>1</v>
      </c>
      <c r="N52" cm="1">
        <f t="array" aca="1" ref="N52" ca="1">_xlfn.IFS(NOT($H52),"",$L52=0,0,TRUE,K52)</f>
        <v>2</v>
      </c>
      <c r="O52" t="str" cm="1">
        <f t="array" aca="1" ref="O52" ca="1">_xlfn.IFS(NOT($H52), "", $F52=0, IF($G52=0, VLOOKUP("EMPTY",$D$29:$E$31,2,FALSE), VLOOKUP("REQUIRED",$D$29:$E$31,2,FALSE)), $F52&gt;1, VLOOKUP("OVER",$D$29:$E$31,2,FALSE), TRUE, VLOOKUP(I52, $A$9:$B$23, 2,FALSE))</f>
        <v>쇼크</v>
      </c>
      <c r="P52" t="str" cm="1">
        <f t="array" aca="1" ref="P52" ca="1">_xlfn.IFS(NOT($H52), "", $G52&lt;1, VLOOKUP("EMPTY",$D$29:$E$31,2,FALSE), $G52&gt;2, VLOOKUP("OVER",$D$29:$E$31,2,FALSE), TRUE, VLOOKUP(J52, $A$9:$B$23, 2,FALSE))</f>
        <v>매그넘</v>
      </c>
      <c r="Q52" t="str" cm="1">
        <f t="array" aca="1" ref="Q52" ca="1">_xlfn.IFS(NOT($H52), "", $G52&lt;2, VLOOKUP("EMPTY",$D$29:$E$31,2,FALSE), $G52&gt;2, VLOOKUP("OVER",$D$29:$E$31,2,FALSE), TRUE, VLOOKUP(K52, $A$9:$B$23, 2,FALSE))</f>
        <v>더블팡</v>
      </c>
      <c r="S52" cm="1">
        <f t="array" ref="S52:S66">_xlfn.SEQUENCE(15, 1, 1, 1)</f>
        <v>1</v>
      </c>
      <c r="T52">
        <f ca="1">T20*VLOOKUP($S52,$W$4:$AA$18,5,FALSE)</f>
        <v>5</v>
      </c>
      <c r="U52">
        <f t="shared" ref="U52:AH52" ca="1" si="35">U20*VLOOKUP($S52,$W$4:$AA$18,5,FALSE)</f>
        <v>5</v>
      </c>
      <c r="V52">
        <f t="shared" ca="1" si="35"/>
        <v>0</v>
      </c>
      <c r="W52">
        <f t="shared" ca="1" si="35"/>
        <v>5</v>
      </c>
      <c r="X52">
        <f t="shared" ca="1" si="35"/>
        <v>0</v>
      </c>
      <c r="Y52">
        <f t="shared" ca="1" si="35"/>
        <v>0</v>
      </c>
      <c r="Z52">
        <f t="shared" ca="1" si="35"/>
        <v>0</v>
      </c>
      <c r="AA52">
        <f t="shared" ca="1" si="35"/>
        <v>0</v>
      </c>
      <c r="AB52">
        <f t="shared" ca="1" si="35"/>
        <v>0</v>
      </c>
      <c r="AC52">
        <f t="shared" ca="1" si="35"/>
        <v>0</v>
      </c>
      <c r="AD52">
        <f t="shared" ca="1" si="35"/>
        <v>0</v>
      </c>
      <c r="AE52">
        <f t="shared" ca="1" si="35"/>
        <v>0</v>
      </c>
      <c r="AF52">
        <f t="shared" ca="1" si="35"/>
        <v>0</v>
      </c>
      <c r="AG52">
        <f t="shared" ca="1" si="35"/>
        <v>0</v>
      </c>
      <c r="AH52">
        <f t="shared" ca="1" si="35"/>
        <v>0</v>
      </c>
    </row>
    <row r="53" spans="6:34" x14ac:dyDescent="0.3">
      <c r="F53">
        <f ca="1">COUNTIF(OFFSET('정보 입력 시트'!$G56, 0, 0, 1, 15), $E$2)</f>
        <v>1</v>
      </c>
      <c r="G53">
        <f ca="1">COUNTIF(OFFSET('정보 입력 시트'!$G56, 0, 0, 1, 15), $E$3)</f>
        <v>2</v>
      </c>
      <c r="H53" t="b">
        <f t="shared" ca="1" si="0"/>
        <v>1</v>
      </c>
      <c r="I53">
        <f ca="1">IF(NOT($H53), "", IF($F53=1,MATCH($E$2,OFFSET('정보 입력 시트'!$G56, 0, 0, 1, 15),0),0))</f>
        <v>4</v>
      </c>
      <c r="J53">
        <f ca="1">IF(NOT($H53),"",IF($G53&lt;1, 0, MATCH($E$3,OFFSET('정보 입력 시트'!$G56, 0, 0, 1, 15),0)))</f>
        <v>1</v>
      </c>
      <c r="K53">
        <f ca="1">IF(NOT($H53),"",IF($G53&lt;2, 0, MATCH($E$3,OFFSET('정보 입력 시트'!$G56, 0, J53, 1, 15-J53),0)+J53))</f>
        <v>3</v>
      </c>
      <c r="L53">
        <f t="shared" ca="1" si="1"/>
        <v>4</v>
      </c>
      <c r="M53" cm="1">
        <f t="array" aca="1" ref="M53" ca="1">_xlfn.IFS(NOT($H53),"",$L53=0,0,TRUE,J53)</f>
        <v>1</v>
      </c>
      <c r="N53" cm="1">
        <f t="array" aca="1" ref="N53" ca="1">_xlfn.IFS(NOT($H53),"",$L53=0,0,TRUE,K53)</f>
        <v>3</v>
      </c>
      <c r="O53" t="str" cm="1">
        <f t="array" aca="1" ref="O53" ca="1">_xlfn.IFS(NOT($H53), "", $F53=0, IF($G53=0, VLOOKUP("EMPTY",$D$29:$E$31,2,FALSE), VLOOKUP("REQUIRED",$D$29:$E$31,2,FALSE)), $F53&gt;1, VLOOKUP("OVER",$D$29:$E$31,2,FALSE), TRUE, VLOOKUP(I53, $A$9:$B$23, 2,FALSE))</f>
        <v>쇼크</v>
      </c>
      <c r="P53" t="str" cm="1">
        <f t="array" aca="1" ref="P53" ca="1">_xlfn.IFS(NOT($H53), "", $G53&lt;1, VLOOKUP("EMPTY",$D$29:$E$31,2,FALSE), $G53&gt;2, VLOOKUP("OVER",$D$29:$E$31,2,FALSE), TRUE, VLOOKUP(J53, $A$9:$B$23, 2,FALSE))</f>
        <v>매그넘</v>
      </c>
      <c r="Q53" t="str" cm="1">
        <f t="array" aca="1" ref="Q53" ca="1">_xlfn.IFS(NOT($H53), "", $G53&lt;2, VLOOKUP("EMPTY",$D$29:$E$31,2,FALSE), $G53&gt;2, VLOOKUP("OVER",$D$29:$E$31,2,FALSE), TRUE, VLOOKUP(K53, $A$9:$B$23, 2,FALSE))</f>
        <v>캐논</v>
      </c>
      <c r="S53">
        <v>2</v>
      </c>
      <c r="T53">
        <f t="shared" ref="T53:AH53" ca="1" si="36">T21*VLOOKUP($S53,$W$4:$AA$18,5,FALSE)</f>
        <v>0</v>
      </c>
      <c r="U53">
        <f t="shared" ca="1" si="36"/>
        <v>5</v>
      </c>
      <c r="V53">
        <f t="shared" ca="1" si="36"/>
        <v>5</v>
      </c>
      <c r="W53">
        <f t="shared" ca="1" si="36"/>
        <v>0</v>
      </c>
      <c r="X53">
        <f t="shared" ca="1" si="36"/>
        <v>5</v>
      </c>
      <c r="Y53">
        <f t="shared" ca="1" si="36"/>
        <v>0</v>
      </c>
      <c r="Z53">
        <f t="shared" ca="1" si="36"/>
        <v>0</v>
      </c>
      <c r="AA53">
        <f t="shared" ca="1" si="36"/>
        <v>0</v>
      </c>
      <c r="AB53">
        <f t="shared" ca="1" si="36"/>
        <v>0</v>
      </c>
      <c r="AC53">
        <f t="shared" ca="1" si="36"/>
        <v>0</v>
      </c>
      <c r="AD53">
        <f t="shared" ca="1" si="36"/>
        <v>0</v>
      </c>
      <c r="AE53">
        <f t="shared" ca="1" si="36"/>
        <v>0</v>
      </c>
      <c r="AF53">
        <f t="shared" ca="1" si="36"/>
        <v>0</v>
      </c>
      <c r="AG53">
        <f t="shared" ca="1" si="36"/>
        <v>0</v>
      </c>
      <c r="AH53">
        <f t="shared" ca="1" si="36"/>
        <v>0</v>
      </c>
    </row>
    <row r="54" spans="6:34" x14ac:dyDescent="0.3">
      <c r="F54">
        <f ca="1">COUNTIF(OFFSET('정보 입력 시트'!$G57, 0, 0, 1, 15), $E$2)</f>
        <v>1</v>
      </c>
      <c r="G54">
        <f ca="1">COUNTIF(OFFSET('정보 입력 시트'!$G57, 0, 0, 1, 15), $E$3)</f>
        <v>2</v>
      </c>
      <c r="H54" t="b">
        <f t="shared" ca="1" si="0"/>
        <v>1</v>
      </c>
      <c r="I54">
        <f ca="1">IF(NOT($H54), "", IF($F54=1,MATCH($E$2,OFFSET('정보 입력 시트'!$G57, 0, 0, 1, 15),0),0))</f>
        <v>4</v>
      </c>
      <c r="J54">
        <f ca="1">IF(NOT($H54),"",IF($G54&lt;1, 0, MATCH($E$3,OFFSET('정보 입력 시트'!$G57, 0, 0, 1, 15),0)))</f>
        <v>1</v>
      </c>
      <c r="K54">
        <f ca="1">IF(NOT($H54),"",IF($G54&lt;2, 0, MATCH($E$3,OFFSET('정보 입력 시트'!$G57, 0, J54, 1, 15-J54),0)+J54))</f>
        <v>5</v>
      </c>
      <c r="L54">
        <f t="shared" ca="1" si="1"/>
        <v>4</v>
      </c>
      <c r="M54" cm="1">
        <f t="array" aca="1" ref="M54" ca="1">_xlfn.IFS(NOT($H54),"",$L54=0,0,TRUE,J54)</f>
        <v>1</v>
      </c>
      <c r="N54" cm="1">
        <f t="array" aca="1" ref="N54" ca="1">_xlfn.IFS(NOT($H54),"",$L54=0,0,TRUE,K54)</f>
        <v>5</v>
      </c>
      <c r="O54" t="str" cm="1">
        <f t="array" aca="1" ref="O54" ca="1">_xlfn.IFS(NOT($H54), "", $F54=0, IF($G54=0, VLOOKUP("EMPTY",$D$29:$E$31,2,FALSE), VLOOKUP("REQUIRED",$D$29:$E$31,2,FALSE)), $F54&gt;1, VLOOKUP("OVER",$D$29:$E$31,2,FALSE), TRUE, VLOOKUP(I54, $A$9:$B$23, 2,FALSE))</f>
        <v>쇼크</v>
      </c>
      <c r="P54" t="str" cm="1">
        <f t="array" aca="1" ref="P54" ca="1">_xlfn.IFS(NOT($H54), "", $G54&lt;1, VLOOKUP("EMPTY",$D$29:$E$31,2,FALSE), $G54&gt;2, VLOOKUP("OVER",$D$29:$E$31,2,FALSE), TRUE, VLOOKUP(J54, $A$9:$B$23, 2,FALSE))</f>
        <v>매그넘</v>
      </c>
      <c r="Q54" t="str" cm="1">
        <f t="array" aca="1" ref="Q54" ca="1">_xlfn.IFS(NOT($H54), "", $G54&lt;2, VLOOKUP("EMPTY",$D$29:$E$31,2,FALSE), $G54&gt;2, VLOOKUP("OVER",$D$29:$E$31,2,FALSE), TRUE, VLOOKUP(K54, $A$9:$B$23, 2,FALSE))</f>
        <v>릴파벙</v>
      </c>
      <c r="S54">
        <v>3</v>
      </c>
      <c r="T54">
        <f t="shared" ref="T54:AH54" ca="1" si="37">T22*VLOOKUP($S54,$W$4:$AA$18,5,FALSE)</f>
        <v>5</v>
      </c>
      <c r="U54">
        <f t="shared" ca="1" si="37"/>
        <v>0</v>
      </c>
      <c r="V54">
        <f t="shared" ca="1" si="37"/>
        <v>5</v>
      </c>
      <c r="W54">
        <f t="shared" ca="1" si="37"/>
        <v>0</v>
      </c>
      <c r="X54">
        <f t="shared" ca="1" si="37"/>
        <v>0</v>
      </c>
      <c r="Y54">
        <f t="shared" ca="1" si="37"/>
        <v>5</v>
      </c>
      <c r="Z54">
        <f t="shared" ca="1" si="37"/>
        <v>0</v>
      </c>
      <c r="AA54">
        <f t="shared" ca="1" si="37"/>
        <v>0</v>
      </c>
      <c r="AB54">
        <f t="shared" ca="1" si="37"/>
        <v>0</v>
      </c>
      <c r="AC54">
        <f t="shared" ca="1" si="37"/>
        <v>0</v>
      </c>
      <c r="AD54">
        <f t="shared" ca="1" si="37"/>
        <v>0</v>
      </c>
      <c r="AE54">
        <f t="shared" ca="1" si="37"/>
        <v>0</v>
      </c>
      <c r="AF54">
        <f t="shared" ca="1" si="37"/>
        <v>0</v>
      </c>
      <c r="AG54">
        <f t="shared" ca="1" si="37"/>
        <v>0</v>
      </c>
      <c r="AH54">
        <f t="shared" ca="1" si="37"/>
        <v>0</v>
      </c>
    </row>
    <row r="55" spans="6:34" x14ac:dyDescent="0.3">
      <c r="F55">
        <f ca="1">COUNTIF(OFFSET('정보 입력 시트'!$G58, 0, 0, 1, 15), $E$2)</f>
        <v>1</v>
      </c>
      <c r="G55">
        <f ca="1">COUNTIF(OFFSET('정보 입력 시트'!$G58, 0, 0, 1, 15), $E$3)</f>
        <v>2</v>
      </c>
      <c r="H55" t="b">
        <f t="shared" ca="1" si="0"/>
        <v>1</v>
      </c>
      <c r="I55">
        <f ca="1">IF(NOT($H55), "", IF($F55=1,MATCH($E$2,OFFSET('정보 입력 시트'!$G58, 0, 0, 1, 15),0),0))</f>
        <v>4</v>
      </c>
      <c r="J55">
        <f ca="1">IF(NOT($H55),"",IF($G55&lt;1, 0, MATCH($E$3,OFFSET('정보 입력 시트'!$G58, 0, 0, 1, 15),0)))</f>
        <v>1</v>
      </c>
      <c r="K55">
        <f ca="1">IF(NOT($H55),"",IF($G55&lt;2, 0, MATCH($E$3,OFFSET('정보 입력 시트'!$G58, 0, J55, 1, 15-J55),0)+J55))</f>
        <v>6</v>
      </c>
      <c r="L55">
        <f t="shared" ca="1" si="1"/>
        <v>4</v>
      </c>
      <c r="M55" cm="1">
        <f t="array" aca="1" ref="M55" ca="1">_xlfn.IFS(NOT($H55),"",$L55=0,0,TRUE,J55)</f>
        <v>1</v>
      </c>
      <c r="N55" cm="1">
        <f t="array" aca="1" ref="N55" ca="1">_xlfn.IFS(NOT($H55),"",$L55=0,0,TRUE,K55)</f>
        <v>6</v>
      </c>
      <c r="O55" t="str" cm="1">
        <f t="array" aca="1" ref="O55" ca="1">_xlfn.IFS(NOT($H55), "", $F55=0, IF($G55=0, VLOOKUP("EMPTY",$D$29:$E$31,2,FALSE), VLOOKUP("REQUIRED",$D$29:$E$31,2,FALSE)), $F55&gt;1, VLOOKUP("OVER",$D$29:$E$31,2,FALSE), TRUE, VLOOKUP(I55, $A$9:$B$23, 2,FALSE))</f>
        <v>쇼크</v>
      </c>
      <c r="P55" t="str" cm="1">
        <f t="array" aca="1" ref="P55" ca="1">_xlfn.IFS(NOT($H55), "", $G55&lt;1, VLOOKUP("EMPTY",$D$29:$E$31,2,FALSE), $G55&gt;2, VLOOKUP("OVER",$D$29:$E$31,2,FALSE), TRUE, VLOOKUP(J55, $A$9:$B$23, 2,FALSE))</f>
        <v>매그넘</v>
      </c>
      <c r="Q55" t="str" cm="1">
        <f t="array" aca="1" ref="Q55" ca="1">_xlfn.IFS(NOT($H55), "", $G55&lt;2, VLOOKUP("EMPTY",$D$29:$E$31,2,FALSE), $G55&gt;2, VLOOKUP("OVER",$D$29:$E$31,2,FALSE), TRUE, VLOOKUP(K55, $A$9:$B$23, 2,FALSE))</f>
        <v>해머</v>
      </c>
      <c r="S55">
        <v>4</v>
      </c>
      <c r="T55">
        <f t="shared" ref="T55:AH55" ca="1" si="38">T23*VLOOKUP($S55,$W$4:$AA$18,5,FALSE)</f>
        <v>0</v>
      </c>
      <c r="U55">
        <f t="shared" ca="1" si="38"/>
        <v>0</v>
      </c>
      <c r="V55">
        <f t="shared" ca="1" si="38"/>
        <v>0</v>
      </c>
      <c r="W55">
        <f t="shared" ca="1" si="38"/>
        <v>5</v>
      </c>
      <c r="X55">
        <f t="shared" ca="1" si="38"/>
        <v>5</v>
      </c>
      <c r="Y55">
        <f t="shared" ca="1" si="38"/>
        <v>5</v>
      </c>
      <c r="Z55">
        <f t="shared" ca="1" si="38"/>
        <v>0</v>
      </c>
      <c r="AA55">
        <f t="shared" ca="1" si="38"/>
        <v>0</v>
      </c>
      <c r="AB55">
        <f t="shared" ca="1" si="38"/>
        <v>0</v>
      </c>
      <c r="AC55">
        <f t="shared" ca="1" si="38"/>
        <v>0</v>
      </c>
      <c r="AD55">
        <f t="shared" ca="1" si="38"/>
        <v>0</v>
      </c>
      <c r="AE55">
        <f t="shared" ca="1" si="38"/>
        <v>0</v>
      </c>
      <c r="AF55">
        <f t="shared" ca="1" si="38"/>
        <v>0</v>
      </c>
      <c r="AG55">
        <f t="shared" ca="1" si="38"/>
        <v>0</v>
      </c>
      <c r="AH55">
        <f t="shared" ca="1" si="38"/>
        <v>0</v>
      </c>
    </row>
    <row r="56" spans="6:34" x14ac:dyDescent="0.3">
      <c r="F56">
        <f ca="1">COUNTIF(OFFSET('정보 입력 시트'!$G59, 0, 0, 1, 15), $E$2)</f>
        <v>1</v>
      </c>
      <c r="G56">
        <f ca="1">COUNTIF(OFFSET('정보 입력 시트'!$G59, 0, 0, 1, 15), $E$3)</f>
        <v>1</v>
      </c>
      <c r="H56" t="b">
        <f t="shared" ca="1" si="0"/>
        <v>1</v>
      </c>
      <c r="I56">
        <f ca="1">IF(NOT($H56), "", IF($F56=1,MATCH($E$2,OFFSET('정보 입력 시트'!$G59, 0, 0, 1, 15),0),0))</f>
        <v>4</v>
      </c>
      <c r="J56">
        <f ca="1">IF(NOT($H56),"",IF($G56&lt;1, 0, MATCH($E$3,OFFSET('정보 입력 시트'!$G59, 0, 0, 1, 15),0)))</f>
        <v>2</v>
      </c>
      <c r="K56">
        <f ca="1">IF(NOT($H56),"",IF($G56&lt;2, 0, MATCH($E$3,OFFSET('정보 입력 시트'!$G59, 0, J56, 1, 15-J56),0)+J56))</f>
        <v>0</v>
      </c>
      <c r="L56">
        <f t="shared" ca="1" si="1"/>
        <v>4</v>
      </c>
      <c r="M56" cm="1">
        <f t="array" aca="1" ref="M56" ca="1">_xlfn.IFS(NOT($H56),"",$L56=0,0,TRUE,J56)</f>
        <v>2</v>
      </c>
      <c r="N56" cm="1">
        <f t="array" aca="1" ref="N56" ca="1">_xlfn.IFS(NOT($H56),"",$L56=0,0,TRUE,K56)</f>
        <v>0</v>
      </c>
      <c r="O56" t="str" cm="1">
        <f t="array" aca="1" ref="O56" ca="1">_xlfn.IFS(NOT($H56), "", $F56=0, IF($G56=0, VLOOKUP("EMPTY",$D$29:$E$31,2,FALSE), VLOOKUP("REQUIRED",$D$29:$E$31,2,FALSE)), $F56&gt;1, VLOOKUP("OVER",$D$29:$E$31,2,FALSE), TRUE, VLOOKUP(I56, $A$9:$B$23, 2,FALSE))</f>
        <v>쇼크</v>
      </c>
      <c r="P56" t="str" cm="1">
        <f t="array" aca="1" ref="P56" ca="1">_xlfn.IFS(NOT($H56), "", $G56&lt;1, VLOOKUP("EMPTY",$D$29:$E$31,2,FALSE), $G56&gt;2, VLOOKUP("OVER",$D$29:$E$31,2,FALSE), TRUE, VLOOKUP(J56, $A$9:$B$23, 2,FALSE))</f>
        <v>더블팡</v>
      </c>
      <c r="Q56" cm="1">
        <f t="array" aca="1" ref="Q56" ca="1">_xlfn.IFS(NOT($H56), "", $G56&lt;2, VLOOKUP("EMPTY",$D$29:$E$31,2,FALSE), $G56&gt;2, VLOOKUP("OVER",$D$29:$E$31,2,FALSE), TRUE, VLOOKUP(K56, $A$9:$B$23, 2,FALSE))</f>
        <v>-1</v>
      </c>
      <c r="S56">
        <v>5</v>
      </c>
      <c r="T56">
        <f t="shared" ref="T56:AH56" ca="1" si="39">T24*VLOOKUP($S56,$W$4:$AA$18,5,FALSE)</f>
        <v>0</v>
      </c>
      <c r="U56">
        <f t="shared" ca="1" si="39"/>
        <v>0</v>
      </c>
      <c r="V56">
        <f t="shared" ca="1" si="39"/>
        <v>0</v>
      </c>
      <c r="W56">
        <f t="shared" ca="1" si="39"/>
        <v>0</v>
      </c>
      <c r="X56">
        <f t="shared" ca="1" si="39"/>
        <v>0</v>
      </c>
      <c r="Y56">
        <f t="shared" ca="1" si="39"/>
        <v>0</v>
      </c>
      <c r="Z56">
        <f t="shared" ca="1" si="39"/>
        <v>0</v>
      </c>
      <c r="AA56">
        <f t="shared" ca="1" si="39"/>
        <v>0</v>
      </c>
      <c r="AB56">
        <f t="shared" ca="1" si="39"/>
        <v>0</v>
      </c>
      <c r="AC56">
        <f t="shared" ca="1" si="39"/>
        <v>0</v>
      </c>
      <c r="AD56">
        <f t="shared" ca="1" si="39"/>
        <v>0</v>
      </c>
      <c r="AE56">
        <f t="shared" ca="1" si="39"/>
        <v>0</v>
      </c>
      <c r="AF56">
        <f t="shared" ca="1" si="39"/>
        <v>0</v>
      </c>
      <c r="AG56">
        <f t="shared" ca="1" si="39"/>
        <v>0</v>
      </c>
      <c r="AH56">
        <f t="shared" ca="1" si="39"/>
        <v>0</v>
      </c>
    </row>
    <row r="57" spans="6:34" x14ac:dyDescent="0.3">
      <c r="F57">
        <f ca="1">COUNTIF(OFFSET('정보 입력 시트'!$G60, 0, 0, 1, 15), $E$2)</f>
        <v>1</v>
      </c>
      <c r="G57">
        <f ca="1">COUNTIF(OFFSET('정보 입력 시트'!$G60, 0, 0, 1, 15), $E$3)</f>
        <v>2</v>
      </c>
      <c r="H57" t="b">
        <f t="shared" ca="1" si="0"/>
        <v>1</v>
      </c>
      <c r="I57">
        <f ca="1">IF(NOT($H57), "", IF($F57=1,MATCH($E$2,OFFSET('정보 입력 시트'!$G60, 0, 0, 1, 15),0),0))</f>
        <v>4</v>
      </c>
      <c r="J57">
        <f ca="1">IF(NOT($H57),"",IF($G57&lt;1, 0, MATCH($E$3,OFFSET('정보 입력 시트'!$G60, 0, 0, 1, 15),0)))</f>
        <v>2</v>
      </c>
      <c r="K57">
        <f ca="1">IF(NOT($H57),"",IF($G57&lt;2, 0, MATCH($E$3,OFFSET('정보 입력 시트'!$G60, 0, J57, 1, 15-J57),0)+J57))</f>
        <v>3</v>
      </c>
      <c r="L57">
        <f t="shared" ca="1" si="1"/>
        <v>4</v>
      </c>
      <c r="M57" cm="1">
        <f t="array" aca="1" ref="M57" ca="1">_xlfn.IFS(NOT($H57),"",$L57=0,0,TRUE,J57)</f>
        <v>2</v>
      </c>
      <c r="N57" cm="1">
        <f t="array" aca="1" ref="N57" ca="1">_xlfn.IFS(NOT($H57),"",$L57=0,0,TRUE,K57)</f>
        <v>3</v>
      </c>
      <c r="O57" t="str" cm="1">
        <f t="array" aca="1" ref="O57" ca="1">_xlfn.IFS(NOT($H57), "", $F57=0, IF($G57=0, VLOOKUP("EMPTY",$D$29:$E$31,2,FALSE), VLOOKUP("REQUIRED",$D$29:$E$31,2,FALSE)), $F57&gt;1, VLOOKUP("OVER",$D$29:$E$31,2,FALSE), TRUE, VLOOKUP(I57, $A$9:$B$23, 2,FALSE))</f>
        <v>쇼크</v>
      </c>
      <c r="P57" t="str" cm="1">
        <f t="array" aca="1" ref="P57" ca="1">_xlfn.IFS(NOT($H57), "", $G57&lt;1, VLOOKUP("EMPTY",$D$29:$E$31,2,FALSE), $G57&gt;2, VLOOKUP("OVER",$D$29:$E$31,2,FALSE), TRUE, VLOOKUP(J57, $A$9:$B$23, 2,FALSE))</f>
        <v>더블팡</v>
      </c>
      <c r="Q57" t="str" cm="1">
        <f t="array" aca="1" ref="Q57" ca="1">_xlfn.IFS(NOT($H57), "", $G57&lt;2, VLOOKUP("EMPTY",$D$29:$E$31,2,FALSE), $G57&gt;2, VLOOKUP("OVER",$D$29:$E$31,2,FALSE), TRUE, VLOOKUP(K57, $A$9:$B$23, 2,FALSE))</f>
        <v>캐논</v>
      </c>
      <c r="S57">
        <v>6</v>
      </c>
      <c r="T57">
        <f t="shared" ref="T57:AH57" ca="1" si="40">T25*VLOOKUP($S57,$W$4:$AA$18,5,FALSE)</f>
        <v>0</v>
      </c>
      <c r="U57">
        <f t="shared" ca="1" si="40"/>
        <v>0</v>
      </c>
      <c r="V57">
        <f t="shared" ca="1" si="40"/>
        <v>0</v>
      </c>
      <c r="W57">
        <f t="shared" ca="1" si="40"/>
        <v>0</v>
      </c>
      <c r="X57">
        <f t="shared" ca="1" si="40"/>
        <v>0</v>
      </c>
      <c r="Y57">
        <f t="shared" ca="1" si="40"/>
        <v>0</v>
      </c>
      <c r="Z57">
        <f t="shared" ca="1" si="40"/>
        <v>0</v>
      </c>
      <c r="AA57">
        <f t="shared" ca="1" si="40"/>
        <v>0</v>
      </c>
      <c r="AB57">
        <f t="shared" ca="1" si="40"/>
        <v>0</v>
      </c>
      <c r="AC57">
        <f t="shared" ca="1" si="40"/>
        <v>0</v>
      </c>
      <c r="AD57">
        <f t="shared" ca="1" si="40"/>
        <v>0</v>
      </c>
      <c r="AE57">
        <f t="shared" ca="1" si="40"/>
        <v>0</v>
      </c>
      <c r="AF57">
        <f t="shared" ca="1" si="40"/>
        <v>0</v>
      </c>
      <c r="AG57">
        <f t="shared" ca="1" si="40"/>
        <v>0</v>
      </c>
      <c r="AH57">
        <f t="shared" ca="1" si="40"/>
        <v>0</v>
      </c>
    </row>
    <row r="58" spans="6:34" x14ac:dyDescent="0.3">
      <c r="F58">
        <f ca="1">COUNTIF(OFFSET('정보 입력 시트'!$G61, 0, 0, 1, 15), $E$2)</f>
        <v>1</v>
      </c>
      <c r="G58">
        <f ca="1">COUNTIF(OFFSET('정보 입력 시트'!$G61, 0, 0, 1, 15), $E$3)</f>
        <v>2</v>
      </c>
      <c r="H58" t="b">
        <f t="shared" ca="1" si="0"/>
        <v>1</v>
      </c>
      <c r="I58">
        <f ca="1">IF(NOT($H58), "", IF($F58=1,MATCH($E$2,OFFSET('정보 입력 시트'!$G61, 0, 0, 1, 15),0),0))</f>
        <v>4</v>
      </c>
      <c r="J58">
        <f ca="1">IF(NOT($H58),"",IF($G58&lt;1, 0, MATCH($E$3,OFFSET('정보 입력 시트'!$G61, 0, 0, 1, 15),0)))</f>
        <v>2</v>
      </c>
      <c r="K58">
        <f ca="1">IF(NOT($H58),"",IF($G58&lt;2, 0, MATCH($E$3,OFFSET('정보 입력 시트'!$G61, 0, J58, 1, 15-J58),0)+J58))</f>
        <v>5</v>
      </c>
      <c r="L58">
        <f t="shared" ca="1" si="1"/>
        <v>4</v>
      </c>
      <c r="M58" cm="1">
        <f t="array" aca="1" ref="M58" ca="1">_xlfn.IFS(NOT($H58),"",$L58=0,0,TRUE,J58)</f>
        <v>2</v>
      </c>
      <c r="N58" cm="1">
        <f t="array" aca="1" ref="N58" ca="1">_xlfn.IFS(NOT($H58),"",$L58=0,0,TRUE,K58)</f>
        <v>5</v>
      </c>
      <c r="O58" t="str" cm="1">
        <f t="array" aca="1" ref="O58" ca="1">_xlfn.IFS(NOT($H58), "", $F58=0, IF($G58=0, VLOOKUP("EMPTY",$D$29:$E$31,2,FALSE), VLOOKUP("REQUIRED",$D$29:$E$31,2,FALSE)), $F58&gt;1, VLOOKUP("OVER",$D$29:$E$31,2,FALSE), TRUE, VLOOKUP(I58, $A$9:$B$23, 2,FALSE))</f>
        <v>쇼크</v>
      </c>
      <c r="P58" t="str" cm="1">
        <f t="array" aca="1" ref="P58" ca="1">_xlfn.IFS(NOT($H58), "", $G58&lt;1, VLOOKUP("EMPTY",$D$29:$E$31,2,FALSE), $G58&gt;2, VLOOKUP("OVER",$D$29:$E$31,2,FALSE), TRUE, VLOOKUP(J58, $A$9:$B$23, 2,FALSE))</f>
        <v>더블팡</v>
      </c>
      <c r="Q58" t="str" cm="1">
        <f t="array" aca="1" ref="Q58" ca="1">_xlfn.IFS(NOT($H58), "", $G58&lt;2, VLOOKUP("EMPTY",$D$29:$E$31,2,FALSE), $G58&gt;2, VLOOKUP("OVER",$D$29:$E$31,2,FALSE), TRUE, VLOOKUP(K58, $A$9:$B$23, 2,FALSE))</f>
        <v>릴파벙</v>
      </c>
      <c r="S58">
        <v>7</v>
      </c>
      <c r="T58">
        <f t="shared" ref="T58:AH58" ca="1" si="41">T26*VLOOKUP($S58,$W$4:$AA$18,5,FALSE)</f>
        <v>0</v>
      </c>
      <c r="U58">
        <f t="shared" ca="1" si="41"/>
        <v>0</v>
      </c>
      <c r="V58">
        <f t="shared" ca="1" si="41"/>
        <v>0</v>
      </c>
      <c r="W58">
        <f t="shared" ca="1" si="41"/>
        <v>0</v>
      </c>
      <c r="X58">
        <f t="shared" ca="1" si="41"/>
        <v>0</v>
      </c>
      <c r="Y58">
        <f t="shared" ca="1" si="41"/>
        <v>0</v>
      </c>
      <c r="Z58">
        <f t="shared" ca="1" si="41"/>
        <v>0</v>
      </c>
      <c r="AA58">
        <f t="shared" ca="1" si="41"/>
        <v>0</v>
      </c>
      <c r="AB58">
        <f t="shared" ca="1" si="41"/>
        <v>0</v>
      </c>
      <c r="AC58">
        <f t="shared" ca="1" si="41"/>
        <v>0</v>
      </c>
      <c r="AD58">
        <f t="shared" ca="1" si="41"/>
        <v>0</v>
      </c>
      <c r="AE58">
        <f t="shared" ca="1" si="41"/>
        <v>0</v>
      </c>
      <c r="AF58">
        <f t="shared" ca="1" si="41"/>
        <v>0</v>
      </c>
      <c r="AG58">
        <f t="shared" ca="1" si="41"/>
        <v>0</v>
      </c>
      <c r="AH58">
        <f t="shared" ca="1" si="41"/>
        <v>0</v>
      </c>
    </row>
    <row r="59" spans="6:34" x14ac:dyDescent="0.3">
      <c r="F59">
        <f ca="1">COUNTIF(OFFSET('정보 입력 시트'!$G62, 0, 0, 1, 15), $E$2)</f>
        <v>1</v>
      </c>
      <c r="G59">
        <f ca="1">COUNTIF(OFFSET('정보 입력 시트'!$G62, 0, 0, 1, 15), $E$3)</f>
        <v>2</v>
      </c>
      <c r="H59" t="b">
        <f t="shared" ca="1" si="0"/>
        <v>1</v>
      </c>
      <c r="I59">
        <f ca="1">IF(NOT($H59), "", IF($F59=1,MATCH($E$2,OFFSET('정보 입력 시트'!$G62, 0, 0, 1, 15),0),0))</f>
        <v>4</v>
      </c>
      <c r="J59">
        <f ca="1">IF(NOT($H59),"",IF($G59&lt;1, 0, MATCH($E$3,OFFSET('정보 입력 시트'!$G62, 0, 0, 1, 15),0)))</f>
        <v>2</v>
      </c>
      <c r="K59">
        <f ca="1">IF(NOT($H59),"",IF($G59&lt;2, 0, MATCH($E$3,OFFSET('정보 입력 시트'!$G62, 0, J59, 1, 15-J59),0)+J59))</f>
        <v>6</v>
      </c>
      <c r="L59">
        <f t="shared" ca="1" si="1"/>
        <v>4</v>
      </c>
      <c r="M59" cm="1">
        <f t="array" aca="1" ref="M59" ca="1">_xlfn.IFS(NOT($H59),"",$L59=0,0,TRUE,J59)</f>
        <v>2</v>
      </c>
      <c r="N59" cm="1">
        <f t="array" aca="1" ref="N59" ca="1">_xlfn.IFS(NOT($H59),"",$L59=0,0,TRUE,K59)</f>
        <v>6</v>
      </c>
      <c r="O59" t="str" cm="1">
        <f t="array" aca="1" ref="O59" ca="1">_xlfn.IFS(NOT($H59), "", $F59=0, IF($G59=0, VLOOKUP("EMPTY",$D$29:$E$31,2,FALSE), VLOOKUP("REQUIRED",$D$29:$E$31,2,FALSE)), $F59&gt;1, VLOOKUP("OVER",$D$29:$E$31,2,FALSE), TRUE, VLOOKUP(I59, $A$9:$B$23, 2,FALSE))</f>
        <v>쇼크</v>
      </c>
      <c r="P59" t="str" cm="1">
        <f t="array" aca="1" ref="P59" ca="1">_xlfn.IFS(NOT($H59), "", $G59&lt;1, VLOOKUP("EMPTY",$D$29:$E$31,2,FALSE), $G59&gt;2, VLOOKUP("OVER",$D$29:$E$31,2,FALSE), TRUE, VLOOKUP(J59, $A$9:$B$23, 2,FALSE))</f>
        <v>더블팡</v>
      </c>
      <c r="Q59" t="str" cm="1">
        <f t="array" aca="1" ref="Q59" ca="1">_xlfn.IFS(NOT($H59), "", $G59&lt;2, VLOOKUP("EMPTY",$D$29:$E$31,2,FALSE), $G59&gt;2, VLOOKUP("OVER",$D$29:$E$31,2,FALSE), TRUE, VLOOKUP(K59, $A$9:$B$23, 2,FALSE))</f>
        <v>해머</v>
      </c>
      <c r="S59">
        <v>8</v>
      </c>
      <c r="T59">
        <f t="shared" ref="T59:AH59" ca="1" si="42">T27*VLOOKUP($S59,$W$4:$AA$18,5,FALSE)</f>
        <v>0</v>
      </c>
      <c r="U59">
        <f t="shared" ca="1" si="42"/>
        <v>0</v>
      </c>
      <c r="V59">
        <f t="shared" ca="1" si="42"/>
        <v>0</v>
      </c>
      <c r="W59">
        <f t="shared" ca="1" si="42"/>
        <v>0</v>
      </c>
      <c r="X59">
        <f t="shared" ca="1" si="42"/>
        <v>0</v>
      </c>
      <c r="Y59">
        <f t="shared" ca="1" si="42"/>
        <v>0</v>
      </c>
      <c r="Z59">
        <f t="shared" ca="1" si="42"/>
        <v>0</v>
      </c>
      <c r="AA59">
        <f t="shared" ca="1" si="42"/>
        <v>0</v>
      </c>
      <c r="AB59">
        <f t="shared" ca="1" si="42"/>
        <v>0</v>
      </c>
      <c r="AC59">
        <f t="shared" ca="1" si="42"/>
        <v>0</v>
      </c>
      <c r="AD59">
        <f t="shared" ca="1" si="42"/>
        <v>0</v>
      </c>
      <c r="AE59">
        <f t="shared" ca="1" si="42"/>
        <v>0</v>
      </c>
      <c r="AF59">
        <f t="shared" ca="1" si="42"/>
        <v>0</v>
      </c>
      <c r="AG59">
        <f t="shared" ca="1" si="42"/>
        <v>0</v>
      </c>
      <c r="AH59">
        <f t="shared" ca="1" si="42"/>
        <v>0</v>
      </c>
    </row>
    <row r="60" spans="6:34" x14ac:dyDescent="0.3">
      <c r="F60">
        <f ca="1">COUNTIF(OFFSET('정보 입력 시트'!$G63, 0, 0, 1, 15), $E$2)</f>
        <v>1</v>
      </c>
      <c r="G60">
        <f ca="1">COUNTIF(OFFSET('정보 입력 시트'!$G63, 0, 0, 1, 15), $E$3)</f>
        <v>1</v>
      </c>
      <c r="H60" t="b">
        <f t="shared" ca="1" si="0"/>
        <v>1</v>
      </c>
      <c r="I60">
        <f ca="1">IF(NOT($H60), "", IF($F60=1,MATCH($E$2,OFFSET('정보 입력 시트'!$G63, 0, 0, 1, 15),0),0))</f>
        <v>4</v>
      </c>
      <c r="J60">
        <f ca="1">IF(NOT($H60),"",IF($G60&lt;1, 0, MATCH($E$3,OFFSET('정보 입력 시트'!$G63, 0, 0, 1, 15),0)))</f>
        <v>3</v>
      </c>
      <c r="K60">
        <f ca="1">IF(NOT($H60),"",IF($G60&lt;2, 0, MATCH($E$3,OFFSET('정보 입력 시트'!$G63, 0, J60, 1, 15-J60),0)+J60))</f>
        <v>0</v>
      </c>
      <c r="L60">
        <f t="shared" ca="1" si="1"/>
        <v>4</v>
      </c>
      <c r="M60" cm="1">
        <f t="array" aca="1" ref="M60" ca="1">_xlfn.IFS(NOT($H60),"",$L60=0,0,TRUE,J60)</f>
        <v>3</v>
      </c>
      <c r="N60" cm="1">
        <f t="array" aca="1" ref="N60" ca="1">_xlfn.IFS(NOT($H60),"",$L60=0,0,TRUE,K60)</f>
        <v>0</v>
      </c>
      <c r="O60" t="str" cm="1">
        <f t="array" aca="1" ref="O60" ca="1">_xlfn.IFS(NOT($H60), "", $F60=0, IF($G60=0, VLOOKUP("EMPTY",$D$29:$E$31,2,FALSE), VLOOKUP("REQUIRED",$D$29:$E$31,2,FALSE)), $F60&gt;1, VLOOKUP("OVER",$D$29:$E$31,2,FALSE), TRUE, VLOOKUP(I60, $A$9:$B$23, 2,FALSE))</f>
        <v>쇼크</v>
      </c>
      <c r="P60" t="str" cm="1">
        <f t="array" aca="1" ref="P60" ca="1">_xlfn.IFS(NOT($H60), "", $G60&lt;1, VLOOKUP("EMPTY",$D$29:$E$31,2,FALSE), $G60&gt;2, VLOOKUP("OVER",$D$29:$E$31,2,FALSE), TRUE, VLOOKUP(J60, $A$9:$B$23, 2,FALSE))</f>
        <v>캐논</v>
      </c>
      <c r="Q60" cm="1">
        <f t="array" aca="1" ref="Q60" ca="1">_xlfn.IFS(NOT($H60), "", $G60&lt;2, VLOOKUP("EMPTY",$D$29:$E$31,2,FALSE), $G60&gt;2, VLOOKUP("OVER",$D$29:$E$31,2,FALSE), TRUE, VLOOKUP(K60, $A$9:$B$23, 2,FALSE))</f>
        <v>-1</v>
      </c>
      <c r="S60">
        <v>9</v>
      </c>
      <c r="T60">
        <f t="shared" ref="T60:AH60" ca="1" si="43">T28*VLOOKUP($S60,$W$4:$AA$18,5,FALSE)</f>
        <v>0</v>
      </c>
      <c r="U60">
        <f t="shared" ca="1" si="43"/>
        <v>0</v>
      </c>
      <c r="V60">
        <f t="shared" ca="1" si="43"/>
        <v>0</v>
      </c>
      <c r="W60">
        <f t="shared" ca="1" si="43"/>
        <v>0</v>
      </c>
      <c r="X60">
        <f t="shared" ca="1" si="43"/>
        <v>0</v>
      </c>
      <c r="Y60">
        <f t="shared" ca="1" si="43"/>
        <v>0</v>
      </c>
      <c r="Z60">
        <f t="shared" ca="1" si="43"/>
        <v>0</v>
      </c>
      <c r="AA60">
        <f t="shared" ca="1" si="43"/>
        <v>0</v>
      </c>
      <c r="AB60">
        <f t="shared" ca="1" si="43"/>
        <v>0</v>
      </c>
      <c r="AC60">
        <f t="shared" ca="1" si="43"/>
        <v>0</v>
      </c>
      <c r="AD60">
        <f t="shared" ca="1" si="43"/>
        <v>0</v>
      </c>
      <c r="AE60">
        <f t="shared" ca="1" si="43"/>
        <v>0</v>
      </c>
      <c r="AF60">
        <f t="shared" ca="1" si="43"/>
        <v>0</v>
      </c>
      <c r="AG60">
        <f t="shared" ca="1" si="43"/>
        <v>0</v>
      </c>
      <c r="AH60">
        <f t="shared" ca="1" si="43"/>
        <v>0</v>
      </c>
    </row>
    <row r="61" spans="6:34" x14ac:dyDescent="0.3">
      <c r="F61">
        <f ca="1">COUNTIF(OFFSET('정보 입력 시트'!$G64, 0, 0, 1, 15), $E$2)</f>
        <v>1</v>
      </c>
      <c r="G61">
        <f ca="1">COUNTIF(OFFSET('정보 입력 시트'!$G64, 0, 0, 1, 15), $E$3)</f>
        <v>2</v>
      </c>
      <c r="H61" t="b">
        <f t="shared" ca="1" si="0"/>
        <v>1</v>
      </c>
      <c r="I61">
        <f ca="1">IF(NOT($H61), "", IF($F61=1,MATCH($E$2,OFFSET('정보 입력 시트'!$G64, 0, 0, 1, 15),0),0))</f>
        <v>4</v>
      </c>
      <c r="J61">
        <f ca="1">IF(NOT($H61),"",IF($G61&lt;1, 0, MATCH($E$3,OFFSET('정보 입력 시트'!$G64, 0, 0, 1, 15),0)))</f>
        <v>3</v>
      </c>
      <c r="K61">
        <f ca="1">IF(NOT($H61),"",IF($G61&lt;2, 0, MATCH($E$3,OFFSET('정보 입력 시트'!$G64, 0, J61, 1, 15-J61),0)+J61))</f>
        <v>5</v>
      </c>
      <c r="L61">
        <f t="shared" ca="1" si="1"/>
        <v>4</v>
      </c>
      <c r="M61" cm="1">
        <f t="array" aca="1" ref="M61" ca="1">_xlfn.IFS(NOT($H61),"",$L61=0,0,TRUE,J61)</f>
        <v>3</v>
      </c>
      <c r="N61" cm="1">
        <f t="array" aca="1" ref="N61" ca="1">_xlfn.IFS(NOT($H61),"",$L61=0,0,TRUE,K61)</f>
        <v>5</v>
      </c>
      <c r="O61" t="str" cm="1">
        <f t="array" aca="1" ref="O61" ca="1">_xlfn.IFS(NOT($H61), "", $F61=0, IF($G61=0, VLOOKUP("EMPTY",$D$29:$E$31,2,FALSE), VLOOKUP("REQUIRED",$D$29:$E$31,2,FALSE)), $F61&gt;1, VLOOKUP("OVER",$D$29:$E$31,2,FALSE), TRUE, VLOOKUP(I61, $A$9:$B$23, 2,FALSE))</f>
        <v>쇼크</v>
      </c>
      <c r="P61" t="str" cm="1">
        <f t="array" aca="1" ref="P61" ca="1">_xlfn.IFS(NOT($H61), "", $G61&lt;1, VLOOKUP("EMPTY",$D$29:$E$31,2,FALSE), $G61&gt;2, VLOOKUP("OVER",$D$29:$E$31,2,FALSE), TRUE, VLOOKUP(J61, $A$9:$B$23, 2,FALSE))</f>
        <v>캐논</v>
      </c>
      <c r="Q61" t="str" cm="1">
        <f t="array" aca="1" ref="Q61" ca="1">_xlfn.IFS(NOT($H61), "", $G61&lt;2, VLOOKUP("EMPTY",$D$29:$E$31,2,FALSE), $G61&gt;2, VLOOKUP("OVER",$D$29:$E$31,2,FALSE), TRUE, VLOOKUP(K61, $A$9:$B$23, 2,FALSE))</f>
        <v>릴파벙</v>
      </c>
      <c r="S61">
        <v>10</v>
      </c>
      <c r="T61">
        <f t="shared" ref="T61:AH61" ca="1" si="44">T29*VLOOKUP($S61,$W$4:$AA$18,5,FALSE)</f>
        <v>0</v>
      </c>
      <c r="U61">
        <f t="shared" ca="1" si="44"/>
        <v>0</v>
      </c>
      <c r="V61">
        <f t="shared" ca="1" si="44"/>
        <v>0</v>
      </c>
      <c r="W61">
        <f t="shared" ca="1" si="44"/>
        <v>0</v>
      </c>
      <c r="X61">
        <f t="shared" ca="1" si="44"/>
        <v>0</v>
      </c>
      <c r="Y61">
        <f t="shared" ca="1" si="44"/>
        <v>0</v>
      </c>
      <c r="Z61">
        <f t="shared" ca="1" si="44"/>
        <v>0</v>
      </c>
      <c r="AA61">
        <f t="shared" ca="1" si="44"/>
        <v>0</v>
      </c>
      <c r="AB61">
        <f t="shared" ca="1" si="44"/>
        <v>0</v>
      </c>
      <c r="AC61">
        <f t="shared" ca="1" si="44"/>
        <v>0</v>
      </c>
      <c r="AD61">
        <f t="shared" ca="1" si="44"/>
        <v>0</v>
      </c>
      <c r="AE61">
        <f t="shared" ca="1" si="44"/>
        <v>0</v>
      </c>
      <c r="AF61">
        <f t="shared" ca="1" si="44"/>
        <v>0</v>
      </c>
      <c r="AG61">
        <f t="shared" ca="1" si="44"/>
        <v>0</v>
      </c>
      <c r="AH61">
        <f t="shared" ca="1" si="44"/>
        <v>0</v>
      </c>
    </row>
    <row r="62" spans="6:34" x14ac:dyDescent="0.3">
      <c r="F62">
        <f ca="1">COUNTIF(OFFSET('정보 입력 시트'!$G65, 0, 0, 1, 15), $E$2)</f>
        <v>1</v>
      </c>
      <c r="G62">
        <f ca="1">COUNTIF(OFFSET('정보 입력 시트'!$G65, 0, 0, 1, 15), $E$3)</f>
        <v>2</v>
      </c>
      <c r="H62" t="b">
        <f t="shared" ca="1" si="0"/>
        <v>1</v>
      </c>
      <c r="I62">
        <f ca="1">IF(NOT($H62), "", IF($F62=1,MATCH($E$2,OFFSET('정보 입력 시트'!$G65, 0, 0, 1, 15),0),0))</f>
        <v>4</v>
      </c>
      <c r="J62">
        <f ca="1">IF(NOT($H62),"",IF($G62&lt;1, 0, MATCH($E$3,OFFSET('정보 입력 시트'!$G65, 0, 0, 1, 15),0)))</f>
        <v>3</v>
      </c>
      <c r="K62">
        <f ca="1">IF(NOT($H62),"",IF($G62&lt;2, 0, MATCH($E$3,OFFSET('정보 입력 시트'!$G65, 0, J62, 1, 15-J62),0)+J62))</f>
        <v>6</v>
      </c>
      <c r="L62">
        <f t="shared" ca="1" si="1"/>
        <v>4</v>
      </c>
      <c r="M62" cm="1">
        <f t="array" aca="1" ref="M62" ca="1">_xlfn.IFS(NOT($H62),"",$L62=0,0,TRUE,J62)</f>
        <v>3</v>
      </c>
      <c r="N62" cm="1">
        <f t="array" aca="1" ref="N62" ca="1">_xlfn.IFS(NOT($H62),"",$L62=0,0,TRUE,K62)</f>
        <v>6</v>
      </c>
      <c r="O62" t="str" cm="1">
        <f t="array" aca="1" ref="O62" ca="1">_xlfn.IFS(NOT($H62), "", $F62=0, IF($G62=0, VLOOKUP("EMPTY",$D$29:$E$31,2,FALSE), VLOOKUP("REQUIRED",$D$29:$E$31,2,FALSE)), $F62&gt;1, VLOOKUP("OVER",$D$29:$E$31,2,FALSE), TRUE, VLOOKUP(I62, $A$9:$B$23, 2,FALSE))</f>
        <v>쇼크</v>
      </c>
      <c r="P62" t="str" cm="1">
        <f t="array" aca="1" ref="P62" ca="1">_xlfn.IFS(NOT($H62), "", $G62&lt;1, VLOOKUP("EMPTY",$D$29:$E$31,2,FALSE), $G62&gt;2, VLOOKUP("OVER",$D$29:$E$31,2,FALSE), TRUE, VLOOKUP(J62, $A$9:$B$23, 2,FALSE))</f>
        <v>캐논</v>
      </c>
      <c r="Q62" t="str" cm="1">
        <f t="array" aca="1" ref="Q62" ca="1">_xlfn.IFS(NOT($H62), "", $G62&lt;2, VLOOKUP("EMPTY",$D$29:$E$31,2,FALSE), $G62&gt;2, VLOOKUP("OVER",$D$29:$E$31,2,FALSE), TRUE, VLOOKUP(K62, $A$9:$B$23, 2,FALSE))</f>
        <v>해머</v>
      </c>
      <c r="S62">
        <v>11</v>
      </c>
      <c r="T62">
        <f t="shared" ref="T62:AH62" ca="1" si="45">T30*VLOOKUP($S62,$W$4:$AA$18,5,FALSE)</f>
        <v>0</v>
      </c>
      <c r="U62">
        <f t="shared" ca="1" si="45"/>
        <v>0</v>
      </c>
      <c r="V62">
        <f t="shared" ca="1" si="45"/>
        <v>0</v>
      </c>
      <c r="W62">
        <f t="shared" ca="1" si="45"/>
        <v>0</v>
      </c>
      <c r="X62">
        <f t="shared" ca="1" si="45"/>
        <v>0</v>
      </c>
      <c r="Y62">
        <f t="shared" ca="1" si="45"/>
        <v>0</v>
      </c>
      <c r="Z62">
        <f t="shared" ca="1" si="45"/>
        <v>0</v>
      </c>
      <c r="AA62">
        <f t="shared" ca="1" si="45"/>
        <v>0</v>
      </c>
      <c r="AB62">
        <f t="shared" ca="1" si="45"/>
        <v>0</v>
      </c>
      <c r="AC62">
        <f t="shared" ca="1" si="45"/>
        <v>0</v>
      </c>
      <c r="AD62">
        <f t="shared" ca="1" si="45"/>
        <v>0</v>
      </c>
      <c r="AE62">
        <f t="shared" ca="1" si="45"/>
        <v>0</v>
      </c>
      <c r="AF62">
        <f t="shared" ca="1" si="45"/>
        <v>0</v>
      </c>
      <c r="AG62">
        <f t="shared" ca="1" si="45"/>
        <v>0</v>
      </c>
      <c r="AH62">
        <f t="shared" ca="1" si="45"/>
        <v>0</v>
      </c>
    </row>
    <row r="63" spans="6:34" x14ac:dyDescent="0.3">
      <c r="F63">
        <f ca="1">COUNTIF(OFFSET('정보 입력 시트'!$G66, 0, 0, 1, 15), $E$2)</f>
        <v>1</v>
      </c>
      <c r="G63">
        <f ca="1">COUNTIF(OFFSET('정보 입력 시트'!$G66, 0, 0, 1, 15), $E$3)</f>
        <v>1</v>
      </c>
      <c r="H63" t="b">
        <f t="shared" ca="1" si="0"/>
        <v>1</v>
      </c>
      <c r="I63">
        <f ca="1">IF(NOT($H63), "", IF($F63=1,MATCH($E$2,OFFSET('정보 입력 시트'!$G66, 0, 0, 1, 15),0),0))</f>
        <v>4</v>
      </c>
      <c r="J63">
        <f ca="1">IF(NOT($H63),"",IF($G63&lt;1, 0, MATCH($E$3,OFFSET('정보 입력 시트'!$G66, 0, 0, 1, 15),0)))</f>
        <v>5</v>
      </c>
      <c r="K63">
        <f ca="1">IF(NOT($H63),"",IF($G63&lt;2, 0, MATCH($E$3,OFFSET('정보 입력 시트'!$G66, 0, J63, 1, 15-J63),0)+J63))</f>
        <v>0</v>
      </c>
      <c r="L63">
        <f t="shared" ca="1" si="1"/>
        <v>4</v>
      </c>
      <c r="M63" cm="1">
        <f t="array" aca="1" ref="M63" ca="1">_xlfn.IFS(NOT($H63),"",$L63=0,0,TRUE,J63)</f>
        <v>5</v>
      </c>
      <c r="N63" cm="1">
        <f t="array" aca="1" ref="N63" ca="1">_xlfn.IFS(NOT($H63),"",$L63=0,0,TRUE,K63)</f>
        <v>0</v>
      </c>
      <c r="O63" t="str" cm="1">
        <f t="array" aca="1" ref="O63" ca="1">_xlfn.IFS(NOT($H63), "", $F63=0, IF($G63=0, VLOOKUP("EMPTY",$D$29:$E$31,2,FALSE), VLOOKUP("REQUIRED",$D$29:$E$31,2,FALSE)), $F63&gt;1, VLOOKUP("OVER",$D$29:$E$31,2,FALSE), TRUE, VLOOKUP(I63, $A$9:$B$23, 2,FALSE))</f>
        <v>쇼크</v>
      </c>
      <c r="P63" t="str" cm="1">
        <f t="array" aca="1" ref="P63" ca="1">_xlfn.IFS(NOT($H63), "", $G63&lt;1, VLOOKUP("EMPTY",$D$29:$E$31,2,FALSE), $G63&gt;2, VLOOKUP("OVER",$D$29:$E$31,2,FALSE), TRUE, VLOOKUP(J63, $A$9:$B$23, 2,FALSE))</f>
        <v>릴파벙</v>
      </c>
      <c r="Q63" cm="1">
        <f t="array" aca="1" ref="Q63" ca="1">_xlfn.IFS(NOT($H63), "", $G63&lt;2, VLOOKUP("EMPTY",$D$29:$E$31,2,FALSE), $G63&gt;2, VLOOKUP("OVER",$D$29:$E$31,2,FALSE), TRUE, VLOOKUP(K63, $A$9:$B$23, 2,FALSE))</f>
        <v>-1</v>
      </c>
      <c r="S63">
        <v>12</v>
      </c>
      <c r="T63">
        <f t="shared" ref="T63:AH63" ca="1" si="46">T31*VLOOKUP($S63,$W$4:$AA$18,5,FALSE)</f>
        <v>0</v>
      </c>
      <c r="U63">
        <f t="shared" ca="1" si="46"/>
        <v>0</v>
      </c>
      <c r="V63">
        <f t="shared" ca="1" si="46"/>
        <v>0</v>
      </c>
      <c r="W63">
        <f t="shared" ca="1" si="46"/>
        <v>0</v>
      </c>
      <c r="X63">
        <f t="shared" ca="1" si="46"/>
        <v>0</v>
      </c>
      <c r="Y63">
        <f t="shared" ca="1" si="46"/>
        <v>0</v>
      </c>
      <c r="Z63">
        <f t="shared" ca="1" si="46"/>
        <v>0</v>
      </c>
      <c r="AA63">
        <f t="shared" ca="1" si="46"/>
        <v>0</v>
      </c>
      <c r="AB63">
        <f t="shared" ca="1" si="46"/>
        <v>0</v>
      </c>
      <c r="AC63">
        <f t="shared" ca="1" si="46"/>
        <v>0</v>
      </c>
      <c r="AD63">
        <f t="shared" ca="1" si="46"/>
        <v>0</v>
      </c>
      <c r="AE63">
        <f t="shared" ca="1" si="46"/>
        <v>0</v>
      </c>
      <c r="AF63">
        <f t="shared" ca="1" si="46"/>
        <v>0</v>
      </c>
      <c r="AG63">
        <f t="shared" ca="1" si="46"/>
        <v>0</v>
      </c>
      <c r="AH63">
        <f t="shared" ca="1" si="46"/>
        <v>0</v>
      </c>
    </row>
    <row r="64" spans="6:34" x14ac:dyDescent="0.3">
      <c r="F64">
        <f ca="1">COUNTIF(OFFSET('정보 입력 시트'!$G67, 0, 0, 1, 15), $E$2)</f>
        <v>1</v>
      </c>
      <c r="G64">
        <f ca="1">COUNTIF(OFFSET('정보 입력 시트'!$G67, 0, 0, 1, 15), $E$3)</f>
        <v>2</v>
      </c>
      <c r="H64" t="b">
        <f t="shared" ca="1" si="0"/>
        <v>1</v>
      </c>
      <c r="I64">
        <f ca="1">IF(NOT($H64), "", IF($F64=1,MATCH($E$2,OFFSET('정보 입력 시트'!$G67, 0, 0, 1, 15),0),0))</f>
        <v>4</v>
      </c>
      <c r="J64">
        <f ca="1">IF(NOT($H64),"",IF($G64&lt;1, 0, MATCH($E$3,OFFSET('정보 입력 시트'!$G67, 0, 0, 1, 15),0)))</f>
        <v>5</v>
      </c>
      <c r="K64">
        <f ca="1">IF(NOT($H64),"",IF($G64&lt;2, 0, MATCH($E$3,OFFSET('정보 입력 시트'!$G67, 0, J64, 1, 15-J64),0)+J64))</f>
        <v>6</v>
      </c>
      <c r="L64">
        <f t="shared" ca="1" si="1"/>
        <v>4</v>
      </c>
      <c r="M64" cm="1">
        <f t="array" aca="1" ref="M64" ca="1">_xlfn.IFS(NOT($H64),"",$L64=0,0,TRUE,J64)</f>
        <v>5</v>
      </c>
      <c r="N64" cm="1">
        <f t="array" aca="1" ref="N64" ca="1">_xlfn.IFS(NOT($H64),"",$L64=0,0,TRUE,K64)</f>
        <v>6</v>
      </c>
      <c r="O64" t="str" cm="1">
        <f t="array" aca="1" ref="O64" ca="1">_xlfn.IFS(NOT($H64), "", $F64=0, IF($G64=0, VLOOKUP("EMPTY",$D$29:$E$31,2,FALSE), VLOOKUP("REQUIRED",$D$29:$E$31,2,FALSE)), $F64&gt;1, VLOOKUP("OVER",$D$29:$E$31,2,FALSE), TRUE, VLOOKUP(I64, $A$9:$B$23, 2,FALSE))</f>
        <v>쇼크</v>
      </c>
      <c r="P64" t="str" cm="1">
        <f t="array" aca="1" ref="P64" ca="1">_xlfn.IFS(NOT($H64), "", $G64&lt;1, VLOOKUP("EMPTY",$D$29:$E$31,2,FALSE), $G64&gt;2, VLOOKUP("OVER",$D$29:$E$31,2,FALSE), TRUE, VLOOKUP(J64, $A$9:$B$23, 2,FALSE))</f>
        <v>릴파벙</v>
      </c>
      <c r="Q64" t="str" cm="1">
        <f t="array" aca="1" ref="Q64" ca="1">_xlfn.IFS(NOT($H64), "", $G64&lt;2, VLOOKUP("EMPTY",$D$29:$E$31,2,FALSE), $G64&gt;2, VLOOKUP("OVER",$D$29:$E$31,2,FALSE), TRUE, VLOOKUP(K64, $A$9:$B$23, 2,FALSE))</f>
        <v>해머</v>
      </c>
      <c r="S64">
        <v>13</v>
      </c>
      <c r="T64">
        <f t="shared" ref="T64:AH64" ca="1" si="47">T32*VLOOKUP($S64,$W$4:$AA$18,5,FALSE)</f>
        <v>0</v>
      </c>
      <c r="U64">
        <f t="shared" ca="1" si="47"/>
        <v>0</v>
      </c>
      <c r="V64">
        <f t="shared" ca="1" si="47"/>
        <v>0</v>
      </c>
      <c r="W64">
        <f t="shared" ca="1" si="47"/>
        <v>0</v>
      </c>
      <c r="X64">
        <f t="shared" ca="1" si="47"/>
        <v>0</v>
      </c>
      <c r="Y64">
        <f t="shared" ca="1" si="47"/>
        <v>0</v>
      </c>
      <c r="Z64">
        <f t="shared" ca="1" si="47"/>
        <v>0</v>
      </c>
      <c r="AA64">
        <f t="shared" ca="1" si="47"/>
        <v>0</v>
      </c>
      <c r="AB64">
        <f t="shared" ca="1" si="47"/>
        <v>0</v>
      </c>
      <c r="AC64">
        <f t="shared" ca="1" si="47"/>
        <v>0</v>
      </c>
      <c r="AD64">
        <f t="shared" ca="1" si="47"/>
        <v>0</v>
      </c>
      <c r="AE64">
        <f t="shared" ca="1" si="47"/>
        <v>0</v>
      </c>
      <c r="AF64">
        <f t="shared" ca="1" si="47"/>
        <v>0</v>
      </c>
      <c r="AG64">
        <f t="shared" ca="1" si="47"/>
        <v>0</v>
      </c>
      <c r="AH64">
        <f t="shared" ca="1" si="47"/>
        <v>0</v>
      </c>
    </row>
    <row r="65" spans="6:34" x14ac:dyDescent="0.3">
      <c r="F65">
        <f ca="1">COUNTIF(OFFSET('정보 입력 시트'!$G68, 0, 0, 1, 15), $E$2)</f>
        <v>1</v>
      </c>
      <c r="G65">
        <f ca="1">COUNTIF(OFFSET('정보 입력 시트'!$G68, 0, 0, 1, 15), $E$3)</f>
        <v>1</v>
      </c>
      <c r="H65" t="b">
        <f t="shared" ca="1" si="0"/>
        <v>1</v>
      </c>
      <c r="I65">
        <f ca="1">IF(NOT($H65), "", IF($F65=1,MATCH($E$2,OFFSET('정보 입력 시트'!$G68, 0, 0, 1, 15),0),0))</f>
        <v>4</v>
      </c>
      <c r="J65">
        <f ca="1">IF(NOT($H65),"",IF($G65&lt;1, 0, MATCH($E$3,OFFSET('정보 입력 시트'!$G68, 0, 0, 1, 15),0)))</f>
        <v>6</v>
      </c>
      <c r="K65">
        <f ca="1">IF(NOT($H65),"",IF($G65&lt;2, 0, MATCH($E$3,OFFSET('정보 입력 시트'!$G68, 0, J65, 1, 15-J65),0)+J65))</f>
        <v>0</v>
      </c>
      <c r="L65">
        <f t="shared" ca="1" si="1"/>
        <v>4</v>
      </c>
      <c r="M65" cm="1">
        <f t="array" aca="1" ref="M65" ca="1">_xlfn.IFS(NOT($H65),"",$L65=0,0,TRUE,J65)</f>
        <v>6</v>
      </c>
      <c r="N65" cm="1">
        <f t="array" aca="1" ref="N65" ca="1">_xlfn.IFS(NOT($H65),"",$L65=0,0,TRUE,K65)</f>
        <v>0</v>
      </c>
      <c r="O65" t="str" cm="1">
        <f t="array" aca="1" ref="O65" ca="1">_xlfn.IFS(NOT($H65), "", $F65=0, IF($G65=0, VLOOKUP("EMPTY",$D$29:$E$31,2,FALSE), VLOOKUP("REQUIRED",$D$29:$E$31,2,FALSE)), $F65&gt;1, VLOOKUP("OVER",$D$29:$E$31,2,FALSE), TRUE, VLOOKUP(I65, $A$9:$B$23, 2,FALSE))</f>
        <v>쇼크</v>
      </c>
      <c r="P65" t="str" cm="1">
        <f t="array" aca="1" ref="P65" ca="1">_xlfn.IFS(NOT($H65), "", $G65&lt;1, VLOOKUP("EMPTY",$D$29:$E$31,2,FALSE), $G65&gt;2, VLOOKUP("OVER",$D$29:$E$31,2,FALSE), TRUE, VLOOKUP(J65, $A$9:$B$23, 2,FALSE))</f>
        <v>해머</v>
      </c>
      <c r="Q65" cm="1">
        <f t="array" aca="1" ref="Q65" ca="1">_xlfn.IFS(NOT($H65), "", $G65&lt;2, VLOOKUP("EMPTY",$D$29:$E$31,2,FALSE), $G65&gt;2, VLOOKUP("OVER",$D$29:$E$31,2,FALSE), TRUE, VLOOKUP(K65, $A$9:$B$23, 2,FALSE))</f>
        <v>-1</v>
      </c>
      <c r="S65">
        <v>14</v>
      </c>
      <c r="T65">
        <f t="shared" ref="T65:AH65" ca="1" si="48">T33*VLOOKUP($S65,$W$4:$AA$18,5,FALSE)</f>
        <v>0</v>
      </c>
      <c r="U65">
        <f t="shared" ca="1" si="48"/>
        <v>0</v>
      </c>
      <c r="V65">
        <f t="shared" ca="1" si="48"/>
        <v>0</v>
      </c>
      <c r="W65">
        <f t="shared" ca="1" si="48"/>
        <v>0</v>
      </c>
      <c r="X65">
        <f t="shared" ca="1" si="48"/>
        <v>0</v>
      </c>
      <c r="Y65">
        <f t="shared" ca="1" si="48"/>
        <v>0</v>
      </c>
      <c r="Z65">
        <f t="shared" ca="1" si="48"/>
        <v>0</v>
      </c>
      <c r="AA65">
        <f t="shared" ca="1" si="48"/>
        <v>0</v>
      </c>
      <c r="AB65">
        <f t="shared" ca="1" si="48"/>
        <v>0</v>
      </c>
      <c r="AC65">
        <f t="shared" ca="1" si="48"/>
        <v>0</v>
      </c>
      <c r="AD65">
        <f t="shared" ca="1" si="48"/>
        <v>0</v>
      </c>
      <c r="AE65">
        <f t="shared" ca="1" si="48"/>
        <v>0</v>
      </c>
      <c r="AF65">
        <f t="shared" ca="1" si="48"/>
        <v>0</v>
      </c>
      <c r="AG65">
        <f t="shared" ca="1" si="48"/>
        <v>0</v>
      </c>
      <c r="AH65">
        <f t="shared" ca="1" si="48"/>
        <v>0</v>
      </c>
    </row>
    <row r="66" spans="6:34" x14ac:dyDescent="0.3">
      <c r="F66">
        <f ca="1">COUNTIF(OFFSET('정보 입력 시트'!$G69, 0, 0, 1, 15), $E$2)</f>
        <v>1</v>
      </c>
      <c r="G66">
        <f ca="1">COUNTIF(OFFSET('정보 입력 시트'!$G69, 0, 0, 1, 15), $E$3)</f>
        <v>0</v>
      </c>
      <c r="H66" t="b">
        <f t="shared" ca="1" si="0"/>
        <v>1</v>
      </c>
      <c r="I66">
        <f ca="1">IF(NOT($H66), "", IF($F66=1,MATCH($E$2,OFFSET('정보 입력 시트'!$G69, 0, 0, 1, 15),0),0))</f>
        <v>5</v>
      </c>
      <c r="J66">
        <f ca="1">IF(NOT($H66),"",IF($G66&lt;1, 0, MATCH($E$3,OFFSET('정보 입력 시트'!$G69, 0, 0, 1, 15),0)))</f>
        <v>0</v>
      </c>
      <c r="K66">
        <f ca="1">IF(NOT($H66),"",IF($G66&lt;2, 0, MATCH($E$3,OFFSET('정보 입력 시트'!$G69, 0, J66, 1, 15-J66),0)+J66))</f>
        <v>0</v>
      </c>
      <c r="L66">
        <f t="shared" ca="1" si="1"/>
        <v>5</v>
      </c>
      <c r="M66" cm="1">
        <f t="array" aca="1" ref="M66" ca="1">_xlfn.IFS(NOT($H66),"",$L66=0,0,TRUE,J66)</f>
        <v>0</v>
      </c>
      <c r="N66" cm="1">
        <f t="array" aca="1" ref="N66" ca="1">_xlfn.IFS(NOT($H66),"",$L66=0,0,TRUE,K66)</f>
        <v>0</v>
      </c>
      <c r="O66" t="str" cm="1">
        <f t="array" aca="1" ref="O66" ca="1">_xlfn.IFS(NOT($H66), "", $F66=0, IF($G66=0, VLOOKUP("EMPTY",$D$29:$E$31,2,FALSE), VLOOKUP("REQUIRED",$D$29:$E$31,2,FALSE)), $F66&gt;1, VLOOKUP("OVER",$D$29:$E$31,2,FALSE), TRUE, VLOOKUP(I66, $A$9:$B$23, 2,FALSE))</f>
        <v>릴파벙</v>
      </c>
      <c r="P66" cm="1">
        <f t="array" aca="1" ref="P66" ca="1">_xlfn.IFS(NOT($H66), "", $G66&lt;1, VLOOKUP("EMPTY",$D$29:$E$31,2,FALSE), $G66&gt;2, VLOOKUP("OVER",$D$29:$E$31,2,FALSE), TRUE, VLOOKUP(J66, $A$9:$B$23, 2,FALSE))</f>
        <v>-1</v>
      </c>
      <c r="Q66" cm="1">
        <f t="array" aca="1" ref="Q66" ca="1">_xlfn.IFS(NOT($H66), "", $G66&lt;2, VLOOKUP("EMPTY",$D$29:$E$31,2,FALSE), $G66&gt;2, VLOOKUP("OVER",$D$29:$E$31,2,FALSE), TRUE, VLOOKUP(K66, $A$9:$B$23, 2,FALSE))</f>
        <v>-1</v>
      </c>
      <c r="S66">
        <v>15</v>
      </c>
      <c r="T66">
        <f t="shared" ref="T66:AH66" ca="1" si="49">T34*VLOOKUP($S66,$W$4:$AA$18,5,FALSE)</f>
        <v>0</v>
      </c>
      <c r="U66">
        <f t="shared" ca="1" si="49"/>
        <v>0</v>
      </c>
      <c r="V66">
        <f t="shared" ca="1" si="49"/>
        <v>0</v>
      </c>
      <c r="W66">
        <f t="shared" ca="1" si="49"/>
        <v>0</v>
      </c>
      <c r="X66">
        <f t="shared" ca="1" si="49"/>
        <v>0</v>
      </c>
      <c r="Y66">
        <f t="shared" ca="1" si="49"/>
        <v>0</v>
      </c>
      <c r="Z66">
        <f t="shared" ca="1" si="49"/>
        <v>0</v>
      </c>
      <c r="AA66">
        <f t="shared" ca="1" si="49"/>
        <v>0</v>
      </c>
      <c r="AB66">
        <f t="shared" ca="1" si="49"/>
        <v>0</v>
      </c>
      <c r="AC66">
        <f t="shared" ca="1" si="49"/>
        <v>0</v>
      </c>
      <c r="AD66">
        <f t="shared" ca="1" si="49"/>
        <v>0</v>
      </c>
      <c r="AE66">
        <f t="shared" ca="1" si="49"/>
        <v>0</v>
      </c>
      <c r="AF66">
        <f t="shared" ca="1" si="49"/>
        <v>0</v>
      </c>
      <c r="AG66">
        <f t="shared" ca="1" si="49"/>
        <v>0</v>
      </c>
      <c r="AH66">
        <f t="shared" ca="1" si="49"/>
        <v>0</v>
      </c>
    </row>
    <row r="67" spans="6:34" x14ac:dyDescent="0.3">
      <c r="F67">
        <f ca="1">COUNTIF(OFFSET('정보 입력 시트'!$G70, 0, 0, 1, 15), $E$2)</f>
        <v>1</v>
      </c>
      <c r="G67">
        <f ca="1">COUNTIF(OFFSET('정보 입력 시트'!$G70, 0, 0, 1, 15), $E$3)</f>
        <v>1</v>
      </c>
      <c r="H67" t="b">
        <f t="shared" ref="H67:H130" ca="1" si="50">OR($F67=1,I68&lt;&gt;"")</f>
        <v>1</v>
      </c>
      <c r="I67">
        <f ca="1">IF(NOT($H67), "", IF($F67=1,MATCH($E$2,OFFSET('정보 입력 시트'!$G70, 0, 0, 1, 15),0),0))</f>
        <v>5</v>
      </c>
      <c r="J67">
        <f ca="1">IF(NOT($H67),"",IF($G67&lt;1, 0, MATCH($E$3,OFFSET('정보 입력 시트'!$G70, 0, 0, 1, 15),0)))</f>
        <v>1</v>
      </c>
      <c r="K67">
        <f ca="1">IF(NOT($H67),"",IF($G67&lt;2, 0, MATCH($E$3,OFFSET('정보 입력 시트'!$G70, 0, J67, 1, 15-J67),0)+J67))</f>
        <v>0</v>
      </c>
      <c r="L67">
        <f t="shared" ref="L67:L130" ca="1" si="51">IF(NOT($H67),"",I67)</f>
        <v>5</v>
      </c>
      <c r="M67" cm="1">
        <f t="array" aca="1" ref="M67" ca="1">_xlfn.IFS(NOT($H67),"",$L67=0,0,TRUE,J67)</f>
        <v>1</v>
      </c>
      <c r="N67" cm="1">
        <f t="array" aca="1" ref="N67" ca="1">_xlfn.IFS(NOT($H67),"",$L67=0,0,TRUE,K67)</f>
        <v>0</v>
      </c>
      <c r="O67" t="str" cm="1">
        <f t="array" aca="1" ref="O67" ca="1">_xlfn.IFS(NOT($H67), "", $F67=0, IF($G67=0, VLOOKUP("EMPTY",$D$29:$E$31,2,FALSE), VLOOKUP("REQUIRED",$D$29:$E$31,2,FALSE)), $F67&gt;1, VLOOKUP("OVER",$D$29:$E$31,2,FALSE), TRUE, VLOOKUP(I67, $A$9:$B$23, 2,FALSE))</f>
        <v>릴파벙</v>
      </c>
      <c r="P67" t="str" cm="1">
        <f t="array" aca="1" ref="P67" ca="1">_xlfn.IFS(NOT($H67), "", $G67&lt;1, VLOOKUP("EMPTY",$D$29:$E$31,2,FALSE), $G67&gt;2, VLOOKUP("OVER",$D$29:$E$31,2,FALSE), TRUE, VLOOKUP(J67, $A$9:$B$23, 2,FALSE))</f>
        <v>매그넘</v>
      </c>
      <c r="Q67" cm="1">
        <f t="array" aca="1" ref="Q67" ca="1">_xlfn.IFS(NOT($H67), "", $G67&lt;2, VLOOKUP("EMPTY",$D$29:$E$31,2,FALSE), $G67&gt;2, VLOOKUP("OVER",$D$29:$E$31,2,FALSE), TRUE, VLOOKUP(K67, $A$9:$B$23, 2,FALSE))</f>
        <v>-1</v>
      </c>
      <c r="S67" t="s">
        <v>49</v>
      </c>
      <c r="T67">
        <f ca="1">SUM(T36:T50)</f>
        <v>50</v>
      </c>
      <c r="U67">
        <f t="shared" ref="U67:AH67" ca="1" si="52">SUM(U36:U50)</f>
        <v>50</v>
      </c>
      <c r="V67">
        <f t="shared" ca="1" si="52"/>
        <v>50</v>
      </c>
      <c r="W67">
        <f t="shared" ca="1" si="52"/>
        <v>50</v>
      </c>
      <c r="X67">
        <f t="shared" ca="1" si="52"/>
        <v>50</v>
      </c>
      <c r="Y67">
        <f t="shared" ca="1" si="52"/>
        <v>50</v>
      </c>
      <c r="Z67">
        <f t="shared" ca="1" si="52"/>
        <v>0</v>
      </c>
      <c r="AA67">
        <f t="shared" ca="1" si="52"/>
        <v>0</v>
      </c>
      <c r="AB67">
        <f t="shared" ca="1" si="52"/>
        <v>0</v>
      </c>
      <c r="AC67">
        <f t="shared" ca="1" si="52"/>
        <v>0</v>
      </c>
      <c r="AD67">
        <f t="shared" ca="1" si="52"/>
        <v>0</v>
      </c>
      <c r="AE67">
        <f t="shared" ca="1" si="52"/>
        <v>0</v>
      </c>
      <c r="AF67">
        <f t="shared" ca="1" si="52"/>
        <v>0</v>
      </c>
      <c r="AG67">
        <f t="shared" ca="1" si="52"/>
        <v>0</v>
      </c>
      <c r="AH67">
        <f t="shared" ca="1" si="52"/>
        <v>0</v>
      </c>
    </row>
    <row r="68" spans="6:34" x14ac:dyDescent="0.3">
      <c r="F68">
        <f ca="1">COUNTIF(OFFSET('정보 입력 시트'!$G71, 0, 0, 1, 15), $E$2)</f>
        <v>1</v>
      </c>
      <c r="G68">
        <f ca="1">COUNTIF(OFFSET('정보 입력 시트'!$G71, 0, 0, 1, 15), $E$3)</f>
        <v>2</v>
      </c>
      <c r="H68" t="b">
        <f t="shared" ca="1" si="50"/>
        <v>1</v>
      </c>
      <c r="I68">
        <f ca="1">IF(NOT($H68), "", IF($F68=1,MATCH($E$2,OFFSET('정보 입력 시트'!$G71, 0, 0, 1, 15),0),0))</f>
        <v>5</v>
      </c>
      <c r="J68">
        <f ca="1">IF(NOT($H68),"",IF($G68&lt;1, 0, MATCH($E$3,OFFSET('정보 입력 시트'!$G71, 0, 0, 1, 15),0)))</f>
        <v>1</v>
      </c>
      <c r="K68">
        <f ca="1">IF(NOT($H68),"",IF($G68&lt;2, 0, MATCH($E$3,OFFSET('정보 입력 시트'!$G71, 0, J68, 1, 15-J68),0)+J68))</f>
        <v>2</v>
      </c>
      <c r="L68">
        <f t="shared" ca="1" si="51"/>
        <v>5</v>
      </c>
      <c r="M68" cm="1">
        <f t="array" aca="1" ref="M68" ca="1">_xlfn.IFS(NOT($H68),"",$L68=0,0,TRUE,J68)</f>
        <v>1</v>
      </c>
      <c r="N68" cm="1">
        <f t="array" aca="1" ref="N68" ca="1">_xlfn.IFS(NOT($H68),"",$L68=0,0,TRUE,K68)</f>
        <v>2</v>
      </c>
      <c r="O68" t="str" cm="1">
        <f t="array" aca="1" ref="O68" ca="1">_xlfn.IFS(NOT($H68), "", $F68=0, IF($G68=0, VLOOKUP("EMPTY",$D$29:$E$31,2,FALSE), VLOOKUP("REQUIRED",$D$29:$E$31,2,FALSE)), $F68&gt;1, VLOOKUP("OVER",$D$29:$E$31,2,FALSE), TRUE, VLOOKUP(I68, $A$9:$B$23, 2,FALSE))</f>
        <v>릴파벙</v>
      </c>
      <c r="P68" t="str" cm="1">
        <f t="array" aca="1" ref="P68" ca="1">_xlfn.IFS(NOT($H68), "", $G68&lt;1, VLOOKUP("EMPTY",$D$29:$E$31,2,FALSE), $G68&gt;2, VLOOKUP("OVER",$D$29:$E$31,2,FALSE), TRUE, VLOOKUP(J68, $A$9:$B$23, 2,FALSE))</f>
        <v>매그넘</v>
      </c>
      <c r="Q68" t="str" cm="1">
        <f t="array" aca="1" ref="Q68" ca="1">_xlfn.IFS(NOT($H68), "", $G68&lt;2, VLOOKUP("EMPTY",$D$29:$E$31,2,FALSE), $G68&gt;2, VLOOKUP("OVER",$D$29:$E$31,2,FALSE), TRUE, VLOOKUP(K68, $A$9:$B$23, 2,FALSE))</f>
        <v>더블팡</v>
      </c>
      <c r="S68" t="s">
        <v>50</v>
      </c>
      <c r="T68">
        <f ca="1">MIN(T67,50)</f>
        <v>50</v>
      </c>
      <c r="U68">
        <f t="shared" ref="U68:AH68" ca="1" si="53">MIN(U67,50)</f>
        <v>50</v>
      </c>
      <c r="V68">
        <f t="shared" ca="1" si="53"/>
        <v>50</v>
      </c>
      <c r="W68">
        <f t="shared" ca="1" si="53"/>
        <v>50</v>
      </c>
      <c r="X68">
        <f t="shared" ca="1" si="53"/>
        <v>50</v>
      </c>
      <c r="Y68">
        <f t="shared" ca="1" si="53"/>
        <v>50</v>
      </c>
      <c r="Z68">
        <f t="shared" ca="1" si="53"/>
        <v>0</v>
      </c>
      <c r="AA68">
        <f t="shared" ca="1" si="53"/>
        <v>0</v>
      </c>
      <c r="AB68">
        <f t="shared" ca="1" si="53"/>
        <v>0</v>
      </c>
      <c r="AC68">
        <f t="shared" ca="1" si="53"/>
        <v>0</v>
      </c>
      <c r="AD68">
        <f t="shared" ca="1" si="53"/>
        <v>0</v>
      </c>
      <c r="AE68">
        <f t="shared" ca="1" si="53"/>
        <v>0</v>
      </c>
      <c r="AF68">
        <f t="shared" ca="1" si="53"/>
        <v>0</v>
      </c>
      <c r="AG68">
        <f t="shared" ca="1" si="53"/>
        <v>0</v>
      </c>
      <c r="AH68">
        <f t="shared" ca="1" si="53"/>
        <v>0</v>
      </c>
    </row>
    <row r="69" spans="6:34" x14ac:dyDescent="0.3">
      <c r="F69">
        <f ca="1">COUNTIF(OFFSET('정보 입력 시트'!$G72, 0, 0, 1, 15), $E$2)</f>
        <v>1</v>
      </c>
      <c r="G69">
        <f ca="1">COUNTIF(OFFSET('정보 입력 시트'!$G72, 0, 0, 1, 15), $E$3)</f>
        <v>2</v>
      </c>
      <c r="H69" t="b">
        <f t="shared" ca="1" si="50"/>
        <v>1</v>
      </c>
      <c r="I69">
        <f ca="1">IF(NOT($H69), "", IF($F69=1,MATCH($E$2,OFFSET('정보 입력 시트'!$G72, 0, 0, 1, 15),0),0))</f>
        <v>5</v>
      </c>
      <c r="J69">
        <f ca="1">IF(NOT($H69),"",IF($G69&lt;1, 0, MATCH($E$3,OFFSET('정보 입력 시트'!$G72, 0, 0, 1, 15),0)))</f>
        <v>1</v>
      </c>
      <c r="K69">
        <f ca="1">IF(NOT($H69),"",IF($G69&lt;2, 0, MATCH($E$3,OFFSET('정보 입력 시트'!$G72, 0, J69, 1, 15-J69),0)+J69))</f>
        <v>3</v>
      </c>
      <c r="L69">
        <f t="shared" ca="1" si="51"/>
        <v>5</v>
      </c>
      <c r="M69" cm="1">
        <f t="array" aca="1" ref="M69" ca="1">_xlfn.IFS(NOT($H69),"",$L69=0,0,TRUE,J69)</f>
        <v>1</v>
      </c>
      <c r="N69" cm="1">
        <f t="array" aca="1" ref="N69" ca="1">_xlfn.IFS(NOT($H69),"",$L69=0,0,TRUE,K69)</f>
        <v>3</v>
      </c>
      <c r="O69" t="str" cm="1">
        <f t="array" aca="1" ref="O69" ca="1">_xlfn.IFS(NOT($H69), "", $F69=0, IF($G69=0, VLOOKUP("EMPTY",$D$29:$E$31,2,FALSE), VLOOKUP("REQUIRED",$D$29:$E$31,2,FALSE)), $F69&gt;1, VLOOKUP("OVER",$D$29:$E$31,2,FALSE), TRUE, VLOOKUP(I69, $A$9:$B$23, 2,FALSE))</f>
        <v>릴파벙</v>
      </c>
      <c r="P69" t="str" cm="1">
        <f t="array" aca="1" ref="P69" ca="1">_xlfn.IFS(NOT($H69), "", $G69&lt;1, VLOOKUP("EMPTY",$D$29:$E$31,2,FALSE), $G69&gt;2, VLOOKUP("OVER",$D$29:$E$31,2,FALSE), TRUE, VLOOKUP(J69, $A$9:$B$23, 2,FALSE))</f>
        <v>매그넘</v>
      </c>
      <c r="Q69" t="str" cm="1">
        <f t="array" aca="1" ref="Q69" ca="1">_xlfn.IFS(NOT($H69), "", $G69&lt;2, VLOOKUP("EMPTY",$D$29:$E$31,2,FALSE), $G69&gt;2, VLOOKUP("OVER",$D$29:$E$31,2,FALSE), TRUE, VLOOKUP(K69, $A$9:$B$23, 2,FALSE))</f>
        <v>캐논</v>
      </c>
      <c r="S69" t="s">
        <v>48</v>
      </c>
      <c r="T69">
        <f t="shared" ref="T69:AH69" ca="1" si="54">SUM(T52:T66)</f>
        <v>10</v>
      </c>
      <c r="U69">
        <f t="shared" ca="1" si="54"/>
        <v>10</v>
      </c>
      <c r="V69">
        <f t="shared" ca="1" si="54"/>
        <v>10</v>
      </c>
      <c r="W69">
        <f t="shared" ca="1" si="54"/>
        <v>10</v>
      </c>
      <c r="X69">
        <f t="shared" ca="1" si="54"/>
        <v>10</v>
      </c>
      <c r="Y69">
        <f t="shared" ca="1" si="54"/>
        <v>10</v>
      </c>
      <c r="Z69">
        <f t="shared" ca="1" si="54"/>
        <v>0</v>
      </c>
      <c r="AA69">
        <f t="shared" ca="1" si="54"/>
        <v>0</v>
      </c>
      <c r="AB69">
        <f t="shared" ca="1" si="54"/>
        <v>0</v>
      </c>
      <c r="AC69">
        <f t="shared" ca="1" si="54"/>
        <v>0</v>
      </c>
      <c r="AD69">
        <f t="shared" ca="1" si="54"/>
        <v>0</v>
      </c>
      <c r="AE69">
        <f t="shared" ca="1" si="54"/>
        <v>0</v>
      </c>
      <c r="AF69">
        <f t="shared" ca="1" si="54"/>
        <v>0</v>
      </c>
      <c r="AG69">
        <f t="shared" ca="1" si="54"/>
        <v>0</v>
      </c>
      <c r="AH69">
        <f t="shared" ca="1" si="54"/>
        <v>0</v>
      </c>
    </row>
    <row r="70" spans="6:34" x14ac:dyDescent="0.3">
      <c r="F70">
        <f ca="1">COUNTIF(OFFSET('정보 입력 시트'!$G73, 0, 0, 1, 15), $E$2)</f>
        <v>1</v>
      </c>
      <c r="G70">
        <f ca="1">COUNTIF(OFFSET('정보 입력 시트'!$G73, 0, 0, 1, 15), $E$3)</f>
        <v>2</v>
      </c>
      <c r="H70" t="b">
        <f t="shared" ca="1" si="50"/>
        <v>1</v>
      </c>
      <c r="I70">
        <f ca="1">IF(NOT($H70), "", IF($F70=1,MATCH($E$2,OFFSET('정보 입력 시트'!$G73, 0, 0, 1, 15),0),0))</f>
        <v>5</v>
      </c>
      <c r="J70">
        <f ca="1">IF(NOT($H70),"",IF($G70&lt;1, 0, MATCH($E$3,OFFSET('정보 입력 시트'!$G73, 0, 0, 1, 15),0)))</f>
        <v>1</v>
      </c>
      <c r="K70">
        <f ca="1">IF(NOT($H70),"",IF($G70&lt;2, 0, MATCH($E$3,OFFSET('정보 입력 시트'!$G73, 0, J70, 1, 15-J70),0)+J70))</f>
        <v>4</v>
      </c>
      <c r="L70">
        <f t="shared" ca="1" si="51"/>
        <v>5</v>
      </c>
      <c r="M70" cm="1">
        <f t="array" aca="1" ref="M70" ca="1">_xlfn.IFS(NOT($H70),"",$L70=0,0,TRUE,J70)</f>
        <v>1</v>
      </c>
      <c r="N70" cm="1">
        <f t="array" aca="1" ref="N70" ca="1">_xlfn.IFS(NOT($H70),"",$L70=0,0,TRUE,K70)</f>
        <v>4</v>
      </c>
      <c r="O70" t="str" cm="1">
        <f t="array" aca="1" ref="O70" ca="1">_xlfn.IFS(NOT($H70), "", $F70=0, IF($G70=0, VLOOKUP("EMPTY",$D$29:$E$31,2,FALSE), VLOOKUP("REQUIRED",$D$29:$E$31,2,FALSE)), $F70&gt;1, VLOOKUP("OVER",$D$29:$E$31,2,FALSE), TRUE, VLOOKUP(I70, $A$9:$B$23, 2,FALSE))</f>
        <v>릴파벙</v>
      </c>
      <c r="P70" t="str" cm="1">
        <f t="array" aca="1" ref="P70" ca="1">_xlfn.IFS(NOT($H70), "", $G70&lt;1, VLOOKUP("EMPTY",$D$29:$E$31,2,FALSE), $G70&gt;2, VLOOKUP("OVER",$D$29:$E$31,2,FALSE), TRUE, VLOOKUP(J70, $A$9:$B$23, 2,FALSE))</f>
        <v>매그넘</v>
      </c>
      <c r="Q70" t="str" cm="1">
        <f t="array" aca="1" ref="Q70" ca="1">_xlfn.IFS(NOT($H70), "", $G70&lt;2, VLOOKUP("EMPTY",$D$29:$E$31,2,FALSE), $G70&gt;2, VLOOKUP("OVER",$D$29:$E$31,2,FALSE), TRUE, VLOOKUP(K70, $A$9:$B$23, 2,FALSE))</f>
        <v>쇼크</v>
      </c>
      <c r="S70" t="s">
        <v>51</v>
      </c>
      <c r="T70">
        <f ca="1">MIN(T68+T69,60)-T68</f>
        <v>10</v>
      </c>
      <c r="U70">
        <f t="shared" ref="U70:AH70" ca="1" si="55">MIN(U68+U69,60)-U68</f>
        <v>10</v>
      </c>
      <c r="V70">
        <f t="shared" ca="1" si="55"/>
        <v>10</v>
      </c>
      <c r="W70">
        <f t="shared" ca="1" si="55"/>
        <v>10</v>
      </c>
      <c r="X70">
        <f t="shared" ca="1" si="55"/>
        <v>10</v>
      </c>
      <c r="Y70">
        <f t="shared" ca="1" si="55"/>
        <v>10</v>
      </c>
      <c r="Z70">
        <f t="shared" ca="1" si="55"/>
        <v>0</v>
      </c>
      <c r="AA70">
        <f t="shared" ca="1" si="55"/>
        <v>0</v>
      </c>
      <c r="AB70">
        <f t="shared" ca="1" si="55"/>
        <v>0</v>
      </c>
      <c r="AC70">
        <f t="shared" ca="1" si="55"/>
        <v>0</v>
      </c>
      <c r="AD70">
        <f t="shared" ca="1" si="55"/>
        <v>0</v>
      </c>
      <c r="AE70">
        <f t="shared" ca="1" si="55"/>
        <v>0</v>
      </c>
      <c r="AF70">
        <f t="shared" ca="1" si="55"/>
        <v>0</v>
      </c>
      <c r="AG70">
        <f t="shared" ca="1" si="55"/>
        <v>0</v>
      </c>
      <c r="AH70">
        <f t="shared" ca="1" si="55"/>
        <v>0</v>
      </c>
    </row>
    <row r="71" spans="6:34" x14ac:dyDescent="0.3">
      <c r="F71">
        <f ca="1">COUNTIF(OFFSET('정보 입력 시트'!$G74, 0, 0, 1, 15), $E$2)</f>
        <v>1</v>
      </c>
      <c r="G71">
        <f ca="1">COUNTIF(OFFSET('정보 입력 시트'!$G74, 0, 0, 1, 15), $E$3)</f>
        <v>2</v>
      </c>
      <c r="H71" t="b">
        <f t="shared" ca="1" si="50"/>
        <v>1</v>
      </c>
      <c r="I71">
        <f ca="1">IF(NOT($H71), "", IF($F71=1,MATCH($E$2,OFFSET('정보 입력 시트'!$G74, 0, 0, 1, 15),0),0))</f>
        <v>5</v>
      </c>
      <c r="J71">
        <f ca="1">IF(NOT($H71),"",IF($G71&lt;1, 0, MATCH($E$3,OFFSET('정보 입력 시트'!$G74, 0, 0, 1, 15),0)))</f>
        <v>1</v>
      </c>
      <c r="K71">
        <f ca="1">IF(NOT($H71),"",IF($G71&lt;2, 0, MATCH($E$3,OFFSET('정보 입력 시트'!$G74, 0, J71, 1, 15-J71),0)+J71))</f>
        <v>6</v>
      </c>
      <c r="L71">
        <f t="shared" ca="1" si="51"/>
        <v>5</v>
      </c>
      <c r="M71" cm="1">
        <f t="array" aca="1" ref="M71" ca="1">_xlfn.IFS(NOT($H71),"",$L71=0,0,TRUE,J71)</f>
        <v>1</v>
      </c>
      <c r="N71" cm="1">
        <f t="array" aca="1" ref="N71" ca="1">_xlfn.IFS(NOT($H71),"",$L71=0,0,TRUE,K71)</f>
        <v>6</v>
      </c>
      <c r="O71" t="str" cm="1">
        <f t="array" aca="1" ref="O71" ca="1">_xlfn.IFS(NOT($H71), "", $F71=0, IF($G71=0, VLOOKUP("EMPTY",$D$29:$E$31,2,FALSE), VLOOKUP("REQUIRED",$D$29:$E$31,2,FALSE)), $F71&gt;1, VLOOKUP("OVER",$D$29:$E$31,2,FALSE), TRUE, VLOOKUP(I71, $A$9:$B$23, 2,FALSE))</f>
        <v>릴파벙</v>
      </c>
      <c r="P71" t="str" cm="1">
        <f t="array" aca="1" ref="P71" ca="1">_xlfn.IFS(NOT($H71), "", $G71&lt;1, VLOOKUP("EMPTY",$D$29:$E$31,2,FALSE), $G71&gt;2, VLOOKUP("OVER",$D$29:$E$31,2,FALSE), TRUE, VLOOKUP(J71, $A$9:$B$23, 2,FALSE))</f>
        <v>매그넘</v>
      </c>
      <c r="Q71" t="str" cm="1">
        <f t="array" aca="1" ref="Q71" ca="1">_xlfn.IFS(NOT($H71), "", $G71&lt;2, VLOOKUP("EMPTY",$D$29:$E$31,2,FALSE), $G71&gt;2, VLOOKUP("OVER",$D$29:$E$31,2,FALSE), TRUE, VLOOKUP(K71, $A$9:$B$23, 2,FALSE))</f>
        <v>해머</v>
      </c>
      <c r="S71" t="s">
        <v>52</v>
      </c>
      <c r="T71">
        <f ca="1">T68+T70</f>
        <v>60</v>
      </c>
      <c r="U71">
        <f t="shared" ref="U71:AH71" ca="1" si="56">U68+U70</f>
        <v>60</v>
      </c>
      <c r="V71">
        <f t="shared" ca="1" si="56"/>
        <v>60</v>
      </c>
      <c r="W71">
        <f t="shared" ca="1" si="56"/>
        <v>60</v>
      </c>
      <c r="X71">
        <f t="shared" ca="1" si="56"/>
        <v>60</v>
      </c>
      <c r="Y71">
        <f t="shared" ca="1" si="56"/>
        <v>60</v>
      </c>
      <c r="Z71">
        <f t="shared" ca="1" si="56"/>
        <v>0</v>
      </c>
      <c r="AA71">
        <f t="shared" ca="1" si="56"/>
        <v>0</v>
      </c>
      <c r="AB71">
        <f t="shared" ca="1" si="56"/>
        <v>0</v>
      </c>
      <c r="AC71">
        <f t="shared" ca="1" si="56"/>
        <v>0</v>
      </c>
      <c r="AD71">
        <f t="shared" ca="1" si="56"/>
        <v>0</v>
      </c>
      <c r="AE71">
        <f t="shared" ca="1" si="56"/>
        <v>0</v>
      </c>
      <c r="AF71">
        <f t="shared" ca="1" si="56"/>
        <v>0</v>
      </c>
      <c r="AG71">
        <f t="shared" ca="1" si="56"/>
        <v>0</v>
      </c>
      <c r="AH71">
        <f t="shared" ca="1" si="56"/>
        <v>0</v>
      </c>
    </row>
    <row r="72" spans="6:34" x14ac:dyDescent="0.3">
      <c r="F72">
        <f ca="1">COUNTIF(OFFSET('정보 입력 시트'!$G75, 0, 0, 1, 15), $E$2)</f>
        <v>1</v>
      </c>
      <c r="G72">
        <f ca="1">COUNTIF(OFFSET('정보 입력 시트'!$G75, 0, 0, 1, 15), $E$3)</f>
        <v>1</v>
      </c>
      <c r="H72" t="b">
        <f t="shared" ca="1" si="50"/>
        <v>1</v>
      </c>
      <c r="I72">
        <f ca="1">IF(NOT($H72), "", IF($F72=1,MATCH($E$2,OFFSET('정보 입력 시트'!$G75, 0, 0, 1, 15),0),0))</f>
        <v>5</v>
      </c>
      <c r="J72">
        <f ca="1">IF(NOT($H72),"",IF($G72&lt;1, 0, MATCH($E$3,OFFSET('정보 입력 시트'!$G75, 0, 0, 1, 15),0)))</f>
        <v>2</v>
      </c>
      <c r="K72">
        <f ca="1">IF(NOT($H72),"",IF($G72&lt;2, 0, MATCH($E$3,OFFSET('정보 입력 시트'!$G75, 0, J72, 1, 15-J72),0)+J72))</f>
        <v>0</v>
      </c>
      <c r="L72">
        <f t="shared" ca="1" si="51"/>
        <v>5</v>
      </c>
      <c r="M72" cm="1">
        <f t="array" aca="1" ref="M72" ca="1">_xlfn.IFS(NOT($H72),"",$L72=0,0,TRUE,J72)</f>
        <v>2</v>
      </c>
      <c r="N72" cm="1">
        <f t="array" aca="1" ref="N72" ca="1">_xlfn.IFS(NOT($H72),"",$L72=0,0,TRUE,K72)</f>
        <v>0</v>
      </c>
      <c r="O72" t="str" cm="1">
        <f t="array" aca="1" ref="O72" ca="1">_xlfn.IFS(NOT($H72), "", $F72=0, IF($G72=0, VLOOKUP("EMPTY",$D$29:$E$31,2,FALSE), VLOOKUP("REQUIRED",$D$29:$E$31,2,FALSE)), $F72&gt;1, VLOOKUP("OVER",$D$29:$E$31,2,FALSE), TRUE, VLOOKUP(I72, $A$9:$B$23, 2,FALSE))</f>
        <v>릴파벙</v>
      </c>
      <c r="P72" t="str" cm="1">
        <f t="array" aca="1" ref="P72" ca="1">_xlfn.IFS(NOT($H72), "", $G72&lt;1, VLOOKUP("EMPTY",$D$29:$E$31,2,FALSE), $G72&gt;2, VLOOKUP("OVER",$D$29:$E$31,2,FALSE), TRUE, VLOOKUP(J72, $A$9:$B$23, 2,FALSE))</f>
        <v>더블팡</v>
      </c>
      <c r="Q72" cm="1">
        <f t="array" aca="1" ref="Q72" ca="1">_xlfn.IFS(NOT($H72), "", $G72&lt;2, VLOOKUP("EMPTY",$D$29:$E$31,2,FALSE), $G72&gt;2, VLOOKUP("OVER",$D$29:$E$31,2,FALSE), TRUE, VLOOKUP(K72, $A$9:$B$23, 2,FALSE))</f>
        <v>-1</v>
      </c>
    </row>
    <row r="73" spans="6:34" x14ac:dyDescent="0.3">
      <c r="F73">
        <f ca="1">COUNTIF(OFFSET('정보 입력 시트'!$G76, 0, 0, 1, 15), $E$2)</f>
        <v>1</v>
      </c>
      <c r="G73">
        <f ca="1">COUNTIF(OFFSET('정보 입력 시트'!$G76, 0, 0, 1, 15), $E$3)</f>
        <v>2</v>
      </c>
      <c r="H73" t="b">
        <f t="shared" ca="1" si="50"/>
        <v>1</v>
      </c>
      <c r="I73">
        <f ca="1">IF(NOT($H73), "", IF($F73=1,MATCH($E$2,OFFSET('정보 입력 시트'!$G76, 0, 0, 1, 15),0),0))</f>
        <v>5</v>
      </c>
      <c r="J73">
        <f ca="1">IF(NOT($H73),"",IF($G73&lt;1, 0, MATCH($E$3,OFFSET('정보 입력 시트'!$G76, 0, 0, 1, 15),0)))</f>
        <v>2</v>
      </c>
      <c r="K73">
        <f ca="1">IF(NOT($H73),"",IF($G73&lt;2, 0, MATCH($E$3,OFFSET('정보 입력 시트'!$G76, 0, J73, 1, 15-J73),0)+J73))</f>
        <v>3</v>
      </c>
      <c r="L73">
        <f t="shared" ca="1" si="51"/>
        <v>5</v>
      </c>
      <c r="M73" cm="1">
        <f t="array" aca="1" ref="M73" ca="1">_xlfn.IFS(NOT($H73),"",$L73=0,0,TRUE,J73)</f>
        <v>2</v>
      </c>
      <c r="N73" cm="1">
        <f t="array" aca="1" ref="N73" ca="1">_xlfn.IFS(NOT($H73),"",$L73=0,0,TRUE,K73)</f>
        <v>3</v>
      </c>
      <c r="O73" t="str" cm="1">
        <f t="array" aca="1" ref="O73" ca="1">_xlfn.IFS(NOT($H73), "", $F73=0, IF($G73=0, VLOOKUP("EMPTY",$D$29:$E$31,2,FALSE), VLOOKUP("REQUIRED",$D$29:$E$31,2,FALSE)), $F73&gt;1, VLOOKUP("OVER",$D$29:$E$31,2,FALSE), TRUE, VLOOKUP(I73, $A$9:$B$23, 2,FALSE))</f>
        <v>릴파벙</v>
      </c>
      <c r="P73" t="str" cm="1">
        <f t="array" aca="1" ref="P73" ca="1">_xlfn.IFS(NOT($H73), "", $G73&lt;1, VLOOKUP("EMPTY",$D$29:$E$31,2,FALSE), $G73&gt;2, VLOOKUP("OVER",$D$29:$E$31,2,FALSE), TRUE, VLOOKUP(J73, $A$9:$B$23, 2,FALSE))</f>
        <v>더블팡</v>
      </c>
      <c r="Q73" t="str" cm="1">
        <f t="array" aca="1" ref="Q73" ca="1">_xlfn.IFS(NOT($H73), "", $G73&lt;2, VLOOKUP("EMPTY",$D$29:$E$31,2,FALSE), $G73&gt;2, VLOOKUP("OVER",$D$29:$E$31,2,FALSE), TRUE, VLOOKUP(K73, $A$9:$B$23, 2,FALSE))</f>
        <v>캐논</v>
      </c>
    </row>
    <row r="74" spans="6:34" x14ac:dyDescent="0.3">
      <c r="F74">
        <f ca="1">COUNTIF(OFFSET('정보 입력 시트'!$G77, 0, 0, 1, 15), $E$2)</f>
        <v>1</v>
      </c>
      <c r="G74">
        <f ca="1">COUNTIF(OFFSET('정보 입력 시트'!$G77, 0, 0, 1, 15), $E$3)</f>
        <v>2</v>
      </c>
      <c r="H74" t="b">
        <f t="shared" ca="1" si="50"/>
        <v>1</v>
      </c>
      <c r="I74">
        <f ca="1">IF(NOT($H74), "", IF($F74=1,MATCH($E$2,OFFSET('정보 입력 시트'!$G77, 0, 0, 1, 15),0),0))</f>
        <v>5</v>
      </c>
      <c r="J74">
        <f ca="1">IF(NOT($H74),"",IF($G74&lt;1, 0, MATCH($E$3,OFFSET('정보 입력 시트'!$G77, 0, 0, 1, 15),0)))</f>
        <v>2</v>
      </c>
      <c r="K74">
        <f ca="1">IF(NOT($H74),"",IF($G74&lt;2, 0, MATCH($E$3,OFFSET('정보 입력 시트'!$G77, 0, J74, 1, 15-J74),0)+J74))</f>
        <v>4</v>
      </c>
      <c r="L74">
        <f t="shared" ca="1" si="51"/>
        <v>5</v>
      </c>
      <c r="M74" cm="1">
        <f t="array" aca="1" ref="M74" ca="1">_xlfn.IFS(NOT($H74),"",$L74=0,0,TRUE,J74)</f>
        <v>2</v>
      </c>
      <c r="N74" cm="1">
        <f t="array" aca="1" ref="N74" ca="1">_xlfn.IFS(NOT($H74),"",$L74=0,0,TRUE,K74)</f>
        <v>4</v>
      </c>
      <c r="O74" t="str" cm="1">
        <f t="array" aca="1" ref="O74" ca="1">_xlfn.IFS(NOT($H74), "", $F74=0, IF($G74=0, VLOOKUP("EMPTY",$D$29:$E$31,2,FALSE), VLOOKUP("REQUIRED",$D$29:$E$31,2,FALSE)), $F74&gt;1, VLOOKUP("OVER",$D$29:$E$31,2,FALSE), TRUE, VLOOKUP(I74, $A$9:$B$23, 2,FALSE))</f>
        <v>릴파벙</v>
      </c>
      <c r="P74" t="str" cm="1">
        <f t="array" aca="1" ref="P74" ca="1">_xlfn.IFS(NOT($H74), "", $G74&lt;1, VLOOKUP("EMPTY",$D$29:$E$31,2,FALSE), $G74&gt;2, VLOOKUP("OVER",$D$29:$E$31,2,FALSE), TRUE, VLOOKUP(J74, $A$9:$B$23, 2,FALSE))</f>
        <v>더블팡</v>
      </c>
      <c r="Q74" t="str" cm="1">
        <f t="array" aca="1" ref="Q74" ca="1">_xlfn.IFS(NOT($H74), "", $G74&lt;2, VLOOKUP("EMPTY",$D$29:$E$31,2,FALSE), $G74&gt;2, VLOOKUP("OVER",$D$29:$E$31,2,FALSE), TRUE, VLOOKUP(K74, $A$9:$B$23, 2,FALSE))</f>
        <v>쇼크</v>
      </c>
    </row>
    <row r="75" spans="6:34" x14ac:dyDescent="0.3">
      <c r="F75">
        <f ca="1">COUNTIF(OFFSET('정보 입력 시트'!$G78, 0, 0, 1, 15), $E$2)</f>
        <v>1</v>
      </c>
      <c r="G75">
        <f ca="1">COUNTIF(OFFSET('정보 입력 시트'!$G78, 0, 0, 1, 15), $E$3)</f>
        <v>2</v>
      </c>
      <c r="H75" t="b">
        <f t="shared" ca="1" si="50"/>
        <v>1</v>
      </c>
      <c r="I75">
        <f ca="1">IF(NOT($H75), "", IF($F75=1,MATCH($E$2,OFFSET('정보 입력 시트'!$G78, 0, 0, 1, 15),0),0))</f>
        <v>5</v>
      </c>
      <c r="J75">
        <f ca="1">IF(NOT($H75),"",IF($G75&lt;1, 0, MATCH($E$3,OFFSET('정보 입력 시트'!$G78, 0, 0, 1, 15),0)))</f>
        <v>2</v>
      </c>
      <c r="K75">
        <f ca="1">IF(NOT($H75),"",IF($G75&lt;2, 0, MATCH($E$3,OFFSET('정보 입력 시트'!$G78, 0, J75, 1, 15-J75),0)+J75))</f>
        <v>6</v>
      </c>
      <c r="L75">
        <f t="shared" ca="1" si="51"/>
        <v>5</v>
      </c>
      <c r="M75" cm="1">
        <f t="array" aca="1" ref="M75" ca="1">_xlfn.IFS(NOT($H75),"",$L75=0,0,TRUE,J75)</f>
        <v>2</v>
      </c>
      <c r="N75" cm="1">
        <f t="array" aca="1" ref="N75" ca="1">_xlfn.IFS(NOT($H75),"",$L75=0,0,TRUE,K75)</f>
        <v>6</v>
      </c>
      <c r="O75" t="str" cm="1">
        <f t="array" aca="1" ref="O75" ca="1">_xlfn.IFS(NOT($H75), "", $F75=0, IF($G75=0, VLOOKUP("EMPTY",$D$29:$E$31,2,FALSE), VLOOKUP("REQUIRED",$D$29:$E$31,2,FALSE)), $F75&gt;1, VLOOKUP("OVER",$D$29:$E$31,2,FALSE), TRUE, VLOOKUP(I75, $A$9:$B$23, 2,FALSE))</f>
        <v>릴파벙</v>
      </c>
      <c r="P75" t="str" cm="1">
        <f t="array" aca="1" ref="P75" ca="1">_xlfn.IFS(NOT($H75), "", $G75&lt;1, VLOOKUP("EMPTY",$D$29:$E$31,2,FALSE), $G75&gt;2, VLOOKUP("OVER",$D$29:$E$31,2,FALSE), TRUE, VLOOKUP(J75, $A$9:$B$23, 2,FALSE))</f>
        <v>더블팡</v>
      </c>
      <c r="Q75" t="str" cm="1">
        <f t="array" aca="1" ref="Q75" ca="1">_xlfn.IFS(NOT($H75), "", $G75&lt;2, VLOOKUP("EMPTY",$D$29:$E$31,2,FALSE), $G75&gt;2, VLOOKUP("OVER",$D$29:$E$31,2,FALSE), TRUE, VLOOKUP(K75, $A$9:$B$23, 2,FALSE))</f>
        <v>해머</v>
      </c>
    </row>
    <row r="76" spans="6:34" x14ac:dyDescent="0.3">
      <c r="F76">
        <f ca="1">COUNTIF(OFFSET('정보 입력 시트'!$G79, 0, 0, 1, 15), $E$2)</f>
        <v>1</v>
      </c>
      <c r="G76">
        <f ca="1">COUNTIF(OFFSET('정보 입력 시트'!$G79, 0, 0, 1, 15), $E$3)</f>
        <v>1</v>
      </c>
      <c r="H76" t="b">
        <f t="shared" ca="1" si="50"/>
        <v>1</v>
      </c>
      <c r="I76">
        <f ca="1">IF(NOT($H76), "", IF($F76=1,MATCH($E$2,OFFSET('정보 입력 시트'!$G79, 0, 0, 1, 15),0),0))</f>
        <v>5</v>
      </c>
      <c r="J76">
        <f ca="1">IF(NOT($H76),"",IF($G76&lt;1, 0, MATCH($E$3,OFFSET('정보 입력 시트'!$G79, 0, 0, 1, 15),0)))</f>
        <v>3</v>
      </c>
      <c r="K76">
        <f ca="1">IF(NOT($H76),"",IF($G76&lt;2, 0, MATCH($E$3,OFFSET('정보 입력 시트'!$G79, 0, J76, 1, 15-J76),0)+J76))</f>
        <v>0</v>
      </c>
      <c r="L76">
        <f t="shared" ca="1" si="51"/>
        <v>5</v>
      </c>
      <c r="M76" cm="1">
        <f t="array" aca="1" ref="M76" ca="1">_xlfn.IFS(NOT($H76),"",$L76=0,0,TRUE,J76)</f>
        <v>3</v>
      </c>
      <c r="N76" cm="1">
        <f t="array" aca="1" ref="N76" ca="1">_xlfn.IFS(NOT($H76),"",$L76=0,0,TRUE,K76)</f>
        <v>0</v>
      </c>
      <c r="O76" t="str" cm="1">
        <f t="array" aca="1" ref="O76" ca="1">_xlfn.IFS(NOT($H76), "", $F76=0, IF($G76=0, VLOOKUP("EMPTY",$D$29:$E$31,2,FALSE), VLOOKUP("REQUIRED",$D$29:$E$31,2,FALSE)), $F76&gt;1, VLOOKUP("OVER",$D$29:$E$31,2,FALSE), TRUE, VLOOKUP(I76, $A$9:$B$23, 2,FALSE))</f>
        <v>릴파벙</v>
      </c>
      <c r="P76" t="str" cm="1">
        <f t="array" aca="1" ref="P76" ca="1">_xlfn.IFS(NOT($H76), "", $G76&lt;1, VLOOKUP("EMPTY",$D$29:$E$31,2,FALSE), $G76&gt;2, VLOOKUP("OVER",$D$29:$E$31,2,FALSE), TRUE, VLOOKUP(J76, $A$9:$B$23, 2,FALSE))</f>
        <v>캐논</v>
      </c>
      <c r="Q76" cm="1">
        <f t="array" aca="1" ref="Q76" ca="1">_xlfn.IFS(NOT($H76), "", $G76&lt;2, VLOOKUP("EMPTY",$D$29:$E$31,2,FALSE), $G76&gt;2, VLOOKUP("OVER",$D$29:$E$31,2,FALSE), TRUE, VLOOKUP(K76, $A$9:$B$23, 2,FALSE))</f>
        <v>-1</v>
      </c>
    </row>
    <row r="77" spans="6:34" x14ac:dyDescent="0.3">
      <c r="F77">
        <f ca="1">COUNTIF(OFFSET('정보 입력 시트'!$G80, 0, 0, 1, 15), $E$2)</f>
        <v>1</v>
      </c>
      <c r="G77">
        <f ca="1">COUNTIF(OFFSET('정보 입력 시트'!$G80, 0, 0, 1, 15), $E$3)</f>
        <v>2</v>
      </c>
      <c r="H77" t="b">
        <f t="shared" ca="1" si="50"/>
        <v>1</v>
      </c>
      <c r="I77">
        <f ca="1">IF(NOT($H77), "", IF($F77=1,MATCH($E$2,OFFSET('정보 입력 시트'!$G80, 0, 0, 1, 15),0),0))</f>
        <v>5</v>
      </c>
      <c r="J77">
        <f ca="1">IF(NOT($H77),"",IF($G77&lt;1, 0, MATCH($E$3,OFFSET('정보 입력 시트'!$G80, 0, 0, 1, 15),0)))</f>
        <v>3</v>
      </c>
      <c r="K77">
        <f ca="1">IF(NOT($H77),"",IF($G77&lt;2, 0, MATCH($E$3,OFFSET('정보 입력 시트'!$G80, 0, J77, 1, 15-J77),0)+J77))</f>
        <v>4</v>
      </c>
      <c r="L77">
        <f t="shared" ca="1" si="51"/>
        <v>5</v>
      </c>
      <c r="M77" cm="1">
        <f t="array" aca="1" ref="M77" ca="1">_xlfn.IFS(NOT($H77),"",$L77=0,0,TRUE,J77)</f>
        <v>3</v>
      </c>
      <c r="N77" cm="1">
        <f t="array" aca="1" ref="N77" ca="1">_xlfn.IFS(NOT($H77),"",$L77=0,0,TRUE,K77)</f>
        <v>4</v>
      </c>
      <c r="O77" t="str" cm="1">
        <f t="array" aca="1" ref="O77" ca="1">_xlfn.IFS(NOT($H77), "", $F77=0, IF($G77=0, VLOOKUP("EMPTY",$D$29:$E$31,2,FALSE), VLOOKUP("REQUIRED",$D$29:$E$31,2,FALSE)), $F77&gt;1, VLOOKUP("OVER",$D$29:$E$31,2,FALSE), TRUE, VLOOKUP(I77, $A$9:$B$23, 2,FALSE))</f>
        <v>릴파벙</v>
      </c>
      <c r="P77" t="str" cm="1">
        <f t="array" aca="1" ref="P77" ca="1">_xlfn.IFS(NOT($H77), "", $G77&lt;1, VLOOKUP("EMPTY",$D$29:$E$31,2,FALSE), $G77&gt;2, VLOOKUP("OVER",$D$29:$E$31,2,FALSE), TRUE, VLOOKUP(J77, $A$9:$B$23, 2,FALSE))</f>
        <v>캐논</v>
      </c>
      <c r="Q77" t="str" cm="1">
        <f t="array" aca="1" ref="Q77" ca="1">_xlfn.IFS(NOT($H77), "", $G77&lt;2, VLOOKUP("EMPTY",$D$29:$E$31,2,FALSE), $G77&gt;2, VLOOKUP("OVER",$D$29:$E$31,2,FALSE), TRUE, VLOOKUP(K77, $A$9:$B$23, 2,FALSE))</f>
        <v>쇼크</v>
      </c>
    </row>
    <row r="78" spans="6:34" x14ac:dyDescent="0.3">
      <c r="F78">
        <f ca="1">COUNTIF(OFFSET('정보 입력 시트'!$G81, 0, 0, 1, 15), $E$2)</f>
        <v>1</v>
      </c>
      <c r="G78">
        <f ca="1">COUNTIF(OFFSET('정보 입력 시트'!$G81, 0, 0, 1, 15), $E$3)</f>
        <v>2</v>
      </c>
      <c r="H78" t="b">
        <f t="shared" ca="1" si="50"/>
        <v>1</v>
      </c>
      <c r="I78">
        <f ca="1">IF(NOT($H78), "", IF($F78=1,MATCH($E$2,OFFSET('정보 입력 시트'!$G81, 0, 0, 1, 15),0),0))</f>
        <v>5</v>
      </c>
      <c r="J78">
        <f ca="1">IF(NOT($H78),"",IF($G78&lt;1, 0, MATCH($E$3,OFFSET('정보 입력 시트'!$G81, 0, 0, 1, 15),0)))</f>
        <v>3</v>
      </c>
      <c r="K78">
        <f ca="1">IF(NOT($H78),"",IF($G78&lt;2, 0, MATCH($E$3,OFFSET('정보 입력 시트'!$G81, 0, J78, 1, 15-J78),0)+J78))</f>
        <v>6</v>
      </c>
      <c r="L78">
        <f t="shared" ca="1" si="51"/>
        <v>5</v>
      </c>
      <c r="M78" cm="1">
        <f t="array" aca="1" ref="M78" ca="1">_xlfn.IFS(NOT($H78),"",$L78=0,0,TRUE,J78)</f>
        <v>3</v>
      </c>
      <c r="N78" cm="1">
        <f t="array" aca="1" ref="N78" ca="1">_xlfn.IFS(NOT($H78),"",$L78=0,0,TRUE,K78)</f>
        <v>6</v>
      </c>
      <c r="O78" t="str" cm="1">
        <f t="array" aca="1" ref="O78" ca="1">_xlfn.IFS(NOT($H78), "", $F78=0, IF($G78=0, VLOOKUP("EMPTY",$D$29:$E$31,2,FALSE), VLOOKUP("REQUIRED",$D$29:$E$31,2,FALSE)), $F78&gt;1, VLOOKUP("OVER",$D$29:$E$31,2,FALSE), TRUE, VLOOKUP(I78, $A$9:$B$23, 2,FALSE))</f>
        <v>릴파벙</v>
      </c>
      <c r="P78" t="str" cm="1">
        <f t="array" aca="1" ref="P78" ca="1">_xlfn.IFS(NOT($H78), "", $G78&lt;1, VLOOKUP("EMPTY",$D$29:$E$31,2,FALSE), $G78&gt;2, VLOOKUP("OVER",$D$29:$E$31,2,FALSE), TRUE, VLOOKUP(J78, $A$9:$B$23, 2,FALSE))</f>
        <v>캐논</v>
      </c>
      <c r="Q78" t="str" cm="1">
        <f t="array" aca="1" ref="Q78" ca="1">_xlfn.IFS(NOT($H78), "", $G78&lt;2, VLOOKUP("EMPTY",$D$29:$E$31,2,FALSE), $G78&gt;2, VLOOKUP("OVER",$D$29:$E$31,2,FALSE), TRUE, VLOOKUP(K78, $A$9:$B$23, 2,FALSE))</f>
        <v>해머</v>
      </c>
    </row>
    <row r="79" spans="6:34" x14ac:dyDescent="0.3">
      <c r="F79">
        <f ca="1">COUNTIF(OFFSET('정보 입력 시트'!$G82, 0, 0, 1, 15), $E$2)</f>
        <v>1</v>
      </c>
      <c r="G79">
        <f ca="1">COUNTIF(OFFSET('정보 입력 시트'!$G82, 0, 0, 1, 15), $E$3)</f>
        <v>1</v>
      </c>
      <c r="H79" t="b">
        <f t="shared" ca="1" si="50"/>
        <v>1</v>
      </c>
      <c r="I79">
        <f ca="1">IF(NOT($H79), "", IF($F79=1,MATCH($E$2,OFFSET('정보 입력 시트'!$G82, 0, 0, 1, 15),0),0))</f>
        <v>5</v>
      </c>
      <c r="J79">
        <f ca="1">IF(NOT($H79),"",IF($G79&lt;1, 0, MATCH($E$3,OFFSET('정보 입력 시트'!$G82, 0, 0, 1, 15),0)))</f>
        <v>4</v>
      </c>
      <c r="K79">
        <f ca="1">IF(NOT($H79),"",IF($G79&lt;2, 0, MATCH($E$3,OFFSET('정보 입력 시트'!$G82, 0, J79, 1, 15-J79),0)+J79))</f>
        <v>0</v>
      </c>
      <c r="L79">
        <f t="shared" ca="1" si="51"/>
        <v>5</v>
      </c>
      <c r="M79" cm="1">
        <f t="array" aca="1" ref="M79" ca="1">_xlfn.IFS(NOT($H79),"",$L79=0,0,TRUE,J79)</f>
        <v>4</v>
      </c>
      <c r="N79" cm="1">
        <f t="array" aca="1" ref="N79" ca="1">_xlfn.IFS(NOT($H79),"",$L79=0,0,TRUE,K79)</f>
        <v>0</v>
      </c>
      <c r="O79" t="str" cm="1">
        <f t="array" aca="1" ref="O79" ca="1">_xlfn.IFS(NOT($H79), "", $F79=0, IF($G79=0, VLOOKUP("EMPTY",$D$29:$E$31,2,FALSE), VLOOKUP("REQUIRED",$D$29:$E$31,2,FALSE)), $F79&gt;1, VLOOKUP("OVER",$D$29:$E$31,2,FALSE), TRUE, VLOOKUP(I79, $A$9:$B$23, 2,FALSE))</f>
        <v>릴파벙</v>
      </c>
      <c r="P79" t="str" cm="1">
        <f t="array" aca="1" ref="P79" ca="1">_xlfn.IFS(NOT($H79), "", $G79&lt;1, VLOOKUP("EMPTY",$D$29:$E$31,2,FALSE), $G79&gt;2, VLOOKUP("OVER",$D$29:$E$31,2,FALSE), TRUE, VLOOKUP(J79, $A$9:$B$23, 2,FALSE))</f>
        <v>쇼크</v>
      </c>
      <c r="Q79" cm="1">
        <f t="array" aca="1" ref="Q79" ca="1">_xlfn.IFS(NOT($H79), "", $G79&lt;2, VLOOKUP("EMPTY",$D$29:$E$31,2,FALSE), $G79&gt;2, VLOOKUP("OVER",$D$29:$E$31,2,FALSE), TRUE, VLOOKUP(K79, $A$9:$B$23, 2,FALSE))</f>
        <v>-1</v>
      </c>
    </row>
    <row r="80" spans="6:34" x14ac:dyDescent="0.3">
      <c r="F80">
        <f ca="1">COUNTIF(OFFSET('정보 입력 시트'!$G83, 0, 0, 1, 15), $E$2)</f>
        <v>1</v>
      </c>
      <c r="G80">
        <f ca="1">COUNTIF(OFFSET('정보 입력 시트'!$G83, 0, 0, 1, 15), $E$3)</f>
        <v>2</v>
      </c>
      <c r="H80" t="b">
        <f t="shared" ca="1" si="50"/>
        <v>1</v>
      </c>
      <c r="I80">
        <f ca="1">IF(NOT($H80), "", IF($F80=1,MATCH($E$2,OFFSET('정보 입력 시트'!$G83, 0, 0, 1, 15),0),0))</f>
        <v>5</v>
      </c>
      <c r="J80">
        <f ca="1">IF(NOT($H80),"",IF($G80&lt;1, 0, MATCH($E$3,OFFSET('정보 입력 시트'!$G83, 0, 0, 1, 15),0)))</f>
        <v>4</v>
      </c>
      <c r="K80">
        <f ca="1">IF(NOT($H80),"",IF($G80&lt;2, 0, MATCH($E$3,OFFSET('정보 입력 시트'!$G83, 0, J80, 1, 15-J80),0)+J80))</f>
        <v>6</v>
      </c>
      <c r="L80">
        <f t="shared" ca="1" si="51"/>
        <v>5</v>
      </c>
      <c r="M80" cm="1">
        <f t="array" aca="1" ref="M80" ca="1">_xlfn.IFS(NOT($H80),"",$L80=0,0,TRUE,J80)</f>
        <v>4</v>
      </c>
      <c r="N80" cm="1">
        <f t="array" aca="1" ref="N80" ca="1">_xlfn.IFS(NOT($H80),"",$L80=0,0,TRUE,K80)</f>
        <v>6</v>
      </c>
      <c r="O80" t="str" cm="1">
        <f t="array" aca="1" ref="O80" ca="1">_xlfn.IFS(NOT($H80), "", $F80=0, IF($G80=0, VLOOKUP("EMPTY",$D$29:$E$31,2,FALSE), VLOOKUP("REQUIRED",$D$29:$E$31,2,FALSE)), $F80&gt;1, VLOOKUP("OVER",$D$29:$E$31,2,FALSE), TRUE, VLOOKUP(I80, $A$9:$B$23, 2,FALSE))</f>
        <v>릴파벙</v>
      </c>
      <c r="P80" t="str" cm="1">
        <f t="array" aca="1" ref="P80" ca="1">_xlfn.IFS(NOT($H80), "", $G80&lt;1, VLOOKUP("EMPTY",$D$29:$E$31,2,FALSE), $G80&gt;2, VLOOKUP("OVER",$D$29:$E$31,2,FALSE), TRUE, VLOOKUP(J80, $A$9:$B$23, 2,FALSE))</f>
        <v>쇼크</v>
      </c>
      <c r="Q80" t="str" cm="1">
        <f t="array" aca="1" ref="Q80" ca="1">_xlfn.IFS(NOT($H80), "", $G80&lt;2, VLOOKUP("EMPTY",$D$29:$E$31,2,FALSE), $G80&gt;2, VLOOKUP("OVER",$D$29:$E$31,2,FALSE), TRUE, VLOOKUP(K80, $A$9:$B$23, 2,FALSE))</f>
        <v>해머</v>
      </c>
    </row>
    <row r="81" spans="6:17" x14ac:dyDescent="0.3">
      <c r="F81">
        <f ca="1">COUNTIF(OFFSET('정보 입력 시트'!$G84, 0, 0, 1, 15), $E$2)</f>
        <v>1</v>
      </c>
      <c r="G81">
        <f ca="1">COUNTIF(OFFSET('정보 입력 시트'!$G84, 0, 0, 1, 15), $E$3)</f>
        <v>1</v>
      </c>
      <c r="H81" t="b">
        <f t="shared" ca="1" si="50"/>
        <v>1</v>
      </c>
      <c r="I81">
        <f ca="1">IF(NOT($H81), "", IF($F81=1,MATCH($E$2,OFFSET('정보 입력 시트'!$G84, 0, 0, 1, 15),0),0))</f>
        <v>5</v>
      </c>
      <c r="J81">
        <f ca="1">IF(NOT($H81),"",IF($G81&lt;1, 0, MATCH($E$3,OFFSET('정보 입력 시트'!$G84, 0, 0, 1, 15),0)))</f>
        <v>6</v>
      </c>
      <c r="K81">
        <f ca="1">IF(NOT($H81),"",IF($G81&lt;2, 0, MATCH($E$3,OFFSET('정보 입력 시트'!$G84, 0, J81, 1, 15-J81),0)+J81))</f>
        <v>0</v>
      </c>
      <c r="L81">
        <f t="shared" ca="1" si="51"/>
        <v>5</v>
      </c>
      <c r="M81" cm="1">
        <f t="array" aca="1" ref="M81" ca="1">_xlfn.IFS(NOT($H81),"",$L81=0,0,TRUE,J81)</f>
        <v>6</v>
      </c>
      <c r="N81" cm="1">
        <f t="array" aca="1" ref="N81" ca="1">_xlfn.IFS(NOT($H81),"",$L81=0,0,TRUE,K81)</f>
        <v>0</v>
      </c>
      <c r="O81" t="str" cm="1">
        <f t="array" aca="1" ref="O81" ca="1">_xlfn.IFS(NOT($H81), "", $F81=0, IF($G81=0, VLOOKUP("EMPTY",$D$29:$E$31,2,FALSE), VLOOKUP("REQUIRED",$D$29:$E$31,2,FALSE)), $F81&gt;1, VLOOKUP("OVER",$D$29:$E$31,2,FALSE), TRUE, VLOOKUP(I81, $A$9:$B$23, 2,FALSE))</f>
        <v>릴파벙</v>
      </c>
      <c r="P81" t="str" cm="1">
        <f t="array" aca="1" ref="P81" ca="1">_xlfn.IFS(NOT($H81), "", $G81&lt;1, VLOOKUP("EMPTY",$D$29:$E$31,2,FALSE), $G81&gt;2, VLOOKUP("OVER",$D$29:$E$31,2,FALSE), TRUE, VLOOKUP(J81, $A$9:$B$23, 2,FALSE))</f>
        <v>해머</v>
      </c>
      <c r="Q81" cm="1">
        <f t="array" aca="1" ref="Q81" ca="1">_xlfn.IFS(NOT($H81), "", $G81&lt;2, VLOOKUP("EMPTY",$D$29:$E$31,2,FALSE), $G81&gt;2, VLOOKUP("OVER",$D$29:$E$31,2,FALSE), TRUE, VLOOKUP(K81, $A$9:$B$23, 2,FALSE))</f>
        <v>-1</v>
      </c>
    </row>
    <row r="82" spans="6:17" x14ac:dyDescent="0.3">
      <c r="F82">
        <f ca="1">COUNTIF(OFFSET('정보 입력 시트'!$G85, 0, 0, 1, 15), $E$2)</f>
        <v>1</v>
      </c>
      <c r="G82">
        <f ca="1">COUNTIF(OFFSET('정보 입력 시트'!$G85, 0, 0, 1, 15), $E$3)</f>
        <v>0</v>
      </c>
      <c r="H82" t="b">
        <f t="shared" ca="1" si="50"/>
        <v>1</v>
      </c>
      <c r="I82">
        <f ca="1">IF(NOT($H82), "", IF($F82=1,MATCH($E$2,OFFSET('정보 입력 시트'!$G85, 0, 0, 1, 15),0),0))</f>
        <v>6</v>
      </c>
      <c r="J82">
        <f ca="1">IF(NOT($H82),"",IF($G82&lt;1, 0, MATCH($E$3,OFFSET('정보 입력 시트'!$G85, 0, 0, 1, 15),0)))</f>
        <v>0</v>
      </c>
      <c r="K82">
        <f ca="1">IF(NOT($H82),"",IF($G82&lt;2, 0, MATCH($E$3,OFFSET('정보 입력 시트'!$G85, 0, J82, 1, 15-J82),0)+J82))</f>
        <v>0</v>
      </c>
      <c r="L82">
        <f t="shared" ca="1" si="51"/>
        <v>6</v>
      </c>
      <c r="M82" cm="1">
        <f t="array" aca="1" ref="M82" ca="1">_xlfn.IFS(NOT($H82),"",$L82=0,0,TRUE,J82)</f>
        <v>0</v>
      </c>
      <c r="N82" cm="1">
        <f t="array" aca="1" ref="N82" ca="1">_xlfn.IFS(NOT($H82),"",$L82=0,0,TRUE,K82)</f>
        <v>0</v>
      </c>
      <c r="O82" t="str" cm="1">
        <f t="array" aca="1" ref="O82" ca="1">_xlfn.IFS(NOT($H82), "", $F82=0, IF($G82=0, VLOOKUP("EMPTY",$D$29:$E$31,2,FALSE), VLOOKUP("REQUIRED",$D$29:$E$31,2,FALSE)), $F82&gt;1, VLOOKUP("OVER",$D$29:$E$31,2,FALSE), TRUE, VLOOKUP(I82, $A$9:$B$23, 2,FALSE))</f>
        <v>해머</v>
      </c>
      <c r="P82" cm="1">
        <f t="array" aca="1" ref="P82" ca="1">_xlfn.IFS(NOT($H82), "", $G82&lt;1, VLOOKUP("EMPTY",$D$29:$E$31,2,FALSE), $G82&gt;2, VLOOKUP("OVER",$D$29:$E$31,2,FALSE), TRUE, VLOOKUP(J82, $A$9:$B$23, 2,FALSE))</f>
        <v>-1</v>
      </c>
      <c r="Q82" cm="1">
        <f t="array" aca="1" ref="Q82" ca="1">_xlfn.IFS(NOT($H82), "", $G82&lt;2, VLOOKUP("EMPTY",$D$29:$E$31,2,FALSE), $G82&gt;2, VLOOKUP("OVER",$D$29:$E$31,2,FALSE), TRUE, VLOOKUP(K82, $A$9:$B$23, 2,FALSE))</f>
        <v>-1</v>
      </c>
    </row>
    <row r="83" spans="6:17" x14ac:dyDescent="0.3">
      <c r="F83">
        <f ca="1">COUNTIF(OFFSET('정보 입력 시트'!$G86, 0, 0, 1, 15), $E$2)</f>
        <v>1</v>
      </c>
      <c r="G83">
        <f ca="1">COUNTIF(OFFSET('정보 입력 시트'!$G86, 0, 0, 1, 15), $E$3)</f>
        <v>1</v>
      </c>
      <c r="H83" t="b">
        <f t="shared" ca="1" si="50"/>
        <v>1</v>
      </c>
      <c r="I83">
        <f ca="1">IF(NOT($H83), "", IF($F83=1,MATCH($E$2,OFFSET('정보 입력 시트'!$G86, 0, 0, 1, 15),0),0))</f>
        <v>6</v>
      </c>
      <c r="J83">
        <f ca="1">IF(NOT($H83),"",IF($G83&lt;1, 0, MATCH($E$3,OFFSET('정보 입력 시트'!$G86, 0, 0, 1, 15),0)))</f>
        <v>1</v>
      </c>
      <c r="K83">
        <f ca="1">IF(NOT($H83),"",IF($G83&lt;2, 0, MATCH($E$3,OFFSET('정보 입력 시트'!$G86, 0, J83, 1, 15-J83),0)+J83))</f>
        <v>0</v>
      </c>
      <c r="L83">
        <f t="shared" ca="1" si="51"/>
        <v>6</v>
      </c>
      <c r="M83" cm="1">
        <f t="array" aca="1" ref="M83" ca="1">_xlfn.IFS(NOT($H83),"",$L83=0,0,TRUE,J83)</f>
        <v>1</v>
      </c>
      <c r="N83" cm="1">
        <f t="array" aca="1" ref="N83" ca="1">_xlfn.IFS(NOT($H83),"",$L83=0,0,TRUE,K83)</f>
        <v>0</v>
      </c>
      <c r="O83" t="str" cm="1">
        <f t="array" aca="1" ref="O83" ca="1">_xlfn.IFS(NOT($H83), "", $F83=0, IF($G83=0, VLOOKUP("EMPTY",$D$29:$E$31,2,FALSE), VLOOKUP("REQUIRED",$D$29:$E$31,2,FALSE)), $F83&gt;1, VLOOKUP("OVER",$D$29:$E$31,2,FALSE), TRUE, VLOOKUP(I83, $A$9:$B$23, 2,FALSE))</f>
        <v>해머</v>
      </c>
      <c r="P83" t="str" cm="1">
        <f t="array" aca="1" ref="P83" ca="1">_xlfn.IFS(NOT($H83), "", $G83&lt;1, VLOOKUP("EMPTY",$D$29:$E$31,2,FALSE), $G83&gt;2, VLOOKUP("OVER",$D$29:$E$31,2,FALSE), TRUE, VLOOKUP(J83, $A$9:$B$23, 2,FALSE))</f>
        <v>매그넘</v>
      </c>
      <c r="Q83" cm="1">
        <f t="array" aca="1" ref="Q83" ca="1">_xlfn.IFS(NOT($H83), "", $G83&lt;2, VLOOKUP("EMPTY",$D$29:$E$31,2,FALSE), $G83&gt;2, VLOOKUP("OVER",$D$29:$E$31,2,FALSE), TRUE, VLOOKUP(K83, $A$9:$B$23, 2,FALSE))</f>
        <v>-1</v>
      </c>
    </row>
    <row r="84" spans="6:17" x14ac:dyDescent="0.3">
      <c r="F84">
        <f ca="1">COUNTIF(OFFSET('정보 입력 시트'!$G87, 0, 0, 1, 15), $E$2)</f>
        <v>1</v>
      </c>
      <c r="G84">
        <f ca="1">COUNTIF(OFFSET('정보 입력 시트'!$G87, 0, 0, 1, 15), $E$3)</f>
        <v>2</v>
      </c>
      <c r="H84" t="b">
        <f t="shared" ca="1" si="50"/>
        <v>1</v>
      </c>
      <c r="I84">
        <f ca="1">IF(NOT($H84), "", IF($F84=1,MATCH($E$2,OFFSET('정보 입력 시트'!$G87, 0, 0, 1, 15),0),0))</f>
        <v>6</v>
      </c>
      <c r="J84">
        <f ca="1">IF(NOT($H84),"",IF($G84&lt;1, 0, MATCH($E$3,OFFSET('정보 입력 시트'!$G87, 0, 0, 1, 15),0)))</f>
        <v>1</v>
      </c>
      <c r="K84">
        <f ca="1">IF(NOT($H84),"",IF($G84&lt;2, 0, MATCH($E$3,OFFSET('정보 입력 시트'!$G87, 0, J84, 1, 15-J84),0)+J84))</f>
        <v>2</v>
      </c>
      <c r="L84">
        <f t="shared" ca="1" si="51"/>
        <v>6</v>
      </c>
      <c r="M84" cm="1">
        <f t="array" aca="1" ref="M84" ca="1">_xlfn.IFS(NOT($H84),"",$L84=0,0,TRUE,J84)</f>
        <v>1</v>
      </c>
      <c r="N84" cm="1">
        <f t="array" aca="1" ref="N84" ca="1">_xlfn.IFS(NOT($H84),"",$L84=0,0,TRUE,K84)</f>
        <v>2</v>
      </c>
      <c r="O84" t="str" cm="1">
        <f t="array" aca="1" ref="O84" ca="1">_xlfn.IFS(NOT($H84), "", $F84=0, IF($G84=0, VLOOKUP("EMPTY",$D$29:$E$31,2,FALSE), VLOOKUP("REQUIRED",$D$29:$E$31,2,FALSE)), $F84&gt;1, VLOOKUP("OVER",$D$29:$E$31,2,FALSE), TRUE, VLOOKUP(I84, $A$9:$B$23, 2,FALSE))</f>
        <v>해머</v>
      </c>
      <c r="P84" t="str" cm="1">
        <f t="array" aca="1" ref="P84" ca="1">_xlfn.IFS(NOT($H84), "", $G84&lt;1, VLOOKUP("EMPTY",$D$29:$E$31,2,FALSE), $G84&gt;2, VLOOKUP("OVER",$D$29:$E$31,2,FALSE), TRUE, VLOOKUP(J84, $A$9:$B$23, 2,FALSE))</f>
        <v>매그넘</v>
      </c>
      <c r="Q84" t="str" cm="1">
        <f t="array" aca="1" ref="Q84" ca="1">_xlfn.IFS(NOT($H84), "", $G84&lt;2, VLOOKUP("EMPTY",$D$29:$E$31,2,FALSE), $G84&gt;2, VLOOKUP("OVER",$D$29:$E$31,2,FALSE), TRUE, VLOOKUP(K84, $A$9:$B$23, 2,FALSE))</f>
        <v>더블팡</v>
      </c>
    </row>
    <row r="85" spans="6:17" x14ac:dyDescent="0.3">
      <c r="F85">
        <f ca="1">COUNTIF(OFFSET('정보 입력 시트'!$G88, 0, 0, 1, 15), $E$2)</f>
        <v>1</v>
      </c>
      <c r="G85">
        <f ca="1">COUNTIF(OFFSET('정보 입력 시트'!$G88, 0, 0, 1, 15), $E$3)</f>
        <v>2</v>
      </c>
      <c r="H85" t="b">
        <f t="shared" ca="1" si="50"/>
        <v>1</v>
      </c>
      <c r="I85">
        <f ca="1">IF(NOT($H85), "", IF($F85=1,MATCH($E$2,OFFSET('정보 입력 시트'!$G88, 0, 0, 1, 15),0),0))</f>
        <v>6</v>
      </c>
      <c r="J85">
        <f ca="1">IF(NOT($H85),"",IF($G85&lt;1, 0, MATCH($E$3,OFFSET('정보 입력 시트'!$G88, 0, 0, 1, 15),0)))</f>
        <v>1</v>
      </c>
      <c r="K85">
        <f ca="1">IF(NOT($H85),"",IF($G85&lt;2, 0, MATCH($E$3,OFFSET('정보 입력 시트'!$G88, 0, J85, 1, 15-J85),0)+J85))</f>
        <v>3</v>
      </c>
      <c r="L85">
        <f t="shared" ca="1" si="51"/>
        <v>6</v>
      </c>
      <c r="M85" cm="1">
        <f t="array" aca="1" ref="M85" ca="1">_xlfn.IFS(NOT($H85),"",$L85=0,0,TRUE,J85)</f>
        <v>1</v>
      </c>
      <c r="N85" cm="1">
        <f t="array" aca="1" ref="N85" ca="1">_xlfn.IFS(NOT($H85),"",$L85=0,0,TRUE,K85)</f>
        <v>3</v>
      </c>
      <c r="O85" t="str" cm="1">
        <f t="array" aca="1" ref="O85" ca="1">_xlfn.IFS(NOT($H85), "", $F85=0, IF($G85=0, VLOOKUP("EMPTY",$D$29:$E$31,2,FALSE), VLOOKUP("REQUIRED",$D$29:$E$31,2,FALSE)), $F85&gt;1, VLOOKUP("OVER",$D$29:$E$31,2,FALSE), TRUE, VLOOKUP(I85, $A$9:$B$23, 2,FALSE))</f>
        <v>해머</v>
      </c>
      <c r="P85" t="str" cm="1">
        <f t="array" aca="1" ref="P85" ca="1">_xlfn.IFS(NOT($H85), "", $G85&lt;1, VLOOKUP("EMPTY",$D$29:$E$31,2,FALSE), $G85&gt;2, VLOOKUP("OVER",$D$29:$E$31,2,FALSE), TRUE, VLOOKUP(J85, $A$9:$B$23, 2,FALSE))</f>
        <v>매그넘</v>
      </c>
      <c r="Q85" t="str" cm="1">
        <f t="array" aca="1" ref="Q85" ca="1">_xlfn.IFS(NOT($H85), "", $G85&lt;2, VLOOKUP("EMPTY",$D$29:$E$31,2,FALSE), $G85&gt;2, VLOOKUP("OVER",$D$29:$E$31,2,FALSE), TRUE, VLOOKUP(K85, $A$9:$B$23, 2,FALSE))</f>
        <v>캐논</v>
      </c>
    </row>
    <row r="86" spans="6:17" x14ac:dyDescent="0.3">
      <c r="F86">
        <f ca="1">COUNTIF(OFFSET('정보 입력 시트'!$G89, 0, 0, 1, 15), $E$2)</f>
        <v>1</v>
      </c>
      <c r="G86">
        <f ca="1">COUNTIF(OFFSET('정보 입력 시트'!$G89, 0, 0, 1, 15), $E$3)</f>
        <v>2</v>
      </c>
      <c r="H86" t="b">
        <f t="shared" ca="1" si="50"/>
        <v>1</v>
      </c>
      <c r="I86">
        <f ca="1">IF(NOT($H86), "", IF($F86=1,MATCH($E$2,OFFSET('정보 입력 시트'!$G89, 0, 0, 1, 15),0),0))</f>
        <v>6</v>
      </c>
      <c r="J86">
        <f ca="1">IF(NOT($H86),"",IF($G86&lt;1, 0, MATCH($E$3,OFFSET('정보 입력 시트'!$G89, 0, 0, 1, 15),0)))</f>
        <v>1</v>
      </c>
      <c r="K86">
        <f ca="1">IF(NOT($H86),"",IF($G86&lt;2, 0, MATCH($E$3,OFFSET('정보 입력 시트'!$G89, 0, J86, 1, 15-J86),0)+J86))</f>
        <v>4</v>
      </c>
      <c r="L86">
        <f t="shared" ca="1" si="51"/>
        <v>6</v>
      </c>
      <c r="M86" cm="1">
        <f t="array" aca="1" ref="M86" ca="1">_xlfn.IFS(NOT($H86),"",$L86=0,0,TRUE,J86)</f>
        <v>1</v>
      </c>
      <c r="N86" cm="1">
        <f t="array" aca="1" ref="N86" ca="1">_xlfn.IFS(NOT($H86),"",$L86=0,0,TRUE,K86)</f>
        <v>4</v>
      </c>
      <c r="O86" t="str" cm="1">
        <f t="array" aca="1" ref="O86" ca="1">_xlfn.IFS(NOT($H86), "", $F86=0, IF($G86=0, VLOOKUP("EMPTY",$D$29:$E$31,2,FALSE), VLOOKUP("REQUIRED",$D$29:$E$31,2,FALSE)), $F86&gt;1, VLOOKUP("OVER",$D$29:$E$31,2,FALSE), TRUE, VLOOKUP(I86, $A$9:$B$23, 2,FALSE))</f>
        <v>해머</v>
      </c>
      <c r="P86" t="str" cm="1">
        <f t="array" aca="1" ref="P86" ca="1">_xlfn.IFS(NOT($H86), "", $G86&lt;1, VLOOKUP("EMPTY",$D$29:$E$31,2,FALSE), $G86&gt;2, VLOOKUP("OVER",$D$29:$E$31,2,FALSE), TRUE, VLOOKUP(J86, $A$9:$B$23, 2,FALSE))</f>
        <v>매그넘</v>
      </c>
      <c r="Q86" t="str" cm="1">
        <f t="array" aca="1" ref="Q86" ca="1">_xlfn.IFS(NOT($H86), "", $G86&lt;2, VLOOKUP("EMPTY",$D$29:$E$31,2,FALSE), $G86&gt;2, VLOOKUP("OVER",$D$29:$E$31,2,FALSE), TRUE, VLOOKUP(K86, $A$9:$B$23, 2,FALSE))</f>
        <v>쇼크</v>
      </c>
    </row>
    <row r="87" spans="6:17" x14ac:dyDescent="0.3">
      <c r="F87">
        <f ca="1">COUNTIF(OFFSET('정보 입력 시트'!$G90, 0, 0, 1, 15), $E$2)</f>
        <v>1</v>
      </c>
      <c r="G87">
        <f ca="1">COUNTIF(OFFSET('정보 입력 시트'!$G90, 0, 0, 1, 15), $E$3)</f>
        <v>2</v>
      </c>
      <c r="H87" t="b">
        <f t="shared" ca="1" si="50"/>
        <v>1</v>
      </c>
      <c r="I87">
        <f ca="1">IF(NOT($H87), "", IF($F87=1,MATCH($E$2,OFFSET('정보 입력 시트'!$G90, 0, 0, 1, 15),0),0))</f>
        <v>6</v>
      </c>
      <c r="J87">
        <f ca="1">IF(NOT($H87),"",IF($G87&lt;1, 0, MATCH($E$3,OFFSET('정보 입력 시트'!$G90, 0, 0, 1, 15),0)))</f>
        <v>1</v>
      </c>
      <c r="K87">
        <f ca="1">IF(NOT($H87),"",IF($G87&lt;2, 0, MATCH($E$3,OFFSET('정보 입력 시트'!$G90, 0, J87, 1, 15-J87),0)+J87))</f>
        <v>5</v>
      </c>
      <c r="L87">
        <f t="shared" ca="1" si="51"/>
        <v>6</v>
      </c>
      <c r="M87" cm="1">
        <f t="array" aca="1" ref="M87" ca="1">_xlfn.IFS(NOT($H87),"",$L87=0,0,TRUE,J87)</f>
        <v>1</v>
      </c>
      <c r="N87" cm="1">
        <f t="array" aca="1" ref="N87" ca="1">_xlfn.IFS(NOT($H87),"",$L87=0,0,TRUE,K87)</f>
        <v>5</v>
      </c>
      <c r="O87" t="str" cm="1">
        <f t="array" aca="1" ref="O87" ca="1">_xlfn.IFS(NOT($H87), "", $F87=0, IF($G87=0, VLOOKUP("EMPTY",$D$29:$E$31,2,FALSE), VLOOKUP("REQUIRED",$D$29:$E$31,2,FALSE)), $F87&gt;1, VLOOKUP("OVER",$D$29:$E$31,2,FALSE), TRUE, VLOOKUP(I87, $A$9:$B$23, 2,FALSE))</f>
        <v>해머</v>
      </c>
      <c r="P87" t="str" cm="1">
        <f t="array" aca="1" ref="P87" ca="1">_xlfn.IFS(NOT($H87), "", $G87&lt;1, VLOOKUP("EMPTY",$D$29:$E$31,2,FALSE), $G87&gt;2, VLOOKUP("OVER",$D$29:$E$31,2,FALSE), TRUE, VLOOKUP(J87, $A$9:$B$23, 2,FALSE))</f>
        <v>매그넘</v>
      </c>
      <c r="Q87" t="str" cm="1">
        <f t="array" aca="1" ref="Q87" ca="1">_xlfn.IFS(NOT($H87), "", $G87&lt;2, VLOOKUP("EMPTY",$D$29:$E$31,2,FALSE), $G87&gt;2, VLOOKUP("OVER",$D$29:$E$31,2,FALSE), TRUE, VLOOKUP(K87, $A$9:$B$23, 2,FALSE))</f>
        <v>릴파벙</v>
      </c>
    </row>
    <row r="88" spans="6:17" x14ac:dyDescent="0.3">
      <c r="F88">
        <f ca="1">COUNTIF(OFFSET('정보 입력 시트'!$G91, 0, 0, 1, 15), $E$2)</f>
        <v>1</v>
      </c>
      <c r="G88">
        <f ca="1">COUNTIF(OFFSET('정보 입력 시트'!$G91, 0, 0, 1, 15), $E$3)</f>
        <v>1</v>
      </c>
      <c r="H88" t="b">
        <f t="shared" ca="1" si="50"/>
        <v>1</v>
      </c>
      <c r="I88">
        <f ca="1">IF(NOT($H88), "", IF($F88=1,MATCH($E$2,OFFSET('정보 입력 시트'!$G91, 0, 0, 1, 15),0),0))</f>
        <v>6</v>
      </c>
      <c r="J88">
        <f ca="1">IF(NOT($H88),"",IF($G88&lt;1, 0, MATCH($E$3,OFFSET('정보 입력 시트'!$G91, 0, 0, 1, 15),0)))</f>
        <v>2</v>
      </c>
      <c r="K88">
        <f ca="1">IF(NOT($H88),"",IF($G88&lt;2, 0, MATCH($E$3,OFFSET('정보 입력 시트'!$G91, 0, J88, 1, 15-J88),0)+J88))</f>
        <v>0</v>
      </c>
      <c r="L88">
        <f t="shared" ca="1" si="51"/>
        <v>6</v>
      </c>
      <c r="M88" cm="1">
        <f t="array" aca="1" ref="M88" ca="1">_xlfn.IFS(NOT($H88),"",$L88=0,0,TRUE,J88)</f>
        <v>2</v>
      </c>
      <c r="N88" cm="1">
        <f t="array" aca="1" ref="N88" ca="1">_xlfn.IFS(NOT($H88),"",$L88=0,0,TRUE,K88)</f>
        <v>0</v>
      </c>
      <c r="O88" t="str" cm="1">
        <f t="array" aca="1" ref="O88" ca="1">_xlfn.IFS(NOT($H88), "", $F88=0, IF($G88=0, VLOOKUP("EMPTY",$D$29:$E$31,2,FALSE), VLOOKUP("REQUIRED",$D$29:$E$31,2,FALSE)), $F88&gt;1, VLOOKUP("OVER",$D$29:$E$31,2,FALSE), TRUE, VLOOKUP(I88, $A$9:$B$23, 2,FALSE))</f>
        <v>해머</v>
      </c>
      <c r="P88" t="str" cm="1">
        <f t="array" aca="1" ref="P88" ca="1">_xlfn.IFS(NOT($H88), "", $G88&lt;1, VLOOKUP("EMPTY",$D$29:$E$31,2,FALSE), $G88&gt;2, VLOOKUP("OVER",$D$29:$E$31,2,FALSE), TRUE, VLOOKUP(J88, $A$9:$B$23, 2,FALSE))</f>
        <v>더블팡</v>
      </c>
      <c r="Q88" cm="1">
        <f t="array" aca="1" ref="Q88" ca="1">_xlfn.IFS(NOT($H88), "", $G88&lt;2, VLOOKUP("EMPTY",$D$29:$E$31,2,FALSE), $G88&gt;2, VLOOKUP("OVER",$D$29:$E$31,2,FALSE), TRUE, VLOOKUP(K88, $A$9:$B$23, 2,FALSE))</f>
        <v>-1</v>
      </c>
    </row>
    <row r="89" spans="6:17" x14ac:dyDescent="0.3">
      <c r="F89">
        <f ca="1">COUNTIF(OFFSET('정보 입력 시트'!$G92, 0, 0, 1, 15), $E$2)</f>
        <v>1</v>
      </c>
      <c r="G89">
        <f ca="1">COUNTIF(OFFSET('정보 입력 시트'!$G92, 0, 0, 1, 15), $E$3)</f>
        <v>2</v>
      </c>
      <c r="H89" t="b">
        <f t="shared" ca="1" si="50"/>
        <v>1</v>
      </c>
      <c r="I89">
        <f ca="1">IF(NOT($H89), "", IF($F89=1,MATCH($E$2,OFFSET('정보 입력 시트'!$G92, 0, 0, 1, 15),0),0))</f>
        <v>6</v>
      </c>
      <c r="J89">
        <f ca="1">IF(NOT($H89),"",IF($G89&lt;1, 0, MATCH($E$3,OFFSET('정보 입력 시트'!$G92, 0, 0, 1, 15),0)))</f>
        <v>2</v>
      </c>
      <c r="K89">
        <f ca="1">IF(NOT($H89),"",IF($G89&lt;2, 0, MATCH($E$3,OFFSET('정보 입력 시트'!$G92, 0, J89, 1, 15-J89),0)+J89))</f>
        <v>3</v>
      </c>
      <c r="L89">
        <f t="shared" ca="1" si="51"/>
        <v>6</v>
      </c>
      <c r="M89" cm="1">
        <f t="array" aca="1" ref="M89" ca="1">_xlfn.IFS(NOT($H89),"",$L89=0,0,TRUE,J89)</f>
        <v>2</v>
      </c>
      <c r="N89" cm="1">
        <f t="array" aca="1" ref="N89" ca="1">_xlfn.IFS(NOT($H89),"",$L89=0,0,TRUE,K89)</f>
        <v>3</v>
      </c>
      <c r="O89" t="str" cm="1">
        <f t="array" aca="1" ref="O89" ca="1">_xlfn.IFS(NOT($H89), "", $F89=0, IF($G89=0, VLOOKUP("EMPTY",$D$29:$E$31,2,FALSE), VLOOKUP("REQUIRED",$D$29:$E$31,2,FALSE)), $F89&gt;1, VLOOKUP("OVER",$D$29:$E$31,2,FALSE), TRUE, VLOOKUP(I89, $A$9:$B$23, 2,FALSE))</f>
        <v>해머</v>
      </c>
      <c r="P89" t="str" cm="1">
        <f t="array" aca="1" ref="P89" ca="1">_xlfn.IFS(NOT($H89), "", $G89&lt;1, VLOOKUP("EMPTY",$D$29:$E$31,2,FALSE), $G89&gt;2, VLOOKUP("OVER",$D$29:$E$31,2,FALSE), TRUE, VLOOKUP(J89, $A$9:$B$23, 2,FALSE))</f>
        <v>더블팡</v>
      </c>
      <c r="Q89" t="str" cm="1">
        <f t="array" aca="1" ref="Q89" ca="1">_xlfn.IFS(NOT($H89), "", $G89&lt;2, VLOOKUP("EMPTY",$D$29:$E$31,2,FALSE), $G89&gt;2, VLOOKUP("OVER",$D$29:$E$31,2,FALSE), TRUE, VLOOKUP(K89, $A$9:$B$23, 2,FALSE))</f>
        <v>캐논</v>
      </c>
    </row>
    <row r="90" spans="6:17" x14ac:dyDescent="0.3">
      <c r="F90">
        <f ca="1">COUNTIF(OFFSET('정보 입력 시트'!$G93, 0, 0, 1, 15), $E$2)</f>
        <v>1</v>
      </c>
      <c r="G90">
        <f ca="1">COUNTIF(OFFSET('정보 입력 시트'!$G93, 0, 0, 1, 15), $E$3)</f>
        <v>2</v>
      </c>
      <c r="H90" t="b">
        <f t="shared" ca="1" si="50"/>
        <v>1</v>
      </c>
      <c r="I90">
        <f ca="1">IF(NOT($H90), "", IF($F90=1,MATCH($E$2,OFFSET('정보 입력 시트'!$G93, 0, 0, 1, 15),0),0))</f>
        <v>6</v>
      </c>
      <c r="J90">
        <f ca="1">IF(NOT($H90),"",IF($G90&lt;1, 0, MATCH($E$3,OFFSET('정보 입력 시트'!$G93, 0, 0, 1, 15),0)))</f>
        <v>2</v>
      </c>
      <c r="K90">
        <f ca="1">IF(NOT($H90),"",IF($G90&lt;2, 0, MATCH($E$3,OFFSET('정보 입력 시트'!$G93, 0, J90, 1, 15-J90),0)+J90))</f>
        <v>4</v>
      </c>
      <c r="L90">
        <f t="shared" ca="1" si="51"/>
        <v>6</v>
      </c>
      <c r="M90" cm="1">
        <f t="array" aca="1" ref="M90" ca="1">_xlfn.IFS(NOT($H90),"",$L90=0,0,TRUE,J90)</f>
        <v>2</v>
      </c>
      <c r="N90" cm="1">
        <f t="array" aca="1" ref="N90" ca="1">_xlfn.IFS(NOT($H90),"",$L90=0,0,TRUE,K90)</f>
        <v>4</v>
      </c>
      <c r="O90" t="str" cm="1">
        <f t="array" aca="1" ref="O90" ca="1">_xlfn.IFS(NOT($H90), "", $F90=0, IF($G90=0, VLOOKUP("EMPTY",$D$29:$E$31,2,FALSE), VLOOKUP("REQUIRED",$D$29:$E$31,2,FALSE)), $F90&gt;1, VLOOKUP("OVER",$D$29:$E$31,2,FALSE), TRUE, VLOOKUP(I90, $A$9:$B$23, 2,FALSE))</f>
        <v>해머</v>
      </c>
      <c r="P90" t="str" cm="1">
        <f t="array" aca="1" ref="P90" ca="1">_xlfn.IFS(NOT($H90), "", $G90&lt;1, VLOOKUP("EMPTY",$D$29:$E$31,2,FALSE), $G90&gt;2, VLOOKUP("OVER",$D$29:$E$31,2,FALSE), TRUE, VLOOKUP(J90, $A$9:$B$23, 2,FALSE))</f>
        <v>더블팡</v>
      </c>
      <c r="Q90" t="str" cm="1">
        <f t="array" aca="1" ref="Q90" ca="1">_xlfn.IFS(NOT($H90), "", $G90&lt;2, VLOOKUP("EMPTY",$D$29:$E$31,2,FALSE), $G90&gt;2, VLOOKUP("OVER",$D$29:$E$31,2,FALSE), TRUE, VLOOKUP(K90, $A$9:$B$23, 2,FALSE))</f>
        <v>쇼크</v>
      </c>
    </row>
    <row r="91" spans="6:17" x14ac:dyDescent="0.3">
      <c r="F91">
        <f ca="1">COUNTIF(OFFSET('정보 입력 시트'!$G94, 0, 0, 1, 15), $E$2)</f>
        <v>1</v>
      </c>
      <c r="G91">
        <f ca="1">COUNTIF(OFFSET('정보 입력 시트'!$G94, 0, 0, 1, 15), $E$3)</f>
        <v>2</v>
      </c>
      <c r="H91" t="b">
        <f t="shared" ca="1" si="50"/>
        <v>1</v>
      </c>
      <c r="I91">
        <f ca="1">IF(NOT($H91), "", IF($F91=1,MATCH($E$2,OFFSET('정보 입력 시트'!$G94, 0, 0, 1, 15),0),0))</f>
        <v>6</v>
      </c>
      <c r="J91">
        <f ca="1">IF(NOT($H91),"",IF($G91&lt;1, 0, MATCH($E$3,OFFSET('정보 입력 시트'!$G94, 0, 0, 1, 15),0)))</f>
        <v>2</v>
      </c>
      <c r="K91">
        <f ca="1">IF(NOT($H91),"",IF($G91&lt;2, 0, MATCH($E$3,OFFSET('정보 입력 시트'!$G94, 0, J91, 1, 15-J91),0)+J91))</f>
        <v>5</v>
      </c>
      <c r="L91">
        <f t="shared" ca="1" si="51"/>
        <v>6</v>
      </c>
      <c r="M91" cm="1">
        <f t="array" aca="1" ref="M91" ca="1">_xlfn.IFS(NOT($H91),"",$L91=0,0,TRUE,J91)</f>
        <v>2</v>
      </c>
      <c r="N91" cm="1">
        <f t="array" aca="1" ref="N91" ca="1">_xlfn.IFS(NOT($H91),"",$L91=0,0,TRUE,K91)</f>
        <v>5</v>
      </c>
      <c r="O91" t="str" cm="1">
        <f t="array" aca="1" ref="O91" ca="1">_xlfn.IFS(NOT($H91), "", $F91=0, IF($G91=0, VLOOKUP("EMPTY",$D$29:$E$31,2,FALSE), VLOOKUP("REQUIRED",$D$29:$E$31,2,FALSE)), $F91&gt;1, VLOOKUP("OVER",$D$29:$E$31,2,FALSE), TRUE, VLOOKUP(I91, $A$9:$B$23, 2,FALSE))</f>
        <v>해머</v>
      </c>
      <c r="P91" t="str" cm="1">
        <f t="array" aca="1" ref="P91" ca="1">_xlfn.IFS(NOT($H91), "", $G91&lt;1, VLOOKUP("EMPTY",$D$29:$E$31,2,FALSE), $G91&gt;2, VLOOKUP("OVER",$D$29:$E$31,2,FALSE), TRUE, VLOOKUP(J91, $A$9:$B$23, 2,FALSE))</f>
        <v>더블팡</v>
      </c>
      <c r="Q91" t="str" cm="1">
        <f t="array" aca="1" ref="Q91" ca="1">_xlfn.IFS(NOT($H91), "", $G91&lt;2, VLOOKUP("EMPTY",$D$29:$E$31,2,FALSE), $G91&gt;2, VLOOKUP("OVER",$D$29:$E$31,2,FALSE), TRUE, VLOOKUP(K91, $A$9:$B$23, 2,FALSE))</f>
        <v>릴파벙</v>
      </c>
    </row>
    <row r="92" spans="6:17" x14ac:dyDescent="0.3">
      <c r="F92">
        <f ca="1">COUNTIF(OFFSET('정보 입력 시트'!$G95, 0, 0, 1, 15), $E$2)</f>
        <v>1</v>
      </c>
      <c r="G92">
        <f ca="1">COUNTIF(OFFSET('정보 입력 시트'!$G95, 0, 0, 1, 15), $E$3)</f>
        <v>1</v>
      </c>
      <c r="H92" t="b">
        <f t="shared" ca="1" si="50"/>
        <v>1</v>
      </c>
      <c r="I92">
        <f ca="1">IF(NOT($H92), "", IF($F92=1,MATCH($E$2,OFFSET('정보 입력 시트'!$G95, 0, 0, 1, 15),0),0))</f>
        <v>6</v>
      </c>
      <c r="J92">
        <f ca="1">IF(NOT($H92),"",IF($G92&lt;1, 0, MATCH($E$3,OFFSET('정보 입력 시트'!$G95, 0, 0, 1, 15),0)))</f>
        <v>3</v>
      </c>
      <c r="K92">
        <f ca="1">IF(NOT($H92),"",IF($G92&lt;2, 0, MATCH($E$3,OFFSET('정보 입력 시트'!$G95, 0, J92, 1, 15-J92),0)+J92))</f>
        <v>0</v>
      </c>
      <c r="L92">
        <f t="shared" ca="1" si="51"/>
        <v>6</v>
      </c>
      <c r="M92" cm="1">
        <f t="array" aca="1" ref="M92" ca="1">_xlfn.IFS(NOT($H92),"",$L92=0,0,TRUE,J92)</f>
        <v>3</v>
      </c>
      <c r="N92" cm="1">
        <f t="array" aca="1" ref="N92" ca="1">_xlfn.IFS(NOT($H92),"",$L92=0,0,TRUE,K92)</f>
        <v>0</v>
      </c>
      <c r="O92" t="str" cm="1">
        <f t="array" aca="1" ref="O92" ca="1">_xlfn.IFS(NOT($H92), "", $F92=0, IF($G92=0, VLOOKUP("EMPTY",$D$29:$E$31,2,FALSE), VLOOKUP("REQUIRED",$D$29:$E$31,2,FALSE)), $F92&gt;1, VLOOKUP("OVER",$D$29:$E$31,2,FALSE), TRUE, VLOOKUP(I92, $A$9:$B$23, 2,FALSE))</f>
        <v>해머</v>
      </c>
      <c r="P92" t="str" cm="1">
        <f t="array" aca="1" ref="P92" ca="1">_xlfn.IFS(NOT($H92), "", $G92&lt;1, VLOOKUP("EMPTY",$D$29:$E$31,2,FALSE), $G92&gt;2, VLOOKUP("OVER",$D$29:$E$31,2,FALSE), TRUE, VLOOKUP(J92, $A$9:$B$23, 2,FALSE))</f>
        <v>캐논</v>
      </c>
      <c r="Q92" cm="1">
        <f t="array" aca="1" ref="Q92" ca="1">_xlfn.IFS(NOT($H92), "", $G92&lt;2, VLOOKUP("EMPTY",$D$29:$E$31,2,FALSE), $G92&gt;2, VLOOKUP("OVER",$D$29:$E$31,2,FALSE), TRUE, VLOOKUP(K92, $A$9:$B$23, 2,FALSE))</f>
        <v>-1</v>
      </c>
    </row>
    <row r="93" spans="6:17" x14ac:dyDescent="0.3">
      <c r="F93">
        <f ca="1">COUNTIF(OFFSET('정보 입력 시트'!$G96, 0, 0, 1, 15), $E$2)</f>
        <v>1</v>
      </c>
      <c r="G93">
        <f ca="1">COUNTIF(OFFSET('정보 입력 시트'!$G96, 0, 0, 1, 15), $E$3)</f>
        <v>2</v>
      </c>
      <c r="H93" t="b">
        <f t="shared" ca="1" si="50"/>
        <v>1</v>
      </c>
      <c r="I93">
        <f ca="1">IF(NOT($H93), "", IF($F93=1,MATCH($E$2,OFFSET('정보 입력 시트'!$G96, 0, 0, 1, 15),0),0))</f>
        <v>6</v>
      </c>
      <c r="J93">
        <f ca="1">IF(NOT($H93),"",IF($G93&lt;1, 0, MATCH($E$3,OFFSET('정보 입력 시트'!$G96, 0, 0, 1, 15),0)))</f>
        <v>3</v>
      </c>
      <c r="K93">
        <f ca="1">IF(NOT($H93),"",IF($G93&lt;2, 0, MATCH($E$3,OFFSET('정보 입력 시트'!$G96, 0, J93, 1, 15-J93),0)+J93))</f>
        <v>4</v>
      </c>
      <c r="L93">
        <f t="shared" ca="1" si="51"/>
        <v>6</v>
      </c>
      <c r="M93" cm="1">
        <f t="array" aca="1" ref="M93" ca="1">_xlfn.IFS(NOT($H93),"",$L93=0,0,TRUE,J93)</f>
        <v>3</v>
      </c>
      <c r="N93" cm="1">
        <f t="array" aca="1" ref="N93" ca="1">_xlfn.IFS(NOT($H93),"",$L93=0,0,TRUE,K93)</f>
        <v>4</v>
      </c>
      <c r="O93" t="str" cm="1">
        <f t="array" aca="1" ref="O93" ca="1">_xlfn.IFS(NOT($H93), "", $F93=0, IF($G93=0, VLOOKUP("EMPTY",$D$29:$E$31,2,FALSE), VLOOKUP("REQUIRED",$D$29:$E$31,2,FALSE)), $F93&gt;1, VLOOKUP("OVER",$D$29:$E$31,2,FALSE), TRUE, VLOOKUP(I93, $A$9:$B$23, 2,FALSE))</f>
        <v>해머</v>
      </c>
      <c r="P93" t="str" cm="1">
        <f t="array" aca="1" ref="P93" ca="1">_xlfn.IFS(NOT($H93), "", $G93&lt;1, VLOOKUP("EMPTY",$D$29:$E$31,2,FALSE), $G93&gt;2, VLOOKUP("OVER",$D$29:$E$31,2,FALSE), TRUE, VLOOKUP(J93, $A$9:$B$23, 2,FALSE))</f>
        <v>캐논</v>
      </c>
      <c r="Q93" t="str" cm="1">
        <f t="array" aca="1" ref="Q93" ca="1">_xlfn.IFS(NOT($H93), "", $G93&lt;2, VLOOKUP("EMPTY",$D$29:$E$31,2,FALSE), $G93&gt;2, VLOOKUP("OVER",$D$29:$E$31,2,FALSE), TRUE, VLOOKUP(K93, $A$9:$B$23, 2,FALSE))</f>
        <v>쇼크</v>
      </c>
    </row>
    <row r="94" spans="6:17" x14ac:dyDescent="0.3">
      <c r="F94">
        <f ca="1">COUNTIF(OFFSET('정보 입력 시트'!$G97, 0, 0, 1, 15), $E$2)</f>
        <v>1</v>
      </c>
      <c r="G94">
        <f ca="1">COUNTIF(OFFSET('정보 입력 시트'!$G97, 0, 0, 1, 15), $E$3)</f>
        <v>2</v>
      </c>
      <c r="H94" t="b">
        <f t="shared" ca="1" si="50"/>
        <v>1</v>
      </c>
      <c r="I94">
        <f ca="1">IF(NOT($H94), "", IF($F94=1,MATCH($E$2,OFFSET('정보 입력 시트'!$G97, 0, 0, 1, 15),0),0))</f>
        <v>6</v>
      </c>
      <c r="J94">
        <f ca="1">IF(NOT($H94),"",IF($G94&lt;1, 0, MATCH($E$3,OFFSET('정보 입력 시트'!$G97, 0, 0, 1, 15),0)))</f>
        <v>3</v>
      </c>
      <c r="K94">
        <f ca="1">IF(NOT($H94),"",IF($G94&lt;2, 0, MATCH($E$3,OFFSET('정보 입력 시트'!$G97, 0, J94, 1, 15-J94),0)+J94))</f>
        <v>5</v>
      </c>
      <c r="L94">
        <f t="shared" ca="1" si="51"/>
        <v>6</v>
      </c>
      <c r="M94" cm="1">
        <f t="array" aca="1" ref="M94" ca="1">_xlfn.IFS(NOT($H94),"",$L94=0,0,TRUE,J94)</f>
        <v>3</v>
      </c>
      <c r="N94" cm="1">
        <f t="array" aca="1" ref="N94" ca="1">_xlfn.IFS(NOT($H94),"",$L94=0,0,TRUE,K94)</f>
        <v>5</v>
      </c>
      <c r="O94" t="str" cm="1">
        <f t="array" aca="1" ref="O94" ca="1">_xlfn.IFS(NOT($H94), "", $F94=0, IF($G94=0, VLOOKUP("EMPTY",$D$29:$E$31,2,FALSE), VLOOKUP("REQUIRED",$D$29:$E$31,2,FALSE)), $F94&gt;1, VLOOKUP("OVER",$D$29:$E$31,2,FALSE), TRUE, VLOOKUP(I94, $A$9:$B$23, 2,FALSE))</f>
        <v>해머</v>
      </c>
      <c r="P94" t="str" cm="1">
        <f t="array" aca="1" ref="P94" ca="1">_xlfn.IFS(NOT($H94), "", $G94&lt;1, VLOOKUP("EMPTY",$D$29:$E$31,2,FALSE), $G94&gt;2, VLOOKUP("OVER",$D$29:$E$31,2,FALSE), TRUE, VLOOKUP(J94, $A$9:$B$23, 2,FALSE))</f>
        <v>캐논</v>
      </c>
      <c r="Q94" t="str" cm="1">
        <f t="array" aca="1" ref="Q94" ca="1">_xlfn.IFS(NOT($H94), "", $G94&lt;2, VLOOKUP("EMPTY",$D$29:$E$31,2,FALSE), $G94&gt;2, VLOOKUP("OVER",$D$29:$E$31,2,FALSE), TRUE, VLOOKUP(K94, $A$9:$B$23, 2,FALSE))</f>
        <v>릴파벙</v>
      </c>
    </row>
    <row r="95" spans="6:17" x14ac:dyDescent="0.3">
      <c r="F95">
        <f ca="1">COUNTIF(OFFSET('정보 입력 시트'!$G98, 0, 0, 1, 15), $E$2)</f>
        <v>1</v>
      </c>
      <c r="G95">
        <f ca="1">COUNTIF(OFFSET('정보 입력 시트'!$G98, 0, 0, 1, 15), $E$3)</f>
        <v>1</v>
      </c>
      <c r="H95" t="b">
        <f t="shared" ca="1" si="50"/>
        <v>1</v>
      </c>
      <c r="I95">
        <f ca="1">IF(NOT($H95), "", IF($F95=1,MATCH($E$2,OFFSET('정보 입력 시트'!$G98, 0, 0, 1, 15),0),0))</f>
        <v>6</v>
      </c>
      <c r="J95">
        <f ca="1">IF(NOT($H95),"",IF($G95&lt;1, 0, MATCH($E$3,OFFSET('정보 입력 시트'!$G98, 0, 0, 1, 15),0)))</f>
        <v>4</v>
      </c>
      <c r="K95">
        <f ca="1">IF(NOT($H95),"",IF($G95&lt;2, 0, MATCH($E$3,OFFSET('정보 입력 시트'!$G98, 0, J95, 1, 15-J95),0)+J95))</f>
        <v>0</v>
      </c>
      <c r="L95">
        <f t="shared" ca="1" si="51"/>
        <v>6</v>
      </c>
      <c r="M95" cm="1">
        <f t="array" aca="1" ref="M95" ca="1">_xlfn.IFS(NOT($H95),"",$L95=0,0,TRUE,J95)</f>
        <v>4</v>
      </c>
      <c r="N95" cm="1">
        <f t="array" aca="1" ref="N95" ca="1">_xlfn.IFS(NOT($H95),"",$L95=0,0,TRUE,K95)</f>
        <v>0</v>
      </c>
      <c r="O95" t="str" cm="1">
        <f t="array" aca="1" ref="O95" ca="1">_xlfn.IFS(NOT($H95), "", $F95=0, IF($G95=0, VLOOKUP("EMPTY",$D$29:$E$31,2,FALSE), VLOOKUP("REQUIRED",$D$29:$E$31,2,FALSE)), $F95&gt;1, VLOOKUP("OVER",$D$29:$E$31,2,FALSE), TRUE, VLOOKUP(I95, $A$9:$B$23, 2,FALSE))</f>
        <v>해머</v>
      </c>
      <c r="P95" t="str" cm="1">
        <f t="array" aca="1" ref="P95" ca="1">_xlfn.IFS(NOT($H95), "", $G95&lt;1, VLOOKUP("EMPTY",$D$29:$E$31,2,FALSE), $G95&gt;2, VLOOKUP("OVER",$D$29:$E$31,2,FALSE), TRUE, VLOOKUP(J95, $A$9:$B$23, 2,FALSE))</f>
        <v>쇼크</v>
      </c>
      <c r="Q95" cm="1">
        <f t="array" aca="1" ref="Q95" ca="1">_xlfn.IFS(NOT($H95), "", $G95&lt;2, VLOOKUP("EMPTY",$D$29:$E$31,2,FALSE), $G95&gt;2, VLOOKUP("OVER",$D$29:$E$31,2,FALSE), TRUE, VLOOKUP(K95, $A$9:$B$23, 2,FALSE))</f>
        <v>-1</v>
      </c>
    </row>
    <row r="96" spans="6:17" x14ac:dyDescent="0.3">
      <c r="F96">
        <f ca="1">COUNTIF(OFFSET('정보 입력 시트'!$G99, 0, 0, 1, 15), $E$2)</f>
        <v>1</v>
      </c>
      <c r="G96">
        <f ca="1">COUNTIF(OFFSET('정보 입력 시트'!$G99, 0, 0, 1, 15), $E$3)</f>
        <v>2</v>
      </c>
      <c r="H96" t="b">
        <f t="shared" ca="1" si="50"/>
        <v>1</v>
      </c>
      <c r="I96">
        <f ca="1">IF(NOT($H96), "", IF($F96=1,MATCH($E$2,OFFSET('정보 입력 시트'!$G99, 0, 0, 1, 15),0),0))</f>
        <v>6</v>
      </c>
      <c r="J96">
        <f ca="1">IF(NOT($H96),"",IF($G96&lt;1, 0, MATCH($E$3,OFFSET('정보 입력 시트'!$G99, 0, 0, 1, 15),0)))</f>
        <v>4</v>
      </c>
      <c r="K96">
        <f ca="1">IF(NOT($H96),"",IF($G96&lt;2, 0, MATCH($E$3,OFFSET('정보 입력 시트'!$G99, 0, J96, 1, 15-J96),0)+J96))</f>
        <v>5</v>
      </c>
      <c r="L96">
        <f t="shared" ca="1" si="51"/>
        <v>6</v>
      </c>
      <c r="M96" cm="1">
        <f t="array" aca="1" ref="M96" ca="1">_xlfn.IFS(NOT($H96),"",$L96=0,0,TRUE,J96)</f>
        <v>4</v>
      </c>
      <c r="N96" cm="1">
        <f t="array" aca="1" ref="N96" ca="1">_xlfn.IFS(NOT($H96),"",$L96=0,0,TRUE,K96)</f>
        <v>5</v>
      </c>
      <c r="O96" t="str" cm="1">
        <f t="array" aca="1" ref="O96" ca="1">_xlfn.IFS(NOT($H96), "", $F96=0, IF($G96=0, VLOOKUP("EMPTY",$D$29:$E$31,2,FALSE), VLOOKUP("REQUIRED",$D$29:$E$31,2,FALSE)), $F96&gt;1, VLOOKUP("OVER",$D$29:$E$31,2,FALSE), TRUE, VLOOKUP(I96, $A$9:$B$23, 2,FALSE))</f>
        <v>해머</v>
      </c>
      <c r="P96" t="str" cm="1">
        <f t="array" aca="1" ref="P96" ca="1">_xlfn.IFS(NOT($H96), "", $G96&lt;1, VLOOKUP("EMPTY",$D$29:$E$31,2,FALSE), $G96&gt;2, VLOOKUP("OVER",$D$29:$E$31,2,FALSE), TRUE, VLOOKUP(J96, $A$9:$B$23, 2,FALSE))</f>
        <v>쇼크</v>
      </c>
      <c r="Q96" t="str" cm="1">
        <f t="array" aca="1" ref="Q96" ca="1">_xlfn.IFS(NOT($H96), "", $G96&lt;2, VLOOKUP("EMPTY",$D$29:$E$31,2,FALSE), $G96&gt;2, VLOOKUP("OVER",$D$29:$E$31,2,FALSE), TRUE, VLOOKUP(K96, $A$9:$B$23, 2,FALSE))</f>
        <v>릴파벙</v>
      </c>
    </row>
    <row r="97" spans="6:17" x14ac:dyDescent="0.3">
      <c r="F97">
        <f ca="1">COUNTIF(OFFSET('정보 입력 시트'!$G100, 0, 0, 1, 15), $E$2)</f>
        <v>1</v>
      </c>
      <c r="G97">
        <f ca="1">COUNTIF(OFFSET('정보 입력 시트'!$G100, 0, 0, 1, 15), $E$3)</f>
        <v>1</v>
      </c>
      <c r="H97" t="b">
        <f t="shared" ca="1" si="50"/>
        <v>1</v>
      </c>
      <c r="I97">
        <f ca="1">IF(NOT($H97), "", IF($F97=1,MATCH($E$2,OFFSET('정보 입력 시트'!$G100, 0, 0, 1, 15),0),0))</f>
        <v>6</v>
      </c>
      <c r="J97">
        <f ca="1">IF(NOT($H97),"",IF($G97&lt;1, 0, MATCH($E$3,OFFSET('정보 입력 시트'!$G100, 0, 0, 1, 15),0)))</f>
        <v>5</v>
      </c>
      <c r="K97">
        <f ca="1">IF(NOT($H97),"",IF($G97&lt;2, 0, MATCH($E$3,OFFSET('정보 입력 시트'!$G100, 0, J97, 1, 15-J97),0)+J97))</f>
        <v>0</v>
      </c>
      <c r="L97">
        <f t="shared" ca="1" si="51"/>
        <v>6</v>
      </c>
      <c r="M97" cm="1">
        <f t="array" aca="1" ref="M97" ca="1">_xlfn.IFS(NOT($H97),"",$L97=0,0,TRUE,J97)</f>
        <v>5</v>
      </c>
      <c r="N97" cm="1">
        <f t="array" aca="1" ref="N97" ca="1">_xlfn.IFS(NOT($H97),"",$L97=0,0,TRUE,K97)</f>
        <v>0</v>
      </c>
      <c r="O97" t="str" cm="1">
        <f t="array" aca="1" ref="O97" ca="1">_xlfn.IFS(NOT($H97), "", $F97=0, IF($G97=0, VLOOKUP("EMPTY",$D$29:$E$31,2,FALSE), VLOOKUP("REQUIRED",$D$29:$E$31,2,FALSE)), $F97&gt;1, VLOOKUP("OVER",$D$29:$E$31,2,FALSE), TRUE, VLOOKUP(I97, $A$9:$B$23, 2,FALSE))</f>
        <v>해머</v>
      </c>
      <c r="P97" t="str" cm="1">
        <f t="array" aca="1" ref="P97" ca="1">_xlfn.IFS(NOT($H97), "", $G97&lt;1, VLOOKUP("EMPTY",$D$29:$E$31,2,FALSE), $G97&gt;2, VLOOKUP("OVER",$D$29:$E$31,2,FALSE), TRUE, VLOOKUP(J97, $A$9:$B$23, 2,FALSE))</f>
        <v>릴파벙</v>
      </c>
      <c r="Q97" cm="1">
        <f t="array" aca="1" ref="Q97" ca="1">_xlfn.IFS(NOT($H97), "", $G97&lt;2, VLOOKUP("EMPTY",$D$29:$E$31,2,FALSE), $G97&gt;2, VLOOKUP("OVER",$D$29:$E$31,2,FALSE), TRUE, VLOOKUP(K97, $A$9:$B$23, 2,FALSE))</f>
        <v>-1</v>
      </c>
    </row>
    <row r="98" spans="6:17" x14ac:dyDescent="0.3">
      <c r="F98">
        <f ca="1">COUNTIF(OFFSET('정보 입력 시트'!$G101, 0, 0, 1, 15), $E$2)</f>
        <v>0</v>
      </c>
      <c r="G98">
        <f ca="1">COUNTIF(OFFSET('정보 입력 시트'!$G101, 0, 0, 1, 15), $E$3)</f>
        <v>0</v>
      </c>
      <c r="H98" t="b">
        <f t="shared" ca="1" si="50"/>
        <v>0</v>
      </c>
      <c r="I98" t="str">
        <f ca="1">IF(NOT($H98), "", IF($F98=1,MATCH($E$2,OFFSET('정보 입력 시트'!$G101, 0, 0, 1, 15),0),0))</f>
        <v/>
      </c>
      <c r="J98" t="str">
        <f ca="1">IF(NOT($H98),"",IF($G98&lt;1, 0, MATCH($E$3,OFFSET('정보 입력 시트'!$G101, 0, 0, 1, 15),0)))</f>
        <v/>
      </c>
      <c r="K98" t="str">
        <f ca="1">IF(NOT($H98),"",IF($G98&lt;2, 0, MATCH($E$3,OFFSET('정보 입력 시트'!$G101, 0, J98, 1, 15-J98),0)+J98))</f>
        <v/>
      </c>
      <c r="L98" t="str">
        <f t="shared" ca="1" si="51"/>
        <v/>
      </c>
      <c r="M98" t="str" cm="1">
        <f t="array" aca="1" ref="M98" ca="1">_xlfn.IFS(NOT($H98),"",$L98=0,0,TRUE,J98)</f>
        <v/>
      </c>
      <c r="N98" t="str" cm="1">
        <f t="array" aca="1" ref="N98" ca="1">_xlfn.IFS(NOT($H98),"",$L98=0,0,TRUE,K98)</f>
        <v/>
      </c>
      <c r="O98" t="str" cm="1">
        <f t="array" aca="1" ref="O98" ca="1">_xlfn.IFS(NOT($H98), "", $F98=0, IF($G98=0, VLOOKUP("EMPTY",$D$29:$E$31,2,FALSE), VLOOKUP("REQUIRED",$D$29:$E$31,2,FALSE)), $F98&gt;1, VLOOKUP("OVER",$D$29:$E$31,2,FALSE), TRUE, VLOOKUP(I98, $A$9:$B$23, 2,FALSE))</f>
        <v/>
      </c>
      <c r="P98" t="str" cm="1">
        <f t="array" aca="1" ref="P98" ca="1">_xlfn.IFS(NOT($H98), "", $G98&lt;1, VLOOKUP("EMPTY",$D$29:$E$31,2,FALSE), $G98&gt;2, VLOOKUP("OVER",$D$29:$E$31,2,FALSE), TRUE, VLOOKUP(J98, $A$9:$B$23, 2,FALSE))</f>
        <v/>
      </c>
      <c r="Q98" t="str" cm="1">
        <f t="array" aca="1" ref="Q98" ca="1">_xlfn.IFS(NOT($H98), "", $G98&lt;2, VLOOKUP("EMPTY",$D$29:$E$31,2,FALSE), $G98&gt;2, VLOOKUP("OVER",$D$29:$E$31,2,FALSE), TRUE, VLOOKUP(K98, $A$9:$B$23, 2,FALSE))</f>
        <v/>
      </c>
    </row>
    <row r="99" spans="6:17" x14ac:dyDescent="0.3">
      <c r="F99">
        <f ca="1">COUNTIF(OFFSET('정보 입력 시트'!$G102, 0, 0, 1, 15), $E$2)</f>
        <v>0</v>
      </c>
      <c r="G99">
        <f ca="1">COUNTIF(OFFSET('정보 입력 시트'!$G102, 0, 0, 1, 15), $E$3)</f>
        <v>0</v>
      </c>
      <c r="H99" t="b">
        <f t="shared" ca="1" si="50"/>
        <v>0</v>
      </c>
      <c r="I99" t="str">
        <f ca="1">IF(NOT($H99), "", IF($F99=1,MATCH($E$2,OFFSET('정보 입력 시트'!$G102, 0, 0, 1, 15),0),0))</f>
        <v/>
      </c>
      <c r="J99" t="str">
        <f ca="1">IF(NOT($H99),"",IF($G99&lt;1, 0, MATCH($E$3,OFFSET('정보 입력 시트'!$G102, 0, 0, 1, 15),0)))</f>
        <v/>
      </c>
      <c r="K99" t="str">
        <f ca="1">IF(NOT($H99),"",IF($G99&lt;2, 0, MATCH($E$3,OFFSET('정보 입력 시트'!$G102, 0, J99, 1, 15-J99),0)+J99))</f>
        <v/>
      </c>
      <c r="L99" t="str">
        <f t="shared" ca="1" si="51"/>
        <v/>
      </c>
      <c r="M99" t="str" cm="1">
        <f t="array" aca="1" ref="M99" ca="1">_xlfn.IFS(NOT($H99),"",$L99=0,0,TRUE,J99)</f>
        <v/>
      </c>
      <c r="N99" t="str" cm="1">
        <f t="array" aca="1" ref="N99" ca="1">_xlfn.IFS(NOT($H99),"",$L99=0,0,TRUE,K99)</f>
        <v/>
      </c>
      <c r="O99" t="str" cm="1">
        <f t="array" aca="1" ref="O99" ca="1">_xlfn.IFS(NOT($H99), "", $F99=0, IF($G99=0, VLOOKUP("EMPTY",$D$29:$E$31,2,FALSE), VLOOKUP("REQUIRED",$D$29:$E$31,2,FALSE)), $F99&gt;1, VLOOKUP("OVER",$D$29:$E$31,2,FALSE), TRUE, VLOOKUP(I99, $A$9:$B$23, 2,FALSE))</f>
        <v/>
      </c>
      <c r="P99" t="str" cm="1">
        <f t="array" aca="1" ref="P99" ca="1">_xlfn.IFS(NOT($H99), "", $G99&lt;1, VLOOKUP("EMPTY",$D$29:$E$31,2,FALSE), $G99&gt;2, VLOOKUP("OVER",$D$29:$E$31,2,FALSE), TRUE, VLOOKUP(J99, $A$9:$B$23, 2,FALSE))</f>
        <v/>
      </c>
      <c r="Q99" t="str" cm="1">
        <f t="array" aca="1" ref="Q99" ca="1">_xlfn.IFS(NOT($H99), "", $G99&lt;2, VLOOKUP("EMPTY",$D$29:$E$31,2,FALSE), $G99&gt;2, VLOOKUP("OVER",$D$29:$E$31,2,FALSE), TRUE, VLOOKUP(K99, $A$9:$B$23, 2,FALSE))</f>
        <v/>
      </c>
    </row>
    <row r="100" spans="6:17" x14ac:dyDescent="0.3">
      <c r="F100">
        <f ca="1">COUNTIF(OFFSET('정보 입력 시트'!$G103, 0, 0, 1, 15), $E$2)</f>
        <v>0</v>
      </c>
      <c r="G100">
        <f ca="1">COUNTIF(OFFSET('정보 입력 시트'!$G103, 0, 0, 1, 15), $E$3)</f>
        <v>0</v>
      </c>
      <c r="H100" t="b">
        <f t="shared" ca="1" si="50"/>
        <v>0</v>
      </c>
      <c r="I100" t="str">
        <f ca="1">IF(NOT($H100), "", IF($F100=1,MATCH($E$2,OFFSET('정보 입력 시트'!$G103, 0, 0, 1, 15),0),0))</f>
        <v/>
      </c>
      <c r="J100" t="str">
        <f ca="1">IF(NOT($H100),"",IF($G100&lt;1, 0, MATCH($E$3,OFFSET('정보 입력 시트'!$G103, 0, 0, 1, 15),0)))</f>
        <v/>
      </c>
      <c r="K100" t="str">
        <f ca="1">IF(NOT($H100),"",IF($G100&lt;2, 0, MATCH($E$3,OFFSET('정보 입력 시트'!$G103, 0, J100, 1, 15-J100),0)+J100))</f>
        <v/>
      </c>
      <c r="L100" t="str">
        <f t="shared" ca="1" si="51"/>
        <v/>
      </c>
      <c r="M100" t="str" cm="1">
        <f t="array" aca="1" ref="M100" ca="1">_xlfn.IFS(NOT($H100),"",$L100=0,0,TRUE,J100)</f>
        <v/>
      </c>
      <c r="N100" t="str" cm="1">
        <f t="array" aca="1" ref="N100" ca="1">_xlfn.IFS(NOT($H100),"",$L100=0,0,TRUE,K100)</f>
        <v/>
      </c>
      <c r="O100" t="str" cm="1">
        <f t="array" aca="1" ref="O100" ca="1">_xlfn.IFS(NOT($H100), "", $F100=0, IF($G100=0, VLOOKUP("EMPTY",$D$29:$E$31,2,FALSE), VLOOKUP("REQUIRED",$D$29:$E$31,2,FALSE)), $F100&gt;1, VLOOKUP("OVER",$D$29:$E$31,2,FALSE), TRUE, VLOOKUP(I100, $A$9:$B$23, 2,FALSE))</f>
        <v/>
      </c>
      <c r="P100" t="str" cm="1">
        <f t="array" aca="1" ref="P100" ca="1">_xlfn.IFS(NOT($H100), "", $G100&lt;1, VLOOKUP("EMPTY",$D$29:$E$31,2,FALSE), $G100&gt;2, VLOOKUP("OVER",$D$29:$E$31,2,FALSE), TRUE, VLOOKUP(J100, $A$9:$B$23, 2,FALSE))</f>
        <v/>
      </c>
      <c r="Q100" t="str" cm="1">
        <f t="array" aca="1" ref="Q100" ca="1">_xlfn.IFS(NOT($H100), "", $G100&lt;2, VLOOKUP("EMPTY",$D$29:$E$31,2,FALSE), $G100&gt;2, VLOOKUP("OVER",$D$29:$E$31,2,FALSE), TRUE, VLOOKUP(K100, $A$9:$B$23, 2,FALSE))</f>
        <v/>
      </c>
    </row>
    <row r="101" spans="6:17" x14ac:dyDescent="0.3">
      <c r="F101">
        <f ca="1">COUNTIF(OFFSET('정보 입력 시트'!$G104, 0, 0, 1, 15), $E$2)</f>
        <v>0</v>
      </c>
      <c r="G101">
        <f ca="1">COUNTIF(OFFSET('정보 입력 시트'!$G104, 0, 0, 1, 15), $E$3)</f>
        <v>0</v>
      </c>
      <c r="H101" t="b">
        <f t="shared" ca="1" si="50"/>
        <v>0</v>
      </c>
      <c r="I101" t="str">
        <f ca="1">IF(NOT($H101), "", IF($F101=1,MATCH($E$2,OFFSET('정보 입력 시트'!$G104, 0, 0, 1, 15),0),0))</f>
        <v/>
      </c>
      <c r="J101" t="str">
        <f ca="1">IF(NOT($H101),"",IF($G101&lt;1, 0, MATCH($E$3,OFFSET('정보 입력 시트'!$G104, 0, 0, 1, 15),0)))</f>
        <v/>
      </c>
      <c r="K101" t="str">
        <f ca="1">IF(NOT($H101),"",IF($G101&lt;2, 0, MATCH($E$3,OFFSET('정보 입력 시트'!$G104, 0, J101, 1, 15-J101),0)+J101))</f>
        <v/>
      </c>
      <c r="L101" t="str">
        <f t="shared" ca="1" si="51"/>
        <v/>
      </c>
      <c r="M101" t="str" cm="1">
        <f t="array" aca="1" ref="M101" ca="1">_xlfn.IFS(NOT($H101),"",$L101=0,0,TRUE,J101)</f>
        <v/>
      </c>
      <c r="N101" t="str" cm="1">
        <f t="array" aca="1" ref="N101" ca="1">_xlfn.IFS(NOT($H101),"",$L101=0,0,TRUE,K101)</f>
        <v/>
      </c>
      <c r="O101" t="str" cm="1">
        <f t="array" aca="1" ref="O101" ca="1">_xlfn.IFS(NOT($H101), "", $F101=0, IF($G101=0, VLOOKUP("EMPTY",$D$29:$E$31,2,FALSE), VLOOKUP("REQUIRED",$D$29:$E$31,2,FALSE)), $F101&gt;1, VLOOKUP("OVER",$D$29:$E$31,2,FALSE), TRUE, VLOOKUP(I101, $A$9:$B$23, 2,FALSE))</f>
        <v/>
      </c>
      <c r="P101" t="str" cm="1">
        <f t="array" aca="1" ref="P101" ca="1">_xlfn.IFS(NOT($H101), "", $G101&lt;1, VLOOKUP("EMPTY",$D$29:$E$31,2,FALSE), $G101&gt;2, VLOOKUP("OVER",$D$29:$E$31,2,FALSE), TRUE, VLOOKUP(J101, $A$9:$B$23, 2,FALSE))</f>
        <v/>
      </c>
      <c r="Q101" t="str" cm="1">
        <f t="array" aca="1" ref="Q101" ca="1">_xlfn.IFS(NOT($H101), "", $G101&lt;2, VLOOKUP("EMPTY",$D$29:$E$31,2,FALSE), $G101&gt;2, VLOOKUP("OVER",$D$29:$E$31,2,FALSE), TRUE, VLOOKUP(K101, $A$9:$B$23, 2,FALSE))</f>
        <v/>
      </c>
    </row>
    <row r="102" spans="6:17" x14ac:dyDescent="0.3">
      <c r="F102">
        <f ca="1">COUNTIF(OFFSET('정보 입력 시트'!$G105, 0, 0, 1, 15), $E$2)</f>
        <v>0</v>
      </c>
      <c r="G102">
        <f ca="1">COUNTIF(OFFSET('정보 입력 시트'!$G105, 0, 0, 1, 15), $E$3)</f>
        <v>0</v>
      </c>
      <c r="H102" t="b">
        <f t="shared" ca="1" si="50"/>
        <v>0</v>
      </c>
      <c r="I102" t="str">
        <f ca="1">IF(NOT($H102), "", IF($F102=1,MATCH($E$2,OFFSET('정보 입력 시트'!$G105, 0, 0, 1, 15),0),0))</f>
        <v/>
      </c>
      <c r="J102" t="str">
        <f ca="1">IF(NOT($H102),"",IF($G102&lt;1, 0, MATCH($E$3,OFFSET('정보 입력 시트'!$G105, 0, 0, 1, 15),0)))</f>
        <v/>
      </c>
      <c r="K102" t="str">
        <f ca="1">IF(NOT($H102),"",IF($G102&lt;2, 0, MATCH($E$3,OFFSET('정보 입력 시트'!$G105, 0, J102, 1, 15-J102),0)+J102))</f>
        <v/>
      </c>
      <c r="L102" t="str">
        <f t="shared" ca="1" si="51"/>
        <v/>
      </c>
      <c r="M102" t="str" cm="1">
        <f t="array" aca="1" ref="M102" ca="1">_xlfn.IFS(NOT($H102),"",$L102=0,0,TRUE,J102)</f>
        <v/>
      </c>
      <c r="N102" t="str" cm="1">
        <f t="array" aca="1" ref="N102" ca="1">_xlfn.IFS(NOT($H102),"",$L102=0,0,TRUE,K102)</f>
        <v/>
      </c>
      <c r="O102" t="str" cm="1">
        <f t="array" aca="1" ref="O102" ca="1">_xlfn.IFS(NOT($H102), "", $F102=0, IF($G102=0, VLOOKUP("EMPTY",$D$29:$E$31,2,FALSE), VLOOKUP("REQUIRED",$D$29:$E$31,2,FALSE)), $F102&gt;1, VLOOKUP("OVER",$D$29:$E$31,2,FALSE), TRUE, VLOOKUP(I102, $A$9:$B$23, 2,FALSE))</f>
        <v/>
      </c>
      <c r="P102" t="str" cm="1">
        <f t="array" aca="1" ref="P102" ca="1">_xlfn.IFS(NOT($H102), "", $G102&lt;1, VLOOKUP("EMPTY",$D$29:$E$31,2,FALSE), $G102&gt;2, VLOOKUP("OVER",$D$29:$E$31,2,FALSE), TRUE, VLOOKUP(J102, $A$9:$B$23, 2,FALSE))</f>
        <v/>
      </c>
      <c r="Q102" t="str" cm="1">
        <f t="array" aca="1" ref="Q102" ca="1">_xlfn.IFS(NOT($H102), "", $G102&lt;2, VLOOKUP("EMPTY",$D$29:$E$31,2,FALSE), $G102&gt;2, VLOOKUP("OVER",$D$29:$E$31,2,FALSE), TRUE, VLOOKUP(K102, $A$9:$B$23, 2,FALSE))</f>
        <v/>
      </c>
    </row>
    <row r="103" spans="6:17" x14ac:dyDescent="0.3">
      <c r="F103">
        <f ca="1">COUNTIF(OFFSET('정보 입력 시트'!$G106, 0, 0, 1, 15), $E$2)</f>
        <v>0</v>
      </c>
      <c r="G103">
        <f ca="1">COUNTIF(OFFSET('정보 입력 시트'!$G106, 0, 0, 1, 15), $E$3)</f>
        <v>0</v>
      </c>
      <c r="H103" t="b">
        <f t="shared" ca="1" si="50"/>
        <v>0</v>
      </c>
      <c r="I103" t="str">
        <f ca="1">IF(NOT($H103), "", IF($F103=1,MATCH($E$2,OFFSET('정보 입력 시트'!$G106, 0, 0, 1, 15),0),0))</f>
        <v/>
      </c>
      <c r="J103" t="str">
        <f ca="1">IF(NOT($H103),"",IF($G103&lt;1, 0, MATCH($E$3,OFFSET('정보 입력 시트'!$G106, 0, 0, 1, 15),0)))</f>
        <v/>
      </c>
      <c r="K103" t="str">
        <f ca="1">IF(NOT($H103),"",IF($G103&lt;2, 0, MATCH($E$3,OFFSET('정보 입력 시트'!$G106, 0, J103, 1, 15-J103),0)+J103))</f>
        <v/>
      </c>
      <c r="L103" t="str">
        <f t="shared" ca="1" si="51"/>
        <v/>
      </c>
      <c r="M103" t="str" cm="1">
        <f t="array" aca="1" ref="M103" ca="1">_xlfn.IFS(NOT($H103),"",$L103=0,0,TRUE,J103)</f>
        <v/>
      </c>
      <c r="N103" t="str" cm="1">
        <f t="array" aca="1" ref="N103" ca="1">_xlfn.IFS(NOT($H103),"",$L103=0,0,TRUE,K103)</f>
        <v/>
      </c>
      <c r="O103" t="str" cm="1">
        <f t="array" aca="1" ref="O103" ca="1">_xlfn.IFS(NOT($H103), "", $F103=0, IF($G103=0, VLOOKUP("EMPTY",$D$29:$E$31,2,FALSE), VLOOKUP("REQUIRED",$D$29:$E$31,2,FALSE)), $F103&gt;1, VLOOKUP("OVER",$D$29:$E$31,2,FALSE), TRUE, VLOOKUP(I103, $A$9:$B$23, 2,FALSE))</f>
        <v/>
      </c>
      <c r="P103" t="str" cm="1">
        <f t="array" aca="1" ref="P103" ca="1">_xlfn.IFS(NOT($H103), "", $G103&lt;1, VLOOKUP("EMPTY",$D$29:$E$31,2,FALSE), $G103&gt;2, VLOOKUP("OVER",$D$29:$E$31,2,FALSE), TRUE, VLOOKUP(J103, $A$9:$B$23, 2,FALSE))</f>
        <v/>
      </c>
      <c r="Q103" t="str" cm="1">
        <f t="array" aca="1" ref="Q103" ca="1">_xlfn.IFS(NOT($H103), "", $G103&lt;2, VLOOKUP("EMPTY",$D$29:$E$31,2,FALSE), $G103&gt;2, VLOOKUP("OVER",$D$29:$E$31,2,FALSE), TRUE, VLOOKUP(K103, $A$9:$B$23, 2,FALSE))</f>
        <v/>
      </c>
    </row>
    <row r="104" spans="6:17" x14ac:dyDescent="0.3">
      <c r="F104">
        <f ca="1">COUNTIF(OFFSET('정보 입력 시트'!$G107, 0, 0, 1, 15), $E$2)</f>
        <v>0</v>
      </c>
      <c r="G104">
        <f ca="1">COUNTIF(OFFSET('정보 입력 시트'!$G107, 0, 0, 1, 15), $E$3)</f>
        <v>0</v>
      </c>
      <c r="H104" t="b">
        <f t="shared" ca="1" si="50"/>
        <v>0</v>
      </c>
      <c r="I104" t="str">
        <f ca="1">IF(NOT($H104), "", IF($F104=1,MATCH($E$2,OFFSET('정보 입력 시트'!$G107, 0, 0, 1, 15),0),0))</f>
        <v/>
      </c>
      <c r="J104" t="str">
        <f ca="1">IF(NOT($H104),"",IF($G104&lt;1, 0, MATCH($E$3,OFFSET('정보 입력 시트'!$G107, 0, 0, 1, 15),0)))</f>
        <v/>
      </c>
      <c r="K104" t="str">
        <f ca="1">IF(NOT($H104),"",IF($G104&lt;2, 0, MATCH($E$3,OFFSET('정보 입력 시트'!$G107, 0, J104, 1, 15-J104),0)+J104))</f>
        <v/>
      </c>
      <c r="L104" t="str">
        <f t="shared" ca="1" si="51"/>
        <v/>
      </c>
      <c r="M104" t="str" cm="1">
        <f t="array" aca="1" ref="M104" ca="1">_xlfn.IFS(NOT($H104),"",$L104=0,0,TRUE,J104)</f>
        <v/>
      </c>
      <c r="N104" t="str" cm="1">
        <f t="array" aca="1" ref="N104" ca="1">_xlfn.IFS(NOT($H104),"",$L104=0,0,TRUE,K104)</f>
        <v/>
      </c>
      <c r="O104" t="str" cm="1">
        <f t="array" aca="1" ref="O104" ca="1">_xlfn.IFS(NOT($H104), "", $F104=0, IF($G104=0, VLOOKUP("EMPTY",$D$29:$E$31,2,FALSE), VLOOKUP("REQUIRED",$D$29:$E$31,2,FALSE)), $F104&gt;1, VLOOKUP("OVER",$D$29:$E$31,2,FALSE), TRUE, VLOOKUP(I104, $A$9:$B$23, 2,FALSE))</f>
        <v/>
      </c>
      <c r="P104" t="str" cm="1">
        <f t="array" aca="1" ref="P104" ca="1">_xlfn.IFS(NOT($H104), "", $G104&lt;1, VLOOKUP("EMPTY",$D$29:$E$31,2,FALSE), $G104&gt;2, VLOOKUP("OVER",$D$29:$E$31,2,FALSE), TRUE, VLOOKUP(J104, $A$9:$B$23, 2,FALSE))</f>
        <v/>
      </c>
      <c r="Q104" t="str" cm="1">
        <f t="array" aca="1" ref="Q104" ca="1">_xlfn.IFS(NOT($H104), "", $G104&lt;2, VLOOKUP("EMPTY",$D$29:$E$31,2,FALSE), $G104&gt;2, VLOOKUP("OVER",$D$29:$E$31,2,FALSE), TRUE, VLOOKUP(K104, $A$9:$B$23, 2,FALSE))</f>
        <v/>
      </c>
    </row>
    <row r="105" spans="6:17" x14ac:dyDescent="0.3">
      <c r="F105">
        <f ca="1">COUNTIF(OFFSET('정보 입력 시트'!$G108, 0, 0, 1, 15), $E$2)</f>
        <v>0</v>
      </c>
      <c r="G105">
        <f ca="1">COUNTIF(OFFSET('정보 입력 시트'!$G108, 0, 0, 1, 15), $E$3)</f>
        <v>0</v>
      </c>
      <c r="H105" t="b">
        <f t="shared" ca="1" si="50"/>
        <v>0</v>
      </c>
      <c r="I105" t="str">
        <f ca="1">IF(NOT($H105), "", IF($F105=1,MATCH($E$2,OFFSET('정보 입력 시트'!$G108, 0, 0, 1, 15),0),0))</f>
        <v/>
      </c>
      <c r="J105" t="str">
        <f ca="1">IF(NOT($H105),"",IF($G105&lt;1, 0, MATCH($E$3,OFFSET('정보 입력 시트'!$G108, 0, 0, 1, 15),0)))</f>
        <v/>
      </c>
      <c r="K105" t="str">
        <f ca="1">IF(NOT($H105),"",IF($G105&lt;2, 0, MATCH($E$3,OFFSET('정보 입력 시트'!$G108, 0, J105, 1, 15-J105),0)+J105))</f>
        <v/>
      </c>
      <c r="L105" t="str">
        <f t="shared" ca="1" si="51"/>
        <v/>
      </c>
      <c r="M105" t="str" cm="1">
        <f t="array" aca="1" ref="M105" ca="1">_xlfn.IFS(NOT($H105),"",$L105=0,0,TRUE,J105)</f>
        <v/>
      </c>
      <c r="N105" t="str" cm="1">
        <f t="array" aca="1" ref="N105" ca="1">_xlfn.IFS(NOT($H105),"",$L105=0,0,TRUE,K105)</f>
        <v/>
      </c>
      <c r="O105" t="str" cm="1">
        <f t="array" aca="1" ref="O105" ca="1">_xlfn.IFS(NOT($H105), "", $F105=0, IF($G105=0, VLOOKUP("EMPTY",$D$29:$E$31,2,FALSE), VLOOKUP("REQUIRED",$D$29:$E$31,2,FALSE)), $F105&gt;1, VLOOKUP("OVER",$D$29:$E$31,2,FALSE), TRUE, VLOOKUP(I105, $A$9:$B$23, 2,FALSE))</f>
        <v/>
      </c>
      <c r="P105" t="str" cm="1">
        <f t="array" aca="1" ref="P105" ca="1">_xlfn.IFS(NOT($H105), "", $G105&lt;1, VLOOKUP("EMPTY",$D$29:$E$31,2,FALSE), $G105&gt;2, VLOOKUP("OVER",$D$29:$E$31,2,FALSE), TRUE, VLOOKUP(J105, $A$9:$B$23, 2,FALSE))</f>
        <v/>
      </c>
      <c r="Q105" t="str" cm="1">
        <f t="array" aca="1" ref="Q105" ca="1">_xlfn.IFS(NOT($H105), "", $G105&lt;2, VLOOKUP("EMPTY",$D$29:$E$31,2,FALSE), $G105&gt;2, VLOOKUP("OVER",$D$29:$E$31,2,FALSE), TRUE, VLOOKUP(K105, $A$9:$B$23, 2,FALSE))</f>
        <v/>
      </c>
    </row>
    <row r="106" spans="6:17" x14ac:dyDescent="0.3">
      <c r="F106">
        <f ca="1">COUNTIF(OFFSET('정보 입력 시트'!$G109, 0, 0, 1, 15), $E$2)</f>
        <v>0</v>
      </c>
      <c r="G106">
        <f ca="1">COUNTIF(OFFSET('정보 입력 시트'!$G109, 0, 0, 1, 15), $E$3)</f>
        <v>0</v>
      </c>
      <c r="H106" t="b">
        <f t="shared" ca="1" si="50"/>
        <v>0</v>
      </c>
      <c r="I106" t="str">
        <f ca="1">IF(NOT($H106), "", IF($F106=1,MATCH($E$2,OFFSET('정보 입력 시트'!$G109, 0, 0, 1, 15),0),0))</f>
        <v/>
      </c>
      <c r="J106" t="str">
        <f ca="1">IF(NOT($H106),"",IF($G106&lt;1, 0, MATCH($E$3,OFFSET('정보 입력 시트'!$G109, 0, 0, 1, 15),0)))</f>
        <v/>
      </c>
      <c r="K106" t="str">
        <f ca="1">IF(NOT($H106),"",IF($G106&lt;2, 0, MATCH($E$3,OFFSET('정보 입력 시트'!$G109, 0, J106, 1, 15-J106),0)+J106))</f>
        <v/>
      </c>
      <c r="L106" t="str">
        <f t="shared" ca="1" si="51"/>
        <v/>
      </c>
      <c r="M106" t="str" cm="1">
        <f t="array" aca="1" ref="M106" ca="1">_xlfn.IFS(NOT($H106),"",$L106=0,0,TRUE,J106)</f>
        <v/>
      </c>
      <c r="N106" t="str" cm="1">
        <f t="array" aca="1" ref="N106" ca="1">_xlfn.IFS(NOT($H106),"",$L106=0,0,TRUE,K106)</f>
        <v/>
      </c>
      <c r="O106" t="str" cm="1">
        <f t="array" aca="1" ref="O106" ca="1">_xlfn.IFS(NOT($H106), "", $F106=0, IF($G106=0, VLOOKUP("EMPTY",$D$29:$E$31,2,FALSE), VLOOKUP("REQUIRED",$D$29:$E$31,2,FALSE)), $F106&gt;1, VLOOKUP("OVER",$D$29:$E$31,2,FALSE), TRUE, VLOOKUP(I106, $A$9:$B$23, 2,FALSE))</f>
        <v/>
      </c>
      <c r="P106" t="str" cm="1">
        <f t="array" aca="1" ref="P106" ca="1">_xlfn.IFS(NOT($H106), "", $G106&lt;1, VLOOKUP("EMPTY",$D$29:$E$31,2,FALSE), $G106&gt;2, VLOOKUP("OVER",$D$29:$E$31,2,FALSE), TRUE, VLOOKUP(J106, $A$9:$B$23, 2,FALSE))</f>
        <v/>
      </c>
      <c r="Q106" t="str" cm="1">
        <f t="array" aca="1" ref="Q106" ca="1">_xlfn.IFS(NOT($H106), "", $G106&lt;2, VLOOKUP("EMPTY",$D$29:$E$31,2,FALSE), $G106&gt;2, VLOOKUP("OVER",$D$29:$E$31,2,FALSE), TRUE, VLOOKUP(K106, $A$9:$B$23, 2,FALSE))</f>
        <v/>
      </c>
    </row>
    <row r="107" spans="6:17" x14ac:dyDescent="0.3">
      <c r="F107">
        <f ca="1">COUNTIF(OFFSET('정보 입력 시트'!$G110, 0, 0, 1, 15), $E$2)</f>
        <v>0</v>
      </c>
      <c r="G107">
        <f ca="1">COUNTIF(OFFSET('정보 입력 시트'!$G110, 0, 0, 1, 15), $E$3)</f>
        <v>0</v>
      </c>
      <c r="H107" t="b">
        <f t="shared" ca="1" si="50"/>
        <v>0</v>
      </c>
      <c r="I107" t="str">
        <f ca="1">IF(NOT($H107), "", IF($F107=1,MATCH($E$2,OFFSET('정보 입력 시트'!$G110, 0, 0, 1, 15),0),0))</f>
        <v/>
      </c>
      <c r="J107" t="str">
        <f ca="1">IF(NOT($H107),"",IF($G107&lt;1, 0, MATCH($E$3,OFFSET('정보 입력 시트'!$G110, 0, 0, 1, 15),0)))</f>
        <v/>
      </c>
      <c r="K107" t="str">
        <f ca="1">IF(NOT($H107),"",IF($G107&lt;2, 0, MATCH($E$3,OFFSET('정보 입력 시트'!$G110, 0, J107, 1, 15-J107),0)+J107))</f>
        <v/>
      </c>
      <c r="L107" t="str">
        <f t="shared" ca="1" si="51"/>
        <v/>
      </c>
      <c r="M107" t="str" cm="1">
        <f t="array" aca="1" ref="M107" ca="1">_xlfn.IFS(NOT($H107),"",$L107=0,0,TRUE,J107)</f>
        <v/>
      </c>
      <c r="N107" t="str" cm="1">
        <f t="array" aca="1" ref="N107" ca="1">_xlfn.IFS(NOT($H107),"",$L107=0,0,TRUE,K107)</f>
        <v/>
      </c>
      <c r="O107" t="str" cm="1">
        <f t="array" aca="1" ref="O107" ca="1">_xlfn.IFS(NOT($H107), "", $F107=0, IF($G107=0, VLOOKUP("EMPTY",$D$29:$E$31,2,FALSE), VLOOKUP("REQUIRED",$D$29:$E$31,2,FALSE)), $F107&gt;1, VLOOKUP("OVER",$D$29:$E$31,2,FALSE), TRUE, VLOOKUP(I107, $A$9:$B$23, 2,FALSE))</f>
        <v/>
      </c>
      <c r="P107" t="str" cm="1">
        <f t="array" aca="1" ref="P107" ca="1">_xlfn.IFS(NOT($H107), "", $G107&lt;1, VLOOKUP("EMPTY",$D$29:$E$31,2,FALSE), $G107&gt;2, VLOOKUP("OVER",$D$29:$E$31,2,FALSE), TRUE, VLOOKUP(J107, $A$9:$B$23, 2,FALSE))</f>
        <v/>
      </c>
      <c r="Q107" t="str" cm="1">
        <f t="array" aca="1" ref="Q107" ca="1">_xlfn.IFS(NOT($H107), "", $G107&lt;2, VLOOKUP("EMPTY",$D$29:$E$31,2,FALSE), $G107&gt;2, VLOOKUP("OVER",$D$29:$E$31,2,FALSE), TRUE, VLOOKUP(K107, $A$9:$B$23, 2,FALSE))</f>
        <v/>
      </c>
    </row>
    <row r="108" spans="6:17" x14ac:dyDescent="0.3">
      <c r="F108">
        <f ca="1">COUNTIF(OFFSET('정보 입력 시트'!$G111, 0, 0, 1, 15), $E$2)</f>
        <v>0</v>
      </c>
      <c r="G108">
        <f ca="1">COUNTIF(OFFSET('정보 입력 시트'!$G111, 0, 0, 1, 15), $E$3)</f>
        <v>0</v>
      </c>
      <c r="H108" t="b">
        <f t="shared" ca="1" si="50"/>
        <v>0</v>
      </c>
      <c r="I108" t="str">
        <f ca="1">IF(NOT($H108), "", IF($F108=1,MATCH($E$2,OFFSET('정보 입력 시트'!$G111, 0, 0, 1, 15),0),0))</f>
        <v/>
      </c>
      <c r="J108" t="str">
        <f ca="1">IF(NOT($H108),"",IF($G108&lt;1, 0, MATCH($E$3,OFFSET('정보 입력 시트'!$G111, 0, 0, 1, 15),0)))</f>
        <v/>
      </c>
      <c r="K108" t="str">
        <f ca="1">IF(NOT($H108),"",IF($G108&lt;2, 0, MATCH($E$3,OFFSET('정보 입력 시트'!$G111, 0, J108, 1, 15-J108),0)+J108))</f>
        <v/>
      </c>
      <c r="L108" t="str">
        <f t="shared" ca="1" si="51"/>
        <v/>
      </c>
      <c r="M108" t="str" cm="1">
        <f t="array" aca="1" ref="M108" ca="1">_xlfn.IFS(NOT($H108),"",$L108=0,0,TRUE,J108)</f>
        <v/>
      </c>
      <c r="N108" t="str" cm="1">
        <f t="array" aca="1" ref="N108" ca="1">_xlfn.IFS(NOT($H108),"",$L108=0,0,TRUE,K108)</f>
        <v/>
      </c>
      <c r="O108" t="str" cm="1">
        <f t="array" aca="1" ref="O108" ca="1">_xlfn.IFS(NOT($H108), "", $F108=0, IF($G108=0, VLOOKUP("EMPTY",$D$29:$E$31,2,FALSE), VLOOKUP("REQUIRED",$D$29:$E$31,2,FALSE)), $F108&gt;1, VLOOKUP("OVER",$D$29:$E$31,2,FALSE), TRUE, VLOOKUP(I108, $A$9:$B$23, 2,FALSE))</f>
        <v/>
      </c>
      <c r="P108" t="str" cm="1">
        <f t="array" aca="1" ref="P108" ca="1">_xlfn.IFS(NOT($H108), "", $G108&lt;1, VLOOKUP("EMPTY",$D$29:$E$31,2,FALSE), $G108&gt;2, VLOOKUP("OVER",$D$29:$E$31,2,FALSE), TRUE, VLOOKUP(J108, $A$9:$B$23, 2,FALSE))</f>
        <v/>
      </c>
      <c r="Q108" t="str" cm="1">
        <f t="array" aca="1" ref="Q108" ca="1">_xlfn.IFS(NOT($H108), "", $G108&lt;2, VLOOKUP("EMPTY",$D$29:$E$31,2,FALSE), $G108&gt;2, VLOOKUP("OVER",$D$29:$E$31,2,FALSE), TRUE, VLOOKUP(K108, $A$9:$B$23, 2,FALSE))</f>
        <v/>
      </c>
    </row>
    <row r="109" spans="6:17" x14ac:dyDescent="0.3">
      <c r="F109">
        <f ca="1">COUNTIF(OFFSET('정보 입력 시트'!$G112, 0, 0, 1, 15), $E$2)</f>
        <v>0</v>
      </c>
      <c r="G109">
        <f ca="1">COUNTIF(OFFSET('정보 입력 시트'!$G112, 0, 0, 1, 15), $E$3)</f>
        <v>0</v>
      </c>
      <c r="H109" t="b">
        <f ca="1">OR($F109&gt;0,I110&lt;&gt;"")</f>
        <v>0</v>
      </c>
      <c r="I109" t="str">
        <f ca="1">IF(NOT($H109), "", IF($F109=1,MATCH($E$2,OFFSET('정보 입력 시트'!$G112, 0, 0, 1, 15),0),0))</f>
        <v/>
      </c>
      <c r="J109" t="str">
        <f ca="1">IF(NOT($H109),"",IF($G109&lt;1, 0, MATCH($E$3,OFFSET('정보 입력 시트'!$G112, 0, 0, 1, 15),0)))</f>
        <v/>
      </c>
      <c r="K109" t="str">
        <f ca="1">IF(NOT($H109),"",IF($G109&lt;2, 0, MATCH($E$3,OFFSET('정보 입력 시트'!$G112, 0, J109, 1, 15-J109),0)+J109))</f>
        <v/>
      </c>
      <c r="L109" t="str">
        <f t="shared" ca="1" si="51"/>
        <v/>
      </c>
      <c r="M109" t="str" cm="1">
        <f t="array" aca="1" ref="M109" ca="1">_xlfn.IFS(NOT($H109),"",$L109=0,0,TRUE,J109)</f>
        <v/>
      </c>
      <c r="N109" t="str" cm="1">
        <f t="array" aca="1" ref="N109" ca="1">_xlfn.IFS(NOT($H109),"",$L109=0,0,TRUE,K109)</f>
        <v/>
      </c>
      <c r="O109" t="str" cm="1">
        <f t="array" aca="1" ref="O109" ca="1">_xlfn.IFS(NOT($H109), "", $F109=0, IF($G109=0, VLOOKUP("EMPTY",$D$29:$E$31,2,FALSE), VLOOKUP("REQUIRED",$D$29:$E$31,2,FALSE)), $F109&gt;1, VLOOKUP("OVER",$D$29:$E$31,2,FALSE), TRUE, VLOOKUP(I109, $A$9:$B$23, 2,FALSE))</f>
        <v/>
      </c>
      <c r="P109" t="str" cm="1">
        <f t="array" aca="1" ref="P109" ca="1">_xlfn.IFS(NOT($H109), "", $G109&lt;1, VLOOKUP("EMPTY",$D$29:$E$31,2,FALSE), $G109&gt;2, VLOOKUP("OVER",$D$29:$E$31,2,FALSE), TRUE, VLOOKUP(J109, $A$9:$B$23, 2,FALSE))</f>
        <v/>
      </c>
      <c r="Q109" t="str" cm="1">
        <f t="array" aca="1" ref="Q109" ca="1">_xlfn.IFS(NOT($H109), "", $G109&lt;2, VLOOKUP("EMPTY",$D$29:$E$31,2,FALSE), $G109&gt;2, VLOOKUP("OVER",$D$29:$E$31,2,FALSE), TRUE, VLOOKUP(K109, $A$9:$B$23, 2,FALSE))</f>
        <v/>
      </c>
    </row>
    <row r="110" spans="6:17" x14ac:dyDescent="0.3">
      <c r="F110">
        <f ca="1">COUNTIF(OFFSET('정보 입력 시트'!$G113, 0, 0, 1, 15), $E$2)</f>
        <v>0</v>
      </c>
      <c r="G110">
        <f ca="1">COUNTIF(OFFSET('정보 입력 시트'!$G113, 0, 0, 1, 15), $E$3)</f>
        <v>0</v>
      </c>
      <c r="H110" t="b">
        <f t="shared" ca="1" si="50"/>
        <v>0</v>
      </c>
      <c r="I110" t="str">
        <f ca="1">IF(NOT($H110), "", IF($F110=1,MATCH($E$2,OFFSET('정보 입력 시트'!$G113, 0, 0, 1, 15),0),0))</f>
        <v/>
      </c>
      <c r="J110" t="str">
        <f ca="1">IF(NOT($H110),"",IF($G110&lt;1, 0, MATCH($E$3,OFFSET('정보 입력 시트'!$G113, 0, 0, 1, 15),0)))</f>
        <v/>
      </c>
      <c r="K110" t="str">
        <f ca="1">IF(NOT($H110),"",IF($G110&lt;2, 0, MATCH($E$3,OFFSET('정보 입력 시트'!$G113, 0, J110, 1, 15-J110),0)+J110))</f>
        <v/>
      </c>
      <c r="L110" t="str">
        <f t="shared" ca="1" si="51"/>
        <v/>
      </c>
      <c r="M110" t="str" cm="1">
        <f t="array" aca="1" ref="M110" ca="1">_xlfn.IFS(NOT($H110),"",$L110=0,0,TRUE,J110)</f>
        <v/>
      </c>
      <c r="N110" t="str" cm="1">
        <f t="array" aca="1" ref="N110" ca="1">_xlfn.IFS(NOT($H110),"",$L110=0,0,TRUE,K110)</f>
        <v/>
      </c>
      <c r="O110" t="str" cm="1">
        <f t="array" aca="1" ref="O110" ca="1">_xlfn.IFS(NOT($H110), "", $F110=0, IF($G110=0, VLOOKUP("EMPTY",$D$29:$E$31,2,FALSE), VLOOKUP("REQUIRED",$D$29:$E$31,2,FALSE)), $F110&gt;1, VLOOKUP("OVER",$D$29:$E$31,2,FALSE), TRUE, VLOOKUP(I110, $A$9:$B$23, 2,FALSE))</f>
        <v/>
      </c>
      <c r="P110" t="str" cm="1">
        <f t="array" aca="1" ref="P110" ca="1">_xlfn.IFS(NOT($H110), "", $G110&lt;1, VLOOKUP("EMPTY",$D$29:$E$31,2,FALSE), $G110&gt;2, VLOOKUP("OVER",$D$29:$E$31,2,FALSE), TRUE, VLOOKUP(J110, $A$9:$B$23, 2,FALSE))</f>
        <v/>
      </c>
      <c r="Q110" t="str" cm="1">
        <f t="array" aca="1" ref="Q110" ca="1">_xlfn.IFS(NOT($H110), "", $G110&lt;2, VLOOKUP("EMPTY",$D$29:$E$31,2,FALSE), $G110&gt;2, VLOOKUP("OVER",$D$29:$E$31,2,FALSE), TRUE, VLOOKUP(K110, $A$9:$B$23, 2,FALSE))</f>
        <v/>
      </c>
    </row>
    <row r="111" spans="6:17" x14ac:dyDescent="0.3">
      <c r="F111">
        <f ca="1">COUNTIF(OFFSET('정보 입력 시트'!$G114, 0, 0, 1, 15), $E$2)</f>
        <v>0</v>
      </c>
      <c r="G111">
        <f ca="1">COUNTIF(OFFSET('정보 입력 시트'!$G114, 0, 0, 1, 15), $E$3)</f>
        <v>0</v>
      </c>
      <c r="H111" t="b">
        <f t="shared" ca="1" si="50"/>
        <v>0</v>
      </c>
      <c r="I111" t="str">
        <f ca="1">IF(NOT($H111), "", IF($F111=1,MATCH($E$2,OFFSET('정보 입력 시트'!$G114, 0, 0, 1, 15),0),0))</f>
        <v/>
      </c>
      <c r="J111" t="str">
        <f ca="1">IF(NOT($H111),"",IF($G111&lt;1, 0, MATCH($E$3,OFFSET('정보 입력 시트'!$G114, 0, 0, 1, 15),0)))</f>
        <v/>
      </c>
      <c r="K111" t="str">
        <f ca="1">IF(NOT($H111),"",IF($G111&lt;2, 0, MATCH($E$3,OFFSET('정보 입력 시트'!$G114, 0, J111, 1, 15-J111),0)+J111))</f>
        <v/>
      </c>
      <c r="L111" t="str">
        <f t="shared" ca="1" si="51"/>
        <v/>
      </c>
      <c r="M111" t="str" cm="1">
        <f t="array" aca="1" ref="M111" ca="1">_xlfn.IFS(NOT($H111),"",$L111=0,0,TRUE,J111)</f>
        <v/>
      </c>
      <c r="N111" t="str" cm="1">
        <f t="array" aca="1" ref="N111" ca="1">_xlfn.IFS(NOT($H111),"",$L111=0,0,TRUE,K111)</f>
        <v/>
      </c>
      <c r="O111" t="str" cm="1">
        <f t="array" aca="1" ref="O111" ca="1">_xlfn.IFS(NOT($H111), "", $F111=0, IF($G111=0, VLOOKUP("EMPTY",$D$29:$E$31,2,FALSE), VLOOKUP("REQUIRED",$D$29:$E$31,2,FALSE)), $F111&gt;1, VLOOKUP("OVER",$D$29:$E$31,2,FALSE), TRUE, VLOOKUP(I111, $A$9:$B$23, 2,FALSE))</f>
        <v/>
      </c>
      <c r="P111" t="str" cm="1">
        <f t="array" aca="1" ref="P111" ca="1">_xlfn.IFS(NOT($H111), "", $G111&lt;1, VLOOKUP("EMPTY",$D$29:$E$31,2,FALSE), $G111&gt;2, VLOOKUP("OVER",$D$29:$E$31,2,FALSE), TRUE, VLOOKUP(J111, $A$9:$B$23, 2,FALSE))</f>
        <v/>
      </c>
      <c r="Q111" t="str" cm="1">
        <f t="array" aca="1" ref="Q111" ca="1">_xlfn.IFS(NOT($H111), "", $G111&lt;2, VLOOKUP("EMPTY",$D$29:$E$31,2,FALSE), $G111&gt;2, VLOOKUP("OVER",$D$29:$E$31,2,FALSE), TRUE, VLOOKUP(K111, $A$9:$B$23, 2,FALSE))</f>
        <v/>
      </c>
    </row>
    <row r="112" spans="6:17" x14ac:dyDescent="0.3">
      <c r="F112">
        <f ca="1">COUNTIF(OFFSET('정보 입력 시트'!$G115, 0, 0, 1, 15), $E$2)</f>
        <v>0</v>
      </c>
      <c r="G112">
        <f ca="1">COUNTIF(OFFSET('정보 입력 시트'!$G115, 0, 0, 1, 15), $E$3)</f>
        <v>0</v>
      </c>
      <c r="H112" t="b">
        <f t="shared" ca="1" si="50"/>
        <v>0</v>
      </c>
      <c r="I112" t="str">
        <f ca="1">IF(NOT($H112), "", IF($F112=1,MATCH($E$2,OFFSET('정보 입력 시트'!$G115, 0, 0, 1, 15),0),0))</f>
        <v/>
      </c>
      <c r="J112" t="str">
        <f ca="1">IF(NOT($H112),"",IF($G112&lt;1, 0, MATCH($E$3,OFFSET('정보 입력 시트'!$G115, 0, 0, 1, 15),0)))</f>
        <v/>
      </c>
      <c r="K112" t="str">
        <f ca="1">IF(NOT($H112),"",IF($G112&lt;2, 0, MATCH($E$3,OFFSET('정보 입력 시트'!$G115, 0, J112, 1, 15-J112),0)+J112))</f>
        <v/>
      </c>
      <c r="L112" t="str">
        <f t="shared" ca="1" si="51"/>
        <v/>
      </c>
      <c r="M112" t="str" cm="1">
        <f t="array" aca="1" ref="M112" ca="1">_xlfn.IFS(NOT($H112),"",$L112=0,0,TRUE,J112)</f>
        <v/>
      </c>
      <c r="N112" t="str" cm="1">
        <f t="array" aca="1" ref="N112" ca="1">_xlfn.IFS(NOT($H112),"",$L112=0,0,TRUE,K112)</f>
        <v/>
      </c>
      <c r="O112" t="str" cm="1">
        <f t="array" aca="1" ref="O112" ca="1">_xlfn.IFS(NOT($H112), "", $F112=0, IF($G112=0, VLOOKUP("EMPTY",$D$29:$E$31,2,FALSE), VLOOKUP("REQUIRED",$D$29:$E$31,2,FALSE)), $F112&gt;1, VLOOKUP("OVER",$D$29:$E$31,2,FALSE), TRUE, VLOOKUP(I112, $A$9:$B$23, 2,FALSE))</f>
        <v/>
      </c>
      <c r="P112" t="str" cm="1">
        <f t="array" aca="1" ref="P112" ca="1">_xlfn.IFS(NOT($H112), "", $G112&lt;1, VLOOKUP("EMPTY",$D$29:$E$31,2,FALSE), $G112&gt;2, VLOOKUP("OVER",$D$29:$E$31,2,FALSE), TRUE, VLOOKUP(J112, $A$9:$B$23, 2,FALSE))</f>
        <v/>
      </c>
      <c r="Q112" t="str" cm="1">
        <f t="array" aca="1" ref="Q112" ca="1">_xlfn.IFS(NOT($H112), "", $G112&lt;2, VLOOKUP("EMPTY",$D$29:$E$31,2,FALSE), $G112&gt;2, VLOOKUP("OVER",$D$29:$E$31,2,FALSE), TRUE, VLOOKUP(K112, $A$9:$B$23, 2,FALSE))</f>
        <v/>
      </c>
    </row>
    <row r="113" spans="6:17" x14ac:dyDescent="0.3">
      <c r="F113">
        <f ca="1">COUNTIF(OFFSET('정보 입력 시트'!$G116, 0, 0, 1, 15), $E$2)</f>
        <v>0</v>
      </c>
      <c r="G113">
        <f ca="1">COUNTIF(OFFSET('정보 입력 시트'!$G116, 0, 0, 1, 15), $E$3)</f>
        <v>0</v>
      </c>
      <c r="H113" t="b">
        <f t="shared" ca="1" si="50"/>
        <v>0</v>
      </c>
      <c r="I113" t="str">
        <f ca="1">IF(NOT($H113), "", IF($F113=1,MATCH($E$2,OFFSET('정보 입력 시트'!$G116, 0, 0, 1, 15),0),0))</f>
        <v/>
      </c>
      <c r="J113" t="str">
        <f ca="1">IF(NOT($H113),"",IF($G113&lt;1, 0, MATCH($E$3,OFFSET('정보 입력 시트'!$G116, 0, 0, 1, 15),0)))</f>
        <v/>
      </c>
      <c r="K113" t="str">
        <f ca="1">IF(NOT($H113),"",IF($G113&lt;2, 0, MATCH($E$3,OFFSET('정보 입력 시트'!$G116, 0, J113, 1, 15-J113),0)+J113))</f>
        <v/>
      </c>
      <c r="L113" t="str">
        <f t="shared" ca="1" si="51"/>
        <v/>
      </c>
      <c r="M113" t="str" cm="1">
        <f t="array" aca="1" ref="M113" ca="1">_xlfn.IFS(NOT($H113),"",$L113=0,0,TRUE,J113)</f>
        <v/>
      </c>
      <c r="N113" t="str" cm="1">
        <f t="array" aca="1" ref="N113" ca="1">_xlfn.IFS(NOT($H113),"",$L113=0,0,TRUE,K113)</f>
        <v/>
      </c>
      <c r="O113" t="str" cm="1">
        <f t="array" aca="1" ref="O113" ca="1">_xlfn.IFS(NOT($H113), "", $F113=0, IF($G113=0, VLOOKUP("EMPTY",$D$29:$E$31,2,FALSE), VLOOKUP("REQUIRED",$D$29:$E$31,2,FALSE)), $F113&gt;1, VLOOKUP("OVER",$D$29:$E$31,2,FALSE), TRUE, VLOOKUP(I113, $A$9:$B$23, 2,FALSE))</f>
        <v/>
      </c>
      <c r="P113" t="str" cm="1">
        <f t="array" aca="1" ref="P113" ca="1">_xlfn.IFS(NOT($H113), "", $G113&lt;1, VLOOKUP("EMPTY",$D$29:$E$31,2,FALSE), $G113&gt;2, VLOOKUP("OVER",$D$29:$E$31,2,FALSE), TRUE, VLOOKUP(J113, $A$9:$B$23, 2,FALSE))</f>
        <v/>
      </c>
      <c r="Q113" t="str" cm="1">
        <f t="array" aca="1" ref="Q113" ca="1">_xlfn.IFS(NOT($H113), "", $G113&lt;2, VLOOKUP("EMPTY",$D$29:$E$31,2,FALSE), $G113&gt;2, VLOOKUP("OVER",$D$29:$E$31,2,FALSE), TRUE, VLOOKUP(K113, $A$9:$B$23, 2,FALSE))</f>
        <v/>
      </c>
    </row>
    <row r="114" spans="6:17" x14ac:dyDescent="0.3">
      <c r="F114">
        <f ca="1">COUNTIF(OFFSET('정보 입력 시트'!$G117, 0, 0, 1, 15), $E$2)</f>
        <v>0</v>
      </c>
      <c r="G114">
        <f ca="1">COUNTIF(OFFSET('정보 입력 시트'!$G117, 0, 0, 1, 15), $E$3)</f>
        <v>0</v>
      </c>
      <c r="H114" t="b">
        <f t="shared" ca="1" si="50"/>
        <v>0</v>
      </c>
      <c r="I114" t="str">
        <f ca="1">IF(NOT($H114), "", IF($F114=1,MATCH($E$2,OFFSET('정보 입력 시트'!$G117, 0, 0, 1, 15),0),0))</f>
        <v/>
      </c>
      <c r="J114" t="str">
        <f ca="1">IF(NOT($H114),"",IF($G114&lt;1, 0, MATCH($E$3,OFFSET('정보 입력 시트'!$G117, 0, 0, 1, 15),0)))</f>
        <v/>
      </c>
      <c r="K114" t="str">
        <f ca="1">IF(NOT($H114),"",IF($G114&lt;2, 0, MATCH($E$3,OFFSET('정보 입력 시트'!$G117, 0, J114, 1, 15-J114),0)+J114))</f>
        <v/>
      </c>
      <c r="L114" t="str">
        <f t="shared" ca="1" si="51"/>
        <v/>
      </c>
      <c r="M114" t="str" cm="1">
        <f t="array" aca="1" ref="M114" ca="1">_xlfn.IFS(NOT($H114),"",$L114=0,0,TRUE,J114)</f>
        <v/>
      </c>
      <c r="N114" t="str" cm="1">
        <f t="array" aca="1" ref="N114" ca="1">_xlfn.IFS(NOT($H114),"",$L114=0,0,TRUE,K114)</f>
        <v/>
      </c>
      <c r="O114" t="str" cm="1">
        <f t="array" aca="1" ref="O114" ca="1">_xlfn.IFS(NOT($H114), "", $F114=0, IF($G114=0, VLOOKUP("EMPTY",$D$29:$E$31,2,FALSE), VLOOKUP("REQUIRED",$D$29:$E$31,2,FALSE)), $F114&gt;1, VLOOKUP("OVER",$D$29:$E$31,2,FALSE), TRUE, VLOOKUP(I114, $A$9:$B$23, 2,FALSE))</f>
        <v/>
      </c>
      <c r="P114" t="str" cm="1">
        <f t="array" aca="1" ref="P114" ca="1">_xlfn.IFS(NOT($H114), "", $G114&lt;1, VLOOKUP("EMPTY",$D$29:$E$31,2,FALSE), $G114&gt;2, VLOOKUP("OVER",$D$29:$E$31,2,FALSE), TRUE, VLOOKUP(J114, $A$9:$B$23, 2,FALSE))</f>
        <v/>
      </c>
      <c r="Q114" t="str" cm="1">
        <f t="array" aca="1" ref="Q114" ca="1">_xlfn.IFS(NOT($H114), "", $G114&lt;2, VLOOKUP("EMPTY",$D$29:$E$31,2,FALSE), $G114&gt;2, VLOOKUP("OVER",$D$29:$E$31,2,FALSE), TRUE, VLOOKUP(K114, $A$9:$B$23, 2,FALSE))</f>
        <v/>
      </c>
    </row>
    <row r="115" spans="6:17" x14ac:dyDescent="0.3">
      <c r="F115">
        <f ca="1">COUNTIF(OFFSET('정보 입력 시트'!$G118, 0, 0, 1, 15), $E$2)</f>
        <v>0</v>
      </c>
      <c r="G115">
        <f ca="1">COUNTIF(OFFSET('정보 입력 시트'!$G118, 0, 0, 1, 15), $E$3)</f>
        <v>0</v>
      </c>
      <c r="H115" t="b">
        <f t="shared" ca="1" si="50"/>
        <v>0</v>
      </c>
      <c r="I115" t="str">
        <f ca="1">IF(NOT($H115), "", IF($F115=1,MATCH($E$2,OFFSET('정보 입력 시트'!$G118, 0, 0, 1, 15),0),0))</f>
        <v/>
      </c>
      <c r="J115" t="str">
        <f ca="1">IF(NOT($H115),"",IF($G115&lt;1, 0, MATCH($E$3,OFFSET('정보 입력 시트'!$G118, 0, 0, 1, 15),0)))</f>
        <v/>
      </c>
      <c r="K115" t="str">
        <f ca="1">IF(NOT($H115),"",IF($G115&lt;2, 0, MATCH($E$3,OFFSET('정보 입력 시트'!$G118, 0, J115, 1, 15-J115),0)+J115))</f>
        <v/>
      </c>
      <c r="L115" t="str">
        <f t="shared" ca="1" si="51"/>
        <v/>
      </c>
      <c r="M115" t="str" cm="1">
        <f t="array" aca="1" ref="M115" ca="1">_xlfn.IFS(NOT($H115),"",$L115=0,0,TRUE,J115)</f>
        <v/>
      </c>
      <c r="N115" t="str" cm="1">
        <f t="array" aca="1" ref="N115" ca="1">_xlfn.IFS(NOT($H115),"",$L115=0,0,TRUE,K115)</f>
        <v/>
      </c>
      <c r="O115" t="str" cm="1">
        <f t="array" aca="1" ref="O115" ca="1">_xlfn.IFS(NOT($H115), "", $F115=0, IF($G115=0, VLOOKUP("EMPTY",$D$29:$E$31,2,FALSE), VLOOKUP("REQUIRED",$D$29:$E$31,2,FALSE)), $F115&gt;1, VLOOKUP("OVER",$D$29:$E$31,2,FALSE), TRUE, VLOOKUP(I115, $A$9:$B$23, 2,FALSE))</f>
        <v/>
      </c>
      <c r="P115" t="str" cm="1">
        <f t="array" aca="1" ref="P115" ca="1">_xlfn.IFS(NOT($H115), "", $G115&lt;1, VLOOKUP("EMPTY",$D$29:$E$31,2,FALSE), $G115&gt;2, VLOOKUP("OVER",$D$29:$E$31,2,FALSE), TRUE, VLOOKUP(J115, $A$9:$B$23, 2,FALSE))</f>
        <v/>
      </c>
      <c r="Q115" t="str" cm="1">
        <f t="array" aca="1" ref="Q115" ca="1">_xlfn.IFS(NOT($H115), "", $G115&lt;2, VLOOKUP("EMPTY",$D$29:$E$31,2,FALSE), $G115&gt;2, VLOOKUP("OVER",$D$29:$E$31,2,FALSE), TRUE, VLOOKUP(K115, $A$9:$B$23, 2,FALSE))</f>
        <v/>
      </c>
    </row>
    <row r="116" spans="6:17" x14ac:dyDescent="0.3">
      <c r="F116">
        <f ca="1">COUNTIF(OFFSET('정보 입력 시트'!$G119, 0, 0, 1, 15), $E$2)</f>
        <v>0</v>
      </c>
      <c r="G116">
        <f ca="1">COUNTIF(OFFSET('정보 입력 시트'!$G119, 0, 0, 1, 15), $E$3)</f>
        <v>0</v>
      </c>
      <c r="H116" t="b">
        <f t="shared" ca="1" si="50"/>
        <v>0</v>
      </c>
      <c r="I116" t="str">
        <f ca="1">IF(NOT($H116), "", IF($F116=1,MATCH($E$2,OFFSET('정보 입력 시트'!$G119, 0, 0, 1, 15),0),0))</f>
        <v/>
      </c>
      <c r="J116" t="str">
        <f ca="1">IF(NOT($H116),"",IF($G116&lt;1, 0, MATCH($E$3,OFFSET('정보 입력 시트'!$G119, 0, 0, 1, 15),0)))</f>
        <v/>
      </c>
      <c r="K116" t="str">
        <f ca="1">IF(NOT($H116),"",IF($G116&lt;2, 0, MATCH($E$3,OFFSET('정보 입력 시트'!$G119, 0, J116, 1, 15-J116),0)+J116))</f>
        <v/>
      </c>
      <c r="L116" t="str">
        <f t="shared" ca="1" si="51"/>
        <v/>
      </c>
      <c r="M116" t="str" cm="1">
        <f t="array" aca="1" ref="M116" ca="1">_xlfn.IFS(NOT($H116),"",$L116=0,0,TRUE,J116)</f>
        <v/>
      </c>
      <c r="N116" t="str" cm="1">
        <f t="array" aca="1" ref="N116" ca="1">_xlfn.IFS(NOT($H116),"",$L116=0,0,TRUE,K116)</f>
        <v/>
      </c>
      <c r="O116" t="str" cm="1">
        <f t="array" aca="1" ref="O116" ca="1">_xlfn.IFS(NOT($H116), "", $F116=0, IF($G116=0, VLOOKUP("EMPTY",$D$29:$E$31,2,FALSE), VLOOKUP("REQUIRED",$D$29:$E$31,2,FALSE)), $F116&gt;1, VLOOKUP("OVER",$D$29:$E$31,2,FALSE), TRUE, VLOOKUP(I116, $A$9:$B$23, 2,FALSE))</f>
        <v/>
      </c>
      <c r="P116" t="str" cm="1">
        <f t="array" aca="1" ref="P116" ca="1">_xlfn.IFS(NOT($H116), "", $G116&lt;1, VLOOKUP("EMPTY",$D$29:$E$31,2,FALSE), $G116&gt;2, VLOOKUP("OVER",$D$29:$E$31,2,FALSE), TRUE, VLOOKUP(J116, $A$9:$B$23, 2,FALSE))</f>
        <v/>
      </c>
      <c r="Q116" t="str" cm="1">
        <f t="array" aca="1" ref="Q116" ca="1">_xlfn.IFS(NOT($H116), "", $G116&lt;2, VLOOKUP("EMPTY",$D$29:$E$31,2,FALSE), $G116&gt;2, VLOOKUP("OVER",$D$29:$E$31,2,FALSE), TRUE, VLOOKUP(K116, $A$9:$B$23, 2,FALSE))</f>
        <v/>
      </c>
    </row>
    <row r="117" spans="6:17" x14ac:dyDescent="0.3">
      <c r="F117">
        <f ca="1">COUNTIF(OFFSET('정보 입력 시트'!$G120, 0, 0, 1, 15), $E$2)</f>
        <v>0</v>
      </c>
      <c r="G117">
        <f ca="1">COUNTIF(OFFSET('정보 입력 시트'!$G120, 0, 0, 1, 15), $E$3)</f>
        <v>0</v>
      </c>
      <c r="H117" t="b">
        <f t="shared" ca="1" si="50"/>
        <v>0</v>
      </c>
      <c r="I117" t="str">
        <f ca="1">IF(NOT($H117), "", IF($F117=1,MATCH($E$2,OFFSET('정보 입력 시트'!$G120, 0, 0, 1, 15),0),0))</f>
        <v/>
      </c>
      <c r="J117" t="str">
        <f ca="1">IF(NOT($H117),"",IF($G117&lt;1, 0, MATCH($E$3,OFFSET('정보 입력 시트'!$G120, 0, 0, 1, 15),0)))</f>
        <v/>
      </c>
      <c r="K117" t="str">
        <f ca="1">IF(NOT($H117),"",IF($G117&lt;2, 0, MATCH($E$3,OFFSET('정보 입력 시트'!$G120, 0, J117, 1, 15-J117),0)+J117))</f>
        <v/>
      </c>
      <c r="L117" t="str">
        <f t="shared" ca="1" si="51"/>
        <v/>
      </c>
      <c r="M117" t="str" cm="1">
        <f t="array" aca="1" ref="M117" ca="1">_xlfn.IFS(NOT($H117),"",$L117=0,0,TRUE,J117)</f>
        <v/>
      </c>
      <c r="N117" t="str" cm="1">
        <f t="array" aca="1" ref="N117" ca="1">_xlfn.IFS(NOT($H117),"",$L117=0,0,TRUE,K117)</f>
        <v/>
      </c>
      <c r="O117" t="str" cm="1">
        <f t="array" aca="1" ref="O117" ca="1">_xlfn.IFS(NOT($H117), "", $F117=0, IF($G117=0, VLOOKUP("EMPTY",$D$29:$E$31,2,FALSE), VLOOKUP("REQUIRED",$D$29:$E$31,2,FALSE)), $F117&gt;1, VLOOKUP("OVER",$D$29:$E$31,2,FALSE), TRUE, VLOOKUP(I117, $A$9:$B$23, 2,FALSE))</f>
        <v/>
      </c>
      <c r="P117" t="str" cm="1">
        <f t="array" aca="1" ref="P117" ca="1">_xlfn.IFS(NOT($H117), "", $G117&lt;1, VLOOKUP("EMPTY",$D$29:$E$31,2,FALSE), $G117&gt;2, VLOOKUP("OVER",$D$29:$E$31,2,FALSE), TRUE, VLOOKUP(J117, $A$9:$B$23, 2,FALSE))</f>
        <v/>
      </c>
      <c r="Q117" t="str" cm="1">
        <f t="array" aca="1" ref="Q117" ca="1">_xlfn.IFS(NOT($H117), "", $G117&lt;2, VLOOKUP("EMPTY",$D$29:$E$31,2,FALSE), $G117&gt;2, VLOOKUP("OVER",$D$29:$E$31,2,FALSE), TRUE, VLOOKUP(K117, $A$9:$B$23, 2,FALSE))</f>
        <v/>
      </c>
    </row>
    <row r="118" spans="6:17" x14ac:dyDescent="0.3">
      <c r="F118">
        <f ca="1">COUNTIF(OFFSET('정보 입력 시트'!$G121, 0, 0, 1, 15), $E$2)</f>
        <v>0</v>
      </c>
      <c r="G118">
        <f ca="1">COUNTIF(OFFSET('정보 입력 시트'!$G121, 0, 0, 1, 15), $E$3)</f>
        <v>0</v>
      </c>
      <c r="H118" t="b">
        <f t="shared" ca="1" si="50"/>
        <v>0</v>
      </c>
      <c r="I118" t="str">
        <f ca="1">IF(NOT($H118), "", IF($F118=1,MATCH($E$2,OFFSET('정보 입력 시트'!$G121, 0, 0, 1, 15),0),0))</f>
        <v/>
      </c>
      <c r="J118" t="str">
        <f ca="1">IF(NOT($H118),"",IF($G118&lt;1, 0, MATCH($E$3,OFFSET('정보 입력 시트'!$G121, 0, 0, 1, 15),0)))</f>
        <v/>
      </c>
      <c r="K118" t="str">
        <f ca="1">IF(NOT($H118),"",IF($G118&lt;2, 0, MATCH($E$3,OFFSET('정보 입력 시트'!$G121, 0, J118, 1, 15-J118),0)+J118))</f>
        <v/>
      </c>
      <c r="L118" t="str">
        <f t="shared" ca="1" si="51"/>
        <v/>
      </c>
      <c r="M118" t="str" cm="1">
        <f t="array" aca="1" ref="M118" ca="1">_xlfn.IFS(NOT($H118),"",$L118=0,0,TRUE,J118)</f>
        <v/>
      </c>
      <c r="N118" t="str" cm="1">
        <f t="array" aca="1" ref="N118" ca="1">_xlfn.IFS(NOT($H118),"",$L118=0,0,TRUE,K118)</f>
        <v/>
      </c>
      <c r="O118" t="str" cm="1">
        <f t="array" aca="1" ref="O118" ca="1">_xlfn.IFS(NOT($H118), "", $F118=0, IF($G118=0, VLOOKUP("EMPTY",$D$29:$E$31,2,FALSE), VLOOKUP("REQUIRED",$D$29:$E$31,2,FALSE)), $F118&gt;1, VLOOKUP("OVER",$D$29:$E$31,2,FALSE), TRUE, VLOOKUP(I118, $A$9:$B$23, 2,FALSE))</f>
        <v/>
      </c>
      <c r="P118" t="str" cm="1">
        <f t="array" aca="1" ref="P118" ca="1">_xlfn.IFS(NOT($H118), "", $G118&lt;1, VLOOKUP("EMPTY",$D$29:$E$31,2,FALSE), $G118&gt;2, VLOOKUP("OVER",$D$29:$E$31,2,FALSE), TRUE, VLOOKUP(J118, $A$9:$B$23, 2,FALSE))</f>
        <v/>
      </c>
      <c r="Q118" t="str" cm="1">
        <f t="array" aca="1" ref="Q118" ca="1">_xlfn.IFS(NOT($H118), "", $G118&lt;2, VLOOKUP("EMPTY",$D$29:$E$31,2,FALSE), $G118&gt;2, VLOOKUP("OVER",$D$29:$E$31,2,FALSE), TRUE, VLOOKUP(K118, $A$9:$B$23, 2,FALSE))</f>
        <v/>
      </c>
    </row>
    <row r="119" spans="6:17" x14ac:dyDescent="0.3">
      <c r="F119">
        <f ca="1">COUNTIF(OFFSET('정보 입력 시트'!$G122, 0, 0, 1, 15), $E$2)</f>
        <v>0</v>
      </c>
      <c r="G119">
        <f ca="1">COUNTIF(OFFSET('정보 입력 시트'!$G122, 0, 0, 1, 15), $E$3)</f>
        <v>0</v>
      </c>
      <c r="H119" t="b">
        <f t="shared" ca="1" si="50"/>
        <v>0</v>
      </c>
      <c r="I119" t="str">
        <f ca="1">IF(NOT($H119), "", IF($F119=1,MATCH($E$2,OFFSET('정보 입력 시트'!$G122, 0, 0, 1, 15),0),0))</f>
        <v/>
      </c>
      <c r="J119" t="str">
        <f ca="1">IF(NOT($H119),"",IF($G119&lt;1, 0, MATCH($E$3,OFFSET('정보 입력 시트'!$G122, 0, 0, 1, 15),0)))</f>
        <v/>
      </c>
      <c r="K119" t="str">
        <f ca="1">IF(NOT($H119),"",IF($G119&lt;2, 0, MATCH($E$3,OFFSET('정보 입력 시트'!$G122, 0, J119, 1, 15-J119),0)+J119))</f>
        <v/>
      </c>
      <c r="L119" t="str">
        <f t="shared" ca="1" si="51"/>
        <v/>
      </c>
      <c r="M119" t="str" cm="1">
        <f t="array" aca="1" ref="M119" ca="1">_xlfn.IFS(NOT($H119),"",$L119=0,0,TRUE,J119)</f>
        <v/>
      </c>
      <c r="N119" t="str" cm="1">
        <f t="array" aca="1" ref="N119" ca="1">_xlfn.IFS(NOT($H119),"",$L119=0,0,TRUE,K119)</f>
        <v/>
      </c>
      <c r="O119" t="str" cm="1">
        <f t="array" aca="1" ref="O119" ca="1">_xlfn.IFS(NOT($H119), "", $F119=0, IF($G119=0, VLOOKUP("EMPTY",$D$29:$E$31,2,FALSE), VLOOKUP("REQUIRED",$D$29:$E$31,2,FALSE)), $F119&gt;1, VLOOKUP("OVER",$D$29:$E$31,2,FALSE), TRUE, VLOOKUP(I119, $A$9:$B$23, 2,FALSE))</f>
        <v/>
      </c>
      <c r="P119" t="str" cm="1">
        <f t="array" aca="1" ref="P119" ca="1">_xlfn.IFS(NOT($H119), "", $G119&lt;1, VLOOKUP("EMPTY",$D$29:$E$31,2,FALSE), $G119&gt;2, VLOOKUP("OVER",$D$29:$E$31,2,FALSE), TRUE, VLOOKUP(J119, $A$9:$B$23, 2,FALSE))</f>
        <v/>
      </c>
      <c r="Q119" t="str" cm="1">
        <f t="array" aca="1" ref="Q119" ca="1">_xlfn.IFS(NOT($H119), "", $G119&lt;2, VLOOKUP("EMPTY",$D$29:$E$31,2,FALSE), $G119&gt;2, VLOOKUP("OVER",$D$29:$E$31,2,FALSE), TRUE, VLOOKUP(K119, $A$9:$B$23, 2,FALSE))</f>
        <v/>
      </c>
    </row>
    <row r="120" spans="6:17" x14ac:dyDescent="0.3">
      <c r="F120">
        <f ca="1">COUNTIF(OFFSET('정보 입력 시트'!$G123, 0, 0, 1, 15), $E$2)</f>
        <v>0</v>
      </c>
      <c r="G120">
        <f ca="1">COUNTIF(OFFSET('정보 입력 시트'!$G123, 0, 0, 1, 15), $E$3)</f>
        <v>0</v>
      </c>
      <c r="H120" t="b">
        <f t="shared" ca="1" si="50"/>
        <v>0</v>
      </c>
      <c r="I120" t="str">
        <f ca="1">IF(NOT($H120), "", IF($F120=1,MATCH($E$2,OFFSET('정보 입력 시트'!$G123, 0, 0, 1, 15),0),0))</f>
        <v/>
      </c>
      <c r="J120" t="str">
        <f ca="1">IF(NOT($H120),"",IF($G120&lt;1, 0, MATCH($E$3,OFFSET('정보 입력 시트'!$G123, 0, 0, 1, 15),0)))</f>
        <v/>
      </c>
      <c r="K120" t="str">
        <f ca="1">IF(NOT($H120),"",IF($G120&lt;2, 0, MATCH($E$3,OFFSET('정보 입력 시트'!$G123, 0, J120, 1, 15-J120),0)+J120))</f>
        <v/>
      </c>
      <c r="L120" t="str">
        <f t="shared" ca="1" si="51"/>
        <v/>
      </c>
      <c r="M120" t="str" cm="1">
        <f t="array" aca="1" ref="M120" ca="1">_xlfn.IFS(NOT($H120),"",$L120=0,0,TRUE,J120)</f>
        <v/>
      </c>
      <c r="N120" t="str" cm="1">
        <f t="array" aca="1" ref="N120" ca="1">_xlfn.IFS(NOT($H120),"",$L120=0,0,TRUE,K120)</f>
        <v/>
      </c>
      <c r="O120" t="str" cm="1">
        <f t="array" aca="1" ref="O120" ca="1">_xlfn.IFS(NOT($H120), "", $F120=0, IF($G120=0, VLOOKUP("EMPTY",$D$29:$E$31,2,FALSE), VLOOKUP("REQUIRED",$D$29:$E$31,2,FALSE)), $F120&gt;1, VLOOKUP("OVER",$D$29:$E$31,2,FALSE), TRUE, VLOOKUP(I120, $A$9:$B$23, 2,FALSE))</f>
        <v/>
      </c>
      <c r="P120" t="str" cm="1">
        <f t="array" aca="1" ref="P120" ca="1">_xlfn.IFS(NOT($H120), "", $G120&lt;1, VLOOKUP("EMPTY",$D$29:$E$31,2,FALSE), $G120&gt;2, VLOOKUP("OVER",$D$29:$E$31,2,FALSE), TRUE, VLOOKUP(J120, $A$9:$B$23, 2,FALSE))</f>
        <v/>
      </c>
      <c r="Q120" t="str" cm="1">
        <f t="array" aca="1" ref="Q120" ca="1">_xlfn.IFS(NOT($H120), "", $G120&lt;2, VLOOKUP("EMPTY",$D$29:$E$31,2,FALSE), $G120&gt;2, VLOOKUP("OVER",$D$29:$E$31,2,FALSE), TRUE, VLOOKUP(K120, $A$9:$B$23, 2,FALSE))</f>
        <v/>
      </c>
    </row>
    <row r="121" spans="6:17" x14ac:dyDescent="0.3">
      <c r="F121">
        <f ca="1">COUNTIF(OFFSET('정보 입력 시트'!$G124, 0, 0, 1, 15), $E$2)</f>
        <v>0</v>
      </c>
      <c r="G121">
        <f ca="1">COUNTIF(OFFSET('정보 입력 시트'!$G124, 0, 0, 1, 15), $E$3)</f>
        <v>0</v>
      </c>
      <c r="H121" t="b">
        <f t="shared" ca="1" si="50"/>
        <v>0</v>
      </c>
      <c r="I121" t="str">
        <f ca="1">IF(NOT($H121), "", IF($F121=1,MATCH($E$2,OFFSET('정보 입력 시트'!$G124, 0, 0, 1, 15),0),0))</f>
        <v/>
      </c>
      <c r="J121" t="str">
        <f ca="1">IF(NOT($H121),"",IF($G121&lt;1, 0, MATCH($E$3,OFFSET('정보 입력 시트'!$G124, 0, 0, 1, 15),0)))</f>
        <v/>
      </c>
      <c r="K121" t="str">
        <f ca="1">IF(NOT($H121),"",IF($G121&lt;2, 0, MATCH($E$3,OFFSET('정보 입력 시트'!$G124, 0, J121, 1, 15-J121),0)+J121))</f>
        <v/>
      </c>
      <c r="L121" t="str">
        <f t="shared" ca="1" si="51"/>
        <v/>
      </c>
      <c r="M121" t="str" cm="1">
        <f t="array" aca="1" ref="M121" ca="1">_xlfn.IFS(NOT($H121),"",$L121=0,0,TRUE,J121)</f>
        <v/>
      </c>
      <c r="N121" t="str" cm="1">
        <f t="array" aca="1" ref="N121" ca="1">_xlfn.IFS(NOT($H121),"",$L121=0,0,TRUE,K121)</f>
        <v/>
      </c>
      <c r="O121" t="str" cm="1">
        <f t="array" aca="1" ref="O121" ca="1">_xlfn.IFS(NOT($H121), "", $F121=0, IF($G121=0, VLOOKUP("EMPTY",$D$29:$E$31,2,FALSE), VLOOKUP("REQUIRED",$D$29:$E$31,2,FALSE)), $F121&gt;1, VLOOKUP("OVER",$D$29:$E$31,2,FALSE), TRUE, VLOOKUP(I121, $A$9:$B$23, 2,FALSE))</f>
        <v/>
      </c>
      <c r="P121" t="str" cm="1">
        <f t="array" aca="1" ref="P121" ca="1">_xlfn.IFS(NOT($H121), "", $G121&lt;1, VLOOKUP("EMPTY",$D$29:$E$31,2,FALSE), $G121&gt;2, VLOOKUP("OVER",$D$29:$E$31,2,FALSE), TRUE, VLOOKUP(J121, $A$9:$B$23, 2,FALSE))</f>
        <v/>
      </c>
      <c r="Q121" t="str" cm="1">
        <f t="array" aca="1" ref="Q121" ca="1">_xlfn.IFS(NOT($H121), "", $G121&lt;2, VLOOKUP("EMPTY",$D$29:$E$31,2,FALSE), $G121&gt;2, VLOOKUP("OVER",$D$29:$E$31,2,FALSE), TRUE, VLOOKUP(K121, $A$9:$B$23, 2,FALSE))</f>
        <v/>
      </c>
    </row>
    <row r="122" spans="6:17" x14ac:dyDescent="0.3">
      <c r="F122">
        <f ca="1">COUNTIF(OFFSET('정보 입력 시트'!$G125, 0, 0, 1, 15), $E$2)</f>
        <v>0</v>
      </c>
      <c r="G122">
        <f ca="1">COUNTIF(OFFSET('정보 입력 시트'!$G125, 0, 0, 1, 15), $E$3)</f>
        <v>0</v>
      </c>
      <c r="H122" t="b">
        <f t="shared" ca="1" si="50"/>
        <v>0</v>
      </c>
      <c r="I122" t="str">
        <f ca="1">IF(NOT($H122), "", IF($F122=1,MATCH($E$2,OFFSET('정보 입력 시트'!$G125, 0, 0, 1, 15),0),0))</f>
        <v/>
      </c>
      <c r="J122" t="str">
        <f ca="1">IF(NOT($H122),"",IF($G122&lt;1, 0, MATCH($E$3,OFFSET('정보 입력 시트'!$G125, 0, 0, 1, 15),0)))</f>
        <v/>
      </c>
      <c r="K122" t="str">
        <f ca="1">IF(NOT($H122),"",IF($G122&lt;2, 0, MATCH($E$3,OFFSET('정보 입력 시트'!$G125, 0, J122, 1, 15-J122),0)+J122))</f>
        <v/>
      </c>
      <c r="L122" t="str">
        <f t="shared" ca="1" si="51"/>
        <v/>
      </c>
      <c r="M122" t="str" cm="1">
        <f t="array" aca="1" ref="M122" ca="1">_xlfn.IFS(NOT($H122),"",$L122=0,0,TRUE,J122)</f>
        <v/>
      </c>
      <c r="N122" t="str" cm="1">
        <f t="array" aca="1" ref="N122" ca="1">_xlfn.IFS(NOT($H122),"",$L122=0,0,TRUE,K122)</f>
        <v/>
      </c>
      <c r="O122" t="str" cm="1">
        <f t="array" aca="1" ref="O122" ca="1">_xlfn.IFS(NOT($H122), "", $F122=0, IF($G122=0, VLOOKUP("EMPTY",$D$29:$E$31,2,FALSE), VLOOKUP("REQUIRED",$D$29:$E$31,2,FALSE)), $F122&gt;1, VLOOKUP("OVER",$D$29:$E$31,2,FALSE), TRUE, VLOOKUP(I122, $A$9:$B$23, 2,FALSE))</f>
        <v/>
      </c>
      <c r="P122" t="str" cm="1">
        <f t="array" aca="1" ref="P122" ca="1">_xlfn.IFS(NOT($H122), "", $G122&lt;1, VLOOKUP("EMPTY",$D$29:$E$31,2,FALSE), $G122&gt;2, VLOOKUP("OVER",$D$29:$E$31,2,FALSE), TRUE, VLOOKUP(J122, $A$9:$B$23, 2,FALSE))</f>
        <v/>
      </c>
      <c r="Q122" t="str" cm="1">
        <f t="array" aca="1" ref="Q122" ca="1">_xlfn.IFS(NOT($H122), "", $G122&lt;2, VLOOKUP("EMPTY",$D$29:$E$31,2,FALSE), $G122&gt;2, VLOOKUP("OVER",$D$29:$E$31,2,FALSE), TRUE, VLOOKUP(K122, $A$9:$B$23, 2,FALSE))</f>
        <v/>
      </c>
    </row>
    <row r="123" spans="6:17" x14ac:dyDescent="0.3">
      <c r="F123">
        <f ca="1">COUNTIF(OFFSET('정보 입력 시트'!$G126, 0, 0, 1, 15), $E$2)</f>
        <v>0</v>
      </c>
      <c r="G123">
        <f ca="1">COUNTIF(OFFSET('정보 입력 시트'!$G126, 0, 0, 1, 15), $E$3)</f>
        <v>0</v>
      </c>
      <c r="H123" t="b">
        <f t="shared" ca="1" si="50"/>
        <v>0</v>
      </c>
      <c r="I123" t="str">
        <f ca="1">IF(NOT($H123), "", IF($F123=1,MATCH($E$2,OFFSET('정보 입력 시트'!$G126, 0, 0, 1, 15),0),0))</f>
        <v/>
      </c>
      <c r="J123" t="str">
        <f ca="1">IF(NOT($H123),"",IF($G123&lt;1, 0, MATCH($E$3,OFFSET('정보 입력 시트'!$G126, 0, 0, 1, 15),0)))</f>
        <v/>
      </c>
      <c r="K123" t="str">
        <f ca="1">IF(NOT($H123),"",IF($G123&lt;2, 0, MATCH($E$3,OFFSET('정보 입력 시트'!$G126, 0, J123, 1, 15-J123),0)+J123))</f>
        <v/>
      </c>
      <c r="L123" t="str">
        <f t="shared" ca="1" si="51"/>
        <v/>
      </c>
      <c r="M123" t="str" cm="1">
        <f t="array" aca="1" ref="M123" ca="1">_xlfn.IFS(NOT($H123),"",$L123=0,0,TRUE,J123)</f>
        <v/>
      </c>
      <c r="N123" t="str" cm="1">
        <f t="array" aca="1" ref="N123" ca="1">_xlfn.IFS(NOT($H123),"",$L123=0,0,TRUE,K123)</f>
        <v/>
      </c>
      <c r="O123" t="str" cm="1">
        <f t="array" aca="1" ref="O123" ca="1">_xlfn.IFS(NOT($H123), "", $F123=0, IF($G123=0, VLOOKUP("EMPTY",$D$29:$E$31,2,FALSE), VLOOKUP("REQUIRED",$D$29:$E$31,2,FALSE)), $F123&gt;1, VLOOKUP("OVER",$D$29:$E$31,2,FALSE), TRUE, VLOOKUP(I123, $A$9:$B$23, 2,FALSE))</f>
        <v/>
      </c>
      <c r="P123" t="str" cm="1">
        <f t="array" aca="1" ref="P123" ca="1">_xlfn.IFS(NOT($H123), "", $G123&lt;1, VLOOKUP("EMPTY",$D$29:$E$31,2,FALSE), $G123&gt;2, VLOOKUP("OVER",$D$29:$E$31,2,FALSE), TRUE, VLOOKUP(J123, $A$9:$B$23, 2,FALSE))</f>
        <v/>
      </c>
      <c r="Q123" t="str" cm="1">
        <f t="array" aca="1" ref="Q123" ca="1">_xlfn.IFS(NOT($H123), "", $G123&lt;2, VLOOKUP("EMPTY",$D$29:$E$31,2,FALSE), $G123&gt;2, VLOOKUP("OVER",$D$29:$E$31,2,FALSE), TRUE, VLOOKUP(K123, $A$9:$B$23, 2,FALSE))</f>
        <v/>
      </c>
    </row>
    <row r="124" spans="6:17" x14ac:dyDescent="0.3">
      <c r="F124">
        <f ca="1">COUNTIF(OFFSET('정보 입력 시트'!$G127, 0, 0, 1, 15), $E$2)</f>
        <v>0</v>
      </c>
      <c r="G124">
        <f ca="1">COUNTIF(OFFSET('정보 입력 시트'!$G127, 0, 0, 1, 15), $E$3)</f>
        <v>0</v>
      </c>
      <c r="H124" t="b">
        <f t="shared" ca="1" si="50"/>
        <v>0</v>
      </c>
      <c r="I124" t="str">
        <f ca="1">IF(NOT($H124), "", IF($F124=1,MATCH($E$2,OFFSET('정보 입력 시트'!$G127, 0, 0, 1, 15),0),0))</f>
        <v/>
      </c>
      <c r="J124" t="str">
        <f ca="1">IF(NOT($H124),"",IF($G124&lt;1, 0, MATCH($E$3,OFFSET('정보 입력 시트'!$G127, 0, 0, 1, 15),0)))</f>
        <v/>
      </c>
      <c r="K124" t="str">
        <f ca="1">IF(NOT($H124),"",IF($G124&lt;2, 0, MATCH($E$3,OFFSET('정보 입력 시트'!$G127, 0, J124, 1, 15-J124),0)+J124))</f>
        <v/>
      </c>
      <c r="L124" t="str">
        <f t="shared" ca="1" si="51"/>
        <v/>
      </c>
      <c r="M124" t="str" cm="1">
        <f t="array" aca="1" ref="M124" ca="1">_xlfn.IFS(NOT($H124),"",$L124=0,0,TRUE,J124)</f>
        <v/>
      </c>
      <c r="N124" t="str" cm="1">
        <f t="array" aca="1" ref="N124" ca="1">_xlfn.IFS(NOT($H124),"",$L124=0,0,TRUE,K124)</f>
        <v/>
      </c>
      <c r="O124" t="str" cm="1">
        <f t="array" aca="1" ref="O124" ca="1">_xlfn.IFS(NOT($H124), "", $F124=0, IF($G124=0, VLOOKUP("EMPTY",$D$29:$E$31,2,FALSE), VLOOKUP("REQUIRED",$D$29:$E$31,2,FALSE)), $F124&gt;1, VLOOKUP("OVER",$D$29:$E$31,2,FALSE), TRUE, VLOOKUP(I124, $A$9:$B$23, 2,FALSE))</f>
        <v/>
      </c>
      <c r="P124" t="str" cm="1">
        <f t="array" aca="1" ref="P124" ca="1">_xlfn.IFS(NOT($H124), "", $G124&lt;1, VLOOKUP("EMPTY",$D$29:$E$31,2,FALSE), $G124&gt;2, VLOOKUP("OVER",$D$29:$E$31,2,FALSE), TRUE, VLOOKUP(J124, $A$9:$B$23, 2,FALSE))</f>
        <v/>
      </c>
      <c r="Q124" t="str" cm="1">
        <f t="array" aca="1" ref="Q124" ca="1">_xlfn.IFS(NOT($H124), "", $G124&lt;2, VLOOKUP("EMPTY",$D$29:$E$31,2,FALSE), $G124&gt;2, VLOOKUP("OVER",$D$29:$E$31,2,FALSE), TRUE, VLOOKUP(K124, $A$9:$B$23, 2,FALSE))</f>
        <v/>
      </c>
    </row>
    <row r="125" spans="6:17" x14ac:dyDescent="0.3">
      <c r="F125">
        <f ca="1">COUNTIF(OFFSET('정보 입력 시트'!$G128, 0, 0, 1, 15), $E$2)</f>
        <v>0</v>
      </c>
      <c r="G125">
        <f ca="1">COUNTIF(OFFSET('정보 입력 시트'!$G128, 0, 0, 1, 15), $E$3)</f>
        <v>0</v>
      </c>
      <c r="H125" t="b">
        <f t="shared" ca="1" si="50"/>
        <v>0</v>
      </c>
      <c r="I125" t="str">
        <f ca="1">IF(NOT($H125), "", IF($F125=1,MATCH($E$2,OFFSET('정보 입력 시트'!$G128, 0, 0, 1, 15),0),0))</f>
        <v/>
      </c>
      <c r="J125" t="str">
        <f ca="1">IF(NOT($H125),"",IF($G125&lt;1, 0, MATCH($E$3,OFFSET('정보 입력 시트'!$G128, 0, 0, 1, 15),0)))</f>
        <v/>
      </c>
      <c r="K125" t="str">
        <f ca="1">IF(NOT($H125),"",IF($G125&lt;2, 0, MATCH($E$3,OFFSET('정보 입력 시트'!$G128, 0, J125, 1, 15-J125),0)+J125))</f>
        <v/>
      </c>
      <c r="L125" t="str">
        <f t="shared" ca="1" si="51"/>
        <v/>
      </c>
      <c r="M125" t="str" cm="1">
        <f t="array" aca="1" ref="M125" ca="1">_xlfn.IFS(NOT($H125),"",$L125=0,0,TRUE,J125)</f>
        <v/>
      </c>
      <c r="N125" t="str" cm="1">
        <f t="array" aca="1" ref="N125" ca="1">_xlfn.IFS(NOT($H125),"",$L125=0,0,TRUE,K125)</f>
        <v/>
      </c>
      <c r="O125" t="str" cm="1">
        <f t="array" aca="1" ref="O125" ca="1">_xlfn.IFS(NOT($H125), "", $F125=0, IF($G125=0, VLOOKUP("EMPTY",$D$29:$E$31,2,FALSE), VLOOKUP("REQUIRED",$D$29:$E$31,2,FALSE)), $F125&gt;1, VLOOKUP("OVER",$D$29:$E$31,2,FALSE), TRUE, VLOOKUP(I125, $A$9:$B$23, 2,FALSE))</f>
        <v/>
      </c>
      <c r="P125" t="str" cm="1">
        <f t="array" aca="1" ref="P125" ca="1">_xlfn.IFS(NOT($H125), "", $G125&lt;1, VLOOKUP("EMPTY",$D$29:$E$31,2,FALSE), $G125&gt;2, VLOOKUP("OVER",$D$29:$E$31,2,FALSE), TRUE, VLOOKUP(J125, $A$9:$B$23, 2,FALSE))</f>
        <v/>
      </c>
      <c r="Q125" t="str" cm="1">
        <f t="array" aca="1" ref="Q125" ca="1">_xlfn.IFS(NOT($H125), "", $G125&lt;2, VLOOKUP("EMPTY",$D$29:$E$31,2,FALSE), $G125&gt;2, VLOOKUP("OVER",$D$29:$E$31,2,FALSE), TRUE, VLOOKUP(K125, $A$9:$B$23, 2,FALSE))</f>
        <v/>
      </c>
    </row>
    <row r="126" spans="6:17" x14ac:dyDescent="0.3">
      <c r="F126">
        <f ca="1">COUNTIF(OFFSET('정보 입력 시트'!$G129, 0, 0, 1, 15), $E$2)</f>
        <v>0</v>
      </c>
      <c r="G126">
        <f ca="1">COUNTIF(OFFSET('정보 입력 시트'!$G129, 0, 0, 1, 15), $E$3)</f>
        <v>0</v>
      </c>
      <c r="H126" t="b">
        <f t="shared" ca="1" si="50"/>
        <v>0</v>
      </c>
      <c r="I126" t="str">
        <f ca="1">IF(NOT($H126), "", IF($F126=1,MATCH($E$2,OFFSET('정보 입력 시트'!$G129, 0, 0, 1, 15),0),0))</f>
        <v/>
      </c>
      <c r="J126" t="str">
        <f ca="1">IF(NOT($H126),"",IF($G126&lt;1, 0, MATCH($E$3,OFFSET('정보 입력 시트'!$G129, 0, 0, 1, 15),0)))</f>
        <v/>
      </c>
      <c r="K126" t="str">
        <f ca="1">IF(NOT($H126),"",IF($G126&lt;2, 0, MATCH($E$3,OFFSET('정보 입력 시트'!$G129, 0, J126, 1, 15-J126),0)+J126))</f>
        <v/>
      </c>
      <c r="L126" t="str">
        <f t="shared" ca="1" si="51"/>
        <v/>
      </c>
      <c r="M126" t="str" cm="1">
        <f t="array" aca="1" ref="M126" ca="1">_xlfn.IFS(NOT($H126),"",$L126=0,0,TRUE,J126)</f>
        <v/>
      </c>
      <c r="N126" t="str" cm="1">
        <f t="array" aca="1" ref="N126" ca="1">_xlfn.IFS(NOT($H126),"",$L126=0,0,TRUE,K126)</f>
        <v/>
      </c>
      <c r="O126" t="str" cm="1">
        <f t="array" aca="1" ref="O126" ca="1">_xlfn.IFS(NOT($H126), "", $F126=0, IF($G126=0, VLOOKUP("EMPTY",$D$29:$E$31,2,FALSE), VLOOKUP("REQUIRED",$D$29:$E$31,2,FALSE)), $F126&gt;1, VLOOKUP("OVER",$D$29:$E$31,2,FALSE), TRUE, VLOOKUP(I126, $A$9:$B$23, 2,FALSE))</f>
        <v/>
      </c>
      <c r="P126" t="str" cm="1">
        <f t="array" aca="1" ref="P126" ca="1">_xlfn.IFS(NOT($H126), "", $G126&lt;1, VLOOKUP("EMPTY",$D$29:$E$31,2,FALSE), $G126&gt;2, VLOOKUP("OVER",$D$29:$E$31,2,FALSE), TRUE, VLOOKUP(J126, $A$9:$B$23, 2,FALSE))</f>
        <v/>
      </c>
      <c r="Q126" t="str" cm="1">
        <f t="array" aca="1" ref="Q126" ca="1">_xlfn.IFS(NOT($H126), "", $G126&lt;2, VLOOKUP("EMPTY",$D$29:$E$31,2,FALSE), $G126&gt;2, VLOOKUP("OVER",$D$29:$E$31,2,FALSE), TRUE, VLOOKUP(K126, $A$9:$B$23, 2,FALSE))</f>
        <v/>
      </c>
    </row>
    <row r="127" spans="6:17" x14ac:dyDescent="0.3">
      <c r="F127">
        <f ca="1">COUNTIF(OFFSET('정보 입력 시트'!$G130, 0, 0, 1, 15), $E$2)</f>
        <v>0</v>
      </c>
      <c r="G127">
        <f ca="1">COUNTIF(OFFSET('정보 입력 시트'!$G130, 0, 0, 1, 15), $E$3)</f>
        <v>0</v>
      </c>
      <c r="H127" t="b">
        <f t="shared" ca="1" si="50"/>
        <v>0</v>
      </c>
      <c r="I127" t="str">
        <f ca="1">IF(NOT($H127), "", IF($F127=1,MATCH($E$2,OFFSET('정보 입력 시트'!$G130, 0, 0, 1, 15),0),0))</f>
        <v/>
      </c>
      <c r="J127" t="str">
        <f ca="1">IF(NOT($H127),"",IF($G127&lt;1, 0, MATCH($E$3,OFFSET('정보 입력 시트'!$G130, 0, 0, 1, 15),0)))</f>
        <v/>
      </c>
      <c r="K127" t="str">
        <f ca="1">IF(NOT($H127),"",IF($G127&lt;2, 0, MATCH($E$3,OFFSET('정보 입력 시트'!$G130, 0, J127, 1, 15-J127),0)+J127))</f>
        <v/>
      </c>
      <c r="L127" t="str">
        <f t="shared" ca="1" si="51"/>
        <v/>
      </c>
      <c r="M127" t="str" cm="1">
        <f t="array" aca="1" ref="M127" ca="1">_xlfn.IFS(NOT($H127),"",$L127=0,0,TRUE,J127)</f>
        <v/>
      </c>
      <c r="N127" t="str" cm="1">
        <f t="array" aca="1" ref="N127" ca="1">_xlfn.IFS(NOT($H127),"",$L127=0,0,TRUE,K127)</f>
        <v/>
      </c>
      <c r="O127" t="str" cm="1">
        <f t="array" aca="1" ref="O127" ca="1">_xlfn.IFS(NOT($H127), "", $F127=0, IF($G127=0, VLOOKUP("EMPTY",$D$29:$E$31,2,FALSE), VLOOKUP("REQUIRED",$D$29:$E$31,2,FALSE)), $F127&gt;1, VLOOKUP("OVER",$D$29:$E$31,2,FALSE), TRUE, VLOOKUP(I127, $A$9:$B$23, 2,FALSE))</f>
        <v/>
      </c>
      <c r="P127" t="str" cm="1">
        <f t="array" aca="1" ref="P127" ca="1">_xlfn.IFS(NOT($H127), "", $G127&lt;1, VLOOKUP("EMPTY",$D$29:$E$31,2,FALSE), $G127&gt;2, VLOOKUP("OVER",$D$29:$E$31,2,FALSE), TRUE, VLOOKUP(J127, $A$9:$B$23, 2,FALSE))</f>
        <v/>
      </c>
      <c r="Q127" t="str" cm="1">
        <f t="array" aca="1" ref="Q127" ca="1">_xlfn.IFS(NOT($H127), "", $G127&lt;2, VLOOKUP("EMPTY",$D$29:$E$31,2,FALSE), $G127&gt;2, VLOOKUP("OVER",$D$29:$E$31,2,FALSE), TRUE, VLOOKUP(K127, $A$9:$B$23, 2,FALSE))</f>
        <v/>
      </c>
    </row>
    <row r="128" spans="6:17" x14ac:dyDescent="0.3">
      <c r="F128">
        <f ca="1">COUNTIF(OFFSET('정보 입력 시트'!$G131, 0, 0, 1, 15), $E$2)</f>
        <v>0</v>
      </c>
      <c r="G128">
        <f ca="1">COUNTIF(OFFSET('정보 입력 시트'!$G131, 0, 0, 1, 15), $E$3)</f>
        <v>0</v>
      </c>
      <c r="H128" t="b">
        <f t="shared" ca="1" si="50"/>
        <v>0</v>
      </c>
      <c r="I128" t="str">
        <f ca="1">IF(NOT($H128), "", IF($F128=1,MATCH($E$2,OFFSET('정보 입력 시트'!$G131, 0, 0, 1, 15),0),0))</f>
        <v/>
      </c>
      <c r="J128" t="str">
        <f ca="1">IF(NOT($H128),"",IF($G128&lt;1, 0, MATCH($E$3,OFFSET('정보 입력 시트'!$G131, 0, 0, 1, 15),0)))</f>
        <v/>
      </c>
      <c r="K128" t="str">
        <f ca="1">IF(NOT($H128),"",IF($G128&lt;2, 0, MATCH($E$3,OFFSET('정보 입력 시트'!$G131, 0, J128, 1, 15-J128),0)+J128))</f>
        <v/>
      </c>
      <c r="L128" t="str">
        <f t="shared" ca="1" si="51"/>
        <v/>
      </c>
      <c r="M128" t="str" cm="1">
        <f t="array" aca="1" ref="M128" ca="1">_xlfn.IFS(NOT($H128),"",$L128=0,0,TRUE,J128)</f>
        <v/>
      </c>
      <c r="N128" t="str" cm="1">
        <f t="array" aca="1" ref="N128" ca="1">_xlfn.IFS(NOT($H128),"",$L128=0,0,TRUE,K128)</f>
        <v/>
      </c>
      <c r="O128" t="str" cm="1">
        <f t="array" aca="1" ref="O128" ca="1">_xlfn.IFS(NOT($H128), "", $F128=0, IF($G128=0, VLOOKUP("EMPTY",$D$29:$E$31,2,FALSE), VLOOKUP("REQUIRED",$D$29:$E$31,2,FALSE)), $F128&gt;1, VLOOKUP("OVER",$D$29:$E$31,2,FALSE), TRUE, VLOOKUP(I128, $A$9:$B$23, 2,FALSE))</f>
        <v/>
      </c>
      <c r="P128" t="str" cm="1">
        <f t="array" aca="1" ref="P128" ca="1">_xlfn.IFS(NOT($H128), "", $G128&lt;1, VLOOKUP("EMPTY",$D$29:$E$31,2,FALSE), $G128&gt;2, VLOOKUP("OVER",$D$29:$E$31,2,FALSE), TRUE, VLOOKUP(J128, $A$9:$B$23, 2,FALSE))</f>
        <v/>
      </c>
      <c r="Q128" t="str" cm="1">
        <f t="array" aca="1" ref="Q128" ca="1">_xlfn.IFS(NOT($H128), "", $G128&lt;2, VLOOKUP("EMPTY",$D$29:$E$31,2,FALSE), $G128&gt;2, VLOOKUP("OVER",$D$29:$E$31,2,FALSE), TRUE, VLOOKUP(K128, $A$9:$B$23, 2,FALSE))</f>
        <v/>
      </c>
    </row>
    <row r="129" spans="6:17" x14ac:dyDescent="0.3">
      <c r="F129">
        <f ca="1">COUNTIF(OFFSET('정보 입력 시트'!$G132, 0, 0, 1, 15), $E$2)</f>
        <v>0</v>
      </c>
      <c r="G129">
        <f ca="1">COUNTIF(OFFSET('정보 입력 시트'!$G132, 0, 0, 1, 15), $E$3)</f>
        <v>0</v>
      </c>
      <c r="H129" t="b">
        <f t="shared" ca="1" si="50"/>
        <v>0</v>
      </c>
      <c r="I129" t="str">
        <f ca="1">IF(NOT($H129), "", IF($F129=1,MATCH($E$2,OFFSET('정보 입력 시트'!$G132, 0, 0, 1, 15),0),0))</f>
        <v/>
      </c>
      <c r="J129" t="str">
        <f ca="1">IF(NOT($H129),"",IF($G129&lt;1, 0, MATCH($E$3,OFFSET('정보 입력 시트'!$G132, 0, 0, 1, 15),0)))</f>
        <v/>
      </c>
      <c r="K129" t="str">
        <f ca="1">IF(NOT($H129),"",IF($G129&lt;2, 0, MATCH($E$3,OFFSET('정보 입력 시트'!$G132, 0, J129, 1, 15-J129),0)+J129))</f>
        <v/>
      </c>
      <c r="L129" t="str">
        <f t="shared" ca="1" si="51"/>
        <v/>
      </c>
      <c r="M129" t="str" cm="1">
        <f t="array" aca="1" ref="M129" ca="1">_xlfn.IFS(NOT($H129),"",$L129=0,0,TRUE,J129)</f>
        <v/>
      </c>
      <c r="N129" t="str" cm="1">
        <f t="array" aca="1" ref="N129" ca="1">_xlfn.IFS(NOT($H129),"",$L129=0,0,TRUE,K129)</f>
        <v/>
      </c>
      <c r="O129" t="str" cm="1">
        <f t="array" aca="1" ref="O129" ca="1">_xlfn.IFS(NOT($H129), "", $F129=0, IF($G129=0, VLOOKUP("EMPTY",$D$29:$E$31,2,FALSE), VLOOKUP("REQUIRED",$D$29:$E$31,2,FALSE)), $F129&gt;1, VLOOKUP("OVER",$D$29:$E$31,2,FALSE), TRUE, VLOOKUP(I129, $A$9:$B$23, 2,FALSE))</f>
        <v/>
      </c>
      <c r="P129" t="str" cm="1">
        <f t="array" aca="1" ref="P129" ca="1">_xlfn.IFS(NOT($H129), "", $G129&lt;1, VLOOKUP("EMPTY",$D$29:$E$31,2,FALSE), $G129&gt;2, VLOOKUP("OVER",$D$29:$E$31,2,FALSE), TRUE, VLOOKUP(J129, $A$9:$B$23, 2,FALSE))</f>
        <v/>
      </c>
      <c r="Q129" t="str" cm="1">
        <f t="array" aca="1" ref="Q129" ca="1">_xlfn.IFS(NOT($H129), "", $G129&lt;2, VLOOKUP("EMPTY",$D$29:$E$31,2,FALSE), $G129&gt;2, VLOOKUP("OVER",$D$29:$E$31,2,FALSE), TRUE, VLOOKUP(K129, $A$9:$B$23, 2,FALSE))</f>
        <v/>
      </c>
    </row>
    <row r="130" spans="6:17" x14ac:dyDescent="0.3">
      <c r="F130">
        <f ca="1">COUNTIF(OFFSET('정보 입력 시트'!$G133, 0, 0, 1, 15), $E$2)</f>
        <v>0</v>
      </c>
      <c r="G130">
        <f ca="1">COUNTIF(OFFSET('정보 입력 시트'!$G133, 0, 0, 1, 15), $E$3)</f>
        <v>0</v>
      </c>
      <c r="H130" t="b">
        <f t="shared" ca="1" si="50"/>
        <v>0</v>
      </c>
      <c r="I130" t="str">
        <f ca="1">IF(NOT($H130), "", IF($F130=1,MATCH($E$2,OFFSET('정보 입력 시트'!$G133, 0, 0, 1, 15),0),0))</f>
        <v/>
      </c>
      <c r="J130" t="str">
        <f ca="1">IF(NOT($H130),"",IF($G130&lt;1, 0, MATCH($E$3,OFFSET('정보 입력 시트'!$G133, 0, 0, 1, 15),0)))</f>
        <v/>
      </c>
      <c r="K130" t="str">
        <f ca="1">IF(NOT($H130),"",IF($G130&lt;2, 0, MATCH($E$3,OFFSET('정보 입력 시트'!$G133, 0, J130, 1, 15-J130),0)+J130))</f>
        <v/>
      </c>
      <c r="L130" t="str">
        <f t="shared" ca="1" si="51"/>
        <v/>
      </c>
      <c r="M130" t="str" cm="1">
        <f t="array" aca="1" ref="M130" ca="1">_xlfn.IFS(NOT($H130),"",$L130=0,0,TRUE,J130)</f>
        <v/>
      </c>
      <c r="N130" t="str" cm="1">
        <f t="array" aca="1" ref="N130" ca="1">_xlfn.IFS(NOT($H130),"",$L130=0,0,TRUE,K130)</f>
        <v/>
      </c>
      <c r="O130" t="str" cm="1">
        <f t="array" aca="1" ref="O130" ca="1">_xlfn.IFS(NOT($H130), "", $F130=0, IF($G130=0, VLOOKUP("EMPTY",$D$29:$E$31,2,FALSE), VLOOKUP("REQUIRED",$D$29:$E$31,2,FALSE)), $F130&gt;1, VLOOKUP("OVER",$D$29:$E$31,2,FALSE), TRUE, VLOOKUP(I130, $A$9:$B$23, 2,FALSE))</f>
        <v/>
      </c>
      <c r="P130" t="str" cm="1">
        <f t="array" aca="1" ref="P130" ca="1">_xlfn.IFS(NOT($H130), "", $G130&lt;1, VLOOKUP("EMPTY",$D$29:$E$31,2,FALSE), $G130&gt;2, VLOOKUP("OVER",$D$29:$E$31,2,FALSE), TRUE, VLOOKUP(J130, $A$9:$B$23, 2,FALSE))</f>
        <v/>
      </c>
      <c r="Q130" t="str" cm="1">
        <f t="array" aca="1" ref="Q130" ca="1">_xlfn.IFS(NOT($H130), "", $G130&lt;2, VLOOKUP("EMPTY",$D$29:$E$31,2,FALSE), $G130&gt;2, VLOOKUP("OVER",$D$29:$E$31,2,FALSE), TRUE, VLOOKUP(K130, $A$9:$B$23, 2,FALSE))</f>
        <v/>
      </c>
    </row>
    <row r="131" spans="6:17" x14ac:dyDescent="0.3">
      <c r="F131">
        <f ca="1">COUNTIF(OFFSET('정보 입력 시트'!$G134, 0, 0, 1, 15), $E$2)</f>
        <v>0</v>
      </c>
      <c r="G131">
        <f ca="1">COUNTIF(OFFSET('정보 입력 시트'!$G134, 0, 0, 1, 15), $E$3)</f>
        <v>0</v>
      </c>
      <c r="H131" t="b">
        <f t="shared" ref="H131:H194" ca="1" si="57">OR($F131=1,I132&lt;&gt;"")</f>
        <v>0</v>
      </c>
      <c r="I131" t="str">
        <f ca="1">IF(NOT($H131), "", IF($F131=1,MATCH($E$2,OFFSET('정보 입력 시트'!$G134, 0, 0, 1, 15),0),0))</f>
        <v/>
      </c>
      <c r="J131" t="str">
        <f ca="1">IF(NOT($H131),"",IF($G131&lt;1, 0, MATCH($E$3,OFFSET('정보 입력 시트'!$G134, 0, 0, 1, 15),0)))</f>
        <v/>
      </c>
      <c r="K131" t="str">
        <f ca="1">IF(NOT($H131),"",IF($G131&lt;2, 0, MATCH($E$3,OFFSET('정보 입력 시트'!$G134, 0, J131, 1, 15-J131),0)+J131))</f>
        <v/>
      </c>
      <c r="L131" t="str">
        <f t="shared" ref="L131:L194" ca="1" si="58">IF(NOT($H131),"",I131)</f>
        <v/>
      </c>
      <c r="M131" t="str" cm="1">
        <f t="array" aca="1" ref="M131" ca="1">_xlfn.IFS(NOT($H131),"",$L131=0,0,TRUE,J131)</f>
        <v/>
      </c>
      <c r="N131" t="str" cm="1">
        <f t="array" aca="1" ref="N131" ca="1">_xlfn.IFS(NOT($H131),"",$L131=0,0,TRUE,K131)</f>
        <v/>
      </c>
      <c r="O131" t="str" cm="1">
        <f t="array" aca="1" ref="O131" ca="1">_xlfn.IFS(NOT($H131), "", $F131=0, IF($G131=0, VLOOKUP("EMPTY",$D$29:$E$31,2,FALSE), VLOOKUP("REQUIRED",$D$29:$E$31,2,FALSE)), $F131&gt;1, VLOOKUP("OVER",$D$29:$E$31,2,FALSE), TRUE, VLOOKUP(I131, $A$9:$B$23, 2,FALSE))</f>
        <v/>
      </c>
      <c r="P131" t="str" cm="1">
        <f t="array" aca="1" ref="P131" ca="1">_xlfn.IFS(NOT($H131), "", $G131&lt;1, VLOOKUP("EMPTY",$D$29:$E$31,2,FALSE), $G131&gt;2, VLOOKUP("OVER",$D$29:$E$31,2,FALSE), TRUE, VLOOKUP(J131, $A$9:$B$23, 2,FALSE))</f>
        <v/>
      </c>
      <c r="Q131" t="str" cm="1">
        <f t="array" aca="1" ref="Q131" ca="1">_xlfn.IFS(NOT($H131), "", $G131&lt;2, VLOOKUP("EMPTY",$D$29:$E$31,2,FALSE), $G131&gt;2, VLOOKUP("OVER",$D$29:$E$31,2,FALSE), TRUE, VLOOKUP(K131, $A$9:$B$23, 2,FALSE))</f>
        <v/>
      </c>
    </row>
    <row r="132" spans="6:17" x14ac:dyDescent="0.3">
      <c r="F132">
        <f ca="1">COUNTIF(OFFSET('정보 입력 시트'!$G135, 0, 0, 1, 15), $E$2)</f>
        <v>0</v>
      </c>
      <c r="G132">
        <f ca="1">COUNTIF(OFFSET('정보 입력 시트'!$G135, 0, 0, 1, 15), $E$3)</f>
        <v>0</v>
      </c>
      <c r="H132" t="b">
        <f t="shared" ca="1" si="57"/>
        <v>0</v>
      </c>
      <c r="I132" t="str">
        <f ca="1">IF(NOT($H132), "", IF($F132=1,MATCH($E$2,OFFSET('정보 입력 시트'!$G135, 0, 0, 1, 15),0),0))</f>
        <v/>
      </c>
      <c r="J132" t="str">
        <f ca="1">IF(NOT($H132),"",IF($G132&lt;1, 0, MATCH($E$3,OFFSET('정보 입력 시트'!$G135, 0, 0, 1, 15),0)))</f>
        <v/>
      </c>
      <c r="K132" t="str">
        <f ca="1">IF(NOT($H132),"",IF($G132&lt;2, 0, MATCH($E$3,OFFSET('정보 입력 시트'!$G135, 0, J132, 1, 15-J132),0)+J132))</f>
        <v/>
      </c>
      <c r="L132" t="str">
        <f t="shared" ca="1" si="58"/>
        <v/>
      </c>
      <c r="M132" t="str" cm="1">
        <f t="array" aca="1" ref="M132" ca="1">_xlfn.IFS(NOT($H132),"",$L132=0,0,TRUE,J132)</f>
        <v/>
      </c>
      <c r="N132" t="str" cm="1">
        <f t="array" aca="1" ref="N132" ca="1">_xlfn.IFS(NOT($H132),"",$L132=0,0,TRUE,K132)</f>
        <v/>
      </c>
      <c r="O132" t="str" cm="1">
        <f t="array" aca="1" ref="O132" ca="1">_xlfn.IFS(NOT($H132), "", $F132=0, IF($G132=0, VLOOKUP("EMPTY",$D$29:$E$31,2,FALSE), VLOOKUP("REQUIRED",$D$29:$E$31,2,FALSE)), $F132&gt;1, VLOOKUP("OVER",$D$29:$E$31,2,FALSE), TRUE, VLOOKUP(I132, $A$9:$B$23, 2,FALSE))</f>
        <v/>
      </c>
      <c r="P132" t="str" cm="1">
        <f t="array" aca="1" ref="P132" ca="1">_xlfn.IFS(NOT($H132), "", $G132&lt;1, VLOOKUP("EMPTY",$D$29:$E$31,2,FALSE), $G132&gt;2, VLOOKUP("OVER",$D$29:$E$31,2,FALSE), TRUE, VLOOKUP(J132, $A$9:$B$23, 2,FALSE))</f>
        <v/>
      </c>
      <c r="Q132" t="str" cm="1">
        <f t="array" aca="1" ref="Q132" ca="1">_xlfn.IFS(NOT($H132), "", $G132&lt;2, VLOOKUP("EMPTY",$D$29:$E$31,2,FALSE), $G132&gt;2, VLOOKUP("OVER",$D$29:$E$31,2,FALSE), TRUE, VLOOKUP(K132, $A$9:$B$23, 2,FALSE))</f>
        <v/>
      </c>
    </row>
    <row r="133" spans="6:17" x14ac:dyDescent="0.3">
      <c r="F133">
        <f ca="1">COUNTIF(OFFSET('정보 입력 시트'!$G136, 0, 0, 1, 15), $E$2)</f>
        <v>0</v>
      </c>
      <c r="G133">
        <f ca="1">COUNTIF(OFFSET('정보 입력 시트'!$G136, 0, 0, 1, 15), $E$3)</f>
        <v>0</v>
      </c>
      <c r="H133" t="b">
        <f t="shared" ca="1" si="57"/>
        <v>0</v>
      </c>
      <c r="I133" t="str">
        <f ca="1">IF(NOT($H133), "", IF($F133=1,MATCH($E$2,OFFSET('정보 입력 시트'!$G136, 0, 0, 1, 15),0),0))</f>
        <v/>
      </c>
      <c r="J133" t="str">
        <f ca="1">IF(NOT($H133),"",IF($G133&lt;1, 0, MATCH($E$3,OFFSET('정보 입력 시트'!$G136, 0, 0, 1, 15),0)))</f>
        <v/>
      </c>
      <c r="K133" t="str">
        <f ca="1">IF(NOT($H133),"",IF($G133&lt;2, 0, MATCH($E$3,OFFSET('정보 입력 시트'!$G136, 0, J133, 1, 15-J133),0)+J133))</f>
        <v/>
      </c>
      <c r="L133" t="str">
        <f t="shared" ca="1" si="58"/>
        <v/>
      </c>
      <c r="M133" t="str" cm="1">
        <f t="array" aca="1" ref="M133" ca="1">_xlfn.IFS(NOT($H133),"",$L133=0,0,TRUE,J133)</f>
        <v/>
      </c>
      <c r="N133" t="str" cm="1">
        <f t="array" aca="1" ref="N133" ca="1">_xlfn.IFS(NOT($H133),"",$L133=0,0,TRUE,K133)</f>
        <v/>
      </c>
      <c r="O133" t="str" cm="1">
        <f t="array" aca="1" ref="O133" ca="1">_xlfn.IFS(NOT($H133), "", $F133=0, IF($G133=0, VLOOKUP("EMPTY",$D$29:$E$31,2,FALSE), VLOOKUP("REQUIRED",$D$29:$E$31,2,FALSE)), $F133&gt;1, VLOOKUP("OVER",$D$29:$E$31,2,FALSE), TRUE, VLOOKUP(I133, $A$9:$B$23, 2,FALSE))</f>
        <v/>
      </c>
      <c r="P133" t="str" cm="1">
        <f t="array" aca="1" ref="P133" ca="1">_xlfn.IFS(NOT($H133), "", $G133&lt;1, VLOOKUP("EMPTY",$D$29:$E$31,2,FALSE), $G133&gt;2, VLOOKUP("OVER",$D$29:$E$31,2,FALSE), TRUE, VLOOKUP(J133, $A$9:$B$23, 2,FALSE))</f>
        <v/>
      </c>
      <c r="Q133" t="str" cm="1">
        <f t="array" aca="1" ref="Q133" ca="1">_xlfn.IFS(NOT($H133), "", $G133&lt;2, VLOOKUP("EMPTY",$D$29:$E$31,2,FALSE), $G133&gt;2, VLOOKUP("OVER",$D$29:$E$31,2,FALSE), TRUE, VLOOKUP(K133, $A$9:$B$23, 2,FALSE))</f>
        <v/>
      </c>
    </row>
    <row r="134" spans="6:17" x14ac:dyDescent="0.3">
      <c r="F134">
        <f ca="1">COUNTIF(OFFSET('정보 입력 시트'!$G137, 0, 0, 1, 15), $E$2)</f>
        <v>0</v>
      </c>
      <c r="G134">
        <f ca="1">COUNTIF(OFFSET('정보 입력 시트'!$G137, 0, 0, 1, 15), $E$3)</f>
        <v>0</v>
      </c>
      <c r="H134" t="b">
        <f t="shared" ca="1" si="57"/>
        <v>0</v>
      </c>
      <c r="I134" t="str">
        <f ca="1">IF(NOT($H134), "", IF($F134=1,MATCH($E$2,OFFSET('정보 입력 시트'!$G137, 0, 0, 1, 15),0),0))</f>
        <v/>
      </c>
      <c r="J134" t="str">
        <f ca="1">IF(NOT($H134),"",IF($G134&lt;1, 0, MATCH($E$3,OFFSET('정보 입력 시트'!$G137, 0, 0, 1, 15),0)))</f>
        <v/>
      </c>
      <c r="K134" t="str">
        <f ca="1">IF(NOT($H134),"",IF($G134&lt;2, 0, MATCH($E$3,OFFSET('정보 입력 시트'!$G137, 0, J134, 1, 15-J134),0)+J134))</f>
        <v/>
      </c>
      <c r="L134" t="str">
        <f t="shared" ca="1" si="58"/>
        <v/>
      </c>
      <c r="M134" t="str" cm="1">
        <f t="array" aca="1" ref="M134" ca="1">_xlfn.IFS(NOT($H134),"",$L134=0,0,TRUE,J134)</f>
        <v/>
      </c>
      <c r="N134" t="str" cm="1">
        <f t="array" aca="1" ref="N134" ca="1">_xlfn.IFS(NOT($H134),"",$L134=0,0,TRUE,K134)</f>
        <v/>
      </c>
      <c r="O134" t="str" cm="1">
        <f t="array" aca="1" ref="O134" ca="1">_xlfn.IFS(NOT($H134), "", $F134=0, IF($G134=0, VLOOKUP("EMPTY",$D$29:$E$31,2,FALSE), VLOOKUP("REQUIRED",$D$29:$E$31,2,FALSE)), $F134&gt;1, VLOOKUP("OVER",$D$29:$E$31,2,FALSE), TRUE, VLOOKUP(I134, $A$9:$B$23, 2,FALSE))</f>
        <v/>
      </c>
      <c r="P134" t="str" cm="1">
        <f t="array" aca="1" ref="P134" ca="1">_xlfn.IFS(NOT($H134), "", $G134&lt;1, VLOOKUP("EMPTY",$D$29:$E$31,2,FALSE), $G134&gt;2, VLOOKUP("OVER",$D$29:$E$31,2,FALSE), TRUE, VLOOKUP(J134, $A$9:$B$23, 2,FALSE))</f>
        <v/>
      </c>
      <c r="Q134" t="str" cm="1">
        <f t="array" aca="1" ref="Q134" ca="1">_xlfn.IFS(NOT($H134), "", $G134&lt;2, VLOOKUP("EMPTY",$D$29:$E$31,2,FALSE), $G134&gt;2, VLOOKUP("OVER",$D$29:$E$31,2,FALSE), TRUE, VLOOKUP(K134, $A$9:$B$23, 2,FALSE))</f>
        <v/>
      </c>
    </row>
    <row r="135" spans="6:17" x14ac:dyDescent="0.3">
      <c r="F135">
        <f ca="1">COUNTIF(OFFSET('정보 입력 시트'!$G138, 0, 0, 1, 15), $E$2)</f>
        <v>0</v>
      </c>
      <c r="G135">
        <f ca="1">COUNTIF(OFFSET('정보 입력 시트'!$G138, 0, 0, 1, 15), $E$3)</f>
        <v>0</v>
      </c>
      <c r="H135" t="b">
        <f t="shared" ca="1" si="57"/>
        <v>0</v>
      </c>
      <c r="I135" t="str">
        <f ca="1">IF(NOT($H135), "", IF($F135=1,MATCH($E$2,OFFSET('정보 입력 시트'!$G138, 0, 0, 1, 15),0),0))</f>
        <v/>
      </c>
      <c r="J135" t="str">
        <f ca="1">IF(NOT($H135),"",IF($G135&lt;1, 0, MATCH($E$3,OFFSET('정보 입력 시트'!$G138, 0, 0, 1, 15),0)))</f>
        <v/>
      </c>
      <c r="K135" t="str">
        <f ca="1">IF(NOT($H135),"",IF($G135&lt;2, 0, MATCH($E$3,OFFSET('정보 입력 시트'!$G138, 0, J135, 1, 15-J135),0)+J135))</f>
        <v/>
      </c>
      <c r="L135" t="str">
        <f t="shared" ca="1" si="58"/>
        <v/>
      </c>
      <c r="M135" t="str" cm="1">
        <f t="array" aca="1" ref="M135" ca="1">_xlfn.IFS(NOT($H135),"",$L135=0,0,TRUE,J135)</f>
        <v/>
      </c>
      <c r="N135" t="str" cm="1">
        <f t="array" aca="1" ref="N135" ca="1">_xlfn.IFS(NOT($H135),"",$L135=0,0,TRUE,K135)</f>
        <v/>
      </c>
      <c r="O135" t="str" cm="1">
        <f t="array" aca="1" ref="O135" ca="1">_xlfn.IFS(NOT($H135), "", $F135=0, IF($G135=0, VLOOKUP("EMPTY",$D$29:$E$31,2,FALSE), VLOOKUP("REQUIRED",$D$29:$E$31,2,FALSE)), $F135&gt;1, VLOOKUP("OVER",$D$29:$E$31,2,FALSE), TRUE, VLOOKUP(I135, $A$9:$B$23, 2,FALSE))</f>
        <v/>
      </c>
      <c r="P135" t="str" cm="1">
        <f t="array" aca="1" ref="P135" ca="1">_xlfn.IFS(NOT($H135), "", $G135&lt;1, VLOOKUP("EMPTY",$D$29:$E$31,2,FALSE), $G135&gt;2, VLOOKUP("OVER",$D$29:$E$31,2,FALSE), TRUE, VLOOKUP(J135, $A$9:$B$23, 2,FALSE))</f>
        <v/>
      </c>
      <c r="Q135" t="str" cm="1">
        <f t="array" aca="1" ref="Q135" ca="1">_xlfn.IFS(NOT($H135), "", $G135&lt;2, VLOOKUP("EMPTY",$D$29:$E$31,2,FALSE), $G135&gt;2, VLOOKUP("OVER",$D$29:$E$31,2,FALSE), TRUE, VLOOKUP(K135, $A$9:$B$23, 2,FALSE))</f>
        <v/>
      </c>
    </row>
    <row r="136" spans="6:17" x14ac:dyDescent="0.3">
      <c r="F136">
        <f ca="1">COUNTIF(OFFSET('정보 입력 시트'!$G139, 0, 0, 1, 15), $E$2)</f>
        <v>0</v>
      </c>
      <c r="G136">
        <f ca="1">COUNTIF(OFFSET('정보 입력 시트'!$G139, 0, 0, 1, 15), $E$3)</f>
        <v>0</v>
      </c>
      <c r="H136" t="b">
        <f t="shared" ca="1" si="57"/>
        <v>0</v>
      </c>
      <c r="I136" t="str">
        <f ca="1">IF(NOT($H136), "", IF($F136=1,MATCH($E$2,OFFSET('정보 입력 시트'!$G139, 0, 0, 1, 15),0),0))</f>
        <v/>
      </c>
      <c r="J136" t="str">
        <f ca="1">IF(NOT($H136),"",IF($G136&lt;1, 0, MATCH($E$3,OFFSET('정보 입력 시트'!$G139, 0, 0, 1, 15),0)))</f>
        <v/>
      </c>
      <c r="K136" t="str">
        <f ca="1">IF(NOT($H136),"",IF($G136&lt;2, 0, MATCH($E$3,OFFSET('정보 입력 시트'!$G139, 0, J136, 1, 15-J136),0)+J136))</f>
        <v/>
      </c>
      <c r="L136" t="str">
        <f t="shared" ca="1" si="58"/>
        <v/>
      </c>
      <c r="M136" t="str" cm="1">
        <f t="array" aca="1" ref="M136" ca="1">_xlfn.IFS(NOT($H136),"",$L136=0,0,TRUE,J136)</f>
        <v/>
      </c>
      <c r="N136" t="str" cm="1">
        <f t="array" aca="1" ref="N136" ca="1">_xlfn.IFS(NOT($H136),"",$L136=0,0,TRUE,K136)</f>
        <v/>
      </c>
      <c r="O136" t="str" cm="1">
        <f t="array" aca="1" ref="O136" ca="1">_xlfn.IFS(NOT($H136), "", $F136=0, IF($G136=0, VLOOKUP("EMPTY",$D$29:$E$31,2,FALSE), VLOOKUP("REQUIRED",$D$29:$E$31,2,FALSE)), $F136&gt;1, VLOOKUP("OVER",$D$29:$E$31,2,FALSE), TRUE, VLOOKUP(I136, $A$9:$B$23, 2,FALSE))</f>
        <v/>
      </c>
      <c r="P136" t="str" cm="1">
        <f t="array" aca="1" ref="P136" ca="1">_xlfn.IFS(NOT($H136), "", $G136&lt;1, VLOOKUP("EMPTY",$D$29:$E$31,2,FALSE), $G136&gt;2, VLOOKUP("OVER",$D$29:$E$31,2,FALSE), TRUE, VLOOKUP(J136, $A$9:$B$23, 2,FALSE))</f>
        <v/>
      </c>
      <c r="Q136" t="str" cm="1">
        <f t="array" aca="1" ref="Q136" ca="1">_xlfn.IFS(NOT($H136), "", $G136&lt;2, VLOOKUP("EMPTY",$D$29:$E$31,2,FALSE), $G136&gt;2, VLOOKUP("OVER",$D$29:$E$31,2,FALSE), TRUE, VLOOKUP(K136, $A$9:$B$23, 2,FALSE))</f>
        <v/>
      </c>
    </row>
    <row r="137" spans="6:17" x14ac:dyDescent="0.3">
      <c r="F137">
        <f ca="1">COUNTIF(OFFSET('정보 입력 시트'!$G140, 0, 0, 1, 15), $E$2)</f>
        <v>0</v>
      </c>
      <c r="G137">
        <f ca="1">COUNTIF(OFFSET('정보 입력 시트'!$G140, 0, 0, 1, 15), $E$3)</f>
        <v>0</v>
      </c>
      <c r="H137" t="b">
        <f t="shared" ca="1" si="57"/>
        <v>0</v>
      </c>
      <c r="I137" t="str">
        <f ca="1">IF(NOT($H137), "", IF($F137=1,MATCH($E$2,OFFSET('정보 입력 시트'!$G140, 0, 0, 1, 15),0),0))</f>
        <v/>
      </c>
      <c r="J137" t="str">
        <f ca="1">IF(NOT($H137),"",IF($G137&lt;1, 0, MATCH($E$3,OFFSET('정보 입력 시트'!$G140, 0, 0, 1, 15),0)))</f>
        <v/>
      </c>
      <c r="K137" t="str">
        <f ca="1">IF(NOT($H137),"",IF($G137&lt;2, 0, MATCH($E$3,OFFSET('정보 입력 시트'!$G140, 0, J137, 1, 15-J137),0)+J137))</f>
        <v/>
      </c>
      <c r="L137" t="str">
        <f t="shared" ca="1" si="58"/>
        <v/>
      </c>
      <c r="M137" t="str" cm="1">
        <f t="array" aca="1" ref="M137" ca="1">_xlfn.IFS(NOT($H137),"",$L137=0,0,TRUE,J137)</f>
        <v/>
      </c>
      <c r="N137" t="str" cm="1">
        <f t="array" aca="1" ref="N137" ca="1">_xlfn.IFS(NOT($H137),"",$L137=0,0,TRUE,K137)</f>
        <v/>
      </c>
      <c r="O137" t="str" cm="1">
        <f t="array" aca="1" ref="O137" ca="1">_xlfn.IFS(NOT($H137), "", $F137=0, IF($G137=0, VLOOKUP("EMPTY",$D$29:$E$31,2,FALSE), VLOOKUP("REQUIRED",$D$29:$E$31,2,FALSE)), $F137&gt;1, VLOOKUP("OVER",$D$29:$E$31,2,FALSE), TRUE, VLOOKUP(I137, $A$9:$B$23, 2,FALSE))</f>
        <v/>
      </c>
      <c r="P137" t="str" cm="1">
        <f t="array" aca="1" ref="P137" ca="1">_xlfn.IFS(NOT($H137), "", $G137&lt;1, VLOOKUP("EMPTY",$D$29:$E$31,2,FALSE), $G137&gt;2, VLOOKUP("OVER",$D$29:$E$31,2,FALSE), TRUE, VLOOKUP(J137, $A$9:$B$23, 2,FALSE))</f>
        <v/>
      </c>
      <c r="Q137" t="str" cm="1">
        <f t="array" aca="1" ref="Q137" ca="1">_xlfn.IFS(NOT($H137), "", $G137&lt;2, VLOOKUP("EMPTY",$D$29:$E$31,2,FALSE), $G137&gt;2, VLOOKUP("OVER",$D$29:$E$31,2,FALSE), TRUE, VLOOKUP(K137, $A$9:$B$23, 2,FALSE))</f>
        <v/>
      </c>
    </row>
    <row r="138" spans="6:17" x14ac:dyDescent="0.3">
      <c r="F138">
        <f ca="1">COUNTIF(OFFSET('정보 입력 시트'!$G141, 0, 0, 1, 15), $E$2)</f>
        <v>0</v>
      </c>
      <c r="G138">
        <f ca="1">COUNTIF(OFFSET('정보 입력 시트'!$G141, 0, 0, 1, 15), $E$3)</f>
        <v>0</v>
      </c>
      <c r="H138" t="b">
        <f t="shared" ca="1" si="57"/>
        <v>0</v>
      </c>
      <c r="I138" t="str">
        <f ca="1">IF(NOT($H138), "", IF($F138=1,MATCH($E$2,OFFSET('정보 입력 시트'!$G141, 0, 0, 1, 15),0),0))</f>
        <v/>
      </c>
      <c r="J138" t="str">
        <f ca="1">IF(NOT($H138),"",IF($G138&lt;1, 0, MATCH($E$3,OFFSET('정보 입력 시트'!$G141, 0, 0, 1, 15),0)))</f>
        <v/>
      </c>
      <c r="K138" t="str">
        <f ca="1">IF(NOT($H138),"",IF($G138&lt;2, 0, MATCH($E$3,OFFSET('정보 입력 시트'!$G141, 0, J138, 1, 15-J138),0)+J138))</f>
        <v/>
      </c>
      <c r="L138" t="str">
        <f t="shared" ca="1" si="58"/>
        <v/>
      </c>
      <c r="M138" t="str" cm="1">
        <f t="array" aca="1" ref="M138" ca="1">_xlfn.IFS(NOT($H138),"",$L138=0,0,TRUE,J138)</f>
        <v/>
      </c>
      <c r="N138" t="str" cm="1">
        <f t="array" aca="1" ref="N138" ca="1">_xlfn.IFS(NOT($H138),"",$L138=0,0,TRUE,K138)</f>
        <v/>
      </c>
      <c r="O138" t="str" cm="1">
        <f t="array" aca="1" ref="O138" ca="1">_xlfn.IFS(NOT($H138), "", $F138=0, IF($G138=0, VLOOKUP("EMPTY",$D$29:$E$31,2,FALSE), VLOOKUP("REQUIRED",$D$29:$E$31,2,FALSE)), $F138&gt;1, VLOOKUP("OVER",$D$29:$E$31,2,FALSE), TRUE, VLOOKUP(I138, $A$9:$B$23, 2,FALSE))</f>
        <v/>
      </c>
      <c r="P138" t="str" cm="1">
        <f t="array" aca="1" ref="P138" ca="1">_xlfn.IFS(NOT($H138), "", $G138&lt;1, VLOOKUP("EMPTY",$D$29:$E$31,2,FALSE), $G138&gt;2, VLOOKUP("OVER",$D$29:$E$31,2,FALSE), TRUE, VLOOKUP(J138, $A$9:$B$23, 2,FALSE))</f>
        <v/>
      </c>
      <c r="Q138" t="str" cm="1">
        <f t="array" aca="1" ref="Q138" ca="1">_xlfn.IFS(NOT($H138), "", $G138&lt;2, VLOOKUP("EMPTY",$D$29:$E$31,2,FALSE), $G138&gt;2, VLOOKUP("OVER",$D$29:$E$31,2,FALSE), TRUE, VLOOKUP(K138, $A$9:$B$23, 2,FALSE))</f>
        <v/>
      </c>
    </row>
    <row r="139" spans="6:17" x14ac:dyDescent="0.3">
      <c r="F139">
        <f ca="1">COUNTIF(OFFSET('정보 입력 시트'!$G142, 0, 0, 1, 15), $E$2)</f>
        <v>0</v>
      </c>
      <c r="G139">
        <f ca="1">COUNTIF(OFFSET('정보 입력 시트'!$G142, 0, 0, 1, 15), $E$3)</f>
        <v>0</v>
      </c>
      <c r="H139" t="b">
        <f t="shared" ca="1" si="57"/>
        <v>0</v>
      </c>
      <c r="I139" t="str">
        <f ca="1">IF(NOT($H139), "", IF($F139=1,MATCH($E$2,OFFSET('정보 입력 시트'!$G142, 0, 0, 1, 15),0),0))</f>
        <v/>
      </c>
      <c r="J139" t="str">
        <f ca="1">IF(NOT($H139),"",IF($G139&lt;1, 0, MATCH($E$3,OFFSET('정보 입력 시트'!$G142, 0, 0, 1, 15),0)))</f>
        <v/>
      </c>
      <c r="K139" t="str">
        <f ca="1">IF(NOT($H139),"",IF($G139&lt;2, 0, MATCH($E$3,OFFSET('정보 입력 시트'!$G142, 0, J139, 1, 15-J139),0)+J139))</f>
        <v/>
      </c>
      <c r="L139" t="str">
        <f t="shared" ca="1" si="58"/>
        <v/>
      </c>
      <c r="M139" t="str" cm="1">
        <f t="array" aca="1" ref="M139" ca="1">_xlfn.IFS(NOT($H139),"",$L139=0,0,TRUE,J139)</f>
        <v/>
      </c>
      <c r="N139" t="str" cm="1">
        <f t="array" aca="1" ref="N139" ca="1">_xlfn.IFS(NOT($H139),"",$L139=0,0,TRUE,K139)</f>
        <v/>
      </c>
      <c r="O139" t="str" cm="1">
        <f t="array" aca="1" ref="O139" ca="1">_xlfn.IFS(NOT($H139), "", $F139=0, IF($G139=0, VLOOKUP("EMPTY",$D$29:$E$31,2,FALSE), VLOOKUP("REQUIRED",$D$29:$E$31,2,FALSE)), $F139&gt;1, VLOOKUP("OVER",$D$29:$E$31,2,FALSE), TRUE, VLOOKUP(I139, $A$9:$B$23, 2,FALSE))</f>
        <v/>
      </c>
      <c r="P139" t="str" cm="1">
        <f t="array" aca="1" ref="P139" ca="1">_xlfn.IFS(NOT($H139), "", $G139&lt;1, VLOOKUP("EMPTY",$D$29:$E$31,2,FALSE), $G139&gt;2, VLOOKUP("OVER",$D$29:$E$31,2,FALSE), TRUE, VLOOKUP(J139, $A$9:$B$23, 2,FALSE))</f>
        <v/>
      </c>
      <c r="Q139" t="str" cm="1">
        <f t="array" aca="1" ref="Q139" ca="1">_xlfn.IFS(NOT($H139), "", $G139&lt;2, VLOOKUP("EMPTY",$D$29:$E$31,2,FALSE), $G139&gt;2, VLOOKUP("OVER",$D$29:$E$31,2,FALSE), TRUE, VLOOKUP(K139, $A$9:$B$23, 2,FALSE))</f>
        <v/>
      </c>
    </row>
    <row r="140" spans="6:17" x14ac:dyDescent="0.3">
      <c r="F140">
        <f ca="1">COUNTIF(OFFSET('정보 입력 시트'!$G143, 0, 0, 1, 15), $E$2)</f>
        <v>0</v>
      </c>
      <c r="G140">
        <f ca="1">COUNTIF(OFFSET('정보 입력 시트'!$G143, 0, 0, 1, 15), $E$3)</f>
        <v>0</v>
      </c>
      <c r="H140" t="b">
        <f t="shared" ca="1" si="57"/>
        <v>0</v>
      </c>
      <c r="I140" t="str">
        <f ca="1">IF(NOT($H140), "", IF($F140=1,MATCH($E$2,OFFSET('정보 입력 시트'!$G143, 0, 0, 1, 15),0),0))</f>
        <v/>
      </c>
      <c r="J140" t="str">
        <f ca="1">IF(NOT($H140),"",IF($G140&lt;1, 0, MATCH($E$3,OFFSET('정보 입력 시트'!$G143, 0, 0, 1, 15),0)))</f>
        <v/>
      </c>
      <c r="K140" t="str">
        <f ca="1">IF(NOT($H140),"",IF($G140&lt;2, 0, MATCH($E$3,OFFSET('정보 입력 시트'!$G143, 0, J140, 1, 15-J140),0)+J140))</f>
        <v/>
      </c>
      <c r="L140" t="str">
        <f t="shared" ca="1" si="58"/>
        <v/>
      </c>
      <c r="M140" t="str" cm="1">
        <f t="array" aca="1" ref="M140" ca="1">_xlfn.IFS(NOT($H140),"",$L140=0,0,TRUE,J140)</f>
        <v/>
      </c>
      <c r="N140" t="str" cm="1">
        <f t="array" aca="1" ref="N140" ca="1">_xlfn.IFS(NOT($H140),"",$L140=0,0,TRUE,K140)</f>
        <v/>
      </c>
      <c r="O140" t="str" cm="1">
        <f t="array" aca="1" ref="O140" ca="1">_xlfn.IFS(NOT($H140), "", $F140=0, IF($G140=0, VLOOKUP("EMPTY",$D$29:$E$31,2,FALSE), VLOOKUP("REQUIRED",$D$29:$E$31,2,FALSE)), $F140&gt;1, VLOOKUP("OVER",$D$29:$E$31,2,FALSE), TRUE, VLOOKUP(I140, $A$9:$B$23, 2,FALSE))</f>
        <v/>
      </c>
      <c r="P140" t="str" cm="1">
        <f t="array" aca="1" ref="P140" ca="1">_xlfn.IFS(NOT($H140), "", $G140&lt;1, VLOOKUP("EMPTY",$D$29:$E$31,2,FALSE), $G140&gt;2, VLOOKUP("OVER",$D$29:$E$31,2,FALSE), TRUE, VLOOKUP(J140, $A$9:$B$23, 2,FALSE))</f>
        <v/>
      </c>
      <c r="Q140" t="str" cm="1">
        <f t="array" aca="1" ref="Q140" ca="1">_xlfn.IFS(NOT($H140), "", $G140&lt;2, VLOOKUP("EMPTY",$D$29:$E$31,2,FALSE), $G140&gt;2, VLOOKUP("OVER",$D$29:$E$31,2,FALSE), TRUE, VLOOKUP(K140, $A$9:$B$23, 2,FALSE))</f>
        <v/>
      </c>
    </row>
    <row r="141" spans="6:17" x14ac:dyDescent="0.3">
      <c r="F141">
        <f ca="1">COUNTIF(OFFSET('정보 입력 시트'!$G144, 0, 0, 1, 15), $E$2)</f>
        <v>0</v>
      </c>
      <c r="G141">
        <f ca="1">COUNTIF(OFFSET('정보 입력 시트'!$G144, 0, 0, 1, 15), $E$3)</f>
        <v>0</v>
      </c>
      <c r="H141" t="b">
        <f t="shared" ca="1" si="57"/>
        <v>0</v>
      </c>
      <c r="I141" t="str">
        <f ca="1">IF(NOT($H141), "", IF($F141=1,MATCH($E$2,OFFSET('정보 입력 시트'!$G144, 0, 0, 1, 15),0),0))</f>
        <v/>
      </c>
      <c r="J141" t="str">
        <f ca="1">IF(NOT($H141),"",IF($G141&lt;1, 0, MATCH($E$3,OFFSET('정보 입력 시트'!$G144, 0, 0, 1, 15),0)))</f>
        <v/>
      </c>
      <c r="K141" t="str">
        <f ca="1">IF(NOT($H141),"",IF($G141&lt;2, 0, MATCH($E$3,OFFSET('정보 입력 시트'!$G144, 0, J141, 1, 15-J141),0)+J141))</f>
        <v/>
      </c>
      <c r="L141" t="str">
        <f t="shared" ca="1" si="58"/>
        <v/>
      </c>
      <c r="M141" t="str" cm="1">
        <f t="array" aca="1" ref="M141" ca="1">_xlfn.IFS(NOT($H141),"",$L141=0,0,TRUE,J141)</f>
        <v/>
      </c>
      <c r="N141" t="str" cm="1">
        <f t="array" aca="1" ref="N141" ca="1">_xlfn.IFS(NOT($H141),"",$L141=0,0,TRUE,K141)</f>
        <v/>
      </c>
      <c r="O141" t="str" cm="1">
        <f t="array" aca="1" ref="O141" ca="1">_xlfn.IFS(NOT($H141), "", $F141=0, IF($G141=0, VLOOKUP("EMPTY",$D$29:$E$31,2,FALSE), VLOOKUP("REQUIRED",$D$29:$E$31,2,FALSE)), $F141&gt;1, VLOOKUP("OVER",$D$29:$E$31,2,FALSE), TRUE, VLOOKUP(I141, $A$9:$B$23, 2,FALSE))</f>
        <v/>
      </c>
      <c r="P141" t="str" cm="1">
        <f t="array" aca="1" ref="P141" ca="1">_xlfn.IFS(NOT($H141), "", $G141&lt;1, VLOOKUP("EMPTY",$D$29:$E$31,2,FALSE), $G141&gt;2, VLOOKUP("OVER",$D$29:$E$31,2,FALSE), TRUE, VLOOKUP(J141, $A$9:$B$23, 2,FALSE))</f>
        <v/>
      </c>
      <c r="Q141" t="str" cm="1">
        <f t="array" aca="1" ref="Q141" ca="1">_xlfn.IFS(NOT($H141), "", $G141&lt;2, VLOOKUP("EMPTY",$D$29:$E$31,2,FALSE), $G141&gt;2, VLOOKUP("OVER",$D$29:$E$31,2,FALSE), TRUE, VLOOKUP(K141, $A$9:$B$23, 2,FALSE))</f>
        <v/>
      </c>
    </row>
    <row r="142" spans="6:17" x14ac:dyDescent="0.3">
      <c r="F142">
        <f ca="1">COUNTIF(OFFSET('정보 입력 시트'!$G145, 0, 0, 1, 15), $E$2)</f>
        <v>0</v>
      </c>
      <c r="G142">
        <f ca="1">COUNTIF(OFFSET('정보 입력 시트'!$G145, 0, 0, 1, 15), $E$3)</f>
        <v>0</v>
      </c>
      <c r="H142" t="b">
        <f t="shared" ca="1" si="57"/>
        <v>0</v>
      </c>
      <c r="I142" t="str">
        <f ca="1">IF(NOT($H142), "", IF($F142=1,MATCH($E$2,OFFSET('정보 입력 시트'!$G145, 0, 0, 1, 15),0),0))</f>
        <v/>
      </c>
      <c r="J142" t="str">
        <f ca="1">IF(NOT($H142),"",IF($G142&lt;1, 0, MATCH($E$3,OFFSET('정보 입력 시트'!$G145, 0, 0, 1, 15),0)))</f>
        <v/>
      </c>
      <c r="K142" t="str">
        <f ca="1">IF(NOT($H142),"",IF($G142&lt;2, 0, MATCH($E$3,OFFSET('정보 입력 시트'!$G145, 0, J142, 1, 15-J142),0)+J142))</f>
        <v/>
      </c>
      <c r="L142" t="str">
        <f t="shared" ca="1" si="58"/>
        <v/>
      </c>
      <c r="M142" t="str" cm="1">
        <f t="array" aca="1" ref="M142" ca="1">_xlfn.IFS(NOT($H142),"",$L142=0,0,TRUE,J142)</f>
        <v/>
      </c>
      <c r="N142" t="str" cm="1">
        <f t="array" aca="1" ref="N142" ca="1">_xlfn.IFS(NOT($H142),"",$L142=0,0,TRUE,K142)</f>
        <v/>
      </c>
      <c r="O142" t="str" cm="1">
        <f t="array" aca="1" ref="O142" ca="1">_xlfn.IFS(NOT($H142), "", $F142=0, IF($G142=0, VLOOKUP("EMPTY",$D$29:$E$31,2,FALSE), VLOOKUP("REQUIRED",$D$29:$E$31,2,FALSE)), $F142&gt;1, VLOOKUP("OVER",$D$29:$E$31,2,FALSE), TRUE, VLOOKUP(I142, $A$9:$B$23, 2,FALSE))</f>
        <v/>
      </c>
      <c r="P142" t="str" cm="1">
        <f t="array" aca="1" ref="P142" ca="1">_xlfn.IFS(NOT($H142), "", $G142&lt;1, VLOOKUP("EMPTY",$D$29:$E$31,2,FALSE), $G142&gt;2, VLOOKUP("OVER",$D$29:$E$31,2,FALSE), TRUE, VLOOKUP(J142, $A$9:$B$23, 2,FALSE))</f>
        <v/>
      </c>
      <c r="Q142" t="str" cm="1">
        <f t="array" aca="1" ref="Q142" ca="1">_xlfn.IFS(NOT($H142), "", $G142&lt;2, VLOOKUP("EMPTY",$D$29:$E$31,2,FALSE), $G142&gt;2, VLOOKUP("OVER",$D$29:$E$31,2,FALSE), TRUE, VLOOKUP(K142, $A$9:$B$23, 2,FALSE))</f>
        <v/>
      </c>
    </row>
    <row r="143" spans="6:17" x14ac:dyDescent="0.3">
      <c r="F143">
        <f ca="1">COUNTIF(OFFSET('정보 입력 시트'!$G146, 0, 0, 1, 15), $E$2)</f>
        <v>0</v>
      </c>
      <c r="G143">
        <f ca="1">COUNTIF(OFFSET('정보 입력 시트'!$G146, 0, 0, 1, 15), $E$3)</f>
        <v>0</v>
      </c>
      <c r="H143" t="b">
        <f t="shared" ca="1" si="57"/>
        <v>0</v>
      </c>
      <c r="I143" t="str">
        <f ca="1">IF(NOT($H143), "", IF($F143=1,MATCH($E$2,OFFSET('정보 입력 시트'!$G146, 0, 0, 1, 15),0),0))</f>
        <v/>
      </c>
      <c r="J143" t="str">
        <f ca="1">IF(NOT($H143),"",IF($G143&lt;1, 0, MATCH($E$3,OFFSET('정보 입력 시트'!$G146, 0, 0, 1, 15),0)))</f>
        <v/>
      </c>
      <c r="K143" t="str">
        <f ca="1">IF(NOT($H143),"",IF($G143&lt;2, 0, MATCH($E$3,OFFSET('정보 입력 시트'!$G146, 0, J143, 1, 15-J143),0)+J143))</f>
        <v/>
      </c>
      <c r="L143" t="str">
        <f t="shared" ca="1" si="58"/>
        <v/>
      </c>
      <c r="M143" t="str" cm="1">
        <f t="array" aca="1" ref="M143" ca="1">_xlfn.IFS(NOT($H143),"",$L143=0,0,TRUE,J143)</f>
        <v/>
      </c>
      <c r="N143" t="str" cm="1">
        <f t="array" aca="1" ref="N143" ca="1">_xlfn.IFS(NOT($H143),"",$L143=0,0,TRUE,K143)</f>
        <v/>
      </c>
      <c r="O143" t="str" cm="1">
        <f t="array" aca="1" ref="O143" ca="1">_xlfn.IFS(NOT($H143), "", $F143=0, IF($G143=0, VLOOKUP("EMPTY",$D$29:$E$31,2,FALSE), VLOOKUP("REQUIRED",$D$29:$E$31,2,FALSE)), $F143&gt;1, VLOOKUP("OVER",$D$29:$E$31,2,FALSE), TRUE, VLOOKUP(I143, $A$9:$B$23, 2,FALSE))</f>
        <v/>
      </c>
      <c r="P143" t="str" cm="1">
        <f t="array" aca="1" ref="P143" ca="1">_xlfn.IFS(NOT($H143), "", $G143&lt;1, VLOOKUP("EMPTY",$D$29:$E$31,2,FALSE), $G143&gt;2, VLOOKUP("OVER",$D$29:$E$31,2,FALSE), TRUE, VLOOKUP(J143, $A$9:$B$23, 2,FALSE))</f>
        <v/>
      </c>
      <c r="Q143" t="str" cm="1">
        <f t="array" aca="1" ref="Q143" ca="1">_xlfn.IFS(NOT($H143), "", $G143&lt;2, VLOOKUP("EMPTY",$D$29:$E$31,2,FALSE), $G143&gt;2, VLOOKUP("OVER",$D$29:$E$31,2,FALSE), TRUE, VLOOKUP(K143, $A$9:$B$23, 2,FALSE))</f>
        <v/>
      </c>
    </row>
    <row r="144" spans="6:17" x14ac:dyDescent="0.3">
      <c r="F144">
        <f ca="1">COUNTIF(OFFSET('정보 입력 시트'!$G147, 0, 0, 1, 15), $E$2)</f>
        <v>0</v>
      </c>
      <c r="G144">
        <f ca="1">COUNTIF(OFFSET('정보 입력 시트'!$G147, 0, 0, 1, 15), $E$3)</f>
        <v>0</v>
      </c>
      <c r="H144" t="b">
        <f t="shared" ca="1" si="57"/>
        <v>0</v>
      </c>
      <c r="I144" t="str">
        <f ca="1">IF(NOT($H144), "", IF($F144=1,MATCH($E$2,OFFSET('정보 입력 시트'!$G147, 0, 0, 1, 15),0),0))</f>
        <v/>
      </c>
      <c r="J144" t="str">
        <f ca="1">IF(NOT($H144),"",IF($G144&lt;1, 0, MATCH($E$3,OFFSET('정보 입력 시트'!$G147, 0, 0, 1, 15),0)))</f>
        <v/>
      </c>
      <c r="K144" t="str">
        <f ca="1">IF(NOT($H144),"",IF($G144&lt;2, 0, MATCH($E$3,OFFSET('정보 입력 시트'!$G147, 0, J144, 1, 15-J144),0)+J144))</f>
        <v/>
      </c>
      <c r="L144" t="str">
        <f t="shared" ca="1" si="58"/>
        <v/>
      </c>
      <c r="M144" t="str" cm="1">
        <f t="array" aca="1" ref="M144" ca="1">_xlfn.IFS(NOT($H144),"",$L144=0,0,TRUE,J144)</f>
        <v/>
      </c>
      <c r="N144" t="str" cm="1">
        <f t="array" aca="1" ref="N144" ca="1">_xlfn.IFS(NOT($H144),"",$L144=0,0,TRUE,K144)</f>
        <v/>
      </c>
      <c r="O144" t="str" cm="1">
        <f t="array" aca="1" ref="O144" ca="1">_xlfn.IFS(NOT($H144), "", $F144=0, IF($G144=0, VLOOKUP("EMPTY",$D$29:$E$31,2,FALSE), VLOOKUP("REQUIRED",$D$29:$E$31,2,FALSE)), $F144&gt;1, VLOOKUP("OVER",$D$29:$E$31,2,FALSE), TRUE, VLOOKUP(I144, $A$9:$B$23, 2,FALSE))</f>
        <v/>
      </c>
      <c r="P144" t="str" cm="1">
        <f t="array" aca="1" ref="P144" ca="1">_xlfn.IFS(NOT($H144), "", $G144&lt;1, VLOOKUP("EMPTY",$D$29:$E$31,2,FALSE), $G144&gt;2, VLOOKUP("OVER",$D$29:$E$31,2,FALSE), TRUE, VLOOKUP(J144, $A$9:$B$23, 2,FALSE))</f>
        <v/>
      </c>
      <c r="Q144" t="str" cm="1">
        <f t="array" aca="1" ref="Q144" ca="1">_xlfn.IFS(NOT($H144), "", $G144&lt;2, VLOOKUP("EMPTY",$D$29:$E$31,2,FALSE), $G144&gt;2, VLOOKUP("OVER",$D$29:$E$31,2,FALSE), TRUE, VLOOKUP(K144, $A$9:$B$23, 2,FALSE))</f>
        <v/>
      </c>
    </row>
    <row r="145" spans="6:17" x14ac:dyDescent="0.3">
      <c r="F145">
        <f ca="1">COUNTIF(OFFSET('정보 입력 시트'!$G148, 0, 0, 1, 15), $E$2)</f>
        <v>0</v>
      </c>
      <c r="G145">
        <f ca="1">COUNTIF(OFFSET('정보 입력 시트'!$G148, 0, 0, 1, 15), $E$3)</f>
        <v>0</v>
      </c>
      <c r="H145" t="b">
        <f t="shared" ca="1" si="57"/>
        <v>0</v>
      </c>
      <c r="I145" t="str">
        <f ca="1">IF(NOT($H145), "", IF($F145=1,MATCH($E$2,OFFSET('정보 입력 시트'!$G148, 0, 0, 1, 15),0),0))</f>
        <v/>
      </c>
      <c r="J145" t="str">
        <f ca="1">IF(NOT($H145),"",IF($G145&lt;1, 0, MATCH($E$3,OFFSET('정보 입력 시트'!$G148, 0, 0, 1, 15),0)))</f>
        <v/>
      </c>
      <c r="K145" t="str">
        <f ca="1">IF(NOT($H145),"",IF($G145&lt;2, 0, MATCH($E$3,OFFSET('정보 입력 시트'!$G148, 0, J145, 1, 15-J145),0)+J145))</f>
        <v/>
      </c>
      <c r="L145" t="str">
        <f t="shared" ca="1" si="58"/>
        <v/>
      </c>
      <c r="M145" t="str" cm="1">
        <f t="array" aca="1" ref="M145" ca="1">_xlfn.IFS(NOT($H145),"",$L145=0,0,TRUE,J145)</f>
        <v/>
      </c>
      <c r="N145" t="str" cm="1">
        <f t="array" aca="1" ref="N145" ca="1">_xlfn.IFS(NOT($H145),"",$L145=0,0,TRUE,K145)</f>
        <v/>
      </c>
      <c r="O145" t="str" cm="1">
        <f t="array" aca="1" ref="O145" ca="1">_xlfn.IFS(NOT($H145), "", $F145=0, IF($G145=0, VLOOKUP("EMPTY",$D$29:$E$31,2,FALSE), VLOOKUP("REQUIRED",$D$29:$E$31,2,FALSE)), $F145&gt;1, VLOOKUP("OVER",$D$29:$E$31,2,FALSE), TRUE, VLOOKUP(I145, $A$9:$B$23, 2,FALSE))</f>
        <v/>
      </c>
      <c r="P145" t="str" cm="1">
        <f t="array" aca="1" ref="P145" ca="1">_xlfn.IFS(NOT($H145), "", $G145&lt;1, VLOOKUP("EMPTY",$D$29:$E$31,2,FALSE), $G145&gt;2, VLOOKUP("OVER",$D$29:$E$31,2,FALSE), TRUE, VLOOKUP(J145, $A$9:$B$23, 2,FALSE))</f>
        <v/>
      </c>
      <c r="Q145" t="str" cm="1">
        <f t="array" aca="1" ref="Q145" ca="1">_xlfn.IFS(NOT($H145), "", $G145&lt;2, VLOOKUP("EMPTY",$D$29:$E$31,2,FALSE), $G145&gt;2, VLOOKUP("OVER",$D$29:$E$31,2,FALSE), TRUE, VLOOKUP(K145, $A$9:$B$23, 2,FALSE))</f>
        <v/>
      </c>
    </row>
    <row r="146" spans="6:17" x14ac:dyDescent="0.3">
      <c r="F146">
        <f ca="1">COUNTIF(OFFSET('정보 입력 시트'!$G149, 0, 0, 1, 15), $E$2)</f>
        <v>0</v>
      </c>
      <c r="G146">
        <f ca="1">COUNTIF(OFFSET('정보 입력 시트'!$G149, 0, 0, 1, 15), $E$3)</f>
        <v>0</v>
      </c>
      <c r="H146" t="b">
        <f t="shared" ca="1" si="57"/>
        <v>0</v>
      </c>
      <c r="I146" t="str">
        <f ca="1">IF(NOT($H146), "", IF($F146=1,MATCH($E$2,OFFSET('정보 입력 시트'!$G149, 0, 0, 1, 15),0),0))</f>
        <v/>
      </c>
      <c r="J146" t="str">
        <f ca="1">IF(NOT($H146),"",IF($G146&lt;1, 0, MATCH($E$3,OFFSET('정보 입력 시트'!$G149, 0, 0, 1, 15),0)))</f>
        <v/>
      </c>
      <c r="K146" t="str">
        <f ca="1">IF(NOT($H146),"",IF($G146&lt;2, 0, MATCH($E$3,OFFSET('정보 입력 시트'!$G149, 0, J146, 1, 15-J146),0)+J146))</f>
        <v/>
      </c>
      <c r="L146" t="str">
        <f t="shared" ca="1" si="58"/>
        <v/>
      </c>
      <c r="M146" t="str" cm="1">
        <f t="array" aca="1" ref="M146" ca="1">_xlfn.IFS(NOT($H146),"",$L146=0,0,TRUE,J146)</f>
        <v/>
      </c>
      <c r="N146" t="str" cm="1">
        <f t="array" aca="1" ref="N146" ca="1">_xlfn.IFS(NOT($H146),"",$L146=0,0,TRUE,K146)</f>
        <v/>
      </c>
      <c r="O146" t="str" cm="1">
        <f t="array" aca="1" ref="O146" ca="1">_xlfn.IFS(NOT($H146), "", $F146=0, IF($G146=0, VLOOKUP("EMPTY",$D$29:$E$31,2,FALSE), VLOOKUP("REQUIRED",$D$29:$E$31,2,FALSE)), $F146&gt;1, VLOOKUP("OVER",$D$29:$E$31,2,FALSE), TRUE, VLOOKUP(I146, $A$9:$B$23, 2,FALSE))</f>
        <v/>
      </c>
      <c r="P146" t="str" cm="1">
        <f t="array" aca="1" ref="P146" ca="1">_xlfn.IFS(NOT($H146), "", $G146&lt;1, VLOOKUP("EMPTY",$D$29:$E$31,2,FALSE), $G146&gt;2, VLOOKUP("OVER",$D$29:$E$31,2,FALSE), TRUE, VLOOKUP(J146, $A$9:$B$23, 2,FALSE))</f>
        <v/>
      </c>
      <c r="Q146" t="str" cm="1">
        <f t="array" aca="1" ref="Q146" ca="1">_xlfn.IFS(NOT($H146), "", $G146&lt;2, VLOOKUP("EMPTY",$D$29:$E$31,2,FALSE), $G146&gt;2, VLOOKUP("OVER",$D$29:$E$31,2,FALSE), TRUE, VLOOKUP(K146, $A$9:$B$23, 2,FALSE))</f>
        <v/>
      </c>
    </row>
    <row r="147" spans="6:17" x14ac:dyDescent="0.3">
      <c r="F147">
        <f ca="1">COUNTIF(OFFSET('정보 입력 시트'!$G150, 0, 0, 1, 15), $E$2)</f>
        <v>0</v>
      </c>
      <c r="G147">
        <f ca="1">COUNTIF(OFFSET('정보 입력 시트'!$G150, 0, 0, 1, 15), $E$3)</f>
        <v>0</v>
      </c>
      <c r="H147" t="b">
        <f t="shared" ca="1" si="57"/>
        <v>0</v>
      </c>
      <c r="I147" t="str">
        <f ca="1">IF(NOT($H147), "", IF($F147=1,MATCH($E$2,OFFSET('정보 입력 시트'!$G150, 0, 0, 1, 15),0),0))</f>
        <v/>
      </c>
      <c r="J147" t="str">
        <f ca="1">IF(NOT($H147),"",IF($G147&lt;1, 0, MATCH($E$3,OFFSET('정보 입력 시트'!$G150, 0, 0, 1, 15),0)))</f>
        <v/>
      </c>
      <c r="K147" t="str">
        <f ca="1">IF(NOT($H147),"",IF($G147&lt;2, 0, MATCH($E$3,OFFSET('정보 입력 시트'!$G150, 0, J147, 1, 15-J147),0)+J147))</f>
        <v/>
      </c>
      <c r="L147" t="str">
        <f t="shared" ca="1" si="58"/>
        <v/>
      </c>
      <c r="M147" t="str" cm="1">
        <f t="array" aca="1" ref="M147" ca="1">_xlfn.IFS(NOT($H147),"",$L147=0,0,TRUE,J147)</f>
        <v/>
      </c>
      <c r="N147" t="str" cm="1">
        <f t="array" aca="1" ref="N147" ca="1">_xlfn.IFS(NOT($H147),"",$L147=0,0,TRUE,K147)</f>
        <v/>
      </c>
      <c r="O147" t="str" cm="1">
        <f t="array" aca="1" ref="O147" ca="1">_xlfn.IFS(NOT($H147), "", $F147=0, IF($G147=0, VLOOKUP("EMPTY",$D$29:$E$31,2,FALSE), VLOOKUP("REQUIRED",$D$29:$E$31,2,FALSE)), $F147&gt;1, VLOOKUP("OVER",$D$29:$E$31,2,FALSE), TRUE, VLOOKUP(I147, $A$9:$B$23, 2,FALSE))</f>
        <v/>
      </c>
      <c r="P147" t="str" cm="1">
        <f t="array" aca="1" ref="P147" ca="1">_xlfn.IFS(NOT($H147), "", $G147&lt;1, VLOOKUP("EMPTY",$D$29:$E$31,2,FALSE), $G147&gt;2, VLOOKUP("OVER",$D$29:$E$31,2,FALSE), TRUE, VLOOKUP(J147, $A$9:$B$23, 2,FALSE))</f>
        <v/>
      </c>
      <c r="Q147" t="str" cm="1">
        <f t="array" aca="1" ref="Q147" ca="1">_xlfn.IFS(NOT($H147), "", $G147&lt;2, VLOOKUP("EMPTY",$D$29:$E$31,2,FALSE), $G147&gt;2, VLOOKUP("OVER",$D$29:$E$31,2,FALSE), TRUE, VLOOKUP(K147, $A$9:$B$23, 2,FALSE))</f>
        <v/>
      </c>
    </row>
    <row r="148" spans="6:17" x14ac:dyDescent="0.3">
      <c r="F148">
        <f ca="1">COUNTIF(OFFSET('정보 입력 시트'!$G151, 0, 0, 1, 15), $E$2)</f>
        <v>0</v>
      </c>
      <c r="G148">
        <f ca="1">COUNTIF(OFFSET('정보 입력 시트'!$G151, 0, 0, 1, 15), $E$3)</f>
        <v>0</v>
      </c>
      <c r="H148" t="b">
        <f t="shared" ca="1" si="57"/>
        <v>0</v>
      </c>
      <c r="I148" t="str">
        <f ca="1">IF(NOT($H148), "", IF($F148=1,MATCH($E$2,OFFSET('정보 입력 시트'!$G151, 0, 0, 1, 15),0),0))</f>
        <v/>
      </c>
      <c r="J148" t="str">
        <f ca="1">IF(NOT($H148),"",IF($G148&lt;1, 0, MATCH($E$3,OFFSET('정보 입력 시트'!$G151, 0, 0, 1, 15),0)))</f>
        <v/>
      </c>
      <c r="K148" t="str">
        <f ca="1">IF(NOT($H148),"",IF($G148&lt;2, 0, MATCH($E$3,OFFSET('정보 입력 시트'!$G151, 0, J148, 1, 15-J148),0)+J148))</f>
        <v/>
      </c>
      <c r="L148" t="str">
        <f t="shared" ca="1" si="58"/>
        <v/>
      </c>
      <c r="M148" t="str" cm="1">
        <f t="array" aca="1" ref="M148" ca="1">_xlfn.IFS(NOT($H148),"",$L148=0,0,TRUE,J148)</f>
        <v/>
      </c>
      <c r="N148" t="str" cm="1">
        <f t="array" aca="1" ref="N148" ca="1">_xlfn.IFS(NOT($H148),"",$L148=0,0,TRUE,K148)</f>
        <v/>
      </c>
      <c r="O148" t="str" cm="1">
        <f t="array" aca="1" ref="O148" ca="1">_xlfn.IFS(NOT($H148), "", $F148=0, IF($G148=0, VLOOKUP("EMPTY",$D$29:$E$31,2,FALSE), VLOOKUP("REQUIRED",$D$29:$E$31,2,FALSE)), $F148&gt;1, VLOOKUP("OVER",$D$29:$E$31,2,FALSE), TRUE, VLOOKUP(I148, $A$9:$B$23, 2,FALSE))</f>
        <v/>
      </c>
      <c r="P148" t="str" cm="1">
        <f t="array" aca="1" ref="P148" ca="1">_xlfn.IFS(NOT($H148), "", $G148&lt;1, VLOOKUP("EMPTY",$D$29:$E$31,2,FALSE), $G148&gt;2, VLOOKUP("OVER",$D$29:$E$31,2,FALSE), TRUE, VLOOKUP(J148, $A$9:$B$23, 2,FALSE))</f>
        <v/>
      </c>
      <c r="Q148" t="str" cm="1">
        <f t="array" aca="1" ref="Q148" ca="1">_xlfn.IFS(NOT($H148), "", $G148&lt;2, VLOOKUP("EMPTY",$D$29:$E$31,2,FALSE), $G148&gt;2, VLOOKUP("OVER",$D$29:$E$31,2,FALSE), TRUE, VLOOKUP(K148, $A$9:$B$23, 2,FALSE))</f>
        <v/>
      </c>
    </row>
    <row r="149" spans="6:17" x14ac:dyDescent="0.3">
      <c r="F149">
        <f ca="1">COUNTIF(OFFSET('정보 입력 시트'!$G152, 0, 0, 1, 15), $E$2)</f>
        <v>0</v>
      </c>
      <c r="G149">
        <f ca="1">COUNTIF(OFFSET('정보 입력 시트'!$G152, 0, 0, 1, 15), $E$3)</f>
        <v>0</v>
      </c>
      <c r="H149" t="b">
        <f t="shared" ca="1" si="57"/>
        <v>0</v>
      </c>
      <c r="I149" t="str">
        <f ca="1">IF(NOT($H149), "", IF($F149=1,MATCH($E$2,OFFSET('정보 입력 시트'!$G152, 0, 0, 1, 15),0),0))</f>
        <v/>
      </c>
      <c r="J149" t="str">
        <f ca="1">IF(NOT($H149),"",IF($G149&lt;1, 0, MATCH($E$3,OFFSET('정보 입력 시트'!$G152, 0, 0, 1, 15),0)))</f>
        <v/>
      </c>
      <c r="K149" t="str">
        <f ca="1">IF(NOT($H149),"",IF($G149&lt;2, 0, MATCH($E$3,OFFSET('정보 입력 시트'!$G152, 0, J149, 1, 15-J149),0)+J149))</f>
        <v/>
      </c>
      <c r="L149" t="str">
        <f t="shared" ca="1" si="58"/>
        <v/>
      </c>
      <c r="M149" t="str" cm="1">
        <f t="array" aca="1" ref="M149" ca="1">_xlfn.IFS(NOT($H149),"",$L149=0,0,TRUE,J149)</f>
        <v/>
      </c>
      <c r="N149" t="str" cm="1">
        <f t="array" aca="1" ref="N149" ca="1">_xlfn.IFS(NOT($H149),"",$L149=0,0,TRUE,K149)</f>
        <v/>
      </c>
      <c r="O149" t="str" cm="1">
        <f t="array" aca="1" ref="O149" ca="1">_xlfn.IFS(NOT($H149), "", $F149=0, IF($G149=0, VLOOKUP("EMPTY",$D$29:$E$31,2,FALSE), VLOOKUP("REQUIRED",$D$29:$E$31,2,FALSE)), $F149&gt;1, VLOOKUP("OVER",$D$29:$E$31,2,FALSE), TRUE, VLOOKUP(I149, $A$9:$B$23, 2,FALSE))</f>
        <v/>
      </c>
      <c r="P149" t="str" cm="1">
        <f t="array" aca="1" ref="P149" ca="1">_xlfn.IFS(NOT($H149), "", $G149&lt;1, VLOOKUP("EMPTY",$D$29:$E$31,2,FALSE), $G149&gt;2, VLOOKUP("OVER",$D$29:$E$31,2,FALSE), TRUE, VLOOKUP(J149, $A$9:$B$23, 2,FALSE))</f>
        <v/>
      </c>
      <c r="Q149" t="str" cm="1">
        <f t="array" aca="1" ref="Q149" ca="1">_xlfn.IFS(NOT($H149), "", $G149&lt;2, VLOOKUP("EMPTY",$D$29:$E$31,2,FALSE), $G149&gt;2, VLOOKUP("OVER",$D$29:$E$31,2,FALSE), TRUE, VLOOKUP(K149, $A$9:$B$23, 2,FALSE))</f>
        <v/>
      </c>
    </row>
    <row r="150" spans="6:17" x14ac:dyDescent="0.3">
      <c r="F150">
        <f ca="1">COUNTIF(OFFSET('정보 입력 시트'!$G153, 0, 0, 1, 15), $E$2)</f>
        <v>0</v>
      </c>
      <c r="G150">
        <f ca="1">COUNTIF(OFFSET('정보 입력 시트'!$G153, 0, 0, 1, 15), $E$3)</f>
        <v>0</v>
      </c>
      <c r="H150" t="b">
        <f t="shared" ca="1" si="57"/>
        <v>0</v>
      </c>
      <c r="I150" t="str">
        <f ca="1">IF(NOT($H150), "", IF($F150=1,MATCH($E$2,OFFSET('정보 입력 시트'!$G153, 0, 0, 1, 15),0),0))</f>
        <v/>
      </c>
      <c r="J150" t="str">
        <f ca="1">IF(NOT($H150),"",IF($G150&lt;1, 0, MATCH($E$3,OFFSET('정보 입력 시트'!$G153, 0, 0, 1, 15),0)))</f>
        <v/>
      </c>
      <c r="K150" t="str">
        <f ca="1">IF(NOT($H150),"",IF($G150&lt;2, 0, MATCH($E$3,OFFSET('정보 입력 시트'!$G153, 0, J150, 1, 15-J150),0)+J150))</f>
        <v/>
      </c>
      <c r="L150" t="str">
        <f t="shared" ca="1" si="58"/>
        <v/>
      </c>
      <c r="M150" t="str" cm="1">
        <f t="array" aca="1" ref="M150" ca="1">_xlfn.IFS(NOT($H150),"",$L150=0,0,TRUE,J150)</f>
        <v/>
      </c>
      <c r="N150" t="str" cm="1">
        <f t="array" aca="1" ref="N150" ca="1">_xlfn.IFS(NOT($H150),"",$L150=0,0,TRUE,K150)</f>
        <v/>
      </c>
      <c r="O150" t="str" cm="1">
        <f t="array" aca="1" ref="O150" ca="1">_xlfn.IFS(NOT($H150), "", $F150=0, IF($G150=0, VLOOKUP("EMPTY",$D$29:$E$31,2,FALSE), VLOOKUP("REQUIRED",$D$29:$E$31,2,FALSE)), $F150&gt;1, VLOOKUP("OVER",$D$29:$E$31,2,FALSE), TRUE, VLOOKUP(I150, $A$9:$B$23, 2,FALSE))</f>
        <v/>
      </c>
      <c r="P150" t="str" cm="1">
        <f t="array" aca="1" ref="P150" ca="1">_xlfn.IFS(NOT($H150), "", $G150&lt;1, VLOOKUP("EMPTY",$D$29:$E$31,2,FALSE), $G150&gt;2, VLOOKUP("OVER",$D$29:$E$31,2,FALSE), TRUE, VLOOKUP(J150, $A$9:$B$23, 2,FALSE))</f>
        <v/>
      </c>
      <c r="Q150" t="str" cm="1">
        <f t="array" aca="1" ref="Q150" ca="1">_xlfn.IFS(NOT($H150), "", $G150&lt;2, VLOOKUP("EMPTY",$D$29:$E$31,2,FALSE), $G150&gt;2, VLOOKUP("OVER",$D$29:$E$31,2,FALSE), TRUE, VLOOKUP(K150, $A$9:$B$23, 2,FALSE))</f>
        <v/>
      </c>
    </row>
    <row r="151" spans="6:17" x14ac:dyDescent="0.3">
      <c r="F151">
        <f ca="1">COUNTIF(OFFSET('정보 입력 시트'!$G154, 0, 0, 1, 15), $E$2)</f>
        <v>0</v>
      </c>
      <c r="G151">
        <f ca="1">COUNTIF(OFFSET('정보 입력 시트'!$G154, 0, 0, 1, 15), $E$3)</f>
        <v>0</v>
      </c>
      <c r="H151" t="b">
        <f t="shared" ca="1" si="57"/>
        <v>0</v>
      </c>
      <c r="I151" t="str">
        <f ca="1">IF(NOT($H151), "", IF($F151=1,MATCH($E$2,OFFSET('정보 입력 시트'!$G154, 0, 0, 1, 15),0),0))</f>
        <v/>
      </c>
      <c r="J151" t="str">
        <f ca="1">IF(NOT($H151),"",IF($G151&lt;1, 0, MATCH($E$3,OFFSET('정보 입력 시트'!$G154, 0, 0, 1, 15),0)))</f>
        <v/>
      </c>
      <c r="K151" t="str">
        <f ca="1">IF(NOT($H151),"",IF($G151&lt;2, 0, MATCH($E$3,OFFSET('정보 입력 시트'!$G154, 0, J151, 1, 15-J151),0)+J151))</f>
        <v/>
      </c>
      <c r="L151" t="str">
        <f t="shared" ca="1" si="58"/>
        <v/>
      </c>
      <c r="M151" t="str" cm="1">
        <f t="array" aca="1" ref="M151" ca="1">_xlfn.IFS(NOT($H151),"",$L151=0,0,TRUE,J151)</f>
        <v/>
      </c>
      <c r="N151" t="str" cm="1">
        <f t="array" aca="1" ref="N151" ca="1">_xlfn.IFS(NOT($H151),"",$L151=0,0,TRUE,K151)</f>
        <v/>
      </c>
      <c r="O151" t="str" cm="1">
        <f t="array" aca="1" ref="O151" ca="1">_xlfn.IFS(NOT($H151), "", $F151=0, IF($G151=0, VLOOKUP("EMPTY",$D$29:$E$31,2,FALSE), VLOOKUP("REQUIRED",$D$29:$E$31,2,FALSE)), $F151&gt;1, VLOOKUP("OVER",$D$29:$E$31,2,FALSE), TRUE, VLOOKUP(I151, $A$9:$B$23, 2,FALSE))</f>
        <v/>
      </c>
      <c r="P151" t="str" cm="1">
        <f t="array" aca="1" ref="P151" ca="1">_xlfn.IFS(NOT($H151), "", $G151&lt;1, VLOOKUP("EMPTY",$D$29:$E$31,2,FALSE), $G151&gt;2, VLOOKUP("OVER",$D$29:$E$31,2,FALSE), TRUE, VLOOKUP(J151, $A$9:$B$23, 2,FALSE))</f>
        <v/>
      </c>
      <c r="Q151" t="str" cm="1">
        <f t="array" aca="1" ref="Q151" ca="1">_xlfn.IFS(NOT($H151), "", $G151&lt;2, VLOOKUP("EMPTY",$D$29:$E$31,2,FALSE), $G151&gt;2, VLOOKUP("OVER",$D$29:$E$31,2,FALSE), TRUE, VLOOKUP(K151, $A$9:$B$23, 2,FALSE))</f>
        <v/>
      </c>
    </row>
    <row r="152" spans="6:17" x14ac:dyDescent="0.3">
      <c r="F152">
        <f ca="1">COUNTIF(OFFSET('정보 입력 시트'!$G155, 0, 0, 1, 15), $E$2)</f>
        <v>0</v>
      </c>
      <c r="G152">
        <f ca="1">COUNTIF(OFFSET('정보 입력 시트'!$G155, 0, 0, 1, 15), $E$3)</f>
        <v>0</v>
      </c>
      <c r="H152" t="b">
        <f t="shared" ca="1" si="57"/>
        <v>0</v>
      </c>
      <c r="I152" t="str">
        <f ca="1">IF(NOT($H152), "", IF($F152=1,MATCH($E$2,OFFSET('정보 입력 시트'!$G155, 0, 0, 1, 15),0),0))</f>
        <v/>
      </c>
      <c r="J152" t="str">
        <f ca="1">IF(NOT($H152),"",IF($G152&lt;1, 0, MATCH($E$3,OFFSET('정보 입력 시트'!$G155, 0, 0, 1, 15),0)))</f>
        <v/>
      </c>
      <c r="K152" t="str">
        <f ca="1">IF(NOT($H152),"",IF($G152&lt;2, 0, MATCH($E$3,OFFSET('정보 입력 시트'!$G155, 0, J152, 1, 15-J152),0)+J152))</f>
        <v/>
      </c>
      <c r="L152" t="str">
        <f t="shared" ca="1" si="58"/>
        <v/>
      </c>
      <c r="M152" t="str" cm="1">
        <f t="array" aca="1" ref="M152" ca="1">_xlfn.IFS(NOT($H152),"",$L152=0,0,TRUE,J152)</f>
        <v/>
      </c>
      <c r="N152" t="str" cm="1">
        <f t="array" aca="1" ref="N152" ca="1">_xlfn.IFS(NOT($H152),"",$L152=0,0,TRUE,K152)</f>
        <v/>
      </c>
      <c r="O152" t="str" cm="1">
        <f t="array" aca="1" ref="O152" ca="1">_xlfn.IFS(NOT($H152), "", $F152=0, IF($G152=0, VLOOKUP("EMPTY",$D$29:$E$31,2,FALSE), VLOOKUP("REQUIRED",$D$29:$E$31,2,FALSE)), $F152&gt;1, VLOOKUP("OVER",$D$29:$E$31,2,FALSE), TRUE, VLOOKUP(I152, $A$9:$B$23, 2,FALSE))</f>
        <v/>
      </c>
      <c r="P152" t="str" cm="1">
        <f t="array" aca="1" ref="P152" ca="1">_xlfn.IFS(NOT($H152), "", $G152&lt;1, VLOOKUP("EMPTY",$D$29:$E$31,2,FALSE), $G152&gt;2, VLOOKUP("OVER",$D$29:$E$31,2,FALSE), TRUE, VLOOKUP(J152, $A$9:$B$23, 2,FALSE))</f>
        <v/>
      </c>
      <c r="Q152" t="str" cm="1">
        <f t="array" aca="1" ref="Q152" ca="1">_xlfn.IFS(NOT($H152), "", $G152&lt;2, VLOOKUP("EMPTY",$D$29:$E$31,2,FALSE), $G152&gt;2, VLOOKUP("OVER",$D$29:$E$31,2,FALSE), TRUE, VLOOKUP(K152, $A$9:$B$23, 2,FALSE))</f>
        <v/>
      </c>
    </row>
    <row r="153" spans="6:17" x14ac:dyDescent="0.3">
      <c r="F153">
        <f ca="1">COUNTIF(OFFSET('정보 입력 시트'!$G156, 0, 0, 1, 15), $E$2)</f>
        <v>0</v>
      </c>
      <c r="G153">
        <f ca="1">COUNTIF(OFFSET('정보 입력 시트'!$G156, 0, 0, 1, 15), $E$3)</f>
        <v>0</v>
      </c>
      <c r="H153" t="b">
        <f t="shared" ca="1" si="57"/>
        <v>0</v>
      </c>
      <c r="I153" t="str">
        <f ca="1">IF(NOT($H153), "", IF($F153=1,MATCH($E$2,OFFSET('정보 입력 시트'!$G156, 0, 0, 1, 15),0),0))</f>
        <v/>
      </c>
      <c r="J153" t="str">
        <f ca="1">IF(NOT($H153),"",IF($G153&lt;1, 0, MATCH($E$3,OFFSET('정보 입력 시트'!$G156, 0, 0, 1, 15),0)))</f>
        <v/>
      </c>
      <c r="K153" t="str">
        <f ca="1">IF(NOT($H153),"",IF($G153&lt;2, 0, MATCH($E$3,OFFSET('정보 입력 시트'!$G156, 0, J153, 1, 15-J153),0)+J153))</f>
        <v/>
      </c>
      <c r="L153" t="str">
        <f t="shared" ca="1" si="58"/>
        <v/>
      </c>
      <c r="M153" t="str" cm="1">
        <f t="array" aca="1" ref="M153" ca="1">_xlfn.IFS(NOT($H153),"",$L153=0,0,TRUE,J153)</f>
        <v/>
      </c>
      <c r="N153" t="str" cm="1">
        <f t="array" aca="1" ref="N153" ca="1">_xlfn.IFS(NOT($H153),"",$L153=0,0,TRUE,K153)</f>
        <v/>
      </c>
      <c r="O153" t="str" cm="1">
        <f t="array" aca="1" ref="O153" ca="1">_xlfn.IFS(NOT($H153), "", $F153=0, IF($G153=0, VLOOKUP("EMPTY",$D$29:$E$31,2,FALSE), VLOOKUP("REQUIRED",$D$29:$E$31,2,FALSE)), $F153&gt;1, VLOOKUP("OVER",$D$29:$E$31,2,FALSE), TRUE, VLOOKUP(I153, $A$9:$B$23, 2,FALSE))</f>
        <v/>
      </c>
      <c r="P153" t="str" cm="1">
        <f t="array" aca="1" ref="P153" ca="1">_xlfn.IFS(NOT($H153), "", $G153&lt;1, VLOOKUP("EMPTY",$D$29:$E$31,2,FALSE), $G153&gt;2, VLOOKUP("OVER",$D$29:$E$31,2,FALSE), TRUE, VLOOKUP(J153, $A$9:$B$23, 2,FALSE))</f>
        <v/>
      </c>
      <c r="Q153" t="str" cm="1">
        <f t="array" aca="1" ref="Q153" ca="1">_xlfn.IFS(NOT($H153), "", $G153&lt;2, VLOOKUP("EMPTY",$D$29:$E$31,2,FALSE), $G153&gt;2, VLOOKUP("OVER",$D$29:$E$31,2,FALSE), TRUE, VLOOKUP(K153, $A$9:$B$23, 2,FALSE))</f>
        <v/>
      </c>
    </row>
    <row r="154" spans="6:17" x14ac:dyDescent="0.3">
      <c r="F154">
        <f ca="1">COUNTIF(OFFSET('정보 입력 시트'!$G157, 0, 0, 1, 15), $E$2)</f>
        <v>0</v>
      </c>
      <c r="G154">
        <f ca="1">COUNTIF(OFFSET('정보 입력 시트'!$G157, 0, 0, 1, 15), $E$3)</f>
        <v>0</v>
      </c>
      <c r="H154" t="b">
        <f t="shared" ca="1" si="57"/>
        <v>0</v>
      </c>
      <c r="I154" t="str">
        <f ca="1">IF(NOT($H154), "", IF($F154=1,MATCH($E$2,OFFSET('정보 입력 시트'!$G157, 0, 0, 1, 15),0),0))</f>
        <v/>
      </c>
      <c r="J154" t="str">
        <f ca="1">IF(NOT($H154),"",IF($G154&lt;1, 0, MATCH($E$3,OFFSET('정보 입력 시트'!$G157, 0, 0, 1, 15),0)))</f>
        <v/>
      </c>
      <c r="K154" t="str">
        <f ca="1">IF(NOT($H154),"",IF($G154&lt;2, 0, MATCH($E$3,OFFSET('정보 입력 시트'!$G157, 0, J154, 1, 15-J154),0)+J154))</f>
        <v/>
      </c>
      <c r="L154" t="str">
        <f t="shared" ca="1" si="58"/>
        <v/>
      </c>
      <c r="M154" t="str" cm="1">
        <f t="array" aca="1" ref="M154" ca="1">_xlfn.IFS(NOT($H154),"",$L154=0,0,TRUE,J154)</f>
        <v/>
      </c>
      <c r="N154" t="str" cm="1">
        <f t="array" aca="1" ref="N154" ca="1">_xlfn.IFS(NOT($H154),"",$L154=0,0,TRUE,K154)</f>
        <v/>
      </c>
      <c r="O154" t="str" cm="1">
        <f t="array" aca="1" ref="O154" ca="1">_xlfn.IFS(NOT($H154), "", $F154=0, IF($G154=0, VLOOKUP("EMPTY",$D$29:$E$31,2,FALSE), VLOOKUP("REQUIRED",$D$29:$E$31,2,FALSE)), $F154&gt;1, VLOOKUP("OVER",$D$29:$E$31,2,FALSE), TRUE, VLOOKUP(I154, $A$9:$B$23, 2,FALSE))</f>
        <v/>
      </c>
      <c r="P154" t="str" cm="1">
        <f t="array" aca="1" ref="P154" ca="1">_xlfn.IFS(NOT($H154), "", $G154&lt;1, VLOOKUP("EMPTY",$D$29:$E$31,2,FALSE), $G154&gt;2, VLOOKUP("OVER",$D$29:$E$31,2,FALSE), TRUE, VLOOKUP(J154, $A$9:$B$23, 2,FALSE))</f>
        <v/>
      </c>
      <c r="Q154" t="str" cm="1">
        <f t="array" aca="1" ref="Q154" ca="1">_xlfn.IFS(NOT($H154), "", $G154&lt;2, VLOOKUP("EMPTY",$D$29:$E$31,2,FALSE), $G154&gt;2, VLOOKUP("OVER",$D$29:$E$31,2,FALSE), TRUE, VLOOKUP(K154, $A$9:$B$23, 2,FALSE))</f>
        <v/>
      </c>
    </row>
    <row r="155" spans="6:17" x14ac:dyDescent="0.3">
      <c r="F155">
        <f ca="1">COUNTIF(OFFSET('정보 입력 시트'!$G158, 0, 0, 1, 15), $E$2)</f>
        <v>0</v>
      </c>
      <c r="G155">
        <f ca="1">COUNTIF(OFFSET('정보 입력 시트'!$G158, 0, 0, 1, 15), $E$3)</f>
        <v>0</v>
      </c>
      <c r="H155" t="b">
        <f t="shared" ca="1" si="57"/>
        <v>0</v>
      </c>
      <c r="I155" t="str">
        <f ca="1">IF(NOT($H155), "", IF($F155=1,MATCH($E$2,OFFSET('정보 입력 시트'!$G158, 0, 0, 1, 15),0),0))</f>
        <v/>
      </c>
      <c r="J155" t="str">
        <f ca="1">IF(NOT($H155),"",IF($G155&lt;1, 0, MATCH($E$3,OFFSET('정보 입력 시트'!$G158, 0, 0, 1, 15),0)))</f>
        <v/>
      </c>
      <c r="K155" t="str">
        <f ca="1">IF(NOT($H155),"",IF($G155&lt;2, 0, MATCH($E$3,OFFSET('정보 입력 시트'!$G158, 0, J155, 1, 15-J155),0)+J155))</f>
        <v/>
      </c>
      <c r="L155" t="str">
        <f t="shared" ca="1" si="58"/>
        <v/>
      </c>
      <c r="M155" t="str" cm="1">
        <f t="array" aca="1" ref="M155" ca="1">_xlfn.IFS(NOT($H155),"",$L155=0,0,TRUE,J155)</f>
        <v/>
      </c>
      <c r="N155" t="str" cm="1">
        <f t="array" aca="1" ref="N155" ca="1">_xlfn.IFS(NOT($H155),"",$L155=0,0,TRUE,K155)</f>
        <v/>
      </c>
      <c r="O155" t="str" cm="1">
        <f t="array" aca="1" ref="O155" ca="1">_xlfn.IFS(NOT($H155), "", $F155=0, IF($G155=0, VLOOKUP("EMPTY",$D$29:$E$31,2,FALSE), VLOOKUP("REQUIRED",$D$29:$E$31,2,FALSE)), $F155&gt;1, VLOOKUP("OVER",$D$29:$E$31,2,FALSE), TRUE, VLOOKUP(I155, $A$9:$B$23, 2,FALSE))</f>
        <v/>
      </c>
      <c r="P155" t="str" cm="1">
        <f t="array" aca="1" ref="P155" ca="1">_xlfn.IFS(NOT($H155), "", $G155&lt;1, VLOOKUP("EMPTY",$D$29:$E$31,2,FALSE), $G155&gt;2, VLOOKUP("OVER",$D$29:$E$31,2,FALSE), TRUE, VLOOKUP(J155, $A$9:$B$23, 2,FALSE))</f>
        <v/>
      </c>
      <c r="Q155" t="str" cm="1">
        <f t="array" aca="1" ref="Q155" ca="1">_xlfn.IFS(NOT($H155), "", $G155&lt;2, VLOOKUP("EMPTY",$D$29:$E$31,2,FALSE), $G155&gt;2, VLOOKUP("OVER",$D$29:$E$31,2,FALSE), TRUE, VLOOKUP(K155, $A$9:$B$23, 2,FALSE))</f>
        <v/>
      </c>
    </row>
    <row r="156" spans="6:17" x14ac:dyDescent="0.3">
      <c r="F156">
        <f ca="1">COUNTIF(OFFSET('정보 입력 시트'!$G159, 0, 0, 1, 15), $E$2)</f>
        <v>0</v>
      </c>
      <c r="G156">
        <f ca="1">COUNTIF(OFFSET('정보 입력 시트'!$G159, 0, 0, 1, 15), $E$3)</f>
        <v>0</v>
      </c>
      <c r="H156" t="b">
        <f t="shared" ca="1" si="57"/>
        <v>0</v>
      </c>
      <c r="I156" t="str">
        <f ca="1">IF(NOT($H156), "", IF($F156=1,MATCH($E$2,OFFSET('정보 입력 시트'!$G159, 0, 0, 1, 15),0),0))</f>
        <v/>
      </c>
      <c r="J156" t="str">
        <f ca="1">IF(NOT($H156),"",IF($G156&lt;1, 0, MATCH($E$3,OFFSET('정보 입력 시트'!$G159, 0, 0, 1, 15),0)))</f>
        <v/>
      </c>
      <c r="K156" t="str">
        <f ca="1">IF(NOT($H156),"",IF($G156&lt;2, 0, MATCH($E$3,OFFSET('정보 입력 시트'!$G159, 0, J156, 1, 15-J156),0)+J156))</f>
        <v/>
      </c>
      <c r="L156" t="str">
        <f t="shared" ca="1" si="58"/>
        <v/>
      </c>
      <c r="M156" t="str" cm="1">
        <f t="array" aca="1" ref="M156" ca="1">_xlfn.IFS(NOT($H156),"",$L156=0,0,TRUE,J156)</f>
        <v/>
      </c>
      <c r="N156" t="str" cm="1">
        <f t="array" aca="1" ref="N156" ca="1">_xlfn.IFS(NOT($H156),"",$L156=0,0,TRUE,K156)</f>
        <v/>
      </c>
      <c r="O156" t="str" cm="1">
        <f t="array" aca="1" ref="O156" ca="1">_xlfn.IFS(NOT($H156), "", $F156=0, IF($G156=0, VLOOKUP("EMPTY",$D$29:$E$31,2,FALSE), VLOOKUP("REQUIRED",$D$29:$E$31,2,FALSE)), $F156&gt;1, VLOOKUP("OVER",$D$29:$E$31,2,FALSE), TRUE, VLOOKUP(I156, $A$9:$B$23, 2,FALSE))</f>
        <v/>
      </c>
      <c r="P156" t="str" cm="1">
        <f t="array" aca="1" ref="P156" ca="1">_xlfn.IFS(NOT($H156), "", $G156&lt;1, VLOOKUP("EMPTY",$D$29:$E$31,2,FALSE), $G156&gt;2, VLOOKUP("OVER",$D$29:$E$31,2,FALSE), TRUE, VLOOKUP(J156, $A$9:$B$23, 2,FALSE))</f>
        <v/>
      </c>
      <c r="Q156" t="str" cm="1">
        <f t="array" aca="1" ref="Q156" ca="1">_xlfn.IFS(NOT($H156), "", $G156&lt;2, VLOOKUP("EMPTY",$D$29:$E$31,2,FALSE), $G156&gt;2, VLOOKUP("OVER",$D$29:$E$31,2,FALSE), TRUE, VLOOKUP(K156, $A$9:$B$23, 2,FALSE))</f>
        <v/>
      </c>
    </row>
    <row r="157" spans="6:17" x14ac:dyDescent="0.3">
      <c r="F157">
        <f ca="1">COUNTIF(OFFSET('정보 입력 시트'!$G160, 0, 0, 1, 15), $E$2)</f>
        <v>0</v>
      </c>
      <c r="G157">
        <f ca="1">COUNTIF(OFFSET('정보 입력 시트'!$G160, 0, 0, 1, 15), $E$3)</f>
        <v>0</v>
      </c>
      <c r="H157" t="b">
        <f t="shared" ca="1" si="57"/>
        <v>0</v>
      </c>
      <c r="I157" t="str">
        <f ca="1">IF(NOT($H157), "", IF($F157=1,MATCH($E$2,OFFSET('정보 입력 시트'!$G160, 0, 0, 1, 15),0),0))</f>
        <v/>
      </c>
      <c r="J157" t="str">
        <f ca="1">IF(NOT($H157),"",IF($G157&lt;1, 0, MATCH($E$3,OFFSET('정보 입력 시트'!$G160, 0, 0, 1, 15),0)))</f>
        <v/>
      </c>
      <c r="K157" t="str">
        <f ca="1">IF(NOT($H157),"",IF($G157&lt;2, 0, MATCH($E$3,OFFSET('정보 입력 시트'!$G160, 0, J157, 1, 15-J157),0)+J157))</f>
        <v/>
      </c>
      <c r="L157" t="str">
        <f t="shared" ca="1" si="58"/>
        <v/>
      </c>
      <c r="M157" t="str" cm="1">
        <f t="array" aca="1" ref="M157" ca="1">_xlfn.IFS(NOT($H157),"",$L157=0,0,TRUE,J157)</f>
        <v/>
      </c>
      <c r="N157" t="str" cm="1">
        <f t="array" aca="1" ref="N157" ca="1">_xlfn.IFS(NOT($H157),"",$L157=0,0,TRUE,K157)</f>
        <v/>
      </c>
      <c r="O157" t="str" cm="1">
        <f t="array" aca="1" ref="O157" ca="1">_xlfn.IFS(NOT($H157), "", $F157=0, IF($G157=0, VLOOKUP("EMPTY",$D$29:$E$31,2,FALSE), VLOOKUP("REQUIRED",$D$29:$E$31,2,FALSE)), $F157&gt;1, VLOOKUP("OVER",$D$29:$E$31,2,FALSE), TRUE, VLOOKUP(I157, $A$9:$B$23, 2,FALSE))</f>
        <v/>
      </c>
      <c r="P157" t="str" cm="1">
        <f t="array" aca="1" ref="P157" ca="1">_xlfn.IFS(NOT($H157), "", $G157&lt;1, VLOOKUP("EMPTY",$D$29:$E$31,2,FALSE), $G157&gt;2, VLOOKUP("OVER",$D$29:$E$31,2,FALSE), TRUE, VLOOKUP(J157, $A$9:$B$23, 2,FALSE))</f>
        <v/>
      </c>
      <c r="Q157" t="str" cm="1">
        <f t="array" aca="1" ref="Q157" ca="1">_xlfn.IFS(NOT($H157), "", $G157&lt;2, VLOOKUP("EMPTY",$D$29:$E$31,2,FALSE), $G157&gt;2, VLOOKUP("OVER",$D$29:$E$31,2,FALSE), TRUE, VLOOKUP(K157, $A$9:$B$23, 2,FALSE))</f>
        <v/>
      </c>
    </row>
    <row r="158" spans="6:17" x14ac:dyDescent="0.3">
      <c r="F158">
        <f ca="1">COUNTIF(OFFSET('정보 입력 시트'!$G161, 0, 0, 1, 15), $E$2)</f>
        <v>0</v>
      </c>
      <c r="G158">
        <f ca="1">COUNTIF(OFFSET('정보 입력 시트'!$G161, 0, 0, 1, 15), $E$3)</f>
        <v>0</v>
      </c>
      <c r="H158" t="b">
        <f t="shared" ca="1" si="57"/>
        <v>0</v>
      </c>
      <c r="I158" t="str">
        <f ca="1">IF(NOT($H158), "", IF($F158=1,MATCH($E$2,OFFSET('정보 입력 시트'!$G161, 0, 0, 1, 15),0),0))</f>
        <v/>
      </c>
      <c r="J158" t="str">
        <f ca="1">IF(NOT($H158),"",IF($G158&lt;1, 0, MATCH($E$3,OFFSET('정보 입력 시트'!$G161, 0, 0, 1, 15),0)))</f>
        <v/>
      </c>
      <c r="K158" t="str">
        <f ca="1">IF(NOT($H158),"",IF($G158&lt;2, 0, MATCH($E$3,OFFSET('정보 입력 시트'!$G161, 0, J158, 1, 15-J158),0)+J158))</f>
        <v/>
      </c>
      <c r="L158" t="str">
        <f t="shared" ca="1" si="58"/>
        <v/>
      </c>
      <c r="M158" t="str" cm="1">
        <f t="array" aca="1" ref="M158" ca="1">_xlfn.IFS(NOT($H158),"",$L158=0,0,TRUE,J158)</f>
        <v/>
      </c>
      <c r="N158" t="str" cm="1">
        <f t="array" aca="1" ref="N158" ca="1">_xlfn.IFS(NOT($H158),"",$L158=0,0,TRUE,K158)</f>
        <v/>
      </c>
      <c r="O158" t="str" cm="1">
        <f t="array" aca="1" ref="O158" ca="1">_xlfn.IFS(NOT($H158), "", $F158=0, IF($G158=0, VLOOKUP("EMPTY",$D$29:$E$31,2,FALSE), VLOOKUP("REQUIRED",$D$29:$E$31,2,FALSE)), $F158&gt;1, VLOOKUP("OVER",$D$29:$E$31,2,FALSE), TRUE, VLOOKUP(I158, $A$9:$B$23, 2,FALSE))</f>
        <v/>
      </c>
      <c r="P158" t="str" cm="1">
        <f t="array" aca="1" ref="P158" ca="1">_xlfn.IFS(NOT($H158), "", $G158&lt;1, VLOOKUP("EMPTY",$D$29:$E$31,2,FALSE), $G158&gt;2, VLOOKUP("OVER",$D$29:$E$31,2,FALSE), TRUE, VLOOKUP(J158, $A$9:$B$23, 2,FALSE))</f>
        <v/>
      </c>
      <c r="Q158" t="str" cm="1">
        <f t="array" aca="1" ref="Q158" ca="1">_xlfn.IFS(NOT($H158), "", $G158&lt;2, VLOOKUP("EMPTY",$D$29:$E$31,2,FALSE), $G158&gt;2, VLOOKUP("OVER",$D$29:$E$31,2,FALSE), TRUE, VLOOKUP(K158, $A$9:$B$23, 2,FALSE))</f>
        <v/>
      </c>
    </row>
    <row r="159" spans="6:17" x14ac:dyDescent="0.3">
      <c r="F159">
        <f ca="1">COUNTIF(OFFSET('정보 입력 시트'!$G162, 0, 0, 1, 15), $E$2)</f>
        <v>0</v>
      </c>
      <c r="G159">
        <f ca="1">COUNTIF(OFFSET('정보 입력 시트'!$G162, 0, 0, 1, 15), $E$3)</f>
        <v>0</v>
      </c>
      <c r="H159" t="b">
        <f t="shared" ca="1" si="57"/>
        <v>0</v>
      </c>
      <c r="I159" t="str">
        <f ca="1">IF(NOT($H159), "", IF($F159=1,MATCH($E$2,OFFSET('정보 입력 시트'!$G162, 0, 0, 1, 15),0),0))</f>
        <v/>
      </c>
      <c r="J159" t="str">
        <f ca="1">IF(NOT($H159),"",IF($G159&lt;1, 0, MATCH($E$3,OFFSET('정보 입력 시트'!$G162, 0, 0, 1, 15),0)))</f>
        <v/>
      </c>
      <c r="K159" t="str">
        <f ca="1">IF(NOT($H159),"",IF($G159&lt;2, 0, MATCH($E$3,OFFSET('정보 입력 시트'!$G162, 0, J159, 1, 15-J159),0)+J159))</f>
        <v/>
      </c>
      <c r="L159" t="str">
        <f t="shared" ca="1" si="58"/>
        <v/>
      </c>
      <c r="M159" t="str" cm="1">
        <f t="array" aca="1" ref="M159" ca="1">_xlfn.IFS(NOT($H159),"",$L159=0,0,TRUE,J159)</f>
        <v/>
      </c>
      <c r="N159" t="str" cm="1">
        <f t="array" aca="1" ref="N159" ca="1">_xlfn.IFS(NOT($H159),"",$L159=0,0,TRUE,K159)</f>
        <v/>
      </c>
      <c r="O159" t="str" cm="1">
        <f t="array" aca="1" ref="O159" ca="1">_xlfn.IFS(NOT($H159), "", $F159=0, IF($G159=0, VLOOKUP("EMPTY",$D$29:$E$31,2,FALSE), VLOOKUP("REQUIRED",$D$29:$E$31,2,FALSE)), $F159&gt;1, VLOOKUP("OVER",$D$29:$E$31,2,FALSE), TRUE, VLOOKUP(I159, $A$9:$B$23, 2,FALSE))</f>
        <v/>
      </c>
      <c r="P159" t="str" cm="1">
        <f t="array" aca="1" ref="P159" ca="1">_xlfn.IFS(NOT($H159), "", $G159&lt;1, VLOOKUP("EMPTY",$D$29:$E$31,2,FALSE), $G159&gt;2, VLOOKUP("OVER",$D$29:$E$31,2,FALSE), TRUE, VLOOKUP(J159, $A$9:$B$23, 2,FALSE))</f>
        <v/>
      </c>
      <c r="Q159" t="str" cm="1">
        <f t="array" aca="1" ref="Q159" ca="1">_xlfn.IFS(NOT($H159), "", $G159&lt;2, VLOOKUP("EMPTY",$D$29:$E$31,2,FALSE), $G159&gt;2, VLOOKUP("OVER",$D$29:$E$31,2,FALSE), TRUE, VLOOKUP(K159, $A$9:$B$23, 2,FALSE))</f>
        <v/>
      </c>
    </row>
    <row r="160" spans="6:17" x14ac:dyDescent="0.3">
      <c r="F160">
        <f ca="1">COUNTIF(OFFSET('정보 입력 시트'!$G163, 0, 0, 1, 15), $E$2)</f>
        <v>0</v>
      </c>
      <c r="G160">
        <f ca="1">COUNTIF(OFFSET('정보 입력 시트'!$G163, 0, 0, 1, 15), $E$3)</f>
        <v>0</v>
      </c>
      <c r="H160" t="b">
        <f t="shared" ca="1" si="57"/>
        <v>0</v>
      </c>
      <c r="I160" t="str">
        <f ca="1">IF(NOT($H160), "", IF($F160=1,MATCH($E$2,OFFSET('정보 입력 시트'!$G163, 0, 0, 1, 15),0),0))</f>
        <v/>
      </c>
      <c r="J160" t="str">
        <f ca="1">IF(NOT($H160),"",IF($G160&lt;1, 0, MATCH($E$3,OFFSET('정보 입력 시트'!$G163, 0, 0, 1, 15),0)))</f>
        <v/>
      </c>
      <c r="K160" t="str">
        <f ca="1">IF(NOT($H160),"",IF($G160&lt;2, 0, MATCH($E$3,OFFSET('정보 입력 시트'!$G163, 0, J160, 1, 15-J160),0)+J160))</f>
        <v/>
      </c>
      <c r="L160" t="str">
        <f t="shared" ca="1" si="58"/>
        <v/>
      </c>
      <c r="M160" t="str" cm="1">
        <f t="array" aca="1" ref="M160" ca="1">_xlfn.IFS(NOT($H160),"",$L160=0,0,TRUE,J160)</f>
        <v/>
      </c>
      <c r="N160" t="str" cm="1">
        <f t="array" aca="1" ref="N160" ca="1">_xlfn.IFS(NOT($H160),"",$L160=0,0,TRUE,K160)</f>
        <v/>
      </c>
      <c r="O160" t="str" cm="1">
        <f t="array" aca="1" ref="O160" ca="1">_xlfn.IFS(NOT($H160), "", $F160=0, IF($G160=0, VLOOKUP("EMPTY",$D$29:$E$31,2,FALSE), VLOOKUP("REQUIRED",$D$29:$E$31,2,FALSE)), $F160&gt;1, VLOOKUP("OVER",$D$29:$E$31,2,FALSE), TRUE, VLOOKUP(I160, $A$9:$B$23, 2,FALSE))</f>
        <v/>
      </c>
      <c r="P160" t="str" cm="1">
        <f t="array" aca="1" ref="P160" ca="1">_xlfn.IFS(NOT($H160), "", $G160&lt;1, VLOOKUP("EMPTY",$D$29:$E$31,2,FALSE), $G160&gt;2, VLOOKUP("OVER",$D$29:$E$31,2,FALSE), TRUE, VLOOKUP(J160, $A$9:$B$23, 2,FALSE))</f>
        <v/>
      </c>
      <c r="Q160" t="str" cm="1">
        <f t="array" aca="1" ref="Q160" ca="1">_xlfn.IFS(NOT($H160), "", $G160&lt;2, VLOOKUP("EMPTY",$D$29:$E$31,2,FALSE), $G160&gt;2, VLOOKUP("OVER",$D$29:$E$31,2,FALSE), TRUE, VLOOKUP(K160, $A$9:$B$23, 2,FALSE))</f>
        <v/>
      </c>
    </row>
    <row r="161" spans="6:17" x14ac:dyDescent="0.3">
      <c r="F161">
        <f ca="1">COUNTIF(OFFSET('정보 입력 시트'!$G164, 0, 0, 1, 15), $E$2)</f>
        <v>0</v>
      </c>
      <c r="G161">
        <f ca="1">COUNTIF(OFFSET('정보 입력 시트'!$G164, 0, 0, 1, 15), $E$3)</f>
        <v>0</v>
      </c>
      <c r="H161" t="b">
        <f t="shared" ca="1" si="57"/>
        <v>0</v>
      </c>
      <c r="I161" t="str">
        <f ca="1">IF(NOT($H161), "", IF($F161=1,MATCH($E$2,OFFSET('정보 입력 시트'!$G164, 0, 0, 1, 15),0),0))</f>
        <v/>
      </c>
      <c r="J161" t="str">
        <f ca="1">IF(NOT($H161),"",IF($G161&lt;1, 0, MATCH($E$3,OFFSET('정보 입력 시트'!$G164, 0, 0, 1, 15),0)))</f>
        <v/>
      </c>
      <c r="K161" t="str">
        <f ca="1">IF(NOT($H161),"",IF($G161&lt;2, 0, MATCH($E$3,OFFSET('정보 입력 시트'!$G164, 0, J161, 1, 15-J161),0)+J161))</f>
        <v/>
      </c>
      <c r="L161" t="str">
        <f t="shared" ca="1" si="58"/>
        <v/>
      </c>
      <c r="M161" t="str" cm="1">
        <f t="array" aca="1" ref="M161" ca="1">_xlfn.IFS(NOT($H161),"",$L161=0,0,TRUE,J161)</f>
        <v/>
      </c>
      <c r="N161" t="str" cm="1">
        <f t="array" aca="1" ref="N161" ca="1">_xlfn.IFS(NOT($H161),"",$L161=0,0,TRUE,K161)</f>
        <v/>
      </c>
      <c r="O161" t="str" cm="1">
        <f t="array" aca="1" ref="O161" ca="1">_xlfn.IFS(NOT($H161), "", $F161=0, IF($G161=0, VLOOKUP("EMPTY",$D$29:$E$31,2,FALSE), VLOOKUP("REQUIRED",$D$29:$E$31,2,FALSE)), $F161&gt;1, VLOOKUP("OVER",$D$29:$E$31,2,FALSE), TRUE, VLOOKUP(I161, $A$9:$B$23, 2,FALSE))</f>
        <v/>
      </c>
      <c r="P161" t="str" cm="1">
        <f t="array" aca="1" ref="P161" ca="1">_xlfn.IFS(NOT($H161), "", $G161&lt;1, VLOOKUP("EMPTY",$D$29:$E$31,2,FALSE), $G161&gt;2, VLOOKUP("OVER",$D$29:$E$31,2,FALSE), TRUE, VLOOKUP(J161, $A$9:$B$23, 2,FALSE))</f>
        <v/>
      </c>
      <c r="Q161" t="str" cm="1">
        <f t="array" aca="1" ref="Q161" ca="1">_xlfn.IFS(NOT($H161), "", $G161&lt;2, VLOOKUP("EMPTY",$D$29:$E$31,2,FALSE), $G161&gt;2, VLOOKUP("OVER",$D$29:$E$31,2,FALSE), TRUE, VLOOKUP(K161, $A$9:$B$23, 2,FALSE))</f>
        <v/>
      </c>
    </row>
    <row r="162" spans="6:17" x14ac:dyDescent="0.3">
      <c r="F162">
        <f ca="1">COUNTIF(OFFSET('정보 입력 시트'!$G165, 0, 0, 1, 15), $E$2)</f>
        <v>0</v>
      </c>
      <c r="G162">
        <f ca="1">COUNTIF(OFFSET('정보 입력 시트'!$G165, 0, 0, 1, 15), $E$3)</f>
        <v>0</v>
      </c>
      <c r="H162" t="b">
        <f t="shared" ca="1" si="57"/>
        <v>0</v>
      </c>
      <c r="I162" t="str">
        <f ca="1">IF(NOT($H162), "", IF($F162=1,MATCH($E$2,OFFSET('정보 입력 시트'!$G165, 0, 0, 1, 15),0),0))</f>
        <v/>
      </c>
      <c r="J162" t="str">
        <f ca="1">IF(NOT($H162),"",IF($G162&lt;1, 0, MATCH($E$3,OFFSET('정보 입력 시트'!$G165, 0, 0, 1, 15),0)))</f>
        <v/>
      </c>
      <c r="K162" t="str">
        <f ca="1">IF(NOT($H162),"",IF($G162&lt;2, 0, MATCH($E$3,OFFSET('정보 입력 시트'!$G165, 0, J162, 1, 15-J162),0)+J162))</f>
        <v/>
      </c>
      <c r="L162" t="str">
        <f t="shared" ca="1" si="58"/>
        <v/>
      </c>
      <c r="M162" t="str" cm="1">
        <f t="array" aca="1" ref="M162" ca="1">_xlfn.IFS(NOT($H162),"",$L162=0,0,TRUE,J162)</f>
        <v/>
      </c>
      <c r="N162" t="str" cm="1">
        <f t="array" aca="1" ref="N162" ca="1">_xlfn.IFS(NOT($H162),"",$L162=0,0,TRUE,K162)</f>
        <v/>
      </c>
      <c r="O162" t="str" cm="1">
        <f t="array" aca="1" ref="O162" ca="1">_xlfn.IFS(NOT($H162), "", $F162=0, IF($G162=0, VLOOKUP("EMPTY",$D$29:$E$31,2,FALSE), VLOOKUP("REQUIRED",$D$29:$E$31,2,FALSE)), $F162&gt;1, VLOOKUP("OVER",$D$29:$E$31,2,FALSE), TRUE, VLOOKUP(I162, $A$9:$B$23, 2,FALSE))</f>
        <v/>
      </c>
      <c r="P162" t="str" cm="1">
        <f t="array" aca="1" ref="P162" ca="1">_xlfn.IFS(NOT($H162), "", $G162&lt;1, VLOOKUP("EMPTY",$D$29:$E$31,2,FALSE), $G162&gt;2, VLOOKUP("OVER",$D$29:$E$31,2,FALSE), TRUE, VLOOKUP(J162, $A$9:$B$23, 2,FALSE))</f>
        <v/>
      </c>
      <c r="Q162" t="str" cm="1">
        <f t="array" aca="1" ref="Q162" ca="1">_xlfn.IFS(NOT($H162), "", $G162&lt;2, VLOOKUP("EMPTY",$D$29:$E$31,2,FALSE), $G162&gt;2, VLOOKUP("OVER",$D$29:$E$31,2,FALSE), TRUE, VLOOKUP(K162, $A$9:$B$23, 2,FALSE))</f>
        <v/>
      </c>
    </row>
    <row r="163" spans="6:17" x14ac:dyDescent="0.3">
      <c r="F163">
        <f ca="1">COUNTIF(OFFSET('정보 입력 시트'!$G166, 0, 0, 1, 15), $E$2)</f>
        <v>0</v>
      </c>
      <c r="G163">
        <f ca="1">COUNTIF(OFFSET('정보 입력 시트'!$G166, 0, 0, 1, 15), $E$3)</f>
        <v>0</v>
      </c>
      <c r="H163" t="b">
        <f t="shared" ca="1" si="57"/>
        <v>0</v>
      </c>
      <c r="I163" t="str">
        <f ca="1">IF(NOT($H163), "", IF($F163=1,MATCH($E$2,OFFSET('정보 입력 시트'!$G166, 0, 0, 1, 15),0),0))</f>
        <v/>
      </c>
      <c r="J163" t="str">
        <f ca="1">IF(NOT($H163),"",IF($G163&lt;1, 0, MATCH($E$3,OFFSET('정보 입력 시트'!$G166, 0, 0, 1, 15),0)))</f>
        <v/>
      </c>
      <c r="K163" t="str">
        <f ca="1">IF(NOT($H163),"",IF($G163&lt;2, 0, MATCH($E$3,OFFSET('정보 입력 시트'!$G166, 0, J163, 1, 15-J163),0)+J163))</f>
        <v/>
      </c>
      <c r="L163" t="str">
        <f t="shared" ca="1" si="58"/>
        <v/>
      </c>
      <c r="M163" t="str" cm="1">
        <f t="array" aca="1" ref="M163" ca="1">_xlfn.IFS(NOT($H163),"",$L163=0,0,TRUE,J163)</f>
        <v/>
      </c>
      <c r="N163" t="str" cm="1">
        <f t="array" aca="1" ref="N163" ca="1">_xlfn.IFS(NOT($H163),"",$L163=0,0,TRUE,K163)</f>
        <v/>
      </c>
      <c r="O163" t="str" cm="1">
        <f t="array" aca="1" ref="O163" ca="1">_xlfn.IFS(NOT($H163), "", $F163=0, IF($G163=0, VLOOKUP("EMPTY",$D$29:$E$31,2,FALSE), VLOOKUP("REQUIRED",$D$29:$E$31,2,FALSE)), $F163&gt;1, VLOOKUP("OVER",$D$29:$E$31,2,FALSE), TRUE, VLOOKUP(I163, $A$9:$B$23, 2,FALSE))</f>
        <v/>
      </c>
      <c r="P163" t="str" cm="1">
        <f t="array" aca="1" ref="P163" ca="1">_xlfn.IFS(NOT($H163), "", $G163&lt;1, VLOOKUP("EMPTY",$D$29:$E$31,2,FALSE), $G163&gt;2, VLOOKUP("OVER",$D$29:$E$31,2,FALSE), TRUE, VLOOKUP(J163, $A$9:$B$23, 2,FALSE))</f>
        <v/>
      </c>
      <c r="Q163" t="str" cm="1">
        <f t="array" aca="1" ref="Q163" ca="1">_xlfn.IFS(NOT($H163), "", $G163&lt;2, VLOOKUP("EMPTY",$D$29:$E$31,2,FALSE), $G163&gt;2, VLOOKUP("OVER",$D$29:$E$31,2,FALSE), TRUE, VLOOKUP(K163, $A$9:$B$23, 2,FALSE))</f>
        <v/>
      </c>
    </row>
    <row r="164" spans="6:17" x14ac:dyDescent="0.3">
      <c r="F164">
        <f ca="1">COUNTIF(OFFSET('정보 입력 시트'!$G167, 0, 0, 1, 15), $E$2)</f>
        <v>0</v>
      </c>
      <c r="G164">
        <f ca="1">COUNTIF(OFFSET('정보 입력 시트'!$G167, 0, 0, 1, 15), $E$3)</f>
        <v>0</v>
      </c>
      <c r="H164" t="b">
        <f t="shared" ca="1" si="57"/>
        <v>0</v>
      </c>
      <c r="I164" t="str">
        <f ca="1">IF(NOT($H164), "", IF($F164=1,MATCH($E$2,OFFSET('정보 입력 시트'!$G167, 0, 0, 1, 15),0),0))</f>
        <v/>
      </c>
      <c r="J164" t="str">
        <f ca="1">IF(NOT($H164),"",IF($G164&lt;1, 0, MATCH($E$3,OFFSET('정보 입력 시트'!$G167, 0, 0, 1, 15),0)))</f>
        <v/>
      </c>
      <c r="K164" t="str">
        <f ca="1">IF(NOT($H164),"",IF($G164&lt;2, 0, MATCH($E$3,OFFSET('정보 입력 시트'!$G167, 0, J164, 1, 15-J164),0)+J164))</f>
        <v/>
      </c>
      <c r="L164" t="str">
        <f t="shared" ca="1" si="58"/>
        <v/>
      </c>
      <c r="M164" t="str" cm="1">
        <f t="array" aca="1" ref="M164" ca="1">_xlfn.IFS(NOT($H164),"",$L164=0,0,TRUE,J164)</f>
        <v/>
      </c>
      <c r="N164" t="str" cm="1">
        <f t="array" aca="1" ref="N164" ca="1">_xlfn.IFS(NOT($H164),"",$L164=0,0,TRUE,K164)</f>
        <v/>
      </c>
      <c r="O164" t="str" cm="1">
        <f t="array" aca="1" ref="O164" ca="1">_xlfn.IFS(NOT($H164), "", $F164=0, IF($G164=0, VLOOKUP("EMPTY",$D$29:$E$31,2,FALSE), VLOOKUP("REQUIRED",$D$29:$E$31,2,FALSE)), $F164&gt;1, VLOOKUP("OVER",$D$29:$E$31,2,FALSE), TRUE, VLOOKUP(I164, $A$9:$B$23, 2,FALSE))</f>
        <v/>
      </c>
      <c r="P164" t="str" cm="1">
        <f t="array" aca="1" ref="P164" ca="1">_xlfn.IFS(NOT($H164), "", $G164&lt;1, VLOOKUP("EMPTY",$D$29:$E$31,2,FALSE), $G164&gt;2, VLOOKUP("OVER",$D$29:$E$31,2,FALSE), TRUE, VLOOKUP(J164, $A$9:$B$23, 2,FALSE))</f>
        <v/>
      </c>
      <c r="Q164" t="str" cm="1">
        <f t="array" aca="1" ref="Q164" ca="1">_xlfn.IFS(NOT($H164), "", $G164&lt;2, VLOOKUP("EMPTY",$D$29:$E$31,2,FALSE), $G164&gt;2, VLOOKUP("OVER",$D$29:$E$31,2,FALSE), TRUE, VLOOKUP(K164, $A$9:$B$23, 2,FALSE))</f>
        <v/>
      </c>
    </row>
    <row r="165" spans="6:17" x14ac:dyDescent="0.3">
      <c r="F165">
        <f ca="1">COUNTIF(OFFSET('정보 입력 시트'!$G168, 0, 0, 1, 15), $E$2)</f>
        <v>0</v>
      </c>
      <c r="G165">
        <f ca="1">COUNTIF(OFFSET('정보 입력 시트'!$G168, 0, 0, 1, 15), $E$3)</f>
        <v>0</v>
      </c>
      <c r="H165" t="b">
        <f t="shared" ca="1" si="57"/>
        <v>0</v>
      </c>
      <c r="I165" t="str">
        <f ca="1">IF(NOT($H165), "", IF($F165=1,MATCH($E$2,OFFSET('정보 입력 시트'!$G168, 0, 0, 1, 15),0),0))</f>
        <v/>
      </c>
      <c r="J165" t="str">
        <f ca="1">IF(NOT($H165),"",IF($G165&lt;1, 0, MATCH($E$3,OFFSET('정보 입력 시트'!$G168, 0, 0, 1, 15),0)))</f>
        <v/>
      </c>
      <c r="K165" t="str">
        <f ca="1">IF(NOT($H165),"",IF($G165&lt;2, 0, MATCH($E$3,OFFSET('정보 입력 시트'!$G168, 0, J165, 1, 15-J165),0)+J165))</f>
        <v/>
      </c>
      <c r="L165" t="str">
        <f t="shared" ca="1" si="58"/>
        <v/>
      </c>
      <c r="M165" t="str" cm="1">
        <f t="array" aca="1" ref="M165" ca="1">_xlfn.IFS(NOT($H165),"",$L165=0,0,TRUE,J165)</f>
        <v/>
      </c>
      <c r="N165" t="str" cm="1">
        <f t="array" aca="1" ref="N165" ca="1">_xlfn.IFS(NOT($H165),"",$L165=0,0,TRUE,K165)</f>
        <v/>
      </c>
      <c r="O165" t="str" cm="1">
        <f t="array" aca="1" ref="O165" ca="1">_xlfn.IFS(NOT($H165), "", $F165=0, IF($G165=0, VLOOKUP("EMPTY",$D$29:$E$31,2,FALSE), VLOOKUP("REQUIRED",$D$29:$E$31,2,FALSE)), $F165&gt;1, VLOOKUP("OVER",$D$29:$E$31,2,FALSE), TRUE, VLOOKUP(I165, $A$9:$B$23, 2,FALSE))</f>
        <v/>
      </c>
      <c r="P165" t="str" cm="1">
        <f t="array" aca="1" ref="P165" ca="1">_xlfn.IFS(NOT($H165), "", $G165&lt;1, VLOOKUP("EMPTY",$D$29:$E$31,2,FALSE), $G165&gt;2, VLOOKUP("OVER",$D$29:$E$31,2,FALSE), TRUE, VLOOKUP(J165, $A$9:$B$23, 2,FALSE))</f>
        <v/>
      </c>
      <c r="Q165" t="str" cm="1">
        <f t="array" aca="1" ref="Q165" ca="1">_xlfn.IFS(NOT($H165), "", $G165&lt;2, VLOOKUP("EMPTY",$D$29:$E$31,2,FALSE), $G165&gt;2, VLOOKUP("OVER",$D$29:$E$31,2,FALSE), TRUE, VLOOKUP(K165, $A$9:$B$23, 2,FALSE))</f>
        <v/>
      </c>
    </row>
    <row r="166" spans="6:17" x14ac:dyDescent="0.3">
      <c r="F166">
        <f ca="1">COUNTIF(OFFSET('정보 입력 시트'!$G169, 0, 0, 1, 15), $E$2)</f>
        <v>0</v>
      </c>
      <c r="G166">
        <f ca="1">COUNTIF(OFFSET('정보 입력 시트'!$G169, 0, 0, 1, 15), $E$3)</f>
        <v>0</v>
      </c>
      <c r="H166" t="b">
        <f t="shared" ca="1" si="57"/>
        <v>0</v>
      </c>
      <c r="I166" t="str">
        <f ca="1">IF(NOT($H166), "", IF($F166=1,MATCH($E$2,OFFSET('정보 입력 시트'!$G169, 0, 0, 1, 15),0),0))</f>
        <v/>
      </c>
      <c r="J166" t="str">
        <f ca="1">IF(NOT($H166),"",IF($G166&lt;1, 0, MATCH($E$3,OFFSET('정보 입력 시트'!$G169, 0, 0, 1, 15),0)))</f>
        <v/>
      </c>
      <c r="K166" t="str">
        <f ca="1">IF(NOT($H166),"",IF($G166&lt;2, 0, MATCH($E$3,OFFSET('정보 입력 시트'!$G169, 0, J166, 1, 15-J166),0)+J166))</f>
        <v/>
      </c>
      <c r="L166" t="str">
        <f t="shared" ca="1" si="58"/>
        <v/>
      </c>
      <c r="M166" t="str" cm="1">
        <f t="array" aca="1" ref="M166" ca="1">_xlfn.IFS(NOT($H166),"",$L166=0,0,TRUE,J166)</f>
        <v/>
      </c>
      <c r="N166" t="str" cm="1">
        <f t="array" aca="1" ref="N166" ca="1">_xlfn.IFS(NOT($H166),"",$L166=0,0,TRUE,K166)</f>
        <v/>
      </c>
      <c r="O166" t="str" cm="1">
        <f t="array" aca="1" ref="O166" ca="1">_xlfn.IFS(NOT($H166), "", $F166=0, IF($G166=0, VLOOKUP("EMPTY",$D$29:$E$31,2,FALSE), VLOOKUP("REQUIRED",$D$29:$E$31,2,FALSE)), $F166&gt;1, VLOOKUP("OVER",$D$29:$E$31,2,FALSE), TRUE, VLOOKUP(I166, $A$9:$B$23, 2,FALSE))</f>
        <v/>
      </c>
      <c r="P166" t="str" cm="1">
        <f t="array" aca="1" ref="P166" ca="1">_xlfn.IFS(NOT($H166), "", $G166&lt;1, VLOOKUP("EMPTY",$D$29:$E$31,2,FALSE), $G166&gt;2, VLOOKUP("OVER",$D$29:$E$31,2,FALSE), TRUE, VLOOKUP(J166, $A$9:$B$23, 2,FALSE))</f>
        <v/>
      </c>
      <c r="Q166" t="str" cm="1">
        <f t="array" aca="1" ref="Q166" ca="1">_xlfn.IFS(NOT($H166), "", $G166&lt;2, VLOOKUP("EMPTY",$D$29:$E$31,2,FALSE), $G166&gt;2, VLOOKUP("OVER",$D$29:$E$31,2,FALSE), TRUE, VLOOKUP(K166, $A$9:$B$23, 2,FALSE))</f>
        <v/>
      </c>
    </row>
    <row r="167" spans="6:17" x14ac:dyDescent="0.3">
      <c r="F167">
        <f ca="1">COUNTIF(OFFSET('정보 입력 시트'!$G170, 0, 0, 1, 15), $E$2)</f>
        <v>0</v>
      </c>
      <c r="G167">
        <f ca="1">COUNTIF(OFFSET('정보 입력 시트'!$G170, 0, 0, 1, 15), $E$3)</f>
        <v>0</v>
      </c>
      <c r="H167" t="b">
        <f t="shared" ca="1" si="57"/>
        <v>0</v>
      </c>
      <c r="I167" t="str">
        <f ca="1">IF(NOT($H167), "", IF($F167=1,MATCH($E$2,OFFSET('정보 입력 시트'!$G170, 0, 0, 1, 15),0),0))</f>
        <v/>
      </c>
      <c r="J167" t="str">
        <f ca="1">IF(NOT($H167),"",IF($G167&lt;1, 0, MATCH($E$3,OFFSET('정보 입력 시트'!$G170, 0, 0, 1, 15),0)))</f>
        <v/>
      </c>
      <c r="K167" t="str">
        <f ca="1">IF(NOT($H167),"",IF($G167&lt;2, 0, MATCH($E$3,OFFSET('정보 입력 시트'!$G170, 0, J167, 1, 15-J167),0)+J167))</f>
        <v/>
      </c>
      <c r="L167" t="str">
        <f t="shared" ca="1" si="58"/>
        <v/>
      </c>
      <c r="M167" t="str" cm="1">
        <f t="array" aca="1" ref="M167" ca="1">_xlfn.IFS(NOT($H167),"",$L167=0,0,TRUE,J167)</f>
        <v/>
      </c>
      <c r="N167" t="str" cm="1">
        <f t="array" aca="1" ref="N167" ca="1">_xlfn.IFS(NOT($H167),"",$L167=0,0,TRUE,K167)</f>
        <v/>
      </c>
      <c r="O167" t="str" cm="1">
        <f t="array" aca="1" ref="O167" ca="1">_xlfn.IFS(NOT($H167), "", $F167=0, IF($G167=0, VLOOKUP("EMPTY",$D$29:$E$31,2,FALSE), VLOOKUP("REQUIRED",$D$29:$E$31,2,FALSE)), $F167&gt;1, VLOOKUP("OVER",$D$29:$E$31,2,FALSE), TRUE, VLOOKUP(I167, $A$9:$B$23, 2,FALSE))</f>
        <v/>
      </c>
      <c r="P167" t="str" cm="1">
        <f t="array" aca="1" ref="P167" ca="1">_xlfn.IFS(NOT($H167), "", $G167&lt;1, VLOOKUP("EMPTY",$D$29:$E$31,2,FALSE), $G167&gt;2, VLOOKUP("OVER",$D$29:$E$31,2,FALSE), TRUE, VLOOKUP(J167, $A$9:$B$23, 2,FALSE))</f>
        <v/>
      </c>
      <c r="Q167" t="str" cm="1">
        <f t="array" aca="1" ref="Q167" ca="1">_xlfn.IFS(NOT($H167), "", $G167&lt;2, VLOOKUP("EMPTY",$D$29:$E$31,2,FALSE), $G167&gt;2, VLOOKUP("OVER",$D$29:$E$31,2,FALSE), TRUE, VLOOKUP(K167, $A$9:$B$23, 2,FALSE))</f>
        <v/>
      </c>
    </row>
    <row r="168" spans="6:17" x14ac:dyDescent="0.3">
      <c r="F168">
        <f ca="1">COUNTIF(OFFSET('정보 입력 시트'!$G171, 0, 0, 1, 15), $E$2)</f>
        <v>0</v>
      </c>
      <c r="G168">
        <f ca="1">COUNTIF(OFFSET('정보 입력 시트'!$G171, 0, 0, 1, 15), $E$3)</f>
        <v>0</v>
      </c>
      <c r="H168" t="b">
        <f t="shared" ca="1" si="57"/>
        <v>0</v>
      </c>
      <c r="I168" t="str">
        <f ca="1">IF(NOT($H168), "", IF($F168=1,MATCH($E$2,OFFSET('정보 입력 시트'!$G171, 0, 0, 1, 15),0),0))</f>
        <v/>
      </c>
      <c r="J168" t="str">
        <f ca="1">IF(NOT($H168),"",IF($G168&lt;1, 0, MATCH($E$3,OFFSET('정보 입력 시트'!$G171, 0, 0, 1, 15),0)))</f>
        <v/>
      </c>
      <c r="K168" t="str">
        <f ca="1">IF(NOT($H168),"",IF($G168&lt;2, 0, MATCH($E$3,OFFSET('정보 입력 시트'!$G171, 0, J168, 1, 15-J168),0)+J168))</f>
        <v/>
      </c>
      <c r="L168" t="str">
        <f t="shared" ca="1" si="58"/>
        <v/>
      </c>
      <c r="M168" t="str" cm="1">
        <f t="array" aca="1" ref="M168" ca="1">_xlfn.IFS(NOT($H168),"",$L168=0,0,TRUE,J168)</f>
        <v/>
      </c>
      <c r="N168" t="str" cm="1">
        <f t="array" aca="1" ref="N168" ca="1">_xlfn.IFS(NOT($H168),"",$L168=0,0,TRUE,K168)</f>
        <v/>
      </c>
      <c r="O168" t="str" cm="1">
        <f t="array" aca="1" ref="O168" ca="1">_xlfn.IFS(NOT($H168), "", $F168=0, IF($G168=0, VLOOKUP("EMPTY",$D$29:$E$31,2,FALSE), VLOOKUP("REQUIRED",$D$29:$E$31,2,FALSE)), $F168&gt;1, VLOOKUP("OVER",$D$29:$E$31,2,FALSE), TRUE, VLOOKUP(I168, $A$9:$B$23, 2,FALSE))</f>
        <v/>
      </c>
      <c r="P168" t="str" cm="1">
        <f t="array" aca="1" ref="P168" ca="1">_xlfn.IFS(NOT($H168), "", $G168&lt;1, VLOOKUP("EMPTY",$D$29:$E$31,2,FALSE), $G168&gt;2, VLOOKUP("OVER",$D$29:$E$31,2,FALSE), TRUE, VLOOKUP(J168, $A$9:$B$23, 2,FALSE))</f>
        <v/>
      </c>
      <c r="Q168" t="str" cm="1">
        <f t="array" aca="1" ref="Q168" ca="1">_xlfn.IFS(NOT($H168), "", $G168&lt;2, VLOOKUP("EMPTY",$D$29:$E$31,2,FALSE), $G168&gt;2, VLOOKUP("OVER",$D$29:$E$31,2,FALSE), TRUE, VLOOKUP(K168, $A$9:$B$23, 2,FALSE))</f>
        <v/>
      </c>
    </row>
    <row r="169" spans="6:17" x14ac:dyDescent="0.3">
      <c r="F169">
        <f ca="1">COUNTIF(OFFSET('정보 입력 시트'!$G172, 0, 0, 1, 15), $E$2)</f>
        <v>0</v>
      </c>
      <c r="G169">
        <f ca="1">COUNTIF(OFFSET('정보 입력 시트'!$G172, 0, 0, 1, 15), $E$3)</f>
        <v>0</v>
      </c>
      <c r="H169" t="b">
        <f t="shared" ca="1" si="57"/>
        <v>0</v>
      </c>
      <c r="I169" t="str">
        <f ca="1">IF(NOT($H169), "", IF($F169=1,MATCH($E$2,OFFSET('정보 입력 시트'!$G172, 0, 0, 1, 15),0),0))</f>
        <v/>
      </c>
      <c r="J169" t="str">
        <f ca="1">IF(NOT($H169),"",IF($G169&lt;1, 0, MATCH($E$3,OFFSET('정보 입력 시트'!$G172, 0, 0, 1, 15),0)))</f>
        <v/>
      </c>
      <c r="K169" t="str">
        <f ca="1">IF(NOT($H169),"",IF($G169&lt;2, 0, MATCH($E$3,OFFSET('정보 입력 시트'!$G172, 0, J169, 1, 15-J169),0)+J169))</f>
        <v/>
      </c>
      <c r="L169" t="str">
        <f t="shared" ca="1" si="58"/>
        <v/>
      </c>
      <c r="M169" t="str" cm="1">
        <f t="array" aca="1" ref="M169" ca="1">_xlfn.IFS(NOT($H169),"",$L169=0,0,TRUE,J169)</f>
        <v/>
      </c>
      <c r="N169" t="str" cm="1">
        <f t="array" aca="1" ref="N169" ca="1">_xlfn.IFS(NOT($H169),"",$L169=0,0,TRUE,K169)</f>
        <v/>
      </c>
      <c r="O169" t="str" cm="1">
        <f t="array" aca="1" ref="O169" ca="1">_xlfn.IFS(NOT($H169), "", $F169=0, IF($G169=0, VLOOKUP("EMPTY",$D$29:$E$31,2,FALSE), VLOOKUP("REQUIRED",$D$29:$E$31,2,FALSE)), $F169&gt;1, VLOOKUP("OVER",$D$29:$E$31,2,FALSE), TRUE, VLOOKUP(I169, $A$9:$B$23, 2,FALSE))</f>
        <v/>
      </c>
      <c r="P169" t="str" cm="1">
        <f t="array" aca="1" ref="P169" ca="1">_xlfn.IFS(NOT($H169), "", $G169&lt;1, VLOOKUP("EMPTY",$D$29:$E$31,2,FALSE), $G169&gt;2, VLOOKUP("OVER",$D$29:$E$31,2,FALSE), TRUE, VLOOKUP(J169, $A$9:$B$23, 2,FALSE))</f>
        <v/>
      </c>
      <c r="Q169" t="str" cm="1">
        <f t="array" aca="1" ref="Q169" ca="1">_xlfn.IFS(NOT($H169), "", $G169&lt;2, VLOOKUP("EMPTY",$D$29:$E$31,2,FALSE), $G169&gt;2, VLOOKUP("OVER",$D$29:$E$31,2,FALSE), TRUE, VLOOKUP(K169, $A$9:$B$23, 2,FALSE))</f>
        <v/>
      </c>
    </row>
    <row r="170" spans="6:17" x14ac:dyDescent="0.3">
      <c r="F170">
        <f ca="1">COUNTIF(OFFSET('정보 입력 시트'!$G173, 0, 0, 1, 15), $E$2)</f>
        <v>0</v>
      </c>
      <c r="G170">
        <f ca="1">COUNTIF(OFFSET('정보 입력 시트'!$G173, 0, 0, 1, 15), $E$3)</f>
        <v>0</v>
      </c>
      <c r="H170" t="b">
        <f t="shared" ca="1" si="57"/>
        <v>0</v>
      </c>
      <c r="I170" t="str">
        <f ca="1">IF(NOT($H170), "", IF($F170=1,MATCH($E$2,OFFSET('정보 입력 시트'!$G173, 0, 0, 1, 15),0),0))</f>
        <v/>
      </c>
      <c r="J170" t="str">
        <f ca="1">IF(NOT($H170),"",IF($G170&lt;1, 0, MATCH($E$3,OFFSET('정보 입력 시트'!$G173, 0, 0, 1, 15),0)))</f>
        <v/>
      </c>
      <c r="K170" t="str">
        <f ca="1">IF(NOT($H170),"",IF($G170&lt;2, 0, MATCH($E$3,OFFSET('정보 입력 시트'!$G173, 0, J170, 1, 15-J170),0)+J170))</f>
        <v/>
      </c>
      <c r="L170" t="str">
        <f t="shared" ca="1" si="58"/>
        <v/>
      </c>
      <c r="M170" t="str" cm="1">
        <f t="array" aca="1" ref="M170" ca="1">_xlfn.IFS(NOT($H170),"",$L170=0,0,TRUE,J170)</f>
        <v/>
      </c>
      <c r="N170" t="str" cm="1">
        <f t="array" aca="1" ref="N170" ca="1">_xlfn.IFS(NOT($H170),"",$L170=0,0,TRUE,K170)</f>
        <v/>
      </c>
      <c r="O170" t="str" cm="1">
        <f t="array" aca="1" ref="O170" ca="1">_xlfn.IFS(NOT($H170), "", $F170=0, IF($G170=0, VLOOKUP("EMPTY",$D$29:$E$31,2,FALSE), VLOOKUP("REQUIRED",$D$29:$E$31,2,FALSE)), $F170&gt;1, VLOOKUP("OVER",$D$29:$E$31,2,FALSE), TRUE, VLOOKUP(I170, $A$9:$B$23, 2,FALSE))</f>
        <v/>
      </c>
      <c r="P170" t="str" cm="1">
        <f t="array" aca="1" ref="P170" ca="1">_xlfn.IFS(NOT($H170), "", $G170&lt;1, VLOOKUP("EMPTY",$D$29:$E$31,2,FALSE), $G170&gt;2, VLOOKUP("OVER",$D$29:$E$31,2,FALSE), TRUE, VLOOKUP(J170, $A$9:$B$23, 2,FALSE))</f>
        <v/>
      </c>
      <c r="Q170" t="str" cm="1">
        <f t="array" aca="1" ref="Q170" ca="1">_xlfn.IFS(NOT($H170), "", $G170&lt;2, VLOOKUP("EMPTY",$D$29:$E$31,2,FALSE), $G170&gt;2, VLOOKUP("OVER",$D$29:$E$31,2,FALSE), TRUE, VLOOKUP(K170, $A$9:$B$23, 2,FALSE))</f>
        <v/>
      </c>
    </row>
    <row r="171" spans="6:17" x14ac:dyDescent="0.3">
      <c r="F171">
        <f ca="1">COUNTIF(OFFSET('정보 입력 시트'!$G174, 0, 0, 1, 15), $E$2)</f>
        <v>0</v>
      </c>
      <c r="G171">
        <f ca="1">COUNTIF(OFFSET('정보 입력 시트'!$G174, 0, 0, 1, 15), $E$3)</f>
        <v>0</v>
      </c>
      <c r="H171" t="b">
        <f t="shared" ca="1" si="57"/>
        <v>0</v>
      </c>
      <c r="I171" t="str">
        <f ca="1">IF(NOT($H171), "", IF($F171=1,MATCH($E$2,OFFSET('정보 입력 시트'!$G174, 0, 0, 1, 15),0),0))</f>
        <v/>
      </c>
      <c r="J171" t="str">
        <f ca="1">IF(NOT($H171),"",IF($G171&lt;1, 0, MATCH($E$3,OFFSET('정보 입력 시트'!$G174, 0, 0, 1, 15),0)))</f>
        <v/>
      </c>
      <c r="K171" t="str">
        <f ca="1">IF(NOT($H171),"",IF($G171&lt;2, 0, MATCH($E$3,OFFSET('정보 입력 시트'!$G174, 0, J171, 1, 15-J171),0)+J171))</f>
        <v/>
      </c>
      <c r="L171" t="str">
        <f t="shared" ca="1" si="58"/>
        <v/>
      </c>
      <c r="M171" t="str" cm="1">
        <f t="array" aca="1" ref="M171" ca="1">_xlfn.IFS(NOT($H171),"",$L171=0,0,TRUE,J171)</f>
        <v/>
      </c>
      <c r="N171" t="str" cm="1">
        <f t="array" aca="1" ref="N171" ca="1">_xlfn.IFS(NOT($H171),"",$L171=0,0,TRUE,K171)</f>
        <v/>
      </c>
      <c r="O171" t="str" cm="1">
        <f t="array" aca="1" ref="O171" ca="1">_xlfn.IFS(NOT($H171), "", $F171=0, IF($G171=0, VLOOKUP("EMPTY",$D$29:$E$31,2,FALSE), VLOOKUP("REQUIRED",$D$29:$E$31,2,FALSE)), $F171&gt;1, VLOOKUP("OVER",$D$29:$E$31,2,FALSE), TRUE, VLOOKUP(I171, $A$9:$B$23, 2,FALSE))</f>
        <v/>
      </c>
      <c r="P171" t="str" cm="1">
        <f t="array" aca="1" ref="P171" ca="1">_xlfn.IFS(NOT($H171), "", $G171&lt;1, VLOOKUP("EMPTY",$D$29:$E$31,2,FALSE), $G171&gt;2, VLOOKUP("OVER",$D$29:$E$31,2,FALSE), TRUE, VLOOKUP(J171, $A$9:$B$23, 2,FALSE))</f>
        <v/>
      </c>
      <c r="Q171" t="str" cm="1">
        <f t="array" aca="1" ref="Q171" ca="1">_xlfn.IFS(NOT($H171), "", $G171&lt;2, VLOOKUP("EMPTY",$D$29:$E$31,2,FALSE), $G171&gt;2, VLOOKUP("OVER",$D$29:$E$31,2,FALSE), TRUE, VLOOKUP(K171, $A$9:$B$23, 2,FALSE))</f>
        <v/>
      </c>
    </row>
    <row r="172" spans="6:17" x14ac:dyDescent="0.3">
      <c r="F172">
        <f ca="1">COUNTIF(OFFSET('정보 입력 시트'!$G175, 0, 0, 1, 15), $E$2)</f>
        <v>0</v>
      </c>
      <c r="G172">
        <f ca="1">COUNTIF(OFFSET('정보 입력 시트'!$G175, 0, 0, 1, 15), $E$3)</f>
        <v>0</v>
      </c>
      <c r="H172" t="b">
        <f t="shared" ca="1" si="57"/>
        <v>0</v>
      </c>
      <c r="I172" t="str">
        <f ca="1">IF(NOT($H172), "", IF($F172=1,MATCH($E$2,OFFSET('정보 입력 시트'!$G175, 0, 0, 1, 15),0),0))</f>
        <v/>
      </c>
      <c r="J172" t="str">
        <f ca="1">IF(NOT($H172),"",IF($G172&lt;1, 0, MATCH($E$3,OFFSET('정보 입력 시트'!$G175, 0, 0, 1, 15),0)))</f>
        <v/>
      </c>
      <c r="K172" t="str">
        <f ca="1">IF(NOT($H172),"",IF($G172&lt;2, 0, MATCH($E$3,OFFSET('정보 입력 시트'!$G175, 0, J172, 1, 15-J172),0)+J172))</f>
        <v/>
      </c>
      <c r="L172" t="str">
        <f t="shared" ca="1" si="58"/>
        <v/>
      </c>
      <c r="M172" t="str" cm="1">
        <f t="array" aca="1" ref="M172" ca="1">_xlfn.IFS(NOT($H172),"",$L172=0,0,TRUE,J172)</f>
        <v/>
      </c>
      <c r="N172" t="str" cm="1">
        <f t="array" aca="1" ref="N172" ca="1">_xlfn.IFS(NOT($H172),"",$L172=0,0,TRUE,K172)</f>
        <v/>
      </c>
      <c r="O172" t="str" cm="1">
        <f t="array" aca="1" ref="O172" ca="1">_xlfn.IFS(NOT($H172), "", $F172=0, IF($G172=0, VLOOKUP("EMPTY",$D$29:$E$31,2,FALSE), VLOOKUP("REQUIRED",$D$29:$E$31,2,FALSE)), $F172&gt;1, VLOOKUP("OVER",$D$29:$E$31,2,FALSE), TRUE, VLOOKUP(I172, $A$9:$B$23, 2,FALSE))</f>
        <v/>
      </c>
      <c r="P172" t="str" cm="1">
        <f t="array" aca="1" ref="P172" ca="1">_xlfn.IFS(NOT($H172), "", $G172&lt;1, VLOOKUP("EMPTY",$D$29:$E$31,2,FALSE), $G172&gt;2, VLOOKUP("OVER",$D$29:$E$31,2,FALSE), TRUE, VLOOKUP(J172, $A$9:$B$23, 2,FALSE))</f>
        <v/>
      </c>
      <c r="Q172" t="str" cm="1">
        <f t="array" aca="1" ref="Q172" ca="1">_xlfn.IFS(NOT($H172), "", $G172&lt;2, VLOOKUP("EMPTY",$D$29:$E$31,2,FALSE), $G172&gt;2, VLOOKUP("OVER",$D$29:$E$31,2,FALSE), TRUE, VLOOKUP(K172, $A$9:$B$23, 2,FALSE))</f>
        <v/>
      </c>
    </row>
    <row r="173" spans="6:17" x14ac:dyDescent="0.3">
      <c r="F173">
        <f ca="1">COUNTIF(OFFSET('정보 입력 시트'!$G176, 0, 0, 1, 15), $E$2)</f>
        <v>0</v>
      </c>
      <c r="G173">
        <f ca="1">COUNTIF(OFFSET('정보 입력 시트'!$G176, 0, 0, 1, 15), $E$3)</f>
        <v>0</v>
      </c>
      <c r="H173" t="b">
        <f t="shared" ca="1" si="57"/>
        <v>0</v>
      </c>
      <c r="I173" t="str">
        <f ca="1">IF(NOT($H173), "", IF($F173=1,MATCH($E$2,OFFSET('정보 입력 시트'!$G176, 0, 0, 1, 15),0),0))</f>
        <v/>
      </c>
      <c r="J173" t="str">
        <f ca="1">IF(NOT($H173),"",IF($G173&lt;1, 0, MATCH($E$3,OFFSET('정보 입력 시트'!$G176, 0, 0, 1, 15),0)))</f>
        <v/>
      </c>
      <c r="K173" t="str">
        <f ca="1">IF(NOT($H173),"",IF($G173&lt;2, 0, MATCH($E$3,OFFSET('정보 입력 시트'!$G176, 0, J173, 1, 15-J173),0)+J173))</f>
        <v/>
      </c>
      <c r="L173" t="str">
        <f t="shared" ca="1" si="58"/>
        <v/>
      </c>
      <c r="M173" t="str" cm="1">
        <f t="array" aca="1" ref="M173" ca="1">_xlfn.IFS(NOT($H173),"",$L173=0,0,TRUE,J173)</f>
        <v/>
      </c>
      <c r="N173" t="str" cm="1">
        <f t="array" aca="1" ref="N173" ca="1">_xlfn.IFS(NOT($H173),"",$L173=0,0,TRUE,K173)</f>
        <v/>
      </c>
      <c r="O173" t="str" cm="1">
        <f t="array" aca="1" ref="O173" ca="1">_xlfn.IFS(NOT($H173), "", $F173=0, IF($G173=0, VLOOKUP("EMPTY",$D$29:$E$31,2,FALSE), VLOOKUP("REQUIRED",$D$29:$E$31,2,FALSE)), $F173&gt;1, VLOOKUP("OVER",$D$29:$E$31,2,FALSE), TRUE, VLOOKUP(I173, $A$9:$B$23, 2,FALSE))</f>
        <v/>
      </c>
      <c r="P173" t="str" cm="1">
        <f t="array" aca="1" ref="P173" ca="1">_xlfn.IFS(NOT($H173), "", $G173&lt;1, VLOOKUP("EMPTY",$D$29:$E$31,2,FALSE), $G173&gt;2, VLOOKUP("OVER",$D$29:$E$31,2,FALSE), TRUE, VLOOKUP(J173, $A$9:$B$23, 2,FALSE))</f>
        <v/>
      </c>
      <c r="Q173" t="str" cm="1">
        <f t="array" aca="1" ref="Q173" ca="1">_xlfn.IFS(NOT($H173), "", $G173&lt;2, VLOOKUP("EMPTY",$D$29:$E$31,2,FALSE), $G173&gt;2, VLOOKUP("OVER",$D$29:$E$31,2,FALSE), TRUE, VLOOKUP(K173, $A$9:$B$23, 2,FALSE))</f>
        <v/>
      </c>
    </row>
    <row r="174" spans="6:17" x14ac:dyDescent="0.3">
      <c r="F174">
        <f ca="1">COUNTIF(OFFSET('정보 입력 시트'!$G177, 0, 0, 1, 15), $E$2)</f>
        <v>0</v>
      </c>
      <c r="G174">
        <f ca="1">COUNTIF(OFFSET('정보 입력 시트'!$G177, 0, 0, 1, 15), $E$3)</f>
        <v>0</v>
      </c>
      <c r="H174" t="b">
        <f t="shared" ca="1" si="57"/>
        <v>0</v>
      </c>
      <c r="I174" t="str">
        <f ca="1">IF(NOT($H174), "", IF($F174=1,MATCH($E$2,OFFSET('정보 입력 시트'!$G177, 0, 0, 1, 15),0),0))</f>
        <v/>
      </c>
      <c r="J174" t="str">
        <f ca="1">IF(NOT($H174),"",IF($G174&lt;1, 0, MATCH($E$3,OFFSET('정보 입력 시트'!$G177, 0, 0, 1, 15),0)))</f>
        <v/>
      </c>
      <c r="K174" t="str">
        <f ca="1">IF(NOT($H174),"",IF($G174&lt;2, 0, MATCH($E$3,OFFSET('정보 입력 시트'!$G177, 0, J174, 1, 15-J174),0)+J174))</f>
        <v/>
      </c>
      <c r="L174" t="str">
        <f t="shared" ca="1" si="58"/>
        <v/>
      </c>
      <c r="M174" t="str" cm="1">
        <f t="array" aca="1" ref="M174" ca="1">_xlfn.IFS(NOT($H174),"",$L174=0,0,TRUE,J174)</f>
        <v/>
      </c>
      <c r="N174" t="str" cm="1">
        <f t="array" aca="1" ref="N174" ca="1">_xlfn.IFS(NOT($H174),"",$L174=0,0,TRUE,K174)</f>
        <v/>
      </c>
      <c r="O174" t="str" cm="1">
        <f t="array" aca="1" ref="O174" ca="1">_xlfn.IFS(NOT($H174), "", $F174=0, IF($G174=0, VLOOKUP("EMPTY",$D$29:$E$31,2,FALSE), VLOOKUP("REQUIRED",$D$29:$E$31,2,FALSE)), $F174&gt;1, VLOOKUP("OVER",$D$29:$E$31,2,FALSE), TRUE, VLOOKUP(I174, $A$9:$B$23, 2,FALSE))</f>
        <v/>
      </c>
      <c r="P174" t="str" cm="1">
        <f t="array" aca="1" ref="P174" ca="1">_xlfn.IFS(NOT($H174), "", $G174&lt;1, VLOOKUP("EMPTY",$D$29:$E$31,2,FALSE), $G174&gt;2, VLOOKUP("OVER",$D$29:$E$31,2,FALSE), TRUE, VLOOKUP(J174, $A$9:$B$23, 2,FALSE))</f>
        <v/>
      </c>
      <c r="Q174" t="str" cm="1">
        <f t="array" aca="1" ref="Q174" ca="1">_xlfn.IFS(NOT($H174), "", $G174&lt;2, VLOOKUP("EMPTY",$D$29:$E$31,2,FALSE), $G174&gt;2, VLOOKUP("OVER",$D$29:$E$31,2,FALSE), TRUE, VLOOKUP(K174, $A$9:$B$23, 2,FALSE))</f>
        <v/>
      </c>
    </row>
    <row r="175" spans="6:17" x14ac:dyDescent="0.3">
      <c r="F175">
        <f ca="1">COUNTIF(OFFSET('정보 입력 시트'!$G178, 0, 0, 1, 15), $E$2)</f>
        <v>0</v>
      </c>
      <c r="G175">
        <f ca="1">COUNTIF(OFFSET('정보 입력 시트'!$G178, 0, 0, 1, 15), $E$3)</f>
        <v>0</v>
      </c>
      <c r="H175" t="b">
        <f t="shared" ca="1" si="57"/>
        <v>0</v>
      </c>
      <c r="I175" t="str">
        <f ca="1">IF(NOT($H175), "", IF($F175=1,MATCH($E$2,OFFSET('정보 입력 시트'!$G178, 0, 0, 1, 15),0),0))</f>
        <v/>
      </c>
      <c r="J175" t="str">
        <f ca="1">IF(NOT($H175),"",IF($G175&lt;1, 0, MATCH($E$3,OFFSET('정보 입력 시트'!$G178, 0, 0, 1, 15),0)))</f>
        <v/>
      </c>
      <c r="K175" t="str">
        <f ca="1">IF(NOT($H175),"",IF($G175&lt;2, 0, MATCH($E$3,OFFSET('정보 입력 시트'!$G178, 0, J175, 1, 15-J175),0)+J175))</f>
        <v/>
      </c>
      <c r="L175" t="str">
        <f t="shared" ca="1" si="58"/>
        <v/>
      </c>
      <c r="M175" t="str" cm="1">
        <f t="array" aca="1" ref="M175" ca="1">_xlfn.IFS(NOT($H175),"",$L175=0,0,TRUE,J175)</f>
        <v/>
      </c>
      <c r="N175" t="str" cm="1">
        <f t="array" aca="1" ref="N175" ca="1">_xlfn.IFS(NOT($H175),"",$L175=0,0,TRUE,K175)</f>
        <v/>
      </c>
      <c r="O175" t="str" cm="1">
        <f t="array" aca="1" ref="O175" ca="1">_xlfn.IFS(NOT($H175), "", $F175=0, IF($G175=0, VLOOKUP("EMPTY",$D$29:$E$31,2,FALSE), VLOOKUP("REQUIRED",$D$29:$E$31,2,FALSE)), $F175&gt;1, VLOOKUP("OVER",$D$29:$E$31,2,FALSE), TRUE, VLOOKUP(I175, $A$9:$B$23, 2,FALSE))</f>
        <v/>
      </c>
      <c r="P175" t="str" cm="1">
        <f t="array" aca="1" ref="P175" ca="1">_xlfn.IFS(NOT($H175), "", $G175&lt;1, VLOOKUP("EMPTY",$D$29:$E$31,2,FALSE), $G175&gt;2, VLOOKUP("OVER",$D$29:$E$31,2,FALSE), TRUE, VLOOKUP(J175, $A$9:$B$23, 2,FALSE))</f>
        <v/>
      </c>
      <c r="Q175" t="str" cm="1">
        <f t="array" aca="1" ref="Q175" ca="1">_xlfn.IFS(NOT($H175), "", $G175&lt;2, VLOOKUP("EMPTY",$D$29:$E$31,2,FALSE), $G175&gt;2, VLOOKUP("OVER",$D$29:$E$31,2,FALSE), TRUE, VLOOKUP(K175, $A$9:$B$23, 2,FALSE))</f>
        <v/>
      </c>
    </row>
    <row r="176" spans="6:17" x14ac:dyDescent="0.3">
      <c r="F176">
        <f ca="1">COUNTIF(OFFSET('정보 입력 시트'!$G179, 0, 0, 1, 15), $E$2)</f>
        <v>0</v>
      </c>
      <c r="G176">
        <f ca="1">COUNTIF(OFFSET('정보 입력 시트'!$G179, 0, 0, 1, 15), $E$3)</f>
        <v>0</v>
      </c>
      <c r="H176" t="b">
        <f t="shared" ca="1" si="57"/>
        <v>0</v>
      </c>
      <c r="I176" t="str">
        <f ca="1">IF(NOT($H176), "", IF($F176=1,MATCH($E$2,OFFSET('정보 입력 시트'!$G179, 0, 0, 1, 15),0),0))</f>
        <v/>
      </c>
      <c r="J176" t="str">
        <f ca="1">IF(NOT($H176),"",IF($G176&lt;1, 0, MATCH($E$3,OFFSET('정보 입력 시트'!$G179, 0, 0, 1, 15),0)))</f>
        <v/>
      </c>
      <c r="K176" t="str">
        <f ca="1">IF(NOT($H176),"",IF($G176&lt;2, 0, MATCH($E$3,OFFSET('정보 입력 시트'!$G179, 0, J176, 1, 15-J176),0)+J176))</f>
        <v/>
      </c>
      <c r="L176" t="str">
        <f t="shared" ca="1" si="58"/>
        <v/>
      </c>
      <c r="M176" t="str" cm="1">
        <f t="array" aca="1" ref="M176" ca="1">_xlfn.IFS(NOT($H176),"",$L176=0,0,TRUE,J176)</f>
        <v/>
      </c>
      <c r="N176" t="str" cm="1">
        <f t="array" aca="1" ref="N176" ca="1">_xlfn.IFS(NOT($H176),"",$L176=0,0,TRUE,K176)</f>
        <v/>
      </c>
      <c r="O176" t="str" cm="1">
        <f t="array" aca="1" ref="O176" ca="1">_xlfn.IFS(NOT($H176), "", $F176=0, IF($G176=0, VLOOKUP("EMPTY",$D$29:$E$31,2,FALSE), VLOOKUP("REQUIRED",$D$29:$E$31,2,FALSE)), $F176&gt;1, VLOOKUP("OVER",$D$29:$E$31,2,FALSE), TRUE, VLOOKUP(I176, $A$9:$B$23, 2,FALSE))</f>
        <v/>
      </c>
      <c r="P176" t="str" cm="1">
        <f t="array" aca="1" ref="P176" ca="1">_xlfn.IFS(NOT($H176), "", $G176&lt;1, VLOOKUP("EMPTY",$D$29:$E$31,2,FALSE), $G176&gt;2, VLOOKUP("OVER",$D$29:$E$31,2,FALSE), TRUE, VLOOKUP(J176, $A$9:$B$23, 2,FALSE))</f>
        <v/>
      </c>
      <c r="Q176" t="str" cm="1">
        <f t="array" aca="1" ref="Q176" ca="1">_xlfn.IFS(NOT($H176), "", $G176&lt;2, VLOOKUP("EMPTY",$D$29:$E$31,2,FALSE), $G176&gt;2, VLOOKUP("OVER",$D$29:$E$31,2,FALSE), TRUE, VLOOKUP(K176, $A$9:$B$23, 2,FALSE))</f>
        <v/>
      </c>
    </row>
    <row r="177" spans="6:17" x14ac:dyDescent="0.3">
      <c r="F177">
        <f ca="1">COUNTIF(OFFSET('정보 입력 시트'!$G180, 0, 0, 1, 15), $E$2)</f>
        <v>0</v>
      </c>
      <c r="G177">
        <f ca="1">COUNTIF(OFFSET('정보 입력 시트'!$G180, 0, 0, 1, 15), $E$3)</f>
        <v>0</v>
      </c>
      <c r="H177" t="b">
        <f t="shared" ca="1" si="57"/>
        <v>0</v>
      </c>
      <c r="I177" t="str">
        <f ca="1">IF(NOT($H177), "", IF($F177=1,MATCH($E$2,OFFSET('정보 입력 시트'!$G180, 0, 0, 1, 15),0),0))</f>
        <v/>
      </c>
      <c r="J177" t="str">
        <f ca="1">IF(NOT($H177),"",IF($G177&lt;1, 0, MATCH($E$3,OFFSET('정보 입력 시트'!$G180, 0, 0, 1, 15),0)))</f>
        <v/>
      </c>
      <c r="K177" t="str">
        <f ca="1">IF(NOT($H177),"",IF($G177&lt;2, 0, MATCH($E$3,OFFSET('정보 입력 시트'!$G180, 0, J177, 1, 15-J177),0)+J177))</f>
        <v/>
      </c>
      <c r="L177" t="str">
        <f t="shared" ca="1" si="58"/>
        <v/>
      </c>
      <c r="M177" t="str" cm="1">
        <f t="array" aca="1" ref="M177" ca="1">_xlfn.IFS(NOT($H177),"",$L177=0,0,TRUE,J177)</f>
        <v/>
      </c>
      <c r="N177" t="str" cm="1">
        <f t="array" aca="1" ref="N177" ca="1">_xlfn.IFS(NOT($H177),"",$L177=0,0,TRUE,K177)</f>
        <v/>
      </c>
      <c r="O177" t="str" cm="1">
        <f t="array" aca="1" ref="O177" ca="1">_xlfn.IFS(NOT($H177), "", $F177=0, IF($G177=0, VLOOKUP("EMPTY",$D$29:$E$31,2,FALSE), VLOOKUP("REQUIRED",$D$29:$E$31,2,FALSE)), $F177&gt;1, VLOOKUP("OVER",$D$29:$E$31,2,FALSE), TRUE, VLOOKUP(I177, $A$9:$B$23, 2,FALSE))</f>
        <v/>
      </c>
      <c r="P177" t="str" cm="1">
        <f t="array" aca="1" ref="P177" ca="1">_xlfn.IFS(NOT($H177), "", $G177&lt;1, VLOOKUP("EMPTY",$D$29:$E$31,2,FALSE), $G177&gt;2, VLOOKUP("OVER",$D$29:$E$31,2,FALSE), TRUE, VLOOKUP(J177, $A$9:$B$23, 2,FALSE))</f>
        <v/>
      </c>
      <c r="Q177" t="str" cm="1">
        <f t="array" aca="1" ref="Q177" ca="1">_xlfn.IFS(NOT($H177), "", $G177&lt;2, VLOOKUP("EMPTY",$D$29:$E$31,2,FALSE), $G177&gt;2, VLOOKUP("OVER",$D$29:$E$31,2,FALSE), TRUE, VLOOKUP(K177, $A$9:$B$23, 2,FALSE))</f>
        <v/>
      </c>
    </row>
    <row r="178" spans="6:17" x14ac:dyDescent="0.3">
      <c r="F178">
        <f ca="1">COUNTIF(OFFSET('정보 입력 시트'!$G181, 0, 0, 1, 15), $E$2)</f>
        <v>0</v>
      </c>
      <c r="G178">
        <f ca="1">COUNTIF(OFFSET('정보 입력 시트'!$G181, 0, 0, 1, 15), $E$3)</f>
        <v>0</v>
      </c>
      <c r="H178" t="b">
        <f t="shared" ca="1" si="57"/>
        <v>0</v>
      </c>
      <c r="I178" t="str">
        <f ca="1">IF(NOT($H178), "", IF($F178=1,MATCH($E$2,OFFSET('정보 입력 시트'!$G181, 0, 0, 1, 15),0),0))</f>
        <v/>
      </c>
      <c r="J178" t="str">
        <f ca="1">IF(NOT($H178),"",IF($G178&lt;1, 0, MATCH($E$3,OFFSET('정보 입력 시트'!$G181, 0, 0, 1, 15),0)))</f>
        <v/>
      </c>
      <c r="K178" t="str">
        <f ca="1">IF(NOT($H178),"",IF($G178&lt;2, 0, MATCH($E$3,OFFSET('정보 입력 시트'!$G181, 0, J178, 1, 15-J178),0)+J178))</f>
        <v/>
      </c>
      <c r="L178" t="str">
        <f t="shared" ca="1" si="58"/>
        <v/>
      </c>
      <c r="M178" t="str" cm="1">
        <f t="array" aca="1" ref="M178" ca="1">_xlfn.IFS(NOT($H178),"",$L178=0,0,TRUE,J178)</f>
        <v/>
      </c>
      <c r="N178" t="str" cm="1">
        <f t="array" aca="1" ref="N178" ca="1">_xlfn.IFS(NOT($H178),"",$L178=0,0,TRUE,K178)</f>
        <v/>
      </c>
      <c r="O178" t="str" cm="1">
        <f t="array" aca="1" ref="O178" ca="1">_xlfn.IFS(NOT($H178), "", $F178=0, IF($G178=0, VLOOKUP("EMPTY",$D$29:$E$31,2,FALSE), VLOOKUP("REQUIRED",$D$29:$E$31,2,FALSE)), $F178&gt;1, VLOOKUP("OVER",$D$29:$E$31,2,FALSE), TRUE, VLOOKUP(I178, $A$9:$B$23, 2,FALSE))</f>
        <v/>
      </c>
      <c r="P178" t="str" cm="1">
        <f t="array" aca="1" ref="P178" ca="1">_xlfn.IFS(NOT($H178), "", $G178&lt;1, VLOOKUP("EMPTY",$D$29:$E$31,2,FALSE), $G178&gt;2, VLOOKUP("OVER",$D$29:$E$31,2,FALSE), TRUE, VLOOKUP(J178, $A$9:$B$23, 2,FALSE))</f>
        <v/>
      </c>
      <c r="Q178" t="str" cm="1">
        <f t="array" aca="1" ref="Q178" ca="1">_xlfn.IFS(NOT($H178), "", $G178&lt;2, VLOOKUP("EMPTY",$D$29:$E$31,2,FALSE), $G178&gt;2, VLOOKUP("OVER",$D$29:$E$31,2,FALSE), TRUE, VLOOKUP(K178, $A$9:$B$23, 2,FALSE))</f>
        <v/>
      </c>
    </row>
    <row r="179" spans="6:17" x14ac:dyDescent="0.3">
      <c r="F179">
        <f ca="1">COUNTIF(OFFSET('정보 입력 시트'!$G182, 0, 0, 1, 15), $E$2)</f>
        <v>0</v>
      </c>
      <c r="G179">
        <f ca="1">COUNTIF(OFFSET('정보 입력 시트'!$G182, 0, 0, 1, 15), $E$3)</f>
        <v>0</v>
      </c>
      <c r="H179" t="b">
        <f t="shared" ca="1" si="57"/>
        <v>0</v>
      </c>
      <c r="I179" t="str">
        <f ca="1">IF(NOT($H179), "", IF($F179=1,MATCH($E$2,OFFSET('정보 입력 시트'!$G182, 0, 0, 1, 15),0),0))</f>
        <v/>
      </c>
      <c r="J179" t="str">
        <f ca="1">IF(NOT($H179),"",IF($G179&lt;1, 0, MATCH($E$3,OFFSET('정보 입력 시트'!$G182, 0, 0, 1, 15),0)))</f>
        <v/>
      </c>
      <c r="K179" t="str">
        <f ca="1">IF(NOT($H179),"",IF($G179&lt;2, 0, MATCH($E$3,OFFSET('정보 입력 시트'!$G182, 0, J179, 1, 15-J179),0)+J179))</f>
        <v/>
      </c>
      <c r="L179" t="str">
        <f t="shared" ca="1" si="58"/>
        <v/>
      </c>
      <c r="M179" t="str" cm="1">
        <f t="array" aca="1" ref="M179" ca="1">_xlfn.IFS(NOT($H179),"",$L179=0,0,TRUE,J179)</f>
        <v/>
      </c>
      <c r="N179" t="str" cm="1">
        <f t="array" aca="1" ref="N179" ca="1">_xlfn.IFS(NOT($H179),"",$L179=0,0,TRUE,K179)</f>
        <v/>
      </c>
      <c r="O179" t="str" cm="1">
        <f t="array" aca="1" ref="O179" ca="1">_xlfn.IFS(NOT($H179), "", $F179=0, IF($G179=0, VLOOKUP("EMPTY",$D$29:$E$31,2,FALSE), VLOOKUP("REQUIRED",$D$29:$E$31,2,FALSE)), $F179&gt;1, VLOOKUP("OVER",$D$29:$E$31,2,FALSE), TRUE, VLOOKUP(I179, $A$9:$B$23, 2,FALSE))</f>
        <v/>
      </c>
      <c r="P179" t="str" cm="1">
        <f t="array" aca="1" ref="P179" ca="1">_xlfn.IFS(NOT($H179), "", $G179&lt;1, VLOOKUP("EMPTY",$D$29:$E$31,2,FALSE), $G179&gt;2, VLOOKUP("OVER",$D$29:$E$31,2,FALSE), TRUE, VLOOKUP(J179, $A$9:$B$23, 2,FALSE))</f>
        <v/>
      </c>
      <c r="Q179" t="str" cm="1">
        <f t="array" aca="1" ref="Q179" ca="1">_xlfn.IFS(NOT($H179), "", $G179&lt;2, VLOOKUP("EMPTY",$D$29:$E$31,2,FALSE), $G179&gt;2, VLOOKUP("OVER",$D$29:$E$31,2,FALSE), TRUE, VLOOKUP(K179, $A$9:$B$23, 2,FALSE))</f>
        <v/>
      </c>
    </row>
    <row r="180" spans="6:17" x14ac:dyDescent="0.3">
      <c r="F180">
        <f ca="1">COUNTIF(OFFSET('정보 입력 시트'!$G183, 0, 0, 1, 15), $E$2)</f>
        <v>0</v>
      </c>
      <c r="G180">
        <f ca="1">COUNTIF(OFFSET('정보 입력 시트'!$G183, 0, 0, 1, 15), $E$3)</f>
        <v>0</v>
      </c>
      <c r="H180" t="b">
        <f t="shared" ca="1" si="57"/>
        <v>0</v>
      </c>
      <c r="I180" t="str">
        <f ca="1">IF(NOT($H180), "", IF($F180=1,MATCH($E$2,OFFSET('정보 입력 시트'!$G183, 0, 0, 1, 15),0),0))</f>
        <v/>
      </c>
      <c r="J180" t="str">
        <f ca="1">IF(NOT($H180),"",IF($G180&lt;1, 0, MATCH($E$3,OFFSET('정보 입력 시트'!$G183, 0, 0, 1, 15),0)))</f>
        <v/>
      </c>
      <c r="K180" t="str">
        <f ca="1">IF(NOT($H180),"",IF($G180&lt;2, 0, MATCH($E$3,OFFSET('정보 입력 시트'!$G183, 0, J180, 1, 15-J180),0)+J180))</f>
        <v/>
      </c>
      <c r="L180" t="str">
        <f t="shared" ca="1" si="58"/>
        <v/>
      </c>
      <c r="M180" t="str" cm="1">
        <f t="array" aca="1" ref="M180" ca="1">_xlfn.IFS(NOT($H180),"",$L180=0,0,TRUE,J180)</f>
        <v/>
      </c>
      <c r="N180" t="str" cm="1">
        <f t="array" aca="1" ref="N180" ca="1">_xlfn.IFS(NOT($H180),"",$L180=0,0,TRUE,K180)</f>
        <v/>
      </c>
      <c r="O180" t="str" cm="1">
        <f t="array" aca="1" ref="O180" ca="1">_xlfn.IFS(NOT($H180), "", $F180=0, IF($G180=0, VLOOKUP("EMPTY",$D$29:$E$31,2,FALSE), VLOOKUP("REQUIRED",$D$29:$E$31,2,FALSE)), $F180&gt;1, VLOOKUP("OVER",$D$29:$E$31,2,FALSE), TRUE, VLOOKUP(I180, $A$9:$B$23, 2,FALSE))</f>
        <v/>
      </c>
      <c r="P180" t="str" cm="1">
        <f t="array" aca="1" ref="P180" ca="1">_xlfn.IFS(NOT($H180), "", $G180&lt;1, VLOOKUP("EMPTY",$D$29:$E$31,2,FALSE), $G180&gt;2, VLOOKUP("OVER",$D$29:$E$31,2,FALSE), TRUE, VLOOKUP(J180, $A$9:$B$23, 2,FALSE))</f>
        <v/>
      </c>
      <c r="Q180" t="str" cm="1">
        <f t="array" aca="1" ref="Q180" ca="1">_xlfn.IFS(NOT($H180), "", $G180&lt;2, VLOOKUP("EMPTY",$D$29:$E$31,2,FALSE), $G180&gt;2, VLOOKUP("OVER",$D$29:$E$31,2,FALSE), TRUE, VLOOKUP(K180, $A$9:$B$23, 2,FALSE))</f>
        <v/>
      </c>
    </row>
    <row r="181" spans="6:17" x14ac:dyDescent="0.3">
      <c r="F181">
        <f ca="1">COUNTIF(OFFSET('정보 입력 시트'!$G184, 0, 0, 1, 15), $E$2)</f>
        <v>0</v>
      </c>
      <c r="G181">
        <f ca="1">COUNTIF(OFFSET('정보 입력 시트'!$G184, 0, 0, 1, 15), $E$3)</f>
        <v>0</v>
      </c>
      <c r="H181" t="b">
        <f t="shared" ca="1" si="57"/>
        <v>0</v>
      </c>
      <c r="I181" t="str">
        <f ca="1">IF(NOT($H181), "", IF($F181=1,MATCH($E$2,OFFSET('정보 입력 시트'!$G184, 0, 0, 1, 15),0),0))</f>
        <v/>
      </c>
      <c r="J181" t="str">
        <f ca="1">IF(NOT($H181),"",IF($G181&lt;1, 0, MATCH($E$3,OFFSET('정보 입력 시트'!$G184, 0, 0, 1, 15),0)))</f>
        <v/>
      </c>
      <c r="K181" t="str">
        <f ca="1">IF(NOT($H181),"",IF($G181&lt;2, 0, MATCH($E$3,OFFSET('정보 입력 시트'!$G184, 0, J181, 1, 15-J181),0)+J181))</f>
        <v/>
      </c>
      <c r="L181" t="str">
        <f t="shared" ca="1" si="58"/>
        <v/>
      </c>
      <c r="M181" t="str" cm="1">
        <f t="array" aca="1" ref="M181" ca="1">_xlfn.IFS(NOT($H181),"",$L181=0,0,TRUE,J181)</f>
        <v/>
      </c>
      <c r="N181" t="str" cm="1">
        <f t="array" aca="1" ref="N181" ca="1">_xlfn.IFS(NOT($H181),"",$L181=0,0,TRUE,K181)</f>
        <v/>
      </c>
      <c r="O181" t="str" cm="1">
        <f t="array" aca="1" ref="O181" ca="1">_xlfn.IFS(NOT($H181), "", $F181=0, IF($G181=0, VLOOKUP("EMPTY",$D$29:$E$31,2,FALSE), VLOOKUP("REQUIRED",$D$29:$E$31,2,FALSE)), $F181&gt;1, VLOOKUP("OVER",$D$29:$E$31,2,FALSE), TRUE, VLOOKUP(I181, $A$9:$B$23, 2,FALSE))</f>
        <v/>
      </c>
      <c r="P181" t="str" cm="1">
        <f t="array" aca="1" ref="P181" ca="1">_xlfn.IFS(NOT($H181), "", $G181&lt;1, VLOOKUP("EMPTY",$D$29:$E$31,2,FALSE), $G181&gt;2, VLOOKUP("OVER",$D$29:$E$31,2,FALSE), TRUE, VLOOKUP(J181, $A$9:$B$23, 2,FALSE))</f>
        <v/>
      </c>
      <c r="Q181" t="str" cm="1">
        <f t="array" aca="1" ref="Q181" ca="1">_xlfn.IFS(NOT($H181), "", $G181&lt;2, VLOOKUP("EMPTY",$D$29:$E$31,2,FALSE), $G181&gt;2, VLOOKUP("OVER",$D$29:$E$31,2,FALSE), TRUE, VLOOKUP(K181, $A$9:$B$23, 2,FALSE))</f>
        <v/>
      </c>
    </row>
    <row r="182" spans="6:17" x14ac:dyDescent="0.3">
      <c r="F182">
        <f ca="1">COUNTIF(OFFSET('정보 입력 시트'!$G185, 0, 0, 1, 15), $E$2)</f>
        <v>0</v>
      </c>
      <c r="G182">
        <f ca="1">COUNTIF(OFFSET('정보 입력 시트'!$G185, 0, 0, 1, 15), $E$3)</f>
        <v>0</v>
      </c>
      <c r="H182" t="b">
        <f t="shared" ca="1" si="57"/>
        <v>0</v>
      </c>
      <c r="I182" t="str">
        <f ca="1">IF(NOT($H182), "", IF($F182=1,MATCH($E$2,OFFSET('정보 입력 시트'!$G185, 0, 0, 1, 15),0),0))</f>
        <v/>
      </c>
      <c r="J182" t="str">
        <f ca="1">IF(NOT($H182),"",IF($G182&lt;1, 0, MATCH($E$3,OFFSET('정보 입력 시트'!$G185, 0, 0, 1, 15),0)))</f>
        <v/>
      </c>
      <c r="K182" t="str">
        <f ca="1">IF(NOT($H182),"",IF($G182&lt;2, 0, MATCH($E$3,OFFSET('정보 입력 시트'!$G185, 0, J182, 1, 15-J182),0)+J182))</f>
        <v/>
      </c>
      <c r="L182" t="str">
        <f t="shared" ca="1" si="58"/>
        <v/>
      </c>
      <c r="M182" t="str" cm="1">
        <f t="array" aca="1" ref="M182" ca="1">_xlfn.IFS(NOT($H182),"",$L182=0,0,TRUE,J182)</f>
        <v/>
      </c>
      <c r="N182" t="str" cm="1">
        <f t="array" aca="1" ref="N182" ca="1">_xlfn.IFS(NOT($H182),"",$L182=0,0,TRUE,K182)</f>
        <v/>
      </c>
      <c r="O182" t="str" cm="1">
        <f t="array" aca="1" ref="O182" ca="1">_xlfn.IFS(NOT($H182), "", $F182=0, IF($G182=0, VLOOKUP("EMPTY",$D$29:$E$31,2,FALSE), VLOOKUP("REQUIRED",$D$29:$E$31,2,FALSE)), $F182&gt;1, VLOOKUP("OVER",$D$29:$E$31,2,FALSE), TRUE, VLOOKUP(I182, $A$9:$B$23, 2,FALSE))</f>
        <v/>
      </c>
      <c r="P182" t="str" cm="1">
        <f t="array" aca="1" ref="P182" ca="1">_xlfn.IFS(NOT($H182), "", $G182&lt;1, VLOOKUP("EMPTY",$D$29:$E$31,2,FALSE), $G182&gt;2, VLOOKUP("OVER",$D$29:$E$31,2,FALSE), TRUE, VLOOKUP(J182, $A$9:$B$23, 2,FALSE))</f>
        <v/>
      </c>
      <c r="Q182" t="str" cm="1">
        <f t="array" aca="1" ref="Q182" ca="1">_xlfn.IFS(NOT($H182), "", $G182&lt;2, VLOOKUP("EMPTY",$D$29:$E$31,2,FALSE), $G182&gt;2, VLOOKUP("OVER",$D$29:$E$31,2,FALSE), TRUE, VLOOKUP(K182, $A$9:$B$23, 2,FALSE))</f>
        <v/>
      </c>
    </row>
    <row r="183" spans="6:17" x14ac:dyDescent="0.3">
      <c r="F183">
        <f ca="1">COUNTIF(OFFSET('정보 입력 시트'!$G186, 0, 0, 1, 15), $E$2)</f>
        <v>0</v>
      </c>
      <c r="G183">
        <f ca="1">COUNTIF(OFFSET('정보 입력 시트'!$G186, 0, 0, 1, 15), $E$3)</f>
        <v>0</v>
      </c>
      <c r="H183" t="b">
        <f t="shared" ca="1" si="57"/>
        <v>0</v>
      </c>
      <c r="I183" t="str">
        <f ca="1">IF(NOT($H183), "", IF($F183=1,MATCH($E$2,OFFSET('정보 입력 시트'!$G186, 0, 0, 1, 15),0),0))</f>
        <v/>
      </c>
      <c r="J183" t="str">
        <f ca="1">IF(NOT($H183),"",IF($G183&lt;1, 0, MATCH($E$3,OFFSET('정보 입력 시트'!$G186, 0, 0, 1, 15),0)))</f>
        <v/>
      </c>
      <c r="K183" t="str">
        <f ca="1">IF(NOT($H183),"",IF($G183&lt;2, 0, MATCH($E$3,OFFSET('정보 입력 시트'!$G186, 0, J183, 1, 15-J183),0)+J183))</f>
        <v/>
      </c>
      <c r="L183" t="str">
        <f t="shared" ca="1" si="58"/>
        <v/>
      </c>
      <c r="M183" t="str" cm="1">
        <f t="array" aca="1" ref="M183" ca="1">_xlfn.IFS(NOT($H183),"",$L183=0,0,TRUE,J183)</f>
        <v/>
      </c>
      <c r="N183" t="str" cm="1">
        <f t="array" aca="1" ref="N183" ca="1">_xlfn.IFS(NOT($H183),"",$L183=0,0,TRUE,K183)</f>
        <v/>
      </c>
      <c r="O183" t="str" cm="1">
        <f t="array" aca="1" ref="O183" ca="1">_xlfn.IFS(NOT($H183), "", $F183=0, IF($G183=0, VLOOKUP("EMPTY",$D$29:$E$31,2,FALSE), VLOOKUP("REQUIRED",$D$29:$E$31,2,FALSE)), $F183&gt;1, VLOOKUP("OVER",$D$29:$E$31,2,FALSE), TRUE, VLOOKUP(I183, $A$9:$B$23, 2,FALSE))</f>
        <v/>
      </c>
      <c r="P183" t="str" cm="1">
        <f t="array" aca="1" ref="P183" ca="1">_xlfn.IFS(NOT($H183), "", $G183&lt;1, VLOOKUP("EMPTY",$D$29:$E$31,2,FALSE), $G183&gt;2, VLOOKUP("OVER",$D$29:$E$31,2,FALSE), TRUE, VLOOKUP(J183, $A$9:$B$23, 2,FALSE))</f>
        <v/>
      </c>
      <c r="Q183" t="str" cm="1">
        <f t="array" aca="1" ref="Q183" ca="1">_xlfn.IFS(NOT($H183), "", $G183&lt;2, VLOOKUP("EMPTY",$D$29:$E$31,2,FALSE), $G183&gt;2, VLOOKUP("OVER",$D$29:$E$31,2,FALSE), TRUE, VLOOKUP(K183, $A$9:$B$23, 2,FALSE))</f>
        <v/>
      </c>
    </row>
    <row r="184" spans="6:17" x14ac:dyDescent="0.3">
      <c r="F184">
        <f ca="1">COUNTIF(OFFSET('정보 입력 시트'!$G187, 0, 0, 1, 15), $E$2)</f>
        <v>0</v>
      </c>
      <c r="G184">
        <f ca="1">COUNTIF(OFFSET('정보 입력 시트'!$G187, 0, 0, 1, 15), $E$3)</f>
        <v>0</v>
      </c>
      <c r="H184" t="b">
        <f t="shared" ca="1" si="57"/>
        <v>0</v>
      </c>
      <c r="I184" t="str">
        <f ca="1">IF(NOT($H184), "", IF($F184=1,MATCH($E$2,OFFSET('정보 입력 시트'!$G187, 0, 0, 1, 15),0),0))</f>
        <v/>
      </c>
      <c r="J184" t="str">
        <f ca="1">IF(NOT($H184),"",IF($G184&lt;1, 0, MATCH($E$3,OFFSET('정보 입력 시트'!$G187, 0, 0, 1, 15),0)))</f>
        <v/>
      </c>
      <c r="K184" t="str">
        <f ca="1">IF(NOT($H184),"",IF($G184&lt;2, 0, MATCH($E$3,OFFSET('정보 입력 시트'!$G187, 0, J184, 1, 15-J184),0)+J184))</f>
        <v/>
      </c>
      <c r="L184" t="str">
        <f t="shared" ca="1" si="58"/>
        <v/>
      </c>
      <c r="M184" t="str" cm="1">
        <f t="array" aca="1" ref="M184" ca="1">_xlfn.IFS(NOT($H184),"",$L184=0,0,TRUE,J184)</f>
        <v/>
      </c>
      <c r="N184" t="str" cm="1">
        <f t="array" aca="1" ref="N184" ca="1">_xlfn.IFS(NOT($H184),"",$L184=0,0,TRUE,K184)</f>
        <v/>
      </c>
      <c r="O184" t="str" cm="1">
        <f t="array" aca="1" ref="O184" ca="1">_xlfn.IFS(NOT($H184), "", $F184=0, IF($G184=0, VLOOKUP("EMPTY",$D$29:$E$31,2,FALSE), VLOOKUP("REQUIRED",$D$29:$E$31,2,FALSE)), $F184&gt;1, VLOOKUP("OVER",$D$29:$E$31,2,FALSE), TRUE, VLOOKUP(I184, $A$9:$B$23, 2,FALSE))</f>
        <v/>
      </c>
      <c r="P184" t="str" cm="1">
        <f t="array" aca="1" ref="P184" ca="1">_xlfn.IFS(NOT($H184), "", $G184&lt;1, VLOOKUP("EMPTY",$D$29:$E$31,2,FALSE), $G184&gt;2, VLOOKUP("OVER",$D$29:$E$31,2,FALSE), TRUE, VLOOKUP(J184, $A$9:$B$23, 2,FALSE))</f>
        <v/>
      </c>
      <c r="Q184" t="str" cm="1">
        <f t="array" aca="1" ref="Q184" ca="1">_xlfn.IFS(NOT($H184), "", $G184&lt;2, VLOOKUP("EMPTY",$D$29:$E$31,2,FALSE), $G184&gt;2, VLOOKUP("OVER",$D$29:$E$31,2,FALSE), TRUE, VLOOKUP(K184, $A$9:$B$23, 2,FALSE))</f>
        <v/>
      </c>
    </row>
    <row r="185" spans="6:17" x14ac:dyDescent="0.3">
      <c r="F185">
        <f ca="1">COUNTIF(OFFSET('정보 입력 시트'!$G188, 0, 0, 1, 15), $E$2)</f>
        <v>0</v>
      </c>
      <c r="G185">
        <f ca="1">COUNTIF(OFFSET('정보 입력 시트'!$G188, 0, 0, 1, 15), $E$3)</f>
        <v>0</v>
      </c>
      <c r="H185" t="b">
        <f t="shared" ca="1" si="57"/>
        <v>0</v>
      </c>
      <c r="I185" t="str">
        <f ca="1">IF(NOT($H185), "", IF($F185=1,MATCH($E$2,OFFSET('정보 입력 시트'!$G188, 0, 0, 1, 15),0),0))</f>
        <v/>
      </c>
      <c r="J185" t="str">
        <f ca="1">IF(NOT($H185),"",IF($G185&lt;1, 0, MATCH($E$3,OFFSET('정보 입력 시트'!$G188, 0, 0, 1, 15),0)))</f>
        <v/>
      </c>
      <c r="K185" t="str">
        <f ca="1">IF(NOT($H185),"",IF($G185&lt;2, 0, MATCH($E$3,OFFSET('정보 입력 시트'!$G188, 0, J185, 1, 15-J185),0)+J185))</f>
        <v/>
      </c>
      <c r="L185" t="str">
        <f t="shared" ca="1" si="58"/>
        <v/>
      </c>
      <c r="M185" t="str" cm="1">
        <f t="array" aca="1" ref="M185" ca="1">_xlfn.IFS(NOT($H185),"",$L185=0,0,TRUE,J185)</f>
        <v/>
      </c>
      <c r="N185" t="str" cm="1">
        <f t="array" aca="1" ref="N185" ca="1">_xlfn.IFS(NOT($H185),"",$L185=0,0,TRUE,K185)</f>
        <v/>
      </c>
      <c r="O185" t="str" cm="1">
        <f t="array" aca="1" ref="O185" ca="1">_xlfn.IFS(NOT($H185), "", $F185=0, IF($G185=0, VLOOKUP("EMPTY",$D$29:$E$31,2,FALSE), VLOOKUP("REQUIRED",$D$29:$E$31,2,FALSE)), $F185&gt;1, VLOOKUP("OVER",$D$29:$E$31,2,FALSE), TRUE, VLOOKUP(I185, $A$9:$B$23, 2,FALSE))</f>
        <v/>
      </c>
      <c r="P185" t="str" cm="1">
        <f t="array" aca="1" ref="P185" ca="1">_xlfn.IFS(NOT($H185), "", $G185&lt;1, VLOOKUP("EMPTY",$D$29:$E$31,2,FALSE), $G185&gt;2, VLOOKUP("OVER",$D$29:$E$31,2,FALSE), TRUE, VLOOKUP(J185, $A$9:$B$23, 2,FALSE))</f>
        <v/>
      </c>
      <c r="Q185" t="str" cm="1">
        <f t="array" aca="1" ref="Q185" ca="1">_xlfn.IFS(NOT($H185), "", $G185&lt;2, VLOOKUP("EMPTY",$D$29:$E$31,2,FALSE), $G185&gt;2, VLOOKUP("OVER",$D$29:$E$31,2,FALSE), TRUE, VLOOKUP(K185, $A$9:$B$23, 2,FALSE))</f>
        <v/>
      </c>
    </row>
    <row r="186" spans="6:17" x14ac:dyDescent="0.3">
      <c r="F186">
        <f ca="1">COUNTIF(OFFSET('정보 입력 시트'!$G189, 0, 0, 1, 15), $E$2)</f>
        <v>0</v>
      </c>
      <c r="G186">
        <f ca="1">COUNTIF(OFFSET('정보 입력 시트'!$G189, 0, 0, 1, 15), $E$3)</f>
        <v>0</v>
      </c>
      <c r="H186" t="b">
        <f t="shared" ca="1" si="57"/>
        <v>0</v>
      </c>
      <c r="I186" t="str">
        <f ca="1">IF(NOT($H186), "", IF($F186=1,MATCH($E$2,OFFSET('정보 입력 시트'!$G189, 0, 0, 1, 15),0),0))</f>
        <v/>
      </c>
      <c r="J186" t="str">
        <f ca="1">IF(NOT($H186),"",IF($G186&lt;1, 0, MATCH($E$3,OFFSET('정보 입력 시트'!$G189, 0, 0, 1, 15),0)))</f>
        <v/>
      </c>
      <c r="K186" t="str">
        <f ca="1">IF(NOT($H186),"",IF($G186&lt;2, 0, MATCH($E$3,OFFSET('정보 입력 시트'!$G189, 0, J186, 1, 15-J186),0)+J186))</f>
        <v/>
      </c>
      <c r="L186" t="str">
        <f t="shared" ca="1" si="58"/>
        <v/>
      </c>
      <c r="M186" t="str" cm="1">
        <f t="array" aca="1" ref="M186" ca="1">_xlfn.IFS(NOT($H186),"",$L186=0,0,TRUE,J186)</f>
        <v/>
      </c>
      <c r="N186" t="str" cm="1">
        <f t="array" aca="1" ref="N186" ca="1">_xlfn.IFS(NOT($H186),"",$L186=0,0,TRUE,K186)</f>
        <v/>
      </c>
      <c r="O186" t="str" cm="1">
        <f t="array" aca="1" ref="O186" ca="1">_xlfn.IFS(NOT($H186), "", $F186=0, IF($G186=0, VLOOKUP("EMPTY",$D$29:$E$31,2,FALSE), VLOOKUP("REQUIRED",$D$29:$E$31,2,FALSE)), $F186&gt;1, VLOOKUP("OVER",$D$29:$E$31,2,FALSE), TRUE, VLOOKUP(I186, $A$9:$B$23, 2,FALSE))</f>
        <v/>
      </c>
      <c r="P186" t="str" cm="1">
        <f t="array" aca="1" ref="P186" ca="1">_xlfn.IFS(NOT($H186), "", $G186&lt;1, VLOOKUP("EMPTY",$D$29:$E$31,2,FALSE), $G186&gt;2, VLOOKUP("OVER",$D$29:$E$31,2,FALSE), TRUE, VLOOKUP(J186, $A$9:$B$23, 2,FALSE))</f>
        <v/>
      </c>
      <c r="Q186" t="str" cm="1">
        <f t="array" aca="1" ref="Q186" ca="1">_xlfn.IFS(NOT($H186), "", $G186&lt;2, VLOOKUP("EMPTY",$D$29:$E$31,2,FALSE), $G186&gt;2, VLOOKUP("OVER",$D$29:$E$31,2,FALSE), TRUE, VLOOKUP(K186, $A$9:$B$23, 2,FALSE))</f>
        <v/>
      </c>
    </row>
    <row r="187" spans="6:17" x14ac:dyDescent="0.3">
      <c r="F187">
        <f ca="1">COUNTIF(OFFSET('정보 입력 시트'!$G190, 0, 0, 1, 15), $E$2)</f>
        <v>0</v>
      </c>
      <c r="G187">
        <f ca="1">COUNTIF(OFFSET('정보 입력 시트'!$G190, 0, 0, 1, 15), $E$3)</f>
        <v>0</v>
      </c>
      <c r="H187" t="b">
        <f t="shared" ca="1" si="57"/>
        <v>0</v>
      </c>
      <c r="I187" t="str">
        <f ca="1">IF(NOT($H187), "", IF($F187=1,MATCH($E$2,OFFSET('정보 입력 시트'!$G190, 0, 0, 1, 15),0),0))</f>
        <v/>
      </c>
      <c r="J187" t="str">
        <f ca="1">IF(NOT($H187),"",IF($G187&lt;1, 0, MATCH($E$3,OFFSET('정보 입력 시트'!$G190, 0, 0, 1, 15),0)))</f>
        <v/>
      </c>
      <c r="K187" t="str">
        <f ca="1">IF(NOT($H187),"",IF($G187&lt;2, 0, MATCH($E$3,OFFSET('정보 입력 시트'!$G190, 0, J187, 1, 15-J187),0)+J187))</f>
        <v/>
      </c>
      <c r="L187" t="str">
        <f t="shared" ca="1" si="58"/>
        <v/>
      </c>
      <c r="M187" t="str" cm="1">
        <f t="array" aca="1" ref="M187" ca="1">_xlfn.IFS(NOT($H187),"",$L187=0,0,TRUE,J187)</f>
        <v/>
      </c>
      <c r="N187" t="str" cm="1">
        <f t="array" aca="1" ref="N187" ca="1">_xlfn.IFS(NOT($H187),"",$L187=0,0,TRUE,K187)</f>
        <v/>
      </c>
      <c r="O187" t="str" cm="1">
        <f t="array" aca="1" ref="O187" ca="1">_xlfn.IFS(NOT($H187), "", $F187=0, IF($G187=0, VLOOKUP("EMPTY",$D$29:$E$31,2,FALSE), VLOOKUP("REQUIRED",$D$29:$E$31,2,FALSE)), $F187&gt;1, VLOOKUP("OVER",$D$29:$E$31,2,FALSE), TRUE, VLOOKUP(I187, $A$9:$B$23, 2,FALSE))</f>
        <v/>
      </c>
      <c r="P187" t="str" cm="1">
        <f t="array" aca="1" ref="P187" ca="1">_xlfn.IFS(NOT($H187), "", $G187&lt;1, VLOOKUP("EMPTY",$D$29:$E$31,2,FALSE), $G187&gt;2, VLOOKUP("OVER",$D$29:$E$31,2,FALSE), TRUE, VLOOKUP(J187, $A$9:$B$23, 2,FALSE))</f>
        <v/>
      </c>
      <c r="Q187" t="str" cm="1">
        <f t="array" aca="1" ref="Q187" ca="1">_xlfn.IFS(NOT($H187), "", $G187&lt;2, VLOOKUP("EMPTY",$D$29:$E$31,2,FALSE), $G187&gt;2, VLOOKUP("OVER",$D$29:$E$31,2,FALSE), TRUE, VLOOKUP(K187, $A$9:$B$23, 2,FALSE))</f>
        <v/>
      </c>
    </row>
    <row r="188" spans="6:17" x14ac:dyDescent="0.3">
      <c r="F188">
        <f ca="1">COUNTIF(OFFSET('정보 입력 시트'!$G191, 0, 0, 1, 15), $E$2)</f>
        <v>0</v>
      </c>
      <c r="G188">
        <f ca="1">COUNTIF(OFFSET('정보 입력 시트'!$G191, 0, 0, 1, 15), $E$3)</f>
        <v>0</v>
      </c>
      <c r="H188" t="b">
        <f t="shared" ca="1" si="57"/>
        <v>0</v>
      </c>
      <c r="I188" t="str">
        <f ca="1">IF(NOT($H188), "", IF($F188=1,MATCH($E$2,OFFSET('정보 입력 시트'!$G191, 0, 0, 1, 15),0),0))</f>
        <v/>
      </c>
      <c r="J188" t="str">
        <f ca="1">IF(NOT($H188),"",IF($G188&lt;1, 0, MATCH($E$3,OFFSET('정보 입력 시트'!$G191, 0, 0, 1, 15),0)))</f>
        <v/>
      </c>
      <c r="K188" t="str">
        <f ca="1">IF(NOT($H188),"",IF($G188&lt;2, 0, MATCH($E$3,OFFSET('정보 입력 시트'!$G191, 0, J188, 1, 15-J188),0)+J188))</f>
        <v/>
      </c>
      <c r="L188" t="str">
        <f t="shared" ca="1" si="58"/>
        <v/>
      </c>
      <c r="M188" t="str" cm="1">
        <f t="array" aca="1" ref="M188" ca="1">_xlfn.IFS(NOT($H188),"",$L188=0,0,TRUE,J188)</f>
        <v/>
      </c>
      <c r="N188" t="str" cm="1">
        <f t="array" aca="1" ref="N188" ca="1">_xlfn.IFS(NOT($H188),"",$L188=0,0,TRUE,K188)</f>
        <v/>
      </c>
      <c r="O188" t="str" cm="1">
        <f t="array" aca="1" ref="O188" ca="1">_xlfn.IFS(NOT($H188), "", $F188=0, IF($G188=0, VLOOKUP("EMPTY",$D$29:$E$31,2,FALSE), VLOOKUP("REQUIRED",$D$29:$E$31,2,FALSE)), $F188&gt;1, VLOOKUP("OVER",$D$29:$E$31,2,FALSE), TRUE, VLOOKUP(I188, $A$9:$B$23, 2,FALSE))</f>
        <v/>
      </c>
      <c r="P188" t="str" cm="1">
        <f t="array" aca="1" ref="P188" ca="1">_xlfn.IFS(NOT($H188), "", $G188&lt;1, VLOOKUP("EMPTY",$D$29:$E$31,2,FALSE), $G188&gt;2, VLOOKUP("OVER",$D$29:$E$31,2,FALSE), TRUE, VLOOKUP(J188, $A$9:$B$23, 2,FALSE))</f>
        <v/>
      </c>
      <c r="Q188" t="str" cm="1">
        <f t="array" aca="1" ref="Q188" ca="1">_xlfn.IFS(NOT($H188), "", $G188&lt;2, VLOOKUP("EMPTY",$D$29:$E$31,2,FALSE), $G188&gt;2, VLOOKUP("OVER",$D$29:$E$31,2,FALSE), TRUE, VLOOKUP(K188, $A$9:$B$23, 2,FALSE))</f>
        <v/>
      </c>
    </row>
    <row r="189" spans="6:17" x14ac:dyDescent="0.3">
      <c r="F189">
        <f ca="1">COUNTIF(OFFSET('정보 입력 시트'!$G192, 0, 0, 1, 15), $E$2)</f>
        <v>0</v>
      </c>
      <c r="G189">
        <f ca="1">COUNTIF(OFFSET('정보 입력 시트'!$G192, 0, 0, 1, 15), $E$3)</f>
        <v>0</v>
      </c>
      <c r="H189" t="b">
        <f t="shared" ca="1" si="57"/>
        <v>0</v>
      </c>
      <c r="I189" t="str">
        <f ca="1">IF(NOT($H189), "", IF($F189=1,MATCH($E$2,OFFSET('정보 입력 시트'!$G192, 0, 0, 1, 15),0),0))</f>
        <v/>
      </c>
      <c r="J189" t="str">
        <f ca="1">IF(NOT($H189),"",IF($G189&lt;1, 0, MATCH($E$3,OFFSET('정보 입력 시트'!$G192, 0, 0, 1, 15),0)))</f>
        <v/>
      </c>
      <c r="K189" t="str">
        <f ca="1">IF(NOT($H189),"",IF($G189&lt;2, 0, MATCH($E$3,OFFSET('정보 입력 시트'!$G192, 0, J189, 1, 15-J189),0)+J189))</f>
        <v/>
      </c>
      <c r="L189" t="str">
        <f t="shared" ca="1" si="58"/>
        <v/>
      </c>
      <c r="M189" t="str" cm="1">
        <f t="array" aca="1" ref="M189" ca="1">_xlfn.IFS(NOT($H189),"",$L189=0,0,TRUE,J189)</f>
        <v/>
      </c>
      <c r="N189" t="str" cm="1">
        <f t="array" aca="1" ref="N189" ca="1">_xlfn.IFS(NOT($H189),"",$L189=0,0,TRUE,K189)</f>
        <v/>
      </c>
      <c r="O189" t="str" cm="1">
        <f t="array" aca="1" ref="O189" ca="1">_xlfn.IFS(NOT($H189), "", $F189=0, IF($G189=0, VLOOKUP("EMPTY",$D$29:$E$31,2,FALSE), VLOOKUP("REQUIRED",$D$29:$E$31,2,FALSE)), $F189&gt;1, VLOOKUP("OVER",$D$29:$E$31,2,FALSE), TRUE, VLOOKUP(I189, $A$9:$B$23, 2,FALSE))</f>
        <v/>
      </c>
      <c r="P189" t="str" cm="1">
        <f t="array" aca="1" ref="P189" ca="1">_xlfn.IFS(NOT($H189), "", $G189&lt;1, VLOOKUP("EMPTY",$D$29:$E$31,2,FALSE), $G189&gt;2, VLOOKUP("OVER",$D$29:$E$31,2,FALSE), TRUE, VLOOKUP(J189, $A$9:$B$23, 2,FALSE))</f>
        <v/>
      </c>
      <c r="Q189" t="str" cm="1">
        <f t="array" aca="1" ref="Q189" ca="1">_xlfn.IFS(NOT($H189), "", $G189&lt;2, VLOOKUP("EMPTY",$D$29:$E$31,2,FALSE), $G189&gt;2, VLOOKUP("OVER",$D$29:$E$31,2,FALSE), TRUE, VLOOKUP(K189, $A$9:$B$23, 2,FALSE))</f>
        <v/>
      </c>
    </row>
    <row r="190" spans="6:17" x14ac:dyDescent="0.3">
      <c r="F190">
        <f ca="1">COUNTIF(OFFSET('정보 입력 시트'!$G193, 0, 0, 1, 15), $E$2)</f>
        <v>0</v>
      </c>
      <c r="G190">
        <f ca="1">COUNTIF(OFFSET('정보 입력 시트'!$G193, 0, 0, 1, 15), $E$3)</f>
        <v>0</v>
      </c>
      <c r="H190" t="b">
        <f t="shared" ca="1" si="57"/>
        <v>0</v>
      </c>
      <c r="I190" t="str">
        <f ca="1">IF(NOT($H190), "", IF($F190=1,MATCH($E$2,OFFSET('정보 입력 시트'!$G193, 0, 0, 1, 15),0),0))</f>
        <v/>
      </c>
      <c r="J190" t="str">
        <f ca="1">IF(NOT($H190),"",IF($G190&lt;1, 0, MATCH($E$3,OFFSET('정보 입력 시트'!$G193, 0, 0, 1, 15),0)))</f>
        <v/>
      </c>
      <c r="K190" t="str">
        <f ca="1">IF(NOT($H190),"",IF($G190&lt;2, 0, MATCH($E$3,OFFSET('정보 입력 시트'!$G193, 0, J190, 1, 15-J190),0)+J190))</f>
        <v/>
      </c>
      <c r="L190" t="str">
        <f t="shared" ca="1" si="58"/>
        <v/>
      </c>
      <c r="M190" t="str" cm="1">
        <f t="array" aca="1" ref="M190" ca="1">_xlfn.IFS(NOT($H190),"",$L190=0,0,TRUE,J190)</f>
        <v/>
      </c>
      <c r="N190" t="str" cm="1">
        <f t="array" aca="1" ref="N190" ca="1">_xlfn.IFS(NOT($H190),"",$L190=0,0,TRUE,K190)</f>
        <v/>
      </c>
      <c r="O190" t="str" cm="1">
        <f t="array" aca="1" ref="O190" ca="1">_xlfn.IFS(NOT($H190), "", $F190=0, IF($G190=0, VLOOKUP("EMPTY",$D$29:$E$31,2,FALSE), VLOOKUP("REQUIRED",$D$29:$E$31,2,FALSE)), $F190&gt;1, VLOOKUP("OVER",$D$29:$E$31,2,FALSE), TRUE, VLOOKUP(I190, $A$9:$B$23, 2,FALSE))</f>
        <v/>
      </c>
      <c r="P190" t="str" cm="1">
        <f t="array" aca="1" ref="P190" ca="1">_xlfn.IFS(NOT($H190), "", $G190&lt;1, VLOOKUP("EMPTY",$D$29:$E$31,2,FALSE), $G190&gt;2, VLOOKUP("OVER",$D$29:$E$31,2,FALSE), TRUE, VLOOKUP(J190, $A$9:$B$23, 2,FALSE))</f>
        <v/>
      </c>
      <c r="Q190" t="str" cm="1">
        <f t="array" aca="1" ref="Q190" ca="1">_xlfn.IFS(NOT($H190), "", $G190&lt;2, VLOOKUP("EMPTY",$D$29:$E$31,2,FALSE), $G190&gt;2, VLOOKUP("OVER",$D$29:$E$31,2,FALSE), TRUE, VLOOKUP(K190, $A$9:$B$23, 2,FALSE))</f>
        <v/>
      </c>
    </row>
    <row r="191" spans="6:17" x14ac:dyDescent="0.3">
      <c r="F191">
        <f ca="1">COUNTIF(OFFSET('정보 입력 시트'!$G194, 0, 0, 1, 15), $E$2)</f>
        <v>0</v>
      </c>
      <c r="G191">
        <f ca="1">COUNTIF(OFFSET('정보 입력 시트'!$G194, 0, 0, 1, 15), $E$3)</f>
        <v>0</v>
      </c>
      <c r="H191" t="b">
        <f t="shared" ca="1" si="57"/>
        <v>0</v>
      </c>
      <c r="I191" t="str">
        <f ca="1">IF(NOT($H191), "", IF($F191=1,MATCH($E$2,OFFSET('정보 입력 시트'!$G194, 0, 0, 1, 15),0),0))</f>
        <v/>
      </c>
      <c r="J191" t="str">
        <f ca="1">IF(NOT($H191),"",IF($G191&lt;1, 0, MATCH($E$3,OFFSET('정보 입력 시트'!$G194, 0, 0, 1, 15),0)))</f>
        <v/>
      </c>
      <c r="K191" t="str">
        <f ca="1">IF(NOT($H191),"",IF($G191&lt;2, 0, MATCH($E$3,OFFSET('정보 입력 시트'!$G194, 0, J191, 1, 15-J191),0)+J191))</f>
        <v/>
      </c>
      <c r="L191" t="str">
        <f t="shared" ca="1" si="58"/>
        <v/>
      </c>
      <c r="M191" t="str" cm="1">
        <f t="array" aca="1" ref="M191" ca="1">_xlfn.IFS(NOT($H191),"",$L191=0,0,TRUE,J191)</f>
        <v/>
      </c>
      <c r="N191" t="str" cm="1">
        <f t="array" aca="1" ref="N191" ca="1">_xlfn.IFS(NOT($H191),"",$L191=0,0,TRUE,K191)</f>
        <v/>
      </c>
      <c r="O191" t="str" cm="1">
        <f t="array" aca="1" ref="O191" ca="1">_xlfn.IFS(NOT($H191), "", $F191=0, IF($G191=0, VLOOKUP("EMPTY",$D$29:$E$31,2,FALSE), VLOOKUP("REQUIRED",$D$29:$E$31,2,FALSE)), $F191&gt;1, VLOOKUP("OVER",$D$29:$E$31,2,FALSE), TRUE, VLOOKUP(I191, $A$9:$B$23, 2,FALSE))</f>
        <v/>
      </c>
      <c r="P191" t="str" cm="1">
        <f t="array" aca="1" ref="P191" ca="1">_xlfn.IFS(NOT($H191), "", $G191&lt;1, VLOOKUP("EMPTY",$D$29:$E$31,2,FALSE), $G191&gt;2, VLOOKUP("OVER",$D$29:$E$31,2,FALSE), TRUE, VLOOKUP(J191, $A$9:$B$23, 2,FALSE))</f>
        <v/>
      </c>
      <c r="Q191" t="str" cm="1">
        <f t="array" aca="1" ref="Q191" ca="1">_xlfn.IFS(NOT($H191), "", $G191&lt;2, VLOOKUP("EMPTY",$D$29:$E$31,2,FALSE), $G191&gt;2, VLOOKUP("OVER",$D$29:$E$31,2,FALSE), TRUE, VLOOKUP(K191, $A$9:$B$23, 2,FALSE))</f>
        <v/>
      </c>
    </row>
    <row r="192" spans="6:17" x14ac:dyDescent="0.3">
      <c r="F192">
        <f ca="1">COUNTIF(OFFSET('정보 입력 시트'!$G195, 0, 0, 1, 15), $E$2)</f>
        <v>0</v>
      </c>
      <c r="G192">
        <f ca="1">COUNTIF(OFFSET('정보 입력 시트'!$G195, 0, 0, 1, 15), $E$3)</f>
        <v>0</v>
      </c>
      <c r="H192" t="b">
        <f t="shared" ca="1" si="57"/>
        <v>0</v>
      </c>
      <c r="I192" t="str">
        <f ca="1">IF(NOT($H192), "", IF($F192=1,MATCH($E$2,OFFSET('정보 입력 시트'!$G195, 0, 0, 1, 15),0),0))</f>
        <v/>
      </c>
      <c r="J192" t="str">
        <f ca="1">IF(NOT($H192),"",IF($G192&lt;1, 0, MATCH($E$3,OFFSET('정보 입력 시트'!$G195, 0, 0, 1, 15),0)))</f>
        <v/>
      </c>
      <c r="K192" t="str">
        <f ca="1">IF(NOT($H192),"",IF($G192&lt;2, 0, MATCH($E$3,OFFSET('정보 입력 시트'!$G195, 0, J192, 1, 15-J192),0)+J192))</f>
        <v/>
      </c>
      <c r="L192" t="str">
        <f t="shared" ca="1" si="58"/>
        <v/>
      </c>
      <c r="M192" t="str" cm="1">
        <f t="array" aca="1" ref="M192" ca="1">_xlfn.IFS(NOT($H192),"",$L192=0,0,TRUE,J192)</f>
        <v/>
      </c>
      <c r="N192" t="str" cm="1">
        <f t="array" aca="1" ref="N192" ca="1">_xlfn.IFS(NOT($H192),"",$L192=0,0,TRUE,K192)</f>
        <v/>
      </c>
      <c r="O192" t="str" cm="1">
        <f t="array" aca="1" ref="O192" ca="1">_xlfn.IFS(NOT($H192), "", $F192=0, IF($G192=0, VLOOKUP("EMPTY",$D$29:$E$31,2,FALSE), VLOOKUP("REQUIRED",$D$29:$E$31,2,FALSE)), $F192&gt;1, VLOOKUP("OVER",$D$29:$E$31,2,FALSE), TRUE, VLOOKUP(I192, $A$9:$B$23, 2,FALSE))</f>
        <v/>
      </c>
      <c r="P192" t="str" cm="1">
        <f t="array" aca="1" ref="P192" ca="1">_xlfn.IFS(NOT($H192), "", $G192&lt;1, VLOOKUP("EMPTY",$D$29:$E$31,2,FALSE), $G192&gt;2, VLOOKUP("OVER",$D$29:$E$31,2,FALSE), TRUE, VLOOKUP(J192, $A$9:$B$23, 2,FALSE))</f>
        <v/>
      </c>
      <c r="Q192" t="str" cm="1">
        <f t="array" aca="1" ref="Q192" ca="1">_xlfn.IFS(NOT($H192), "", $G192&lt;2, VLOOKUP("EMPTY",$D$29:$E$31,2,FALSE), $G192&gt;2, VLOOKUP("OVER",$D$29:$E$31,2,FALSE), TRUE, VLOOKUP(K192, $A$9:$B$23, 2,FALSE))</f>
        <v/>
      </c>
    </row>
    <row r="193" spans="6:17" x14ac:dyDescent="0.3">
      <c r="F193">
        <f ca="1">COUNTIF(OFFSET('정보 입력 시트'!$G196, 0, 0, 1, 15), $E$2)</f>
        <v>0</v>
      </c>
      <c r="G193">
        <f ca="1">COUNTIF(OFFSET('정보 입력 시트'!$G196, 0, 0, 1, 15), $E$3)</f>
        <v>0</v>
      </c>
      <c r="H193" t="b">
        <f t="shared" ca="1" si="57"/>
        <v>0</v>
      </c>
      <c r="I193" t="str">
        <f ca="1">IF(NOT($H193), "", IF($F193=1,MATCH($E$2,OFFSET('정보 입력 시트'!$G196, 0, 0, 1, 15),0),0))</f>
        <v/>
      </c>
      <c r="J193" t="str">
        <f ca="1">IF(NOT($H193),"",IF($G193&lt;1, 0, MATCH($E$3,OFFSET('정보 입력 시트'!$G196, 0, 0, 1, 15),0)))</f>
        <v/>
      </c>
      <c r="K193" t="str">
        <f ca="1">IF(NOT($H193),"",IF($G193&lt;2, 0, MATCH($E$3,OFFSET('정보 입력 시트'!$G196, 0, J193, 1, 15-J193),0)+J193))</f>
        <v/>
      </c>
      <c r="L193" t="str">
        <f t="shared" ca="1" si="58"/>
        <v/>
      </c>
      <c r="M193" t="str" cm="1">
        <f t="array" aca="1" ref="M193" ca="1">_xlfn.IFS(NOT($H193),"",$L193=0,0,TRUE,J193)</f>
        <v/>
      </c>
      <c r="N193" t="str" cm="1">
        <f t="array" aca="1" ref="N193" ca="1">_xlfn.IFS(NOT($H193),"",$L193=0,0,TRUE,K193)</f>
        <v/>
      </c>
      <c r="O193" t="str" cm="1">
        <f t="array" aca="1" ref="O193" ca="1">_xlfn.IFS(NOT($H193), "", $F193=0, IF($G193=0, VLOOKUP("EMPTY",$D$29:$E$31,2,FALSE), VLOOKUP("REQUIRED",$D$29:$E$31,2,FALSE)), $F193&gt;1, VLOOKUP("OVER",$D$29:$E$31,2,FALSE), TRUE, VLOOKUP(I193, $A$9:$B$23, 2,FALSE))</f>
        <v/>
      </c>
      <c r="P193" t="str" cm="1">
        <f t="array" aca="1" ref="P193" ca="1">_xlfn.IFS(NOT($H193), "", $G193&lt;1, VLOOKUP("EMPTY",$D$29:$E$31,2,FALSE), $G193&gt;2, VLOOKUP("OVER",$D$29:$E$31,2,FALSE), TRUE, VLOOKUP(J193, $A$9:$B$23, 2,FALSE))</f>
        <v/>
      </c>
      <c r="Q193" t="str" cm="1">
        <f t="array" aca="1" ref="Q193" ca="1">_xlfn.IFS(NOT($H193), "", $G193&lt;2, VLOOKUP("EMPTY",$D$29:$E$31,2,FALSE), $G193&gt;2, VLOOKUP("OVER",$D$29:$E$31,2,FALSE), TRUE, VLOOKUP(K193, $A$9:$B$23, 2,FALSE))</f>
        <v/>
      </c>
    </row>
    <row r="194" spans="6:17" x14ac:dyDescent="0.3">
      <c r="F194">
        <f ca="1">COUNTIF(OFFSET('정보 입력 시트'!$G197, 0, 0, 1, 15), $E$2)</f>
        <v>0</v>
      </c>
      <c r="G194">
        <f ca="1">COUNTIF(OFFSET('정보 입력 시트'!$G197, 0, 0, 1, 15), $E$3)</f>
        <v>0</v>
      </c>
      <c r="H194" t="b">
        <f t="shared" ca="1" si="57"/>
        <v>0</v>
      </c>
      <c r="I194" t="str">
        <f ca="1">IF(NOT($H194), "", IF($F194=1,MATCH($E$2,OFFSET('정보 입력 시트'!$G197, 0, 0, 1, 15),0),0))</f>
        <v/>
      </c>
      <c r="J194" t="str">
        <f ca="1">IF(NOT($H194),"",IF($G194&lt;1, 0, MATCH($E$3,OFFSET('정보 입력 시트'!$G197, 0, 0, 1, 15),0)))</f>
        <v/>
      </c>
      <c r="K194" t="str">
        <f ca="1">IF(NOT($H194),"",IF($G194&lt;2, 0, MATCH($E$3,OFFSET('정보 입력 시트'!$G197, 0, J194, 1, 15-J194),0)+J194))</f>
        <v/>
      </c>
      <c r="L194" t="str">
        <f t="shared" ca="1" si="58"/>
        <v/>
      </c>
      <c r="M194" t="str" cm="1">
        <f t="array" aca="1" ref="M194" ca="1">_xlfn.IFS(NOT($H194),"",$L194=0,0,TRUE,J194)</f>
        <v/>
      </c>
      <c r="N194" t="str" cm="1">
        <f t="array" aca="1" ref="N194" ca="1">_xlfn.IFS(NOT($H194),"",$L194=0,0,TRUE,K194)</f>
        <v/>
      </c>
      <c r="O194" t="str" cm="1">
        <f t="array" aca="1" ref="O194" ca="1">_xlfn.IFS(NOT($H194), "", $F194=0, IF($G194=0, VLOOKUP("EMPTY",$D$29:$E$31,2,FALSE), VLOOKUP("REQUIRED",$D$29:$E$31,2,FALSE)), $F194&gt;1, VLOOKUP("OVER",$D$29:$E$31,2,FALSE), TRUE, VLOOKUP(I194, $A$9:$B$23, 2,FALSE))</f>
        <v/>
      </c>
      <c r="P194" t="str" cm="1">
        <f t="array" aca="1" ref="P194" ca="1">_xlfn.IFS(NOT($H194), "", $G194&lt;1, VLOOKUP("EMPTY",$D$29:$E$31,2,FALSE), $G194&gt;2, VLOOKUP("OVER",$D$29:$E$31,2,FALSE), TRUE, VLOOKUP(J194, $A$9:$B$23, 2,FALSE))</f>
        <v/>
      </c>
      <c r="Q194" t="str" cm="1">
        <f t="array" aca="1" ref="Q194" ca="1">_xlfn.IFS(NOT($H194), "", $G194&lt;2, VLOOKUP("EMPTY",$D$29:$E$31,2,FALSE), $G194&gt;2, VLOOKUP("OVER",$D$29:$E$31,2,FALSE), TRUE, VLOOKUP(K194, $A$9:$B$23, 2,FALSE))</f>
        <v/>
      </c>
    </row>
    <row r="195" spans="6:17" x14ac:dyDescent="0.3">
      <c r="F195">
        <f ca="1">COUNTIF(OFFSET('정보 입력 시트'!$G198, 0, 0, 1, 15), $E$2)</f>
        <v>0</v>
      </c>
      <c r="G195">
        <f ca="1">COUNTIF(OFFSET('정보 입력 시트'!$G198, 0, 0, 1, 15), $E$3)</f>
        <v>0</v>
      </c>
      <c r="H195" t="b">
        <f t="shared" ref="H195:H258" ca="1" si="59">OR($F195=1,I196&lt;&gt;"")</f>
        <v>0</v>
      </c>
      <c r="I195" t="str">
        <f ca="1">IF(NOT($H195), "", IF($F195=1,MATCH($E$2,OFFSET('정보 입력 시트'!$G198, 0, 0, 1, 15),0),0))</f>
        <v/>
      </c>
      <c r="J195" t="str">
        <f ca="1">IF(NOT($H195),"",IF($G195&lt;1, 0, MATCH($E$3,OFFSET('정보 입력 시트'!$G198, 0, 0, 1, 15),0)))</f>
        <v/>
      </c>
      <c r="K195" t="str">
        <f ca="1">IF(NOT($H195),"",IF($G195&lt;2, 0, MATCH($E$3,OFFSET('정보 입력 시트'!$G198, 0, J195, 1, 15-J195),0)+J195))</f>
        <v/>
      </c>
      <c r="L195" t="str">
        <f t="shared" ref="L195:L258" ca="1" si="60">IF(NOT($H195),"",I195)</f>
        <v/>
      </c>
      <c r="M195" t="str" cm="1">
        <f t="array" aca="1" ref="M195" ca="1">_xlfn.IFS(NOT($H195),"",$L195=0,0,TRUE,J195)</f>
        <v/>
      </c>
      <c r="N195" t="str" cm="1">
        <f t="array" aca="1" ref="N195" ca="1">_xlfn.IFS(NOT($H195),"",$L195=0,0,TRUE,K195)</f>
        <v/>
      </c>
      <c r="O195" t="str" cm="1">
        <f t="array" aca="1" ref="O195" ca="1">_xlfn.IFS(NOT($H195), "", $F195=0, IF($G195=0, VLOOKUP("EMPTY",$D$29:$E$31,2,FALSE), VLOOKUP("REQUIRED",$D$29:$E$31,2,FALSE)), $F195&gt;1, VLOOKUP("OVER",$D$29:$E$31,2,FALSE), TRUE, VLOOKUP(I195, $A$9:$B$23, 2,FALSE))</f>
        <v/>
      </c>
      <c r="P195" t="str" cm="1">
        <f t="array" aca="1" ref="P195" ca="1">_xlfn.IFS(NOT($H195), "", $G195&lt;1, VLOOKUP("EMPTY",$D$29:$E$31,2,FALSE), $G195&gt;2, VLOOKUP("OVER",$D$29:$E$31,2,FALSE), TRUE, VLOOKUP(J195, $A$9:$B$23, 2,FALSE))</f>
        <v/>
      </c>
      <c r="Q195" t="str" cm="1">
        <f t="array" aca="1" ref="Q195" ca="1">_xlfn.IFS(NOT($H195), "", $G195&lt;2, VLOOKUP("EMPTY",$D$29:$E$31,2,FALSE), $G195&gt;2, VLOOKUP("OVER",$D$29:$E$31,2,FALSE), TRUE, VLOOKUP(K195, $A$9:$B$23, 2,FALSE))</f>
        <v/>
      </c>
    </row>
    <row r="196" spans="6:17" x14ac:dyDescent="0.3">
      <c r="F196">
        <f ca="1">COUNTIF(OFFSET('정보 입력 시트'!$G199, 0, 0, 1, 15), $E$2)</f>
        <v>0</v>
      </c>
      <c r="G196">
        <f ca="1">COUNTIF(OFFSET('정보 입력 시트'!$G199, 0, 0, 1, 15), $E$3)</f>
        <v>0</v>
      </c>
      <c r="H196" t="b">
        <f t="shared" ca="1" si="59"/>
        <v>0</v>
      </c>
      <c r="I196" t="str">
        <f ca="1">IF(NOT($H196), "", IF($F196=1,MATCH($E$2,OFFSET('정보 입력 시트'!$G199, 0, 0, 1, 15),0),0))</f>
        <v/>
      </c>
      <c r="J196" t="str">
        <f ca="1">IF(NOT($H196),"",IF($G196&lt;1, 0, MATCH($E$3,OFFSET('정보 입력 시트'!$G199, 0, 0, 1, 15),0)))</f>
        <v/>
      </c>
      <c r="K196" t="str">
        <f ca="1">IF(NOT($H196),"",IF($G196&lt;2, 0, MATCH($E$3,OFFSET('정보 입력 시트'!$G199, 0, J196, 1, 15-J196),0)+J196))</f>
        <v/>
      </c>
      <c r="L196" t="str">
        <f t="shared" ca="1" si="60"/>
        <v/>
      </c>
      <c r="M196" t="str" cm="1">
        <f t="array" aca="1" ref="M196" ca="1">_xlfn.IFS(NOT($H196),"",$L196=0,0,TRUE,J196)</f>
        <v/>
      </c>
      <c r="N196" t="str" cm="1">
        <f t="array" aca="1" ref="N196" ca="1">_xlfn.IFS(NOT($H196),"",$L196=0,0,TRUE,K196)</f>
        <v/>
      </c>
      <c r="O196" t="str" cm="1">
        <f t="array" aca="1" ref="O196" ca="1">_xlfn.IFS(NOT($H196), "", $F196=0, IF($G196=0, VLOOKUP("EMPTY",$D$29:$E$31,2,FALSE), VLOOKUP("REQUIRED",$D$29:$E$31,2,FALSE)), $F196&gt;1, VLOOKUP("OVER",$D$29:$E$31,2,FALSE), TRUE, VLOOKUP(I196, $A$9:$B$23, 2,FALSE))</f>
        <v/>
      </c>
      <c r="P196" t="str" cm="1">
        <f t="array" aca="1" ref="P196" ca="1">_xlfn.IFS(NOT($H196), "", $G196&lt;1, VLOOKUP("EMPTY",$D$29:$E$31,2,FALSE), $G196&gt;2, VLOOKUP("OVER",$D$29:$E$31,2,FALSE), TRUE, VLOOKUP(J196, $A$9:$B$23, 2,FALSE))</f>
        <v/>
      </c>
      <c r="Q196" t="str" cm="1">
        <f t="array" aca="1" ref="Q196" ca="1">_xlfn.IFS(NOT($H196), "", $G196&lt;2, VLOOKUP("EMPTY",$D$29:$E$31,2,FALSE), $G196&gt;2, VLOOKUP("OVER",$D$29:$E$31,2,FALSE), TRUE, VLOOKUP(K196, $A$9:$B$23, 2,FALSE))</f>
        <v/>
      </c>
    </row>
    <row r="197" spans="6:17" x14ac:dyDescent="0.3">
      <c r="F197">
        <f ca="1">COUNTIF(OFFSET('정보 입력 시트'!$G200, 0, 0, 1, 15), $E$2)</f>
        <v>0</v>
      </c>
      <c r="G197">
        <f ca="1">COUNTIF(OFFSET('정보 입력 시트'!$G200, 0, 0, 1, 15), $E$3)</f>
        <v>0</v>
      </c>
      <c r="H197" t="b">
        <f t="shared" ca="1" si="59"/>
        <v>0</v>
      </c>
      <c r="I197" t="str">
        <f ca="1">IF(NOT($H197), "", IF($F197=1,MATCH($E$2,OFFSET('정보 입력 시트'!$G200, 0, 0, 1, 15),0),0))</f>
        <v/>
      </c>
      <c r="J197" t="str">
        <f ca="1">IF(NOT($H197),"",IF($G197&lt;1, 0, MATCH($E$3,OFFSET('정보 입력 시트'!$G200, 0, 0, 1, 15),0)))</f>
        <v/>
      </c>
      <c r="K197" t="str">
        <f ca="1">IF(NOT($H197),"",IF($G197&lt;2, 0, MATCH($E$3,OFFSET('정보 입력 시트'!$G200, 0, J197, 1, 15-J197),0)+J197))</f>
        <v/>
      </c>
      <c r="L197" t="str">
        <f t="shared" ca="1" si="60"/>
        <v/>
      </c>
      <c r="M197" t="str" cm="1">
        <f t="array" aca="1" ref="M197" ca="1">_xlfn.IFS(NOT($H197),"",$L197=0,0,TRUE,J197)</f>
        <v/>
      </c>
      <c r="N197" t="str" cm="1">
        <f t="array" aca="1" ref="N197" ca="1">_xlfn.IFS(NOT($H197),"",$L197=0,0,TRUE,K197)</f>
        <v/>
      </c>
      <c r="O197" t="str" cm="1">
        <f t="array" aca="1" ref="O197" ca="1">_xlfn.IFS(NOT($H197), "", $F197=0, IF($G197=0, VLOOKUP("EMPTY",$D$29:$E$31,2,FALSE), VLOOKUP("REQUIRED",$D$29:$E$31,2,FALSE)), $F197&gt;1, VLOOKUP("OVER",$D$29:$E$31,2,FALSE), TRUE, VLOOKUP(I197, $A$9:$B$23, 2,FALSE))</f>
        <v/>
      </c>
      <c r="P197" t="str" cm="1">
        <f t="array" aca="1" ref="P197" ca="1">_xlfn.IFS(NOT($H197), "", $G197&lt;1, VLOOKUP("EMPTY",$D$29:$E$31,2,FALSE), $G197&gt;2, VLOOKUP("OVER",$D$29:$E$31,2,FALSE), TRUE, VLOOKUP(J197, $A$9:$B$23, 2,FALSE))</f>
        <v/>
      </c>
      <c r="Q197" t="str" cm="1">
        <f t="array" aca="1" ref="Q197" ca="1">_xlfn.IFS(NOT($H197), "", $G197&lt;2, VLOOKUP("EMPTY",$D$29:$E$31,2,FALSE), $G197&gt;2, VLOOKUP("OVER",$D$29:$E$31,2,FALSE), TRUE, VLOOKUP(K197, $A$9:$B$23, 2,FALSE))</f>
        <v/>
      </c>
    </row>
    <row r="198" spans="6:17" x14ac:dyDescent="0.3">
      <c r="F198">
        <f ca="1">COUNTIF(OFFSET('정보 입력 시트'!$G201, 0, 0, 1, 15), $E$2)</f>
        <v>0</v>
      </c>
      <c r="G198">
        <f ca="1">COUNTIF(OFFSET('정보 입력 시트'!$G201, 0, 0, 1, 15), $E$3)</f>
        <v>0</v>
      </c>
      <c r="H198" t="b">
        <f t="shared" ca="1" si="59"/>
        <v>0</v>
      </c>
      <c r="I198" t="str">
        <f ca="1">IF(NOT($H198), "", IF($F198=1,MATCH($E$2,OFFSET('정보 입력 시트'!$G201, 0, 0, 1, 15),0),0))</f>
        <v/>
      </c>
      <c r="J198" t="str">
        <f ca="1">IF(NOT($H198),"",IF($G198&lt;1, 0, MATCH($E$3,OFFSET('정보 입력 시트'!$G201, 0, 0, 1, 15),0)))</f>
        <v/>
      </c>
      <c r="K198" t="str">
        <f ca="1">IF(NOT($H198),"",IF($G198&lt;2, 0, MATCH($E$3,OFFSET('정보 입력 시트'!$G201, 0, J198, 1, 15-J198),0)+J198))</f>
        <v/>
      </c>
      <c r="L198" t="str">
        <f t="shared" ca="1" si="60"/>
        <v/>
      </c>
      <c r="M198" t="str" cm="1">
        <f t="array" aca="1" ref="M198" ca="1">_xlfn.IFS(NOT($H198),"",$L198=0,0,TRUE,J198)</f>
        <v/>
      </c>
      <c r="N198" t="str" cm="1">
        <f t="array" aca="1" ref="N198" ca="1">_xlfn.IFS(NOT($H198),"",$L198=0,0,TRUE,K198)</f>
        <v/>
      </c>
      <c r="O198" t="str" cm="1">
        <f t="array" aca="1" ref="O198" ca="1">_xlfn.IFS(NOT($H198), "", $F198=0, IF($G198=0, VLOOKUP("EMPTY",$D$29:$E$31,2,FALSE), VLOOKUP("REQUIRED",$D$29:$E$31,2,FALSE)), $F198&gt;1, VLOOKUP("OVER",$D$29:$E$31,2,FALSE), TRUE, VLOOKUP(I198, $A$9:$B$23, 2,FALSE))</f>
        <v/>
      </c>
      <c r="P198" t="str" cm="1">
        <f t="array" aca="1" ref="P198" ca="1">_xlfn.IFS(NOT($H198), "", $G198&lt;1, VLOOKUP("EMPTY",$D$29:$E$31,2,FALSE), $G198&gt;2, VLOOKUP("OVER",$D$29:$E$31,2,FALSE), TRUE, VLOOKUP(J198, $A$9:$B$23, 2,FALSE))</f>
        <v/>
      </c>
      <c r="Q198" t="str" cm="1">
        <f t="array" aca="1" ref="Q198" ca="1">_xlfn.IFS(NOT($H198), "", $G198&lt;2, VLOOKUP("EMPTY",$D$29:$E$31,2,FALSE), $G198&gt;2, VLOOKUP("OVER",$D$29:$E$31,2,FALSE), TRUE, VLOOKUP(K198, $A$9:$B$23, 2,FALSE))</f>
        <v/>
      </c>
    </row>
    <row r="199" spans="6:17" x14ac:dyDescent="0.3">
      <c r="F199">
        <f ca="1">COUNTIF(OFFSET('정보 입력 시트'!$G202, 0, 0, 1, 15), $E$2)</f>
        <v>0</v>
      </c>
      <c r="G199">
        <f ca="1">COUNTIF(OFFSET('정보 입력 시트'!$G202, 0, 0, 1, 15), $E$3)</f>
        <v>0</v>
      </c>
      <c r="H199" t="b">
        <f t="shared" ca="1" si="59"/>
        <v>0</v>
      </c>
      <c r="I199" t="str">
        <f ca="1">IF(NOT($H199), "", IF($F199=1,MATCH($E$2,OFFSET('정보 입력 시트'!$G202, 0, 0, 1, 15),0),0))</f>
        <v/>
      </c>
      <c r="J199" t="str">
        <f ca="1">IF(NOT($H199),"",IF($G199&lt;1, 0, MATCH($E$3,OFFSET('정보 입력 시트'!$G202, 0, 0, 1, 15),0)))</f>
        <v/>
      </c>
      <c r="K199" t="str">
        <f ca="1">IF(NOT($H199),"",IF($G199&lt;2, 0, MATCH($E$3,OFFSET('정보 입력 시트'!$G202, 0, J199, 1, 15-J199),0)+J199))</f>
        <v/>
      </c>
      <c r="L199" t="str">
        <f t="shared" ca="1" si="60"/>
        <v/>
      </c>
      <c r="M199" t="str" cm="1">
        <f t="array" aca="1" ref="M199" ca="1">_xlfn.IFS(NOT($H199),"",$L199=0,0,TRUE,J199)</f>
        <v/>
      </c>
      <c r="N199" t="str" cm="1">
        <f t="array" aca="1" ref="N199" ca="1">_xlfn.IFS(NOT($H199),"",$L199=0,0,TRUE,K199)</f>
        <v/>
      </c>
      <c r="O199" t="str" cm="1">
        <f t="array" aca="1" ref="O199" ca="1">_xlfn.IFS(NOT($H199), "", $F199=0, IF($G199=0, VLOOKUP("EMPTY",$D$29:$E$31,2,FALSE), VLOOKUP("REQUIRED",$D$29:$E$31,2,FALSE)), $F199&gt;1, VLOOKUP("OVER",$D$29:$E$31,2,FALSE), TRUE, VLOOKUP(I199, $A$9:$B$23, 2,FALSE))</f>
        <v/>
      </c>
      <c r="P199" t="str" cm="1">
        <f t="array" aca="1" ref="P199" ca="1">_xlfn.IFS(NOT($H199), "", $G199&lt;1, VLOOKUP("EMPTY",$D$29:$E$31,2,FALSE), $G199&gt;2, VLOOKUP("OVER",$D$29:$E$31,2,FALSE), TRUE, VLOOKUP(J199, $A$9:$B$23, 2,FALSE))</f>
        <v/>
      </c>
      <c r="Q199" t="str" cm="1">
        <f t="array" aca="1" ref="Q199" ca="1">_xlfn.IFS(NOT($H199), "", $G199&lt;2, VLOOKUP("EMPTY",$D$29:$E$31,2,FALSE), $G199&gt;2, VLOOKUP("OVER",$D$29:$E$31,2,FALSE), TRUE, VLOOKUP(K199, $A$9:$B$23, 2,FALSE))</f>
        <v/>
      </c>
    </row>
    <row r="200" spans="6:17" x14ac:dyDescent="0.3">
      <c r="F200">
        <f ca="1">COUNTIF(OFFSET('정보 입력 시트'!$G203, 0, 0, 1, 15), $E$2)</f>
        <v>0</v>
      </c>
      <c r="G200">
        <f ca="1">COUNTIF(OFFSET('정보 입력 시트'!$G203, 0, 0, 1, 15), $E$3)</f>
        <v>0</v>
      </c>
      <c r="H200" t="b">
        <f t="shared" ca="1" si="59"/>
        <v>0</v>
      </c>
      <c r="I200" t="str">
        <f ca="1">IF(NOT($H200), "", IF($F200=1,MATCH($E$2,OFFSET('정보 입력 시트'!$G203, 0, 0, 1, 15),0),0))</f>
        <v/>
      </c>
      <c r="J200" t="str">
        <f ca="1">IF(NOT($H200),"",IF($G200&lt;1, 0, MATCH($E$3,OFFSET('정보 입력 시트'!$G203, 0, 0, 1, 15),0)))</f>
        <v/>
      </c>
      <c r="K200" t="str">
        <f ca="1">IF(NOT($H200),"",IF($G200&lt;2, 0, MATCH($E$3,OFFSET('정보 입력 시트'!$G203, 0, J200, 1, 15-J200),0)+J200))</f>
        <v/>
      </c>
      <c r="L200" t="str">
        <f t="shared" ca="1" si="60"/>
        <v/>
      </c>
      <c r="M200" t="str" cm="1">
        <f t="array" aca="1" ref="M200" ca="1">_xlfn.IFS(NOT($H200),"",$L200=0,0,TRUE,J200)</f>
        <v/>
      </c>
      <c r="N200" t="str" cm="1">
        <f t="array" aca="1" ref="N200" ca="1">_xlfn.IFS(NOT($H200),"",$L200=0,0,TRUE,K200)</f>
        <v/>
      </c>
      <c r="O200" t="str" cm="1">
        <f t="array" aca="1" ref="O200" ca="1">_xlfn.IFS(NOT($H200), "", $F200=0, IF($G200=0, VLOOKUP("EMPTY",$D$29:$E$31,2,FALSE), VLOOKUP("REQUIRED",$D$29:$E$31,2,FALSE)), $F200&gt;1, VLOOKUP("OVER",$D$29:$E$31,2,FALSE), TRUE, VLOOKUP(I200, $A$9:$B$23, 2,FALSE))</f>
        <v/>
      </c>
      <c r="P200" t="str" cm="1">
        <f t="array" aca="1" ref="P200" ca="1">_xlfn.IFS(NOT($H200), "", $G200&lt;1, VLOOKUP("EMPTY",$D$29:$E$31,2,FALSE), $G200&gt;2, VLOOKUP("OVER",$D$29:$E$31,2,FALSE), TRUE, VLOOKUP(J200, $A$9:$B$23, 2,FALSE))</f>
        <v/>
      </c>
      <c r="Q200" t="str" cm="1">
        <f t="array" aca="1" ref="Q200" ca="1">_xlfn.IFS(NOT($H200), "", $G200&lt;2, VLOOKUP("EMPTY",$D$29:$E$31,2,FALSE), $G200&gt;2, VLOOKUP("OVER",$D$29:$E$31,2,FALSE), TRUE, VLOOKUP(K200, $A$9:$B$23, 2,FALSE))</f>
        <v/>
      </c>
    </row>
    <row r="201" spans="6:17" x14ac:dyDescent="0.3">
      <c r="F201">
        <f ca="1">COUNTIF(OFFSET('정보 입력 시트'!$G204, 0, 0, 1, 15), $E$2)</f>
        <v>0</v>
      </c>
      <c r="G201">
        <f ca="1">COUNTIF(OFFSET('정보 입력 시트'!$G204, 0, 0, 1, 15), $E$3)</f>
        <v>0</v>
      </c>
      <c r="H201" t="b">
        <f t="shared" ca="1" si="59"/>
        <v>0</v>
      </c>
      <c r="I201" t="str">
        <f ca="1">IF(NOT($H201), "", IF($F201=1,MATCH($E$2,OFFSET('정보 입력 시트'!$G204, 0, 0, 1, 15),0),0))</f>
        <v/>
      </c>
      <c r="J201" t="str">
        <f ca="1">IF(NOT($H201),"",IF($G201&lt;1, 0, MATCH($E$3,OFFSET('정보 입력 시트'!$G204, 0, 0, 1, 15),0)))</f>
        <v/>
      </c>
      <c r="K201" t="str">
        <f ca="1">IF(NOT($H201),"",IF($G201&lt;2, 0, MATCH($E$3,OFFSET('정보 입력 시트'!$G204, 0, J201, 1, 15-J201),0)+J201))</f>
        <v/>
      </c>
      <c r="L201" t="str">
        <f t="shared" ca="1" si="60"/>
        <v/>
      </c>
      <c r="M201" t="str" cm="1">
        <f t="array" aca="1" ref="M201" ca="1">_xlfn.IFS(NOT($H201),"",$L201=0,0,TRUE,J201)</f>
        <v/>
      </c>
      <c r="N201" t="str" cm="1">
        <f t="array" aca="1" ref="N201" ca="1">_xlfn.IFS(NOT($H201),"",$L201=0,0,TRUE,K201)</f>
        <v/>
      </c>
      <c r="O201" t="str" cm="1">
        <f t="array" aca="1" ref="O201" ca="1">_xlfn.IFS(NOT($H201), "", $F201=0, IF($G201=0, VLOOKUP("EMPTY",$D$29:$E$31,2,FALSE), VLOOKUP("REQUIRED",$D$29:$E$31,2,FALSE)), $F201&gt;1, VLOOKUP("OVER",$D$29:$E$31,2,FALSE), TRUE, VLOOKUP(I201, $A$9:$B$23, 2,FALSE))</f>
        <v/>
      </c>
      <c r="P201" t="str" cm="1">
        <f t="array" aca="1" ref="P201" ca="1">_xlfn.IFS(NOT($H201), "", $G201&lt;1, VLOOKUP("EMPTY",$D$29:$E$31,2,FALSE), $G201&gt;2, VLOOKUP("OVER",$D$29:$E$31,2,FALSE), TRUE, VLOOKUP(J201, $A$9:$B$23, 2,FALSE))</f>
        <v/>
      </c>
      <c r="Q201" t="str" cm="1">
        <f t="array" aca="1" ref="Q201" ca="1">_xlfn.IFS(NOT($H201), "", $G201&lt;2, VLOOKUP("EMPTY",$D$29:$E$31,2,FALSE), $G201&gt;2, VLOOKUP("OVER",$D$29:$E$31,2,FALSE), TRUE, VLOOKUP(K201, $A$9:$B$23, 2,FALSE))</f>
        <v/>
      </c>
    </row>
    <row r="202" spans="6:17" x14ac:dyDescent="0.3">
      <c r="F202">
        <f ca="1">COUNTIF(OFFSET('정보 입력 시트'!$G205, 0, 0, 1, 15), $E$2)</f>
        <v>0</v>
      </c>
      <c r="G202">
        <f ca="1">COUNTIF(OFFSET('정보 입력 시트'!$G205, 0, 0, 1, 15), $E$3)</f>
        <v>0</v>
      </c>
      <c r="H202" t="b">
        <f t="shared" ca="1" si="59"/>
        <v>0</v>
      </c>
      <c r="I202" t="str">
        <f ca="1">IF(NOT($H202), "", IF($F202=1,MATCH($E$2,OFFSET('정보 입력 시트'!$G205, 0, 0, 1, 15),0),0))</f>
        <v/>
      </c>
      <c r="J202" t="str">
        <f ca="1">IF(NOT($H202),"",IF($G202&lt;1, 0, MATCH($E$3,OFFSET('정보 입력 시트'!$G205, 0, 0, 1, 15),0)))</f>
        <v/>
      </c>
      <c r="K202" t="str">
        <f ca="1">IF(NOT($H202),"",IF($G202&lt;2, 0, MATCH($E$3,OFFSET('정보 입력 시트'!$G205, 0, J202, 1, 15-J202),0)+J202))</f>
        <v/>
      </c>
      <c r="L202" t="str">
        <f t="shared" ca="1" si="60"/>
        <v/>
      </c>
      <c r="M202" t="str" cm="1">
        <f t="array" aca="1" ref="M202" ca="1">_xlfn.IFS(NOT($H202),"",$L202=0,0,TRUE,J202)</f>
        <v/>
      </c>
      <c r="N202" t="str" cm="1">
        <f t="array" aca="1" ref="N202" ca="1">_xlfn.IFS(NOT($H202),"",$L202=0,0,TRUE,K202)</f>
        <v/>
      </c>
      <c r="O202" t="str" cm="1">
        <f t="array" aca="1" ref="O202" ca="1">_xlfn.IFS(NOT($H202), "", $F202=0, IF($G202=0, VLOOKUP("EMPTY",$D$29:$E$31,2,FALSE), VLOOKUP("REQUIRED",$D$29:$E$31,2,FALSE)), $F202&gt;1, VLOOKUP("OVER",$D$29:$E$31,2,FALSE), TRUE, VLOOKUP(I202, $A$9:$B$23, 2,FALSE))</f>
        <v/>
      </c>
      <c r="P202" t="str" cm="1">
        <f t="array" aca="1" ref="P202" ca="1">_xlfn.IFS(NOT($H202), "", $G202&lt;1, VLOOKUP("EMPTY",$D$29:$E$31,2,FALSE), $G202&gt;2, VLOOKUP("OVER",$D$29:$E$31,2,FALSE), TRUE, VLOOKUP(J202, $A$9:$B$23, 2,FALSE))</f>
        <v/>
      </c>
      <c r="Q202" t="str" cm="1">
        <f t="array" aca="1" ref="Q202" ca="1">_xlfn.IFS(NOT($H202), "", $G202&lt;2, VLOOKUP("EMPTY",$D$29:$E$31,2,FALSE), $G202&gt;2, VLOOKUP("OVER",$D$29:$E$31,2,FALSE), TRUE, VLOOKUP(K202, $A$9:$B$23, 2,FALSE))</f>
        <v/>
      </c>
    </row>
    <row r="203" spans="6:17" x14ac:dyDescent="0.3">
      <c r="F203">
        <f ca="1">COUNTIF(OFFSET('정보 입력 시트'!$G206, 0, 0, 1, 15), $E$2)</f>
        <v>0</v>
      </c>
      <c r="G203">
        <f ca="1">COUNTIF(OFFSET('정보 입력 시트'!$G206, 0, 0, 1, 15), $E$3)</f>
        <v>0</v>
      </c>
      <c r="H203" t="b">
        <f t="shared" ca="1" si="59"/>
        <v>0</v>
      </c>
      <c r="I203" t="str">
        <f ca="1">IF(NOT($H203), "", IF($F203=1,MATCH($E$2,OFFSET('정보 입력 시트'!$G206, 0, 0, 1, 15),0),0))</f>
        <v/>
      </c>
      <c r="J203" t="str">
        <f ca="1">IF(NOT($H203),"",IF($G203&lt;1, 0, MATCH($E$3,OFFSET('정보 입력 시트'!$G206, 0, 0, 1, 15),0)))</f>
        <v/>
      </c>
      <c r="K203" t="str">
        <f ca="1">IF(NOT($H203),"",IF($G203&lt;2, 0, MATCH($E$3,OFFSET('정보 입력 시트'!$G206, 0, J203, 1, 15-J203),0)+J203))</f>
        <v/>
      </c>
      <c r="L203" t="str">
        <f t="shared" ca="1" si="60"/>
        <v/>
      </c>
      <c r="M203" t="str" cm="1">
        <f t="array" aca="1" ref="M203" ca="1">_xlfn.IFS(NOT($H203),"",$L203=0,0,TRUE,J203)</f>
        <v/>
      </c>
      <c r="N203" t="str" cm="1">
        <f t="array" aca="1" ref="N203" ca="1">_xlfn.IFS(NOT($H203),"",$L203=0,0,TRUE,K203)</f>
        <v/>
      </c>
      <c r="O203" t="str" cm="1">
        <f t="array" aca="1" ref="O203" ca="1">_xlfn.IFS(NOT($H203), "", $F203=0, IF($G203=0, VLOOKUP("EMPTY",$D$29:$E$31,2,FALSE), VLOOKUP("REQUIRED",$D$29:$E$31,2,FALSE)), $F203&gt;1, VLOOKUP("OVER",$D$29:$E$31,2,FALSE), TRUE, VLOOKUP(I203, $A$9:$B$23, 2,FALSE))</f>
        <v/>
      </c>
      <c r="P203" t="str" cm="1">
        <f t="array" aca="1" ref="P203" ca="1">_xlfn.IFS(NOT($H203), "", $G203&lt;1, VLOOKUP("EMPTY",$D$29:$E$31,2,FALSE), $G203&gt;2, VLOOKUP("OVER",$D$29:$E$31,2,FALSE), TRUE, VLOOKUP(J203, $A$9:$B$23, 2,FALSE))</f>
        <v/>
      </c>
      <c r="Q203" t="str" cm="1">
        <f t="array" aca="1" ref="Q203" ca="1">_xlfn.IFS(NOT($H203), "", $G203&lt;2, VLOOKUP("EMPTY",$D$29:$E$31,2,FALSE), $G203&gt;2, VLOOKUP("OVER",$D$29:$E$31,2,FALSE), TRUE, VLOOKUP(K203, $A$9:$B$23, 2,FALSE))</f>
        <v/>
      </c>
    </row>
    <row r="204" spans="6:17" x14ac:dyDescent="0.3">
      <c r="F204">
        <f ca="1">COUNTIF(OFFSET('정보 입력 시트'!$G207, 0, 0, 1, 15), $E$2)</f>
        <v>0</v>
      </c>
      <c r="G204">
        <f ca="1">COUNTIF(OFFSET('정보 입력 시트'!$G207, 0, 0, 1, 15), $E$3)</f>
        <v>0</v>
      </c>
      <c r="H204" t="b">
        <f t="shared" ca="1" si="59"/>
        <v>0</v>
      </c>
      <c r="I204" t="str">
        <f ca="1">IF(NOT($H204), "", IF($F204=1,MATCH($E$2,OFFSET('정보 입력 시트'!$G207, 0, 0, 1, 15),0),0))</f>
        <v/>
      </c>
      <c r="J204" t="str">
        <f ca="1">IF(NOT($H204),"",IF($G204&lt;1, 0, MATCH($E$3,OFFSET('정보 입력 시트'!$G207, 0, 0, 1, 15),0)))</f>
        <v/>
      </c>
      <c r="K204" t="str">
        <f ca="1">IF(NOT($H204),"",IF($G204&lt;2, 0, MATCH($E$3,OFFSET('정보 입력 시트'!$G207, 0, J204, 1, 15-J204),0)+J204))</f>
        <v/>
      </c>
      <c r="L204" t="str">
        <f t="shared" ca="1" si="60"/>
        <v/>
      </c>
      <c r="M204" t="str" cm="1">
        <f t="array" aca="1" ref="M204" ca="1">_xlfn.IFS(NOT($H204),"",$L204=0,0,TRUE,J204)</f>
        <v/>
      </c>
      <c r="N204" t="str" cm="1">
        <f t="array" aca="1" ref="N204" ca="1">_xlfn.IFS(NOT($H204),"",$L204=0,0,TRUE,K204)</f>
        <v/>
      </c>
      <c r="O204" t="str" cm="1">
        <f t="array" aca="1" ref="O204" ca="1">_xlfn.IFS(NOT($H204), "", $F204=0, IF($G204=0, VLOOKUP("EMPTY",$D$29:$E$31,2,FALSE), VLOOKUP("REQUIRED",$D$29:$E$31,2,FALSE)), $F204&gt;1, VLOOKUP("OVER",$D$29:$E$31,2,FALSE), TRUE, VLOOKUP(I204, $A$9:$B$23, 2,FALSE))</f>
        <v/>
      </c>
      <c r="P204" t="str" cm="1">
        <f t="array" aca="1" ref="P204" ca="1">_xlfn.IFS(NOT($H204), "", $G204&lt;1, VLOOKUP("EMPTY",$D$29:$E$31,2,FALSE), $G204&gt;2, VLOOKUP("OVER",$D$29:$E$31,2,FALSE), TRUE, VLOOKUP(J204, $A$9:$B$23, 2,FALSE))</f>
        <v/>
      </c>
      <c r="Q204" t="str" cm="1">
        <f t="array" aca="1" ref="Q204" ca="1">_xlfn.IFS(NOT($H204), "", $G204&lt;2, VLOOKUP("EMPTY",$D$29:$E$31,2,FALSE), $G204&gt;2, VLOOKUP("OVER",$D$29:$E$31,2,FALSE), TRUE, VLOOKUP(K204, $A$9:$B$23, 2,FALSE))</f>
        <v/>
      </c>
    </row>
    <row r="205" spans="6:17" x14ac:dyDescent="0.3">
      <c r="F205">
        <f ca="1">COUNTIF(OFFSET('정보 입력 시트'!$G208, 0, 0, 1, 15), $E$2)</f>
        <v>0</v>
      </c>
      <c r="G205">
        <f ca="1">COUNTIF(OFFSET('정보 입력 시트'!$G208, 0, 0, 1, 15), $E$3)</f>
        <v>0</v>
      </c>
      <c r="H205" t="b">
        <f t="shared" ca="1" si="59"/>
        <v>0</v>
      </c>
      <c r="I205" t="str">
        <f ca="1">IF(NOT($H205), "", IF($F205=1,MATCH($E$2,OFFSET('정보 입력 시트'!$G208, 0, 0, 1, 15),0),0))</f>
        <v/>
      </c>
      <c r="J205" t="str">
        <f ca="1">IF(NOT($H205),"",IF($G205&lt;1, 0, MATCH($E$3,OFFSET('정보 입력 시트'!$G208, 0, 0, 1, 15),0)))</f>
        <v/>
      </c>
      <c r="K205" t="str">
        <f ca="1">IF(NOT($H205),"",IF($G205&lt;2, 0, MATCH($E$3,OFFSET('정보 입력 시트'!$G208, 0, J205, 1, 15-J205),0)+J205))</f>
        <v/>
      </c>
      <c r="L205" t="str">
        <f t="shared" ca="1" si="60"/>
        <v/>
      </c>
      <c r="M205" t="str" cm="1">
        <f t="array" aca="1" ref="M205" ca="1">_xlfn.IFS(NOT($H205),"",$L205=0,0,TRUE,J205)</f>
        <v/>
      </c>
      <c r="N205" t="str" cm="1">
        <f t="array" aca="1" ref="N205" ca="1">_xlfn.IFS(NOT($H205),"",$L205=0,0,TRUE,K205)</f>
        <v/>
      </c>
      <c r="O205" t="str" cm="1">
        <f t="array" aca="1" ref="O205" ca="1">_xlfn.IFS(NOT($H205), "", $F205=0, IF($G205=0, VLOOKUP("EMPTY",$D$29:$E$31,2,FALSE), VLOOKUP("REQUIRED",$D$29:$E$31,2,FALSE)), $F205&gt;1, VLOOKUP("OVER",$D$29:$E$31,2,FALSE), TRUE, VLOOKUP(I205, $A$9:$B$23, 2,FALSE))</f>
        <v/>
      </c>
      <c r="P205" t="str" cm="1">
        <f t="array" aca="1" ref="P205" ca="1">_xlfn.IFS(NOT($H205), "", $G205&lt;1, VLOOKUP("EMPTY",$D$29:$E$31,2,FALSE), $G205&gt;2, VLOOKUP("OVER",$D$29:$E$31,2,FALSE), TRUE, VLOOKUP(J205, $A$9:$B$23, 2,FALSE))</f>
        <v/>
      </c>
      <c r="Q205" t="str" cm="1">
        <f t="array" aca="1" ref="Q205" ca="1">_xlfn.IFS(NOT($H205), "", $G205&lt;2, VLOOKUP("EMPTY",$D$29:$E$31,2,FALSE), $G205&gt;2, VLOOKUP("OVER",$D$29:$E$31,2,FALSE), TRUE, VLOOKUP(K205, $A$9:$B$23, 2,FALSE))</f>
        <v/>
      </c>
    </row>
    <row r="206" spans="6:17" x14ac:dyDescent="0.3">
      <c r="F206">
        <f ca="1">COUNTIF(OFFSET('정보 입력 시트'!$G209, 0, 0, 1, 15), $E$2)</f>
        <v>0</v>
      </c>
      <c r="G206">
        <f ca="1">COUNTIF(OFFSET('정보 입력 시트'!$G209, 0, 0, 1, 15), $E$3)</f>
        <v>0</v>
      </c>
      <c r="H206" t="b">
        <f t="shared" ca="1" si="59"/>
        <v>0</v>
      </c>
      <c r="I206" t="str">
        <f ca="1">IF(NOT($H206), "", IF($F206=1,MATCH($E$2,OFFSET('정보 입력 시트'!$G209, 0, 0, 1, 15),0),0))</f>
        <v/>
      </c>
      <c r="J206" t="str">
        <f ca="1">IF(NOT($H206),"",IF($G206&lt;1, 0, MATCH($E$3,OFFSET('정보 입력 시트'!$G209, 0, 0, 1, 15),0)))</f>
        <v/>
      </c>
      <c r="K206" t="str">
        <f ca="1">IF(NOT($H206),"",IF($G206&lt;2, 0, MATCH($E$3,OFFSET('정보 입력 시트'!$G209, 0, J206, 1, 15-J206),0)+J206))</f>
        <v/>
      </c>
      <c r="L206" t="str">
        <f t="shared" ca="1" si="60"/>
        <v/>
      </c>
      <c r="M206" t="str" cm="1">
        <f t="array" aca="1" ref="M206" ca="1">_xlfn.IFS(NOT($H206),"",$L206=0,0,TRUE,J206)</f>
        <v/>
      </c>
      <c r="N206" t="str" cm="1">
        <f t="array" aca="1" ref="N206" ca="1">_xlfn.IFS(NOT($H206),"",$L206=0,0,TRUE,K206)</f>
        <v/>
      </c>
      <c r="O206" t="str" cm="1">
        <f t="array" aca="1" ref="O206" ca="1">_xlfn.IFS(NOT($H206), "", $F206=0, IF($G206=0, VLOOKUP("EMPTY",$D$29:$E$31,2,FALSE), VLOOKUP("REQUIRED",$D$29:$E$31,2,FALSE)), $F206&gt;1, VLOOKUP("OVER",$D$29:$E$31,2,FALSE), TRUE, VLOOKUP(I206, $A$9:$B$23, 2,FALSE))</f>
        <v/>
      </c>
      <c r="P206" t="str" cm="1">
        <f t="array" aca="1" ref="P206" ca="1">_xlfn.IFS(NOT($H206), "", $G206&lt;1, VLOOKUP("EMPTY",$D$29:$E$31,2,FALSE), $G206&gt;2, VLOOKUP("OVER",$D$29:$E$31,2,FALSE), TRUE, VLOOKUP(J206, $A$9:$B$23, 2,FALSE))</f>
        <v/>
      </c>
      <c r="Q206" t="str" cm="1">
        <f t="array" aca="1" ref="Q206" ca="1">_xlfn.IFS(NOT($H206), "", $G206&lt;2, VLOOKUP("EMPTY",$D$29:$E$31,2,FALSE), $G206&gt;2, VLOOKUP("OVER",$D$29:$E$31,2,FALSE), TRUE, VLOOKUP(K206, $A$9:$B$23, 2,FALSE))</f>
        <v/>
      </c>
    </row>
    <row r="207" spans="6:17" x14ac:dyDescent="0.3">
      <c r="F207">
        <f ca="1">COUNTIF(OFFSET('정보 입력 시트'!$G210, 0, 0, 1, 15), $E$2)</f>
        <v>0</v>
      </c>
      <c r="G207">
        <f ca="1">COUNTIF(OFFSET('정보 입력 시트'!$G210, 0, 0, 1, 15), $E$3)</f>
        <v>0</v>
      </c>
      <c r="H207" t="b">
        <f t="shared" ca="1" si="59"/>
        <v>0</v>
      </c>
      <c r="I207" t="str">
        <f ca="1">IF(NOT($H207), "", IF($F207=1,MATCH($E$2,OFFSET('정보 입력 시트'!$G210, 0, 0, 1, 15),0),0))</f>
        <v/>
      </c>
      <c r="J207" t="str">
        <f ca="1">IF(NOT($H207),"",IF($G207&lt;1, 0, MATCH($E$3,OFFSET('정보 입력 시트'!$G210, 0, 0, 1, 15),0)))</f>
        <v/>
      </c>
      <c r="K207" t="str">
        <f ca="1">IF(NOT($H207),"",IF($G207&lt;2, 0, MATCH($E$3,OFFSET('정보 입력 시트'!$G210, 0, J207, 1, 15-J207),0)+J207))</f>
        <v/>
      </c>
      <c r="L207" t="str">
        <f t="shared" ca="1" si="60"/>
        <v/>
      </c>
      <c r="M207" t="str" cm="1">
        <f t="array" aca="1" ref="M207" ca="1">_xlfn.IFS(NOT($H207),"",$L207=0,0,TRUE,J207)</f>
        <v/>
      </c>
      <c r="N207" t="str" cm="1">
        <f t="array" aca="1" ref="N207" ca="1">_xlfn.IFS(NOT($H207),"",$L207=0,0,TRUE,K207)</f>
        <v/>
      </c>
      <c r="O207" t="str" cm="1">
        <f t="array" aca="1" ref="O207" ca="1">_xlfn.IFS(NOT($H207), "", $F207=0, IF($G207=0, VLOOKUP("EMPTY",$D$29:$E$31,2,FALSE), VLOOKUP("REQUIRED",$D$29:$E$31,2,FALSE)), $F207&gt;1, VLOOKUP("OVER",$D$29:$E$31,2,FALSE), TRUE, VLOOKUP(I207, $A$9:$B$23, 2,FALSE))</f>
        <v/>
      </c>
      <c r="P207" t="str" cm="1">
        <f t="array" aca="1" ref="P207" ca="1">_xlfn.IFS(NOT($H207), "", $G207&lt;1, VLOOKUP("EMPTY",$D$29:$E$31,2,FALSE), $G207&gt;2, VLOOKUP("OVER",$D$29:$E$31,2,FALSE), TRUE, VLOOKUP(J207, $A$9:$B$23, 2,FALSE))</f>
        <v/>
      </c>
      <c r="Q207" t="str" cm="1">
        <f t="array" aca="1" ref="Q207" ca="1">_xlfn.IFS(NOT($H207), "", $G207&lt;2, VLOOKUP("EMPTY",$D$29:$E$31,2,FALSE), $G207&gt;2, VLOOKUP("OVER",$D$29:$E$31,2,FALSE), TRUE, VLOOKUP(K207, $A$9:$B$23, 2,FALSE))</f>
        <v/>
      </c>
    </row>
    <row r="208" spans="6:17" x14ac:dyDescent="0.3">
      <c r="F208">
        <f ca="1">COUNTIF(OFFSET('정보 입력 시트'!$G211, 0, 0, 1, 15), $E$2)</f>
        <v>0</v>
      </c>
      <c r="G208">
        <f ca="1">COUNTIF(OFFSET('정보 입력 시트'!$G211, 0, 0, 1, 15), $E$3)</f>
        <v>0</v>
      </c>
      <c r="H208" t="b">
        <f t="shared" ca="1" si="59"/>
        <v>0</v>
      </c>
      <c r="I208" t="str">
        <f ca="1">IF(NOT($H208), "", IF($F208=1,MATCH($E$2,OFFSET('정보 입력 시트'!$G211, 0, 0, 1, 15),0),0))</f>
        <v/>
      </c>
      <c r="J208" t="str">
        <f ca="1">IF(NOT($H208),"",IF($G208&lt;1, 0, MATCH($E$3,OFFSET('정보 입력 시트'!$G211, 0, 0, 1, 15),0)))</f>
        <v/>
      </c>
      <c r="K208" t="str">
        <f ca="1">IF(NOT($H208),"",IF($G208&lt;2, 0, MATCH($E$3,OFFSET('정보 입력 시트'!$G211, 0, J208, 1, 15-J208),0)+J208))</f>
        <v/>
      </c>
      <c r="L208" t="str">
        <f t="shared" ca="1" si="60"/>
        <v/>
      </c>
      <c r="M208" t="str" cm="1">
        <f t="array" aca="1" ref="M208" ca="1">_xlfn.IFS(NOT($H208),"",$L208=0,0,TRUE,J208)</f>
        <v/>
      </c>
      <c r="N208" t="str" cm="1">
        <f t="array" aca="1" ref="N208" ca="1">_xlfn.IFS(NOT($H208),"",$L208=0,0,TRUE,K208)</f>
        <v/>
      </c>
      <c r="O208" t="str" cm="1">
        <f t="array" aca="1" ref="O208" ca="1">_xlfn.IFS(NOT($H208), "", $F208=0, IF($G208=0, VLOOKUP("EMPTY",$D$29:$E$31,2,FALSE), VLOOKUP("REQUIRED",$D$29:$E$31,2,FALSE)), $F208&gt;1, VLOOKUP("OVER",$D$29:$E$31,2,FALSE), TRUE, VLOOKUP(I208, $A$9:$B$23, 2,FALSE))</f>
        <v/>
      </c>
      <c r="P208" t="str" cm="1">
        <f t="array" aca="1" ref="P208" ca="1">_xlfn.IFS(NOT($H208), "", $G208&lt;1, VLOOKUP("EMPTY",$D$29:$E$31,2,FALSE), $G208&gt;2, VLOOKUP("OVER",$D$29:$E$31,2,FALSE), TRUE, VLOOKUP(J208, $A$9:$B$23, 2,FALSE))</f>
        <v/>
      </c>
      <c r="Q208" t="str" cm="1">
        <f t="array" aca="1" ref="Q208" ca="1">_xlfn.IFS(NOT($H208), "", $G208&lt;2, VLOOKUP("EMPTY",$D$29:$E$31,2,FALSE), $G208&gt;2, VLOOKUP("OVER",$D$29:$E$31,2,FALSE), TRUE, VLOOKUP(K208, $A$9:$B$23, 2,FALSE))</f>
        <v/>
      </c>
    </row>
    <row r="209" spans="6:17" x14ac:dyDescent="0.3">
      <c r="F209">
        <f ca="1">COUNTIF(OFFSET('정보 입력 시트'!$G212, 0, 0, 1, 15), $E$2)</f>
        <v>0</v>
      </c>
      <c r="G209">
        <f ca="1">COUNTIF(OFFSET('정보 입력 시트'!$G212, 0, 0, 1, 15), $E$3)</f>
        <v>0</v>
      </c>
      <c r="H209" t="b">
        <f t="shared" ca="1" si="59"/>
        <v>0</v>
      </c>
      <c r="I209" t="str">
        <f ca="1">IF(NOT($H209), "", IF($F209=1,MATCH($E$2,OFFSET('정보 입력 시트'!$G212, 0, 0, 1, 15),0),0))</f>
        <v/>
      </c>
      <c r="J209" t="str">
        <f ca="1">IF(NOT($H209),"",IF($G209&lt;1, 0, MATCH($E$3,OFFSET('정보 입력 시트'!$G212, 0, 0, 1, 15),0)))</f>
        <v/>
      </c>
      <c r="K209" t="str">
        <f ca="1">IF(NOT($H209),"",IF($G209&lt;2, 0, MATCH($E$3,OFFSET('정보 입력 시트'!$G212, 0, J209, 1, 15-J209),0)+J209))</f>
        <v/>
      </c>
      <c r="L209" t="str">
        <f t="shared" ca="1" si="60"/>
        <v/>
      </c>
      <c r="M209" t="str" cm="1">
        <f t="array" aca="1" ref="M209" ca="1">_xlfn.IFS(NOT($H209),"",$L209=0,0,TRUE,J209)</f>
        <v/>
      </c>
      <c r="N209" t="str" cm="1">
        <f t="array" aca="1" ref="N209" ca="1">_xlfn.IFS(NOT($H209),"",$L209=0,0,TRUE,K209)</f>
        <v/>
      </c>
      <c r="O209" t="str" cm="1">
        <f t="array" aca="1" ref="O209" ca="1">_xlfn.IFS(NOT($H209), "", $F209=0, IF($G209=0, VLOOKUP("EMPTY",$D$29:$E$31,2,FALSE), VLOOKUP("REQUIRED",$D$29:$E$31,2,FALSE)), $F209&gt;1, VLOOKUP("OVER",$D$29:$E$31,2,FALSE), TRUE, VLOOKUP(I209, $A$9:$B$23, 2,FALSE))</f>
        <v/>
      </c>
      <c r="P209" t="str" cm="1">
        <f t="array" aca="1" ref="P209" ca="1">_xlfn.IFS(NOT($H209), "", $G209&lt;1, VLOOKUP("EMPTY",$D$29:$E$31,2,FALSE), $G209&gt;2, VLOOKUP("OVER",$D$29:$E$31,2,FALSE), TRUE, VLOOKUP(J209, $A$9:$B$23, 2,FALSE))</f>
        <v/>
      </c>
      <c r="Q209" t="str" cm="1">
        <f t="array" aca="1" ref="Q209" ca="1">_xlfn.IFS(NOT($H209), "", $G209&lt;2, VLOOKUP("EMPTY",$D$29:$E$31,2,FALSE), $G209&gt;2, VLOOKUP("OVER",$D$29:$E$31,2,FALSE), TRUE, VLOOKUP(K209, $A$9:$B$23, 2,FALSE))</f>
        <v/>
      </c>
    </row>
    <row r="210" spans="6:17" x14ac:dyDescent="0.3">
      <c r="F210">
        <f ca="1">COUNTIF(OFFSET('정보 입력 시트'!$G213, 0, 0, 1, 15), $E$2)</f>
        <v>0</v>
      </c>
      <c r="G210">
        <f ca="1">COUNTIF(OFFSET('정보 입력 시트'!$G213, 0, 0, 1, 15), $E$3)</f>
        <v>0</v>
      </c>
      <c r="H210" t="b">
        <f t="shared" ca="1" si="59"/>
        <v>0</v>
      </c>
      <c r="I210" t="str">
        <f ca="1">IF(NOT($H210), "", IF($F210=1,MATCH($E$2,OFFSET('정보 입력 시트'!$G213, 0, 0, 1, 15),0),0))</f>
        <v/>
      </c>
      <c r="J210" t="str">
        <f ca="1">IF(NOT($H210),"",IF($G210&lt;1, 0, MATCH($E$3,OFFSET('정보 입력 시트'!$G213, 0, 0, 1, 15),0)))</f>
        <v/>
      </c>
      <c r="K210" t="str">
        <f ca="1">IF(NOT($H210),"",IF($G210&lt;2, 0, MATCH($E$3,OFFSET('정보 입력 시트'!$G213, 0, J210, 1, 15-J210),0)+J210))</f>
        <v/>
      </c>
      <c r="L210" t="str">
        <f t="shared" ca="1" si="60"/>
        <v/>
      </c>
      <c r="M210" t="str" cm="1">
        <f t="array" aca="1" ref="M210" ca="1">_xlfn.IFS(NOT($H210),"",$L210=0,0,TRUE,J210)</f>
        <v/>
      </c>
      <c r="N210" t="str" cm="1">
        <f t="array" aca="1" ref="N210" ca="1">_xlfn.IFS(NOT($H210),"",$L210=0,0,TRUE,K210)</f>
        <v/>
      </c>
      <c r="O210" t="str" cm="1">
        <f t="array" aca="1" ref="O210" ca="1">_xlfn.IFS(NOT($H210), "", $F210=0, IF($G210=0, VLOOKUP("EMPTY",$D$29:$E$31,2,FALSE), VLOOKUP("REQUIRED",$D$29:$E$31,2,FALSE)), $F210&gt;1, VLOOKUP("OVER",$D$29:$E$31,2,FALSE), TRUE, VLOOKUP(I210, $A$9:$B$23, 2,FALSE))</f>
        <v/>
      </c>
      <c r="P210" t="str" cm="1">
        <f t="array" aca="1" ref="P210" ca="1">_xlfn.IFS(NOT($H210), "", $G210&lt;1, VLOOKUP("EMPTY",$D$29:$E$31,2,FALSE), $G210&gt;2, VLOOKUP("OVER",$D$29:$E$31,2,FALSE), TRUE, VLOOKUP(J210, $A$9:$B$23, 2,FALSE))</f>
        <v/>
      </c>
      <c r="Q210" t="str" cm="1">
        <f t="array" aca="1" ref="Q210" ca="1">_xlfn.IFS(NOT($H210), "", $G210&lt;2, VLOOKUP("EMPTY",$D$29:$E$31,2,FALSE), $G210&gt;2, VLOOKUP("OVER",$D$29:$E$31,2,FALSE), TRUE, VLOOKUP(K210, $A$9:$B$23, 2,FALSE))</f>
        <v/>
      </c>
    </row>
    <row r="211" spans="6:17" x14ac:dyDescent="0.3">
      <c r="F211">
        <f ca="1">COUNTIF(OFFSET('정보 입력 시트'!$G214, 0, 0, 1, 15), $E$2)</f>
        <v>0</v>
      </c>
      <c r="G211">
        <f ca="1">COUNTIF(OFFSET('정보 입력 시트'!$G214, 0, 0, 1, 15), $E$3)</f>
        <v>0</v>
      </c>
      <c r="H211" t="b">
        <f t="shared" ca="1" si="59"/>
        <v>0</v>
      </c>
      <c r="I211" t="str">
        <f ca="1">IF(NOT($H211), "", IF($F211=1,MATCH($E$2,OFFSET('정보 입력 시트'!$G214, 0, 0, 1, 15),0),0))</f>
        <v/>
      </c>
      <c r="J211" t="str">
        <f ca="1">IF(NOT($H211),"",IF($G211&lt;1, 0, MATCH($E$3,OFFSET('정보 입력 시트'!$G214, 0, 0, 1, 15),0)))</f>
        <v/>
      </c>
      <c r="K211" t="str">
        <f ca="1">IF(NOT($H211),"",IF($G211&lt;2, 0, MATCH($E$3,OFFSET('정보 입력 시트'!$G214, 0, J211, 1, 15-J211),0)+J211))</f>
        <v/>
      </c>
      <c r="L211" t="str">
        <f t="shared" ca="1" si="60"/>
        <v/>
      </c>
      <c r="M211" t="str" cm="1">
        <f t="array" aca="1" ref="M211" ca="1">_xlfn.IFS(NOT($H211),"",$L211=0,0,TRUE,J211)</f>
        <v/>
      </c>
      <c r="N211" t="str" cm="1">
        <f t="array" aca="1" ref="N211" ca="1">_xlfn.IFS(NOT($H211),"",$L211=0,0,TRUE,K211)</f>
        <v/>
      </c>
      <c r="O211" t="str" cm="1">
        <f t="array" aca="1" ref="O211" ca="1">_xlfn.IFS(NOT($H211), "", $F211=0, IF($G211=0, VLOOKUP("EMPTY",$D$29:$E$31,2,FALSE), VLOOKUP("REQUIRED",$D$29:$E$31,2,FALSE)), $F211&gt;1, VLOOKUP("OVER",$D$29:$E$31,2,FALSE), TRUE, VLOOKUP(I211, $A$9:$B$23, 2,FALSE))</f>
        <v/>
      </c>
      <c r="P211" t="str" cm="1">
        <f t="array" aca="1" ref="P211" ca="1">_xlfn.IFS(NOT($H211), "", $G211&lt;1, VLOOKUP("EMPTY",$D$29:$E$31,2,FALSE), $G211&gt;2, VLOOKUP("OVER",$D$29:$E$31,2,FALSE), TRUE, VLOOKUP(J211, $A$9:$B$23, 2,FALSE))</f>
        <v/>
      </c>
      <c r="Q211" t="str" cm="1">
        <f t="array" aca="1" ref="Q211" ca="1">_xlfn.IFS(NOT($H211), "", $G211&lt;2, VLOOKUP("EMPTY",$D$29:$E$31,2,FALSE), $G211&gt;2, VLOOKUP("OVER",$D$29:$E$31,2,FALSE), TRUE, VLOOKUP(K211, $A$9:$B$23, 2,FALSE))</f>
        <v/>
      </c>
    </row>
    <row r="212" spans="6:17" x14ac:dyDescent="0.3">
      <c r="F212">
        <f ca="1">COUNTIF(OFFSET('정보 입력 시트'!$G215, 0, 0, 1, 15), $E$2)</f>
        <v>0</v>
      </c>
      <c r="G212">
        <f ca="1">COUNTIF(OFFSET('정보 입력 시트'!$G215, 0, 0, 1, 15), $E$3)</f>
        <v>0</v>
      </c>
      <c r="H212" t="b">
        <f t="shared" ca="1" si="59"/>
        <v>0</v>
      </c>
      <c r="I212" t="str">
        <f ca="1">IF(NOT($H212), "", IF($F212=1,MATCH($E$2,OFFSET('정보 입력 시트'!$G215, 0, 0, 1, 15),0),0))</f>
        <v/>
      </c>
      <c r="J212" t="str">
        <f ca="1">IF(NOT($H212),"",IF($G212&lt;1, 0, MATCH($E$3,OFFSET('정보 입력 시트'!$G215, 0, 0, 1, 15),0)))</f>
        <v/>
      </c>
      <c r="K212" t="str">
        <f ca="1">IF(NOT($H212),"",IF($G212&lt;2, 0, MATCH($E$3,OFFSET('정보 입력 시트'!$G215, 0, J212, 1, 15-J212),0)+J212))</f>
        <v/>
      </c>
      <c r="L212" t="str">
        <f t="shared" ca="1" si="60"/>
        <v/>
      </c>
      <c r="M212" t="str" cm="1">
        <f t="array" aca="1" ref="M212" ca="1">_xlfn.IFS(NOT($H212),"",$L212=0,0,TRUE,J212)</f>
        <v/>
      </c>
      <c r="N212" t="str" cm="1">
        <f t="array" aca="1" ref="N212" ca="1">_xlfn.IFS(NOT($H212),"",$L212=0,0,TRUE,K212)</f>
        <v/>
      </c>
      <c r="O212" t="str" cm="1">
        <f t="array" aca="1" ref="O212" ca="1">_xlfn.IFS(NOT($H212), "", $F212=0, IF($G212=0, VLOOKUP("EMPTY",$D$29:$E$31,2,FALSE), VLOOKUP("REQUIRED",$D$29:$E$31,2,FALSE)), $F212&gt;1, VLOOKUP("OVER",$D$29:$E$31,2,FALSE), TRUE, VLOOKUP(I212, $A$9:$B$23, 2,FALSE))</f>
        <v/>
      </c>
      <c r="P212" t="str" cm="1">
        <f t="array" aca="1" ref="P212" ca="1">_xlfn.IFS(NOT($H212), "", $G212&lt;1, VLOOKUP("EMPTY",$D$29:$E$31,2,FALSE), $G212&gt;2, VLOOKUP("OVER",$D$29:$E$31,2,FALSE), TRUE, VLOOKUP(J212, $A$9:$B$23, 2,FALSE))</f>
        <v/>
      </c>
      <c r="Q212" t="str" cm="1">
        <f t="array" aca="1" ref="Q212" ca="1">_xlfn.IFS(NOT($H212), "", $G212&lt;2, VLOOKUP("EMPTY",$D$29:$E$31,2,FALSE), $G212&gt;2, VLOOKUP("OVER",$D$29:$E$31,2,FALSE), TRUE, VLOOKUP(K212, $A$9:$B$23, 2,FALSE))</f>
        <v/>
      </c>
    </row>
    <row r="213" spans="6:17" x14ac:dyDescent="0.3">
      <c r="F213">
        <f ca="1">COUNTIF(OFFSET('정보 입력 시트'!$G216, 0, 0, 1, 15), $E$2)</f>
        <v>0</v>
      </c>
      <c r="G213">
        <f ca="1">COUNTIF(OFFSET('정보 입력 시트'!$G216, 0, 0, 1, 15), $E$3)</f>
        <v>0</v>
      </c>
      <c r="H213" t="b">
        <f t="shared" ca="1" si="59"/>
        <v>0</v>
      </c>
      <c r="I213" t="str">
        <f ca="1">IF(NOT($H213), "", IF($F213=1,MATCH($E$2,OFFSET('정보 입력 시트'!$G216, 0, 0, 1, 15),0),0))</f>
        <v/>
      </c>
      <c r="J213" t="str">
        <f ca="1">IF(NOT($H213),"",IF($G213&lt;1, 0, MATCH($E$3,OFFSET('정보 입력 시트'!$G216, 0, 0, 1, 15),0)))</f>
        <v/>
      </c>
      <c r="K213" t="str">
        <f ca="1">IF(NOT($H213),"",IF($G213&lt;2, 0, MATCH($E$3,OFFSET('정보 입력 시트'!$G216, 0, J213, 1, 15-J213),0)+J213))</f>
        <v/>
      </c>
      <c r="L213" t="str">
        <f t="shared" ca="1" si="60"/>
        <v/>
      </c>
      <c r="M213" t="str" cm="1">
        <f t="array" aca="1" ref="M213" ca="1">_xlfn.IFS(NOT($H213),"",$L213=0,0,TRUE,J213)</f>
        <v/>
      </c>
      <c r="N213" t="str" cm="1">
        <f t="array" aca="1" ref="N213" ca="1">_xlfn.IFS(NOT($H213),"",$L213=0,0,TRUE,K213)</f>
        <v/>
      </c>
      <c r="O213" t="str" cm="1">
        <f t="array" aca="1" ref="O213" ca="1">_xlfn.IFS(NOT($H213), "", $F213=0, IF($G213=0, VLOOKUP("EMPTY",$D$29:$E$31,2,FALSE), VLOOKUP("REQUIRED",$D$29:$E$31,2,FALSE)), $F213&gt;1, VLOOKUP("OVER",$D$29:$E$31,2,FALSE), TRUE, VLOOKUP(I213, $A$9:$B$23, 2,FALSE))</f>
        <v/>
      </c>
      <c r="P213" t="str" cm="1">
        <f t="array" aca="1" ref="P213" ca="1">_xlfn.IFS(NOT($H213), "", $G213&lt;1, VLOOKUP("EMPTY",$D$29:$E$31,2,FALSE), $G213&gt;2, VLOOKUP("OVER",$D$29:$E$31,2,FALSE), TRUE, VLOOKUP(J213, $A$9:$B$23, 2,FALSE))</f>
        <v/>
      </c>
      <c r="Q213" t="str" cm="1">
        <f t="array" aca="1" ref="Q213" ca="1">_xlfn.IFS(NOT($H213), "", $G213&lt;2, VLOOKUP("EMPTY",$D$29:$E$31,2,FALSE), $G213&gt;2, VLOOKUP("OVER",$D$29:$E$31,2,FALSE), TRUE, VLOOKUP(K213, $A$9:$B$23, 2,FALSE))</f>
        <v/>
      </c>
    </row>
    <row r="214" spans="6:17" x14ac:dyDescent="0.3">
      <c r="F214">
        <f ca="1">COUNTIF(OFFSET('정보 입력 시트'!$G217, 0, 0, 1, 15), $E$2)</f>
        <v>0</v>
      </c>
      <c r="G214">
        <f ca="1">COUNTIF(OFFSET('정보 입력 시트'!$G217, 0, 0, 1, 15), $E$3)</f>
        <v>0</v>
      </c>
      <c r="H214" t="b">
        <f t="shared" ca="1" si="59"/>
        <v>0</v>
      </c>
      <c r="I214" t="str">
        <f ca="1">IF(NOT($H214), "", IF($F214=1,MATCH($E$2,OFFSET('정보 입력 시트'!$G217, 0, 0, 1, 15),0),0))</f>
        <v/>
      </c>
      <c r="J214" t="str">
        <f ca="1">IF(NOT($H214),"",IF($G214&lt;1, 0, MATCH($E$3,OFFSET('정보 입력 시트'!$G217, 0, 0, 1, 15),0)))</f>
        <v/>
      </c>
      <c r="K214" t="str">
        <f ca="1">IF(NOT($H214),"",IF($G214&lt;2, 0, MATCH($E$3,OFFSET('정보 입력 시트'!$G217, 0, J214, 1, 15-J214),0)+J214))</f>
        <v/>
      </c>
      <c r="L214" t="str">
        <f t="shared" ca="1" si="60"/>
        <v/>
      </c>
      <c r="M214" t="str" cm="1">
        <f t="array" aca="1" ref="M214" ca="1">_xlfn.IFS(NOT($H214),"",$L214=0,0,TRUE,J214)</f>
        <v/>
      </c>
      <c r="N214" t="str" cm="1">
        <f t="array" aca="1" ref="N214" ca="1">_xlfn.IFS(NOT($H214),"",$L214=0,0,TRUE,K214)</f>
        <v/>
      </c>
      <c r="O214" t="str" cm="1">
        <f t="array" aca="1" ref="O214" ca="1">_xlfn.IFS(NOT($H214), "", $F214=0, IF($G214=0, VLOOKUP("EMPTY",$D$29:$E$31,2,FALSE), VLOOKUP("REQUIRED",$D$29:$E$31,2,FALSE)), $F214&gt;1, VLOOKUP("OVER",$D$29:$E$31,2,FALSE), TRUE, VLOOKUP(I214, $A$9:$B$23, 2,FALSE))</f>
        <v/>
      </c>
      <c r="P214" t="str" cm="1">
        <f t="array" aca="1" ref="P214" ca="1">_xlfn.IFS(NOT($H214), "", $G214&lt;1, VLOOKUP("EMPTY",$D$29:$E$31,2,FALSE), $G214&gt;2, VLOOKUP("OVER",$D$29:$E$31,2,FALSE), TRUE, VLOOKUP(J214, $A$9:$B$23, 2,FALSE))</f>
        <v/>
      </c>
      <c r="Q214" t="str" cm="1">
        <f t="array" aca="1" ref="Q214" ca="1">_xlfn.IFS(NOT($H214), "", $G214&lt;2, VLOOKUP("EMPTY",$D$29:$E$31,2,FALSE), $G214&gt;2, VLOOKUP("OVER",$D$29:$E$31,2,FALSE), TRUE, VLOOKUP(K214, $A$9:$B$23, 2,FALSE))</f>
        <v/>
      </c>
    </row>
    <row r="215" spans="6:17" x14ac:dyDescent="0.3">
      <c r="F215">
        <f ca="1">COUNTIF(OFFSET('정보 입력 시트'!$G218, 0, 0, 1, 15), $E$2)</f>
        <v>0</v>
      </c>
      <c r="G215">
        <f ca="1">COUNTIF(OFFSET('정보 입력 시트'!$G218, 0, 0, 1, 15), $E$3)</f>
        <v>0</v>
      </c>
      <c r="H215" t="b">
        <f t="shared" ca="1" si="59"/>
        <v>0</v>
      </c>
      <c r="I215" t="str">
        <f ca="1">IF(NOT($H215), "", IF($F215=1,MATCH($E$2,OFFSET('정보 입력 시트'!$G218, 0, 0, 1, 15),0),0))</f>
        <v/>
      </c>
      <c r="J215" t="str">
        <f ca="1">IF(NOT($H215),"",IF($G215&lt;1, 0, MATCH($E$3,OFFSET('정보 입력 시트'!$G218, 0, 0, 1, 15),0)))</f>
        <v/>
      </c>
      <c r="K215" t="str">
        <f ca="1">IF(NOT($H215),"",IF($G215&lt;2, 0, MATCH($E$3,OFFSET('정보 입력 시트'!$G218, 0, J215, 1, 15-J215),0)+J215))</f>
        <v/>
      </c>
      <c r="L215" t="str">
        <f t="shared" ca="1" si="60"/>
        <v/>
      </c>
      <c r="M215" t="str" cm="1">
        <f t="array" aca="1" ref="M215" ca="1">_xlfn.IFS(NOT($H215),"",$L215=0,0,TRUE,J215)</f>
        <v/>
      </c>
      <c r="N215" t="str" cm="1">
        <f t="array" aca="1" ref="N215" ca="1">_xlfn.IFS(NOT($H215),"",$L215=0,0,TRUE,K215)</f>
        <v/>
      </c>
      <c r="O215" t="str" cm="1">
        <f t="array" aca="1" ref="O215" ca="1">_xlfn.IFS(NOT($H215), "", $F215=0, IF($G215=0, VLOOKUP("EMPTY",$D$29:$E$31,2,FALSE), VLOOKUP("REQUIRED",$D$29:$E$31,2,FALSE)), $F215&gt;1, VLOOKUP("OVER",$D$29:$E$31,2,FALSE), TRUE, VLOOKUP(I215, $A$9:$B$23, 2,FALSE))</f>
        <v/>
      </c>
      <c r="P215" t="str" cm="1">
        <f t="array" aca="1" ref="P215" ca="1">_xlfn.IFS(NOT($H215), "", $G215&lt;1, VLOOKUP("EMPTY",$D$29:$E$31,2,FALSE), $G215&gt;2, VLOOKUP("OVER",$D$29:$E$31,2,FALSE), TRUE, VLOOKUP(J215, $A$9:$B$23, 2,FALSE))</f>
        <v/>
      </c>
      <c r="Q215" t="str" cm="1">
        <f t="array" aca="1" ref="Q215" ca="1">_xlfn.IFS(NOT($H215), "", $G215&lt;2, VLOOKUP("EMPTY",$D$29:$E$31,2,FALSE), $G215&gt;2, VLOOKUP("OVER",$D$29:$E$31,2,FALSE), TRUE, VLOOKUP(K215, $A$9:$B$23, 2,FALSE))</f>
        <v/>
      </c>
    </row>
    <row r="216" spans="6:17" x14ac:dyDescent="0.3">
      <c r="F216">
        <f ca="1">COUNTIF(OFFSET('정보 입력 시트'!$G219, 0, 0, 1, 15), $E$2)</f>
        <v>0</v>
      </c>
      <c r="G216">
        <f ca="1">COUNTIF(OFFSET('정보 입력 시트'!$G219, 0, 0, 1, 15), $E$3)</f>
        <v>0</v>
      </c>
      <c r="H216" t="b">
        <f t="shared" ca="1" si="59"/>
        <v>0</v>
      </c>
      <c r="I216" t="str">
        <f ca="1">IF(NOT($H216), "", IF($F216=1,MATCH($E$2,OFFSET('정보 입력 시트'!$G219, 0, 0, 1, 15),0),0))</f>
        <v/>
      </c>
      <c r="J216" t="str">
        <f ca="1">IF(NOT($H216),"",IF($G216&lt;1, 0, MATCH($E$3,OFFSET('정보 입력 시트'!$G219, 0, 0, 1, 15),0)))</f>
        <v/>
      </c>
      <c r="K216" t="str">
        <f ca="1">IF(NOT($H216),"",IF($G216&lt;2, 0, MATCH($E$3,OFFSET('정보 입력 시트'!$G219, 0, J216, 1, 15-J216),0)+J216))</f>
        <v/>
      </c>
      <c r="L216" t="str">
        <f t="shared" ca="1" si="60"/>
        <v/>
      </c>
      <c r="M216" t="str" cm="1">
        <f t="array" aca="1" ref="M216" ca="1">_xlfn.IFS(NOT($H216),"",$L216=0,0,TRUE,J216)</f>
        <v/>
      </c>
      <c r="N216" t="str" cm="1">
        <f t="array" aca="1" ref="N216" ca="1">_xlfn.IFS(NOT($H216),"",$L216=0,0,TRUE,K216)</f>
        <v/>
      </c>
      <c r="O216" t="str" cm="1">
        <f t="array" aca="1" ref="O216" ca="1">_xlfn.IFS(NOT($H216), "", $F216=0, IF($G216=0, VLOOKUP("EMPTY",$D$29:$E$31,2,FALSE), VLOOKUP("REQUIRED",$D$29:$E$31,2,FALSE)), $F216&gt;1, VLOOKUP("OVER",$D$29:$E$31,2,FALSE), TRUE, VLOOKUP(I216, $A$9:$B$23, 2,FALSE))</f>
        <v/>
      </c>
      <c r="P216" t="str" cm="1">
        <f t="array" aca="1" ref="P216" ca="1">_xlfn.IFS(NOT($H216), "", $G216&lt;1, VLOOKUP("EMPTY",$D$29:$E$31,2,FALSE), $G216&gt;2, VLOOKUP("OVER",$D$29:$E$31,2,FALSE), TRUE, VLOOKUP(J216, $A$9:$B$23, 2,FALSE))</f>
        <v/>
      </c>
      <c r="Q216" t="str" cm="1">
        <f t="array" aca="1" ref="Q216" ca="1">_xlfn.IFS(NOT($H216), "", $G216&lt;2, VLOOKUP("EMPTY",$D$29:$E$31,2,FALSE), $G216&gt;2, VLOOKUP("OVER",$D$29:$E$31,2,FALSE), TRUE, VLOOKUP(K216, $A$9:$B$23, 2,FALSE))</f>
        <v/>
      </c>
    </row>
    <row r="217" spans="6:17" x14ac:dyDescent="0.3">
      <c r="F217">
        <f ca="1">COUNTIF(OFFSET('정보 입력 시트'!$G220, 0, 0, 1, 15), $E$2)</f>
        <v>0</v>
      </c>
      <c r="G217">
        <f ca="1">COUNTIF(OFFSET('정보 입력 시트'!$G220, 0, 0, 1, 15), $E$3)</f>
        <v>0</v>
      </c>
      <c r="H217" t="b">
        <f t="shared" ca="1" si="59"/>
        <v>0</v>
      </c>
      <c r="I217" t="str">
        <f ca="1">IF(NOT($H217), "", IF($F217=1,MATCH($E$2,OFFSET('정보 입력 시트'!$G220, 0, 0, 1, 15),0),0))</f>
        <v/>
      </c>
      <c r="J217" t="str">
        <f ca="1">IF(NOT($H217),"",IF($G217&lt;1, 0, MATCH($E$3,OFFSET('정보 입력 시트'!$G220, 0, 0, 1, 15),0)))</f>
        <v/>
      </c>
      <c r="K217" t="str">
        <f ca="1">IF(NOT($H217),"",IF($G217&lt;2, 0, MATCH($E$3,OFFSET('정보 입력 시트'!$G220, 0, J217, 1, 15-J217),0)+J217))</f>
        <v/>
      </c>
      <c r="L217" t="str">
        <f t="shared" ca="1" si="60"/>
        <v/>
      </c>
      <c r="M217" t="str" cm="1">
        <f t="array" aca="1" ref="M217" ca="1">_xlfn.IFS(NOT($H217),"",$L217=0,0,TRUE,J217)</f>
        <v/>
      </c>
      <c r="N217" t="str" cm="1">
        <f t="array" aca="1" ref="N217" ca="1">_xlfn.IFS(NOT($H217),"",$L217=0,0,TRUE,K217)</f>
        <v/>
      </c>
      <c r="O217" t="str" cm="1">
        <f t="array" aca="1" ref="O217" ca="1">_xlfn.IFS(NOT($H217), "", $F217=0, IF($G217=0, VLOOKUP("EMPTY",$D$29:$E$31,2,FALSE), VLOOKUP("REQUIRED",$D$29:$E$31,2,FALSE)), $F217&gt;1, VLOOKUP("OVER",$D$29:$E$31,2,FALSE), TRUE, VLOOKUP(I217, $A$9:$B$23, 2,FALSE))</f>
        <v/>
      </c>
      <c r="P217" t="str" cm="1">
        <f t="array" aca="1" ref="P217" ca="1">_xlfn.IFS(NOT($H217), "", $G217&lt;1, VLOOKUP("EMPTY",$D$29:$E$31,2,FALSE), $G217&gt;2, VLOOKUP("OVER",$D$29:$E$31,2,FALSE), TRUE, VLOOKUP(J217, $A$9:$B$23, 2,FALSE))</f>
        <v/>
      </c>
      <c r="Q217" t="str" cm="1">
        <f t="array" aca="1" ref="Q217" ca="1">_xlfn.IFS(NOT($H217), "", $G217&lt;2, VLOOKUP("EMPTY",$D$29:$E$31,2,FALSE), $G217&gt;2, VLOOKUP("OVER",$D$29:$E$31,2,FALSE), TRUE, VLOOKUP(K217, $A$9:$B$23, 2,FALSE))</f>
        <v/>
      </c>
    </row>
    <row r="218" spans="6:17" x14ac:dyDescent="0.3">
      <c r="F218">
        <f ca="1">COUNTIF(OFFSET('정보 입력 시트'!$G221, 0, 0, 1, 15), $E$2)</f>
        <v>0</v>
      </c>
      <c r="G218">
        <f ca="1">COUNTIF(OFFSET('정보 입력 시트'!$G221, 0, 0, 1, 15), $E$3)</f>
        <v>0</v>
      </c>
      <c r="H218" t="b">
        <f t="shared" ca="1" si="59"/>
        <v>0</v>
      </c>
      <c r="I218" t="str">
        <f ca="1">IF(NOT($H218), "", IF($F218=1,MATCH($E$2,OFFSET('정보 입력 시트'!$G221, 0, 0, 1, 15),0),0))</f>
        <v/>
      </c>
      <c r="J218" t="str">
        <f ca="1">IF(NOT($H218),"",IF($G218&lt;1, 0, MATCH($E$3,OFFSET('정보 입력 시트'!$G221, 0, 0, 1, 15),0)))</f>
        <v/>
      </c>
      <c r="K218" t="str">
        <f ca="1">IF(NOT($H218),"",IF($G218&lt;2, 0, MATCH($E$3,OFFSET('정보 입력 시트'!$G221, 0, J218, 1, 15-J218),0)+J218))</f>
        <v/>
      </c>
      <c r="L218" t="str">
        <f t="shared" ca="1" si="60"/>
        <v/>
      </c>
      <c r="M218" t="str" cm="1">
        <f t="array" aca="1" ref="M218" ca="1">_xlfn.IFS(NOT($H218),"",$L218=0,0,TRUE,J218)</f>
        <v/>
      </c>
      <c r="N218" t="str" cm="1">
        <f t="array" aca="1" ref="N218" ca="1">_xlfn.IFS(NOT($H218),"",$L218=0,0,TRUE,K218)</f>
        <v/>
      </c>
      <c r="O218" t="str" cm="1">
        <f t="array" aca="1" ref="O218" ca="1">_xlfn.IFS(NOT($H218), "", $F218=0, IF($G218=0, VLOOKUP("EMPTY",$D$29:$E$31,2,FALSE), VLOOKUP("REQUIRED",$D$29:$E$31,2,FALSE)), $F218&gt;1, VLOOKUP("OVER",$D$29:$E$31,2,FALSE), TRUE, VLOOKUP(I218, $A$9:$B$23, 2,FALSE))</f>
        <v/>
      </c>
      <c r="P218" t="str" cm="1">
        <f t="array" aca="1" ref="P218" ca="1">_xlfn.IFS(NOT($H218), "", $G218&lt;1, VLOOKUP("EMPTY",$D$29:$E$31,2,FALSE), $G218&gt;2, VLOOKUP("OVER",$D$29:$E$31,2,FALSE), TRUE, VLOOKUP(J218, $A$9:$B$23, 2,FALSE))</f>
        <v/>
      </c>
      <c r="Q218" t="str" cm="1">
        <f t="array" aca="1" ref="Q218" ca="1">_xlfn.IFS(NOT($H218), "", $G218&lt;2, VLOOKUP("EMPTY",$D$29:$E$31,2,FALSE), $G218&gt;2, VLOOKUP("OVER",$D$29:$E$31,2,FALSE), TRUE, VLOOKUP(K218, $A$9:$B$23, 2,FALSE))</f>
        <v/>
      </c>
    </row>
    <row r="219" spans="6:17" x14ac:dyDescent="0.3">
      <c r="F219">
        <f ca="1">COUNTIF(OFFSET('정보 입력 시트'!$G222, 0, 0, 1, 15), $E$2)</f>
        <v>0</v>
      </c>
      <c r="G219">
        <f ca="1">COUNTIF(OFFSET('정보 입력 시트'!$G222, 0, 0, 1, 15), $E$3)</f>
        <v>0</v>
      </c>
      <c r="H219" t="b">
        <f t="shared" ca="1" si="59"/>
        <v>0</v>
      </c>
      <c r="I219" t="str">
        <f ca="1">IF(NOT($H219), "", IF($F219=1,MATCH($E$2,OFFSET('정보 입력 시트'!$G222, 0, 0, 1, 15),0),0))</f>
        <v/>
      </c>
      <c r="J219" t="str">
        <f ca="1">IF(NOT($H219),"",IF($G219&lt;1, 0, MATCH($E$3,OFFSET('정보 입력 시트'!$G222, 0, 0, 1, 15),0)))</f>
        <v/>
      </c>
      <c r="K219" t="str">
        <f ca="1">IF(NOT($H219),"",IF($G219&lt;2, 0, MATCH($E$3,OFFSET('정보 입력 시트'!$G222, 0, J219, 1, 15-J219),0)+J219))</f>
        <v/>
      </c>
      <c r="L219" t="str">
        <f t="shared" ca="1" si="60"/>
        <v/>
      </c>
      <c r="M219" t="str" cm="1">
        <f t="array" aca="1" ref="M219" ca="1">_xlfn.IFS(NOT($H219),"",$L219=0,0,TRUE,J219)</f>
        <v/>
      </c>
      <c r="N219" t="str" cm="1">
        <f t="array" aca="1" ref="N219" ca="1">_xlfn.IFS(NOT($H219),"",$L219=0,0,TRUE,K219)</f>
        <v/>
      </c>
      <c r="O219" t="str" cm="1">
        <f t="array" aca="1" ref="O219" ca="1">_xlfn.IFS(NOT($H219), "", $F219=0, IF($G219=0, VLOOKUP("EMPTY",$D$29:$E$31,2,FALSE), VLOOKUP("REQUIRED",$D$29:$E$31,2,FALSE)), $F219&gt;1, VLOOKUP("OVER",$D$29:$E$31,2,FALSE), TRUE, VLOOKUP(I219, $A$9:$B$23, 2,FALSE))</f>
        <v/>
      </c>
      <c r="P219" t="str" cm="1">
        <f t="array" aca="1" ref="P219" ca="1">_xlfn.IFS(NOT($H219), "", $G219&lt;1, VLOOKUP("EMPTY",$D$29:$E$31,2,FALSE), $G219&gt;2, VLOOKUP("OVER",$D$29:$E$31,2,FALSE), TRUE, VLOOKUP(J219, $A$9:$B$23, 2,FALSE))</f>
        <v/>
      </c>
      <c r="Q219" t="str" cm="1">
        <f t="array" aca="1" ref="Q219" ca="1">_xlfn.IFS(NOT($H219), "", $G219&lt;2, VLOOKUP("EMPTY",$D$29:$E$31,2,FALSE), $G219&gt;2, VLOOKUP("OVER",$D$29:$E$31,2,FALSE), TRUE, VLOOKUP(K219, $A$9:$B$23, 2,FALSE))</f>
        <v/>
      </c>
    </row>
    <row r="220" spans="6:17" x14ac:dyDescent="0.3">
      <c r="F220">
        <f ca="1">COUNTIF(OFFSET('정보 입력 시트'!$G223, 0, 0, 1, 15), $E$2)</f>
        <v>0</v>
      </c>
      <c r="G220">
        <f ca="1">COUNTIF(OFFSET('정보 입력 시트'!$G223, 0, 0, 1, 15), $E$3)</f>
        <v>0</v>
      </c>
      <c r="H220" t="b">
        <f t="shared" ca="1" si="59"/>
        <v>0</v>
      </c>
      <c r="I220" t="str">
        <f ca="1">IF(NOT($H220), "", IF($F220=1,MATCH($E$2,OFFSET('정보 입력 시트'!$G223, 0, 0, 1, 15),0),0))</f>
        <v/>
      </c>
      <c r="J220" t="str">
        <f ca="1">IF(NOT($H220),"",IF($G220&lt;1, 0, MATCH($E$3,OFFSET('정보 입력 시트'!$G223, 0, 0, 1, 15),0)))</f>
        <v/>
      </c>
      <c r="K220" t="str">
        <f ca="1">IF(NOT($H220),"",IF($G220&lt;2, 0, MATCH($E$3,OFFSET('정보 입력 시트'!$G223, 0, J220, 1, 15-J220),0)+J220))</f>
        <v/>
      </c>
      <c r="L220" t="str">
        <f t="shared" ca="1" si="60"/>
        <v/>
      </c>
      <c r="M220" t="str" cm="1">
        <f t="array" aca="1" ref="M220" ca="1">_xlfn.IFS(NOT($H220),"",$L220=0,0,TRUE,J220)</f>
        <v/>
      </c>
      <c r="N220" t="str" cm="1">
        <f t="array" aca="1" ref="N220" ca="1">_xlfn.IFS(NOT($H220),"",$L220=0,0,TRUE,K220)</f>
        <v/>
      </c>
      <c r="O220" t="str" cm="1">
        <f t="array" aca="1" ref="O220" ca="1">_xlfn.IFS(NOT($H220), "", $F220=0, IF($G220=0, VLOOKUP("EMPTY",$D$29:$E$31,2,FALSE), VLOOKUP("REQUIRED",$D$29:$E$31,2,FALSE)), $F220&gt;1, VLOOKUP("OVER",$D$29:$E$31,2,FALSE), TRUE, VLOOKUP(I220, $A$9:$B$23, 2,FALSE))</f>
        <v/>
      </c>
      <c r="P220" t="str" cm="1">
        <f t="array" aca="1" ref="P220" ca="1">_xlfn.IFS(NOT($H220), "", $G220&lt;1, VLOOKUP("EMPTY",$D$29:$E$31,2,FALSE), $G220&gt;2, VLOOKUP("OVER",$D$29:$E$31,2,FALSE), TRUE, VLOOKUP(J220, $A$9:$B$23, 2,FALSE))</f>
        <v/>
      </c>
      <c r="Q220" t="str" cm="1">
        <f t="array" aca="1" ref="Q220" ca="1">_xlfn.IFS(NOT($H220), "", $G220&lt;2, VLOOKUP("EMPTY",$D$29:$E$31,2,FALSE), $G220&gt;2, VLOOKUP("OVER",$D$29:$E$31,2,FALSE), TRUE, VLOOKUP(K220, $A$9:$B$23, 2,FALSE))</f>
        <v/>
      </c>
    </row>
    <row r="221" spans="6:17" x14ac:dyDescent="0.3">
      <c r="F221">
        <f ca="1">COUNTIF(OFFSET('정보 입력 시트'!$G224, 0, 0, 1, 15), $E$2)</f>
        <v>0</v>
      </c>
      <c r="G221">
        <f ca="1">COUNTIF(OFFSET('정보 입력 시트'!$G224, 0, 0, 1, 15), $E$3)</f>
        <v>0</v>
      </c>
      <c r="H221" t="b">
        <f t="shared" ca="1" si="59"/>
        <v>0</v>
      </c>
      <c r="I221" t="str">
        <f ca="1">IF(NOT($H221), "", IF($F221=1,MATCH($E$2,OFFSET('정보 입력 시트'!$G224, 0, 0, 1, 15),0),0))</f>
        <v/>
      </c>
      <c r="J221" t="str">
        <f ca="1">IF(NOT($H221),"",IF($G221&lt;1, 0, MATCH($E$3,OFFSET('정보 입력 시트'!$G224, 0, 0, 1, 15),0)))</f>
        <v/>
      </c>
      <c r="K221" t="str">
        <f ca="1">IF(NOT($H221),"",IF($G221&lt;2, 0, MATCH($E$3,OFFSET('정보 입력 시트'!$G224, 0, J221, 1, 15-J221),0)+J221))</f>
        <v/>
      </c>
      <c r="L221" t="str">
        <f t="shared" ca="1" si="60"/>
        <v/>
      </c>
      <c r="M221" t="str" cm="1">
        <f t="array" aca="1" ref="M221" ca="1">_xlfn.IFS(NOT($H221),"",$L221=0,0,TRUE,J221)</f>
        <v/>
      </c>
      <c r="N221" t="str" cm="1">
        <f t="array" aca="1" ref="N221" ca="1">_xlfn.IFS(NOT($H221),"",$L221=0,0,TRUE,K221)</f>
        <v/>
      </c>
      <c r="O221" t="str" cm="1">
        <f t="array" aca="1" ref="O221" ca="1">_xlfn.IFS(NOT($H221), "", $F221=0, IF($G221=0, VLOOKUP("EMPTY",$D$29:$E$31,2,FALSE), VLOOKUP("REQUIRED",$D$29:$E$31,2,FALSE)), $F221&gt;1, VLOOKUP("OVER",$D$29:$E$31,2,FALSE), TRUE, VLOOKUP(I221, $A$9:$B$23, 2,FALSE))</f>
        <v/>
      </c>
      <c r="P221" t="str" cm="1">
        <f t="array" aca="1" ref="P221" ca="1">_xlfn.IFS(NOT($H221), "", $G221&lt;1, VLOOKUP("EMPTY",$D$29:$E$31,2,FALSE), $G221&gt;2, VLOOKUP("OVER",$D$29:$E$31,2,FALSE), TRUE, VLOOKUP(J221, $A$9:$B$23, 2,FALSE))</f>
        <v/>
      </c>
      <c r="Q221" t="str" cm="1">
        <f t="array" aca="1" ref="Q221" ca="1">_xlfn.IFS(NOT($H221), "", $G221&lt;2, VLOOKUP("EMPTY",$D$29:$E$31,2,FALSE), $G221&gt;2, VLOOKUP("OVER",$D$29:$E$31,2,FALSE), TRUE, VLOOKUP(K221, $A$9:$B$23, 2,FALSE))</f>
        <v/>
      </c>
    </row>
    <row r="222" spans="6:17" x14ac:dyDescent="0.3">
      <c r="F222">
        <f ca="1">COUNTIF(OFFSET('정보 입력 시트'!$G225, 0, 0, 1, 15), $E$2)</f>
        <v>0</v>
      </c>
      <c r="G222">
        <f ca="1">COUNTIF(OFFSET('정보 입력 시트'!$G225, 0, 0, 1, 15), $E$3)</f>
        <v>0</v>
      </c>
      <c r="H222" t="b">
        <f t="shared" ca="1" si="59"/>
        <v>0</v>
      </c>
      <c r="I222" t="str">
        <f ca="1">IF(NOT($H222), "", IF($F222=1,MATCH($E$2,OFFSET('정보 입력 시트'!$G225, 0, 0, 1, 15),0),0))</f>
        <v/>
      </c>
      <c r="J222" t="str">
        <f ca="1">IF(NOT($H222),"",IF($G222&lt;1, 0, MATCH($E$3,OFFSET('정보 입력 시트'!$G225, 0, 0, 1, 15),0)))</f>
        <v/>
      </c>
      <c r="K222" t="str">
        <f ca="1">IF(NOT($H222),"",IF($G222&lt;2, 0, MATCH($E$3,OFFSET('정보 입력 시트'!$G225, 0, J222, 1, 15-J222),0)+J222))</f>
        <v/>
      </c>
      <c r="L222" t="str">
        <f t="shared" ca="1" si="60"/>
        <v/>
      </c>
      <c r="M222" t="str" cm="1">
        <f t="array" aca="1" ref="M222" ca="1">_xlfn.IFS(NOT($H222),"",$L222=0,0,TRUE,J222)</f>
        <v/>
      </c>
      <c r="N222" t="str" cm="1">
        <f t="array" aca="1" ref="N222" ca="1">_xlfn.IFS(NOT($H222),"",$L222=0,0,TRUE,K222)</f>
        <v/>
      </c>
      <c r="O222" t="str" cm="1">
        <f t="array" aca="1" ref="O222" ca="1">_xlfn.IFS(NOT($H222), "", $F222=0, IF($G222=0, VLOOKUP("EMPTY",$D$29:$E$31,2,FALSE), VLOOKUP("REQUIRED",$D$29:$E$31,2,FALSE)), $F222&gt;1, VLOOKUP("OVER",$D$29:$E$31,2,FALSE), TRUE, VLOOKUP(I222, $A$9:$B$23, 2,FALSE))</f>
        <v/>
      </c>
      <c r="P222" t="str" cm="1">
        <f t="array" aca="1" ref="P222" ca="1">_xlfn.IFS(NOT($H222), "", $G222&lt;1, VLOOKUP("EMPTY",$D$29:$E$31,2,FALSE), $G222&gt;2, VLOOKUP("OVER",$D$29:$E$31,2,FALSE), TRUE, VLOOKUP(J222, $A$9:$B$23, 2,FALSE))</f>
        <v/>
      </c>
      <c r="Q222" t="str" cm="1">
        <f t="array" aca="1" ref="Q222" ca="1">_xlfn.IFS(NOT($H222), "", $G222&lt;2, VLOOKUP("EMPTY",$D$29:$E$31,2,FALSE), $G222&gt;2, VLOOKUP("OVER",$D$29:$E$31,2,FALSE), TRUE, VLOOKUP(K222, $A$9:$B$23, 2,FALSE))</f>
        <v/>
      </c>
    </row>
    <row r="223" spans="6:17" x14ac:dyDescent="0.3">
      <c r="F223">
        <f ca="1">COUNTIF(OFFSET('정보 입력 시트'!$G226, 0, 0, 1, 15), $E$2)</f>
        <v>0</v>
      </c>
      <c r="G223">
        <f ca="1">COUNTIF(OFFSET('정보 입력 시트'!$G226, 0, 0, 1, 15), $E$3)</f>
        <v>0</v>
      </c>
      <c r="H223" t="b">
        <f t="shared" ca="1" si="59"/>
        <v>0</v>
      </c>
      <c r="I223" t="str">
        <f ca="1">IF(NOT($H223), "", IF($F223=1,MATCH($E$2,OFFSET('정보 입력 시트'!$G226, 0, 0, 1, 15),0),0))</f>
        <v/>
      </c>
      <c r="J223" t="str">
        <f ca="1">IF(NOT($H223),"",IF($G223&lt;1, 0, MATCH($E$3,OFFSET('정보 입력 시트'!$G226, 0, 0, 1, 15),0)))</f>
        <v/>
      </c>
      <c r="K223" t="str">
        <f ca="1">IF(NOT($H223),"",IF($G223&lt;2, 0, MATCH($E$3,OFFSET('정보 입력 시트'!$G226, 0, J223, 1, 15-J223),0)+J223))</f>
        <v/>
      </c>
      <c r="L223" t="str">
        <f t="shared" ca="1" si="60"/>
        <v/>
      </c>
      <c r="M223" t="str" cm="1">
        <f t="array" aca="1" ref="M223" ca="1">_xlfn.IFS(NOT($H223),"",$L223=0,0,TRUE,J223)</f>
        <v/>
      </c>
      <c r="N223" t="str" cm="1">
        <f t="array" aca="1" ref="N223" ca="1">_xlfn.IFS(NOT($H223),"",$L223=0,0,TRUE,K223)</f>
        <v/>
      </c>
      <c r="O223" t="str" cm="1">
        <f t="array" aca="1" ref="O223" ca="1">_xlfn.IFS(NOT($H223), "", $F223=0, IF($G223=0, VLOOKUP("EMPTY",$D$29:$E$31,2,FALSE), VLOOKUP("REQUIRED",$D$29:$E$31,2,FALSE)), $F223&gt;1, VLOOKUP("OVER",$D$29:$E$31,2,FALSE), TRUE, VLOOKUP(I223, $A$9:$B$23, 2,FALSE))</f>
        <v/>
      </c>
      <c r="P223" t="str" cm="1">
        <f t="array" aca="1" ref="P223" ca="1">_xlfn.IFS(NOT($H223), "", $G223&lt;1, VLOOKUP("EMPTY",$D$29:$E$31,2,FALSE), $G223&gt;2, VLOOKUP("OVER",$D$29:$E$31,2,FALSE), TRUE, VLOOKUP(J223, $A$9:$B$23, 2,FALSE))</f>
        <v/>
      </c>
      <c r="Q223" t="str" cm="1">
        <f t="array" aca="1" ref="Q223" ca="1">_xlfn.IFS(NOT($H223), "", $G223&lt;2, VLOOKUP("EMPTY",$D$29:$E$31,2,FALSE), $G223&gt;2, VLOOKUP("OVER",$D$29:$E$31,2,FALSE), TRUE, VLOOKUP(K223, $A$9:$B$23, 2,FALSE))</f>
        <v/>
      </c>
    </row>
    <row r="224" spans="6:17" x14ac:dyDescent="0.3">
      <c r="F224">
        <f ca="1">COUNTIF(OFFSET('정보 입력 시트'!$G227, 0, 0, 1, 15), $E$2)</f>
        <v>0</v>
      </c>
      <c r="G224">
        <f ca="1">COUNTIF(OFFSET('정보 입력 시트'!$G227, 0, 0, 1, 15), $E$3)</f>
        <v>0</v>
      </c>
      <c r="H224" t="b">
        <f t="shared" ca="1" si="59"/>
        <v>0</v>
      </c>
      <c r="I224" t="str">
        <f ca="1">IF(NOT($H224), "", IF($F224=1,MATCH($E$2,OFFSET('정보 입력 시트'!$G227, 0, 0, 1, 15),0),0))</f>
        <v/>
      </c>
      <c r="J224" t="str">
        <f ca="1">IF(NOT($H224),"",IF($G224&lt;1, 0, MATCH($E$3,OFFSET('정보 입력 시트'!$G227, 0, 0, 1, 15),0)))</f>
        <v/>
      </c>
      <c r="K224" t="str">
        <f ca="1">IF(NOT($H224),"",IF($G224&lt;2, 0, MATCH($E$3,OFFSET('정보 입력 시트'!$G227, 0, J224, 1, 15-J224),0)+J224))</f>
        <v/>
      </c>
      <c r="L224" t="str">
        <f t="shared" ca="1" si="60"/>
        <v/>
      </c>
      <c r="M224" t="str" cm="1">
        <f t="array" aca="1" ref="M224" ca="1">_xlfn.IFS(NOT($H224),"",$L224=0,0,TRUE,J224)</f>
        <v/>
      </c>
      <c r="N224" t="str" cm="1">
        <f t="array" aca="1" ref="N224" ca="1">_xlfn.IFS(NOT($H224),"",$L224=0,0,TRUE,K224)</f>
        <v/>
      </c>
      <c r="O224" t="str" cm="1">
        <f t="array" aca="1" ref="O224" ca="1">_xlfn.IFS(NOT($H224), "", $F224=0, IF($G224=0, VLOOKUP("EMPTY",$D$29:$E$31,2,FALSE), VLOOKUP("REQUIRED",$D$29:$E$31,2,FALSE)), $F224&gt;1, VLOOKUP("OVER",$D$29:$E$31,2,FALSE), TRUE, VLOOKUP(I224, $A$9:$B$23, 2,FALSE))</f>
        <v/>
      </c>
      <c r="P224" t="str" cm="1">
        <f t="array" aca="1" ref="P224" ca="1">_xlfn.IFS(NOT($H224), "", $G224&lt;1, VLOOKUP("EMPTY",$D$29:$E$31,2,FALSE), $G224&gt;2, VLOOKUP("OVER",$D$29:$E$31,2,FALSE), TRUE, VLOOKUP(J224, $A$9:$B$23, 2,FALSE))</f>
        <v/>
      </c>
      <c r="Q224" t="str" cm="1">
        <f t="array" aca="1" ref="Q224" ca="1">_xlfn.IFS(NOT($H224), "", $G224&lt;2, VLOOKUP("EMPTY",$D$29:$E$31,2,FALSE), $G224&gt;2, VLOOKUP("OVER",$D$29:$E$31,2,FALSE), TRUE, VLOOKUP(K224, $A$9:$B$23, 2,FALSE))</f>
        <v/>
      </c>
    </row>
    <row r="225" spans="6:17" x14ac:dyDescent="0.3">
      <c r="F225">
        <f ca="1">COUNTIF(OFFSET('정보 입력 시트'!$G228, 0, 0, 1, 15), $E$2)</f>
        <v>0</v>
      </c>
      <c r="G225">
        <f ca="1">COUNTIF(OFFSET('정보 입력 시트'!$G228, 0, 0, 1, 15), $E$3)</f>
        <v>0</v>
      </c>
      <c r="H225" t="b">
        <f t="shared" ca="1" si="59"/>
        <v>0</v>
      </c>
      <c r="I225" t="str">
        <f ca="1">IF(NOT($H225), "", IF($F225=1,MATCH($E$2,OFFSET('정보 입력 시트'!$G228, 0, 0, 1, 15),0),0))</f>
        <v/>
      </c>
      <c r="J225" t="str">
        <f ca="1">IF(NOT($H225),"",IF($G225&lt;1, 0, MATCH($E$3,OFFSET('정보 입력 시트'!$G228, 0, 0, 1, 15),0)))</f>
        <v/>
      </c>
      <c r="K225" t="str">
        <f ca="1">IF(NOT($H225),"",IF($G225&lt;2, 0, MATCH($E$3,OFFSET('정보 입력 시트'!$G228, 0, J225, 1, 15-J225),0)+J225))</f>
        <v/>
      </c>
      <c r="L225" t="str">
        <f t="shared" ca="1" si="60"/>
        <v/>
      </c>
      <c r="M225" t="str" cm="1">
        <f t="array" aca="1" ref="M225" ca="1">_xlfn.IFS(NOT($H225),"",$L225=0,0,TRUE,J225)</f>
        <v/>
      </c>
      <c r="N225" t="str" cm="1">
        <f t="array" aca="1" ref="N225" ca="1">_xlfn.IFS(NOT($H225),"",$L225=0,0,TRUE,K225)</f>
        <v/>
      </c>
      <c r="O225" t="str" cm="1">
        <f t="array" aca="1" ref="O225" ca="1">_xlfn.IFS(NOT($H225), "", $F225=0, IF($G225=0, VLOOKUP("EMPTY",$D$29:$E$31,2,FALSE), VLOOKUP("REQUIRED",$D$29:$E$31,2,FALSE)), $F225&gt;1, VLOOKUP("OVER",$D$29:$E$31,2,FALSE), TRUE, VLOOKUP(I225, $A$9:$B$23, 2,FALSE))</f>
        <v/>
      </c>
      <c r="P225" t="str" cm="1">
        <f t="array" aca="1" ref="P225" ca="1">_xlfn.IFS(NOT($H225), "", $G225&lt;1, VLOOKUP("EMPTY",$D$29:$E$31,2,FALSE), $G225&gt;2, VLOOKUP("OVER",$D$29:$E$31,2,FALSE), TRUE, VLOOKUP(J225, $A$9:$B$23, 2,FALSE))</f>
        <v/>
      </c>
      <c r="Q225" t="str" cm="1">
        <f t="array" aca="1" ref="Q225" ca="1">_xlfn.IFS(NOT($H225), "", $G225&lt;2, VLOOKUP("EMPTY",$D$29:$E$31,2,FALSE), $G225&gt;2, VLOOKUP("OVER",$D$29:$E$31,2,FALSE), TRUE, VLOOKUP(K225, $A$9:$B$23, 2,FALSE))</f>
        <v/>
      </c>
    </row>
    <row r="226" spans="6:17" x14ac:dyDescent="0.3">
      <c r="F226">
        <f ca="1">COUNTIF(OFFSET('정보 입력 시트'!$G229, 0, 0, 1, 15), $E$2)</f>
        <v>0</v>
      </c>
      <c r="G226">
        <f ca="1">COUNTIF(OFFSET('정보 입력 시트'!$G229, 0, 0, 1, 15), $E$3)</f>
        <v>0</v>
      </c>
      <c r="H226" t="b">
        <f t="shared" ca="1" si="59"/>
        <v>0</v>
      </c>
      <c r="I226" t="str">
        <f ca="1">IF(NOT($H226), "", IF($F226=1,MATCH($E$2,OFFSET('정보 입력 시트'!$G229, 0, 0, 1, 15),0),0))</f>
        <v/>
      </c>
      <c r="J226" t="str">
        <f ca="1">IF(NOT($H226),"",IF($G226&lt;1, 0, MATCH($E$3,OFFSET('정보 입력 시트'!$G229, 0, 0, 1, 15),0)))</f>
        <v/>
      </c>
      <c r="K226" t="str">
        <f ca="1">IF(NOT($H226),"",IF($G226&lt;2, 0, MATCH($E$3,OFFSET('정보 입력 시트'!$G229, 0, J226, 1, 15-J226),0)+J226))</f>
        <v/>
      </c>
      <c r="L226" t="str">
        <f t="shared" ca="1" si="60"/>
        <v/>
      </c>
      <c r="M226" t="str" cm="1">
        <f t="array" aca="1" ref="M226" ca="1">_xlfn.IFS(NOT($H226),"",$L226=0,0,TRUE,J226)</f>
        <v/>
      </c>
      <c r="N226" t="str" cm="1">
        <f t="array" aca="1" ref="N226" ca="1">_xlfn.IFS(NOT($H226),"",$L226=0,0,TRUE,K226)</f>
        <v/>
      </c>
      <c r="O226" t="str" cm="1">
        <f t="array" aca="1" ref="O226" ca="1">_xlfn.IFS(NOT($H226), "", $F226=0, IF($G226=0, VLOOKUP("EMPTY",$D$29:$E$31,2,FALSE), VLOOKUP("REQUIRED",$D$29:$E$31,2,FALSE)), $F226&gt;1, VLOOKUP("OVER",$D$29:$E$31,2,FALSE), TRUE, VLOOKUP(I226, $A$9:$B$23, 2,FALSE))</f>
        <v/>
      </c>
      <c r="P226" t="str" cm="1">
        <f t="array" aca="1" ref="P226" ca="1">_xlfn.IFS(NOT($H226), "", $G226&lt;1, VLOOKUP("EMPTY",$D$29:$E$31,2,FALSE), $G226&gt;2, VLOOKUP("OVER",$D$29:$E$31,2,FALSE), TRUE, VLOOKUP(J226, $A$9:$B$23, 2,FALSE))</f>
        <v/>
      </c>
      <c r="Q226" t="str" cm="1">
        <f t="array" aca="1" ref="Q226" ca="1">_xlfn.IFS(NOT($H226), "", $G226&lt;2, VLOOKUP("EMPTY",$D$29:$E$31,2,FALSE), $G226&gt;2, VLOOKUP("OVER",$D$29:$E$31,2,FALSE), TRUE, VLOOKUP(K226, $A$9:$B$23, 2,FALSE))</f>
        <v/>
      </c>
    </row>
    <row r="227" spans="6:17" x14ac:dyDescent="0.3">
      <c r="F227">
        <f ca="1">COUNTIF(OFFSET('정보 입력 시트'!$G230, 0, 0, 1, 15), $E$2)</f>
        <v>0</v>
      </c>
      <c r="G227">
        <f ca="1">COUNTIF(OFFSET('정보 입력 시트'!$G230, 0, 0, 1, 15), $E$3)</f>
        <v>0</v>
      </c>
      <c r="H227" t="b">
        <f t="shared" ca="1" si="59"/>
        <v>0</v>
      </c>
      <c r="I227" t="str">
        <f ca="1">IF(NOT($H227), "", IF($F227=1,MATCH($E$2,OFFSET('정보 입력 시트'!$G230, 0, 0, 1, 15),0),0))</f>
        <v/>
      </c>
      <c r="J227" t="str">
        <f ca="1">IF(NOT($H227),"",IF($G227&lt;1, 0, MATCH($E$3,OFFSET('정보 입력 시트'!$G230, 0, 0, 1, 15),0)))</f>
        <v/>
      </c>
      <c r="K227" t="str">
        <f ca="1">IF(NOT($H227),"",IF($G227&lt;2, 0, MATCH($E$3,OFFSET('정보 입력 시트'!$G230, 0, J227, 1, 15-J227),0)+J227))</f>
        <v/>
      </c>
      <c r="L227" t="str">
        <f t="shared" ca="1" si="60"/>
        <v/>
      </c>
      <c r="M227" t="str" cm="1">
        <f t="array" aca="1" ref="M227" ca="1">_xlfn.IFS(NOT($H227),"",$L227=0,0,TRUE,J227)</f>
        <v/>
      </c>
      <c r="N227" t="str" cm="1">
        <f t="array" aca="1" ref="N227" ca="1">_xlfn.IFS(NOT($H227),"",$L227=0,0,TRUE,K227)</f>
        <v/>
      </c>
      <c r="O227" t="str" cm="1">
        <f t="array" aca="1" ref="O227" ca="1">_xlfn.IFS(NOT($H227), "", $F227=0, IF($G227=0, VLOOKUP("EMPTY",$D$29:$E$31,2,FALSE), VLOOKUP("REQUIRED",$D$29:$E$31,2,FALSE)), $F227&gt;1, VLOOKUP("OVER",$D$29:$E$31,2,FALSE), TRUE, VLOOKUP(I227, $A$9:$B$23, 2,FALSE))</f>
        <v/>
      </c>
      <c r="P227" t="str" cm="1">
        <f t="array" aca="1" ref="P227" ca="1">_xlfn.IFS(NOT($H227), "", $G227&lt;1, VLOOKUP("EMPTY",$D$29:$E$31,2,FALSE), $G227&gt;2, VLOOKUP("OVER",$D$29:$E$31,2,FALSE), TRUE, VLOOKUP(J227, $A$9:$B$23, 2,FALSE))</f>
        <v/>
      </c>
      <c r="Q227" t="str" cm="1">
        <f t="array" aca="1" ref="Q227" ca="1">_xlfn.IFS(NOT($H227), "", $G227&lt;2, VLOOKUP("EMPTY",$D$29:$E$31,2,FALSE), $G227&gt;2, VLOOKUP("OVER",$D$29:$E$31,2,FALSE), TRUE, VLOOKUP(K227, $A$9:$B$23, 2,FALSE))</f>
        <v/>
      </c>
    </row>
    <row r="228" spans="6:17" x14ac:dyDescent="0.3">
      <c r="F228">
        <f ca="1">COUNTIF(OFFSET('정보 입력 시트'!$G231, 0, 0, 1, 15), $E$2)</f>
        <v>0</v>
      </c>
      <c r="G228">
        <f ca="1">COUNTIF(OFFSET('정보 입력 시트'!$G231, 0, 0, 1, 15), $E$3)</f>
        <v>0</v>
      </c>
      <c r="H228" t="b">
        <f t="shared" ca="1" si="59"/>
        <v>0</v>
      </c>
      <c r="I228" t="str">
        <f ca="1">IF(NOT($H228), "", IF($F228=1,MATCH($E$2,OFFSET('정보 입력 시트'!$G231, 0, 0, 1, 15),0),0))</f>
        <v/>
      </c>
      <c r="J228" t="str">
        <f ca="1">IF(NOT($H228),"",IF($G228&lt;1, 0, MATCH($E$3,OFFSET('정보 입력 시트'!$G231, 0, 0, 1, 15),0)))</f>
        <v/>
      </c>
      <c r="K228" t="str">
        <f ca="1">IF(NOT($H228),"",IF($G228&lt;2, 0, MATCH($E$3,OFFSET('정보 입력 시트'!$G231, 0, J228, 1, 15-J228),0)+J228))</f>
        <v/>
      </c>
      <c r="L228" t="str">
        <f t="shared" ca="1" si="60"/>
        <v/>
      </c>
      <c r="M228" t="str" cm="1">
        <f t="array" aca="1" ref="M228" ca="1">_xlfn.IFS(NOT($H228),"",$L228=0,0,TRUE,J228)</f>
        <v/>
      </c>
      <c r="N228" t="str" cm="1">
        <f t="array" aca="1" ref="N228" ca="1">_xlfn.IFS(NOT($H228),"",$L228=0,0,TRUE,K228)</f>
        <v/>
      </c>
      <c r="O228" t="str" cm="1">
        <f t="array" aca="1" ref="O228" ca="1">_xlfn.IFS(NOT($H228), "", $F228=0, IF($G228=0, VLOOKUP("EMPTY",$D$29:$E$31,2,FALSE), VLOOKUP("REQUIRED",$D$29:$E$31,2,FALSE)), $F228&gt;1, VLOOKUP("OVER",$D$29:$E$31,2,FALSE), TRUE, VLOOKUP(I228, $A$9:$B$23, 2,FALSE))</f>
        <v/>
      </c>
      <c r="P228" t="str" cm="1">
        <f t="array" aca="1" ref="P228" ca="1">_xlfn.IFS(NOT($H228), "", $G228&lt;1, VLOOKUP("EMPTY",$D$29:$E$31,2,FALSE), $G228&gt;2, VLOOKUP("OVER",$D$29:$E$31,2,FALSE), TRUE, VLOOKUP(J228, $A$9:$B$23, 2,FALSE))</f>
        <v/>
      </c>
      <c r="Q228" t="str" cm="1">
        <f t="array" aca="1" ref="Q228" ca="1">_xlfn.IFS(NOT($H228), "", $G228&lt;2, VLOOKUP("EMPTY",$D$29:$E$31,2,FALSE), $G228&gt;2, VLOOKUP("OVER",$D$29:$E$31,2,FALSE), TRUE, VLOOKUP(K228, $A$9:$B$23, 2,FALSE))</f>
        <v/>
      </c>
    </row>
    <row r="229" spans="6:17" x14ac:dyDescent="0.3">
      <c r="F229">
        <f ca="1">COUNTIF(OFFSET('정보 입력 시트'!$G232, 0, 0, 1, 15), $E$2)</f>
        <v>0</v>
      </c>
      <c r="G229">
        <f ca="1">COUNTIF(OFFSET('정보 입력 시트'!$G232, 0, 0, 1, 15), $E$3)</f>
        <v>0</v>
      </c>
      <c r="H229" t="b">
        <f t="shared" ca="1" si="59"/>
        <v>0</v>
      </c>
      <c r="I229" t="str">
        <f ca="1">IF(NOT($H229), "", IF($F229=1,MATCH($E$2,OFFSET('정보 입력 시트'!$G232, 0, 0, 1, 15),0),0))</f>
        <v/>
      </c>
      <c r="J229" t="str">
        <f ca="1">IF(NOT($H229),"",IF($G229&lt;1, 0, MATCH($E$3,OFFSET('정보 입력 시트'!$G232, 0, 0, 1, 15),0)))</f>
        <v/>
      </c>
      <c r="K229" t="str">
        <f ca="1">IF(NOT($H229),"",IF($G229&lt;2, 0, MATCH($E$3,OFFSET('정보 입력 시트'!$G232, 0, J229, 1, 15-J229),0)+J229))</f>
        <v/>
      </c>
      <c r="L229" t="str">
        <f t="shared" ca="1" si="60"/>
        <v/>
      </c>
      <c r="M229" t="str" cm="1">
        <f t="array" aca="1" ref="M229" ca="1">_xlfn.IFS(NOT($H229),"",$L229=0,0,TRUE,J229)</f>
        <v/>
      </c>
      <c r="N229" t="str" cm="1">
        <f t="array" aca="1" ref="N229" ca="1">_xlfn.IFS(NOT($H229),"",$L229=0,0,TRUE,K229)</f>
        <v/>
      </c>
      <c r="O229" t="str" cm="1">
        <f t="array" aca="1" ref="O229" ca="1">_xlfn.IFS(NOT($H229), "", $F229=0, IF($G229=0, VLOOKUP("EMPTY",$D$29:$E$31,2,FALSE), VLOOKUP("REQUIRED",$D$29:$E$31,2,FALSE)), $F229&gt;1, VLOOKUP("OVER",$D$29:$E$31,2,FALSE), TRUE, VLOOKUP(I229, $A$9:$B$23, 2,FALSE))</f>
        <v/>
      </c>
      <c r="P229" t="str" cm="1">
        <f t="array" aca="1" ref="P229" ca="1">_xlfn.IFS(NOT($H229), "", $G229&lt;1, VLOOKUP("EMPTY",$D$29:$E$31,2,FALSE), $G229&gt;2, VLOOKUP("OVER",$D$29:$E$31,2,FALSE), TRUE, VLOOKUP(J229, $A$9:$B$23, 2,FALSE))</f>
        <v/>
      </c>
      <c r="Q229" t="str" cm="1">
        <f t="array" aca="1" ref="Q229" ca="1">_xlfn.IFS(NOT($H229), "", $G229&lt;2, VLOOKUP("EMPTY",$D$29:$E$31,2,FALSE), $G229&gt;2, VLOOKUP("OVER",$D$29:$E$31,2,FALSE), TRUE, VLOOKUP(K229, $A$9:$B$23, 2,FALSE))</f>
        <v/>
      </c>
    </row>
    <row r="230" spans="6:17" x14ac:dyDescent="0.3">
      <c r="F230">
        <f ca="1">COUNTIF(OFFSET('정보 입력 시트'!$G233, 0, 0, 1, 15), $E$2)</f>
        <v>0</v>
      </c>
      <c r="G230">
        <f ca="1">COUNTIF(OFFSET('정보 입력 시트'!$G233, 0, 0, 1, 15), $E$3)</f>
        <v>0</v>
      </c>
      <c r="H230" t="b">
        <f t="shared" ca="1" si="59"/>
        <v>0</v>
      </c>
      <c r="I230" t="str">
        <f ca="1">IF(NOT($H230), "", IF($F230=1,MATCH($E$2,OFFSET('정보 입력 시트'!$G233, 0, 0, 1, 15),0),0))</f>
        <v/>
      </c>
      <c r="J230" t="str">
        <f ca="1">IF(NOT($H230),"",IF($G230&lt;1, 0, MATCH($E$3,OFFSET('정보 입력 시트'!$G233, 0, 0, 1, 15),0)))</f>
        <v/>
      </c>
      <c r="K230" t="str">
        <f ca="1">IF(NOT($H230),"",IF($G230&lt;2, 0, MATCH($E$3,OFFSET('정보 입력 시트'!$G233, 0, J230, 1, 15-J230),0)+J230))</f>
        <v/>
      </c>
      <c r="L230" t="str">
        <f t="shared" ca="1" si="60"/>
        <v/>
      </c>
      <c r="M230" t="str" cm="1">
        <f t="array" aca="1" ref="M230" ca="1">_xlfn.IFS(NOT($H230),"",$L230=0,0,TRUE,J230)</f>
        <v/>
      </c>
      <c r="N230" t="str" cm="1">
        <f t="array" aca="1" ref="N230" ca="1">_xlfn.IFS(NOT($H230),"",$L230=0,0,TRUE,K230)</f>
        <v/>
      </c>
      <c r="O230" t="str" cm="1">
        <f t="array" aca="1" ref="O230" ca="1">_xlfn.IFS(NOT($H230), "", $F230=0, IF($G230=0, VLOOKUP("EMPTY",$D$29:$E$31,2,FALSE), VLOOKUP("REQUIRED",$D$29:$E$31,2,FALSE)), $F230&gt;1, VLOOKUP("OVER",$D$29:$E$31,2,FALSE), TRUE, VLOOKUP(I230, $A$9:$B$23, 2,FALSE))</f>
        <v/>
      </c>
      <c r="P230" t="str" cm="1">
        <f t="array" aca="1" ref="P230" ca="1">_xlfn.IFS(NOT($H230), "", $G230&lt;1, VLOOKUP("EMPTY",$D$29:$E$31,2,FALSE), $G230&gt;2, VLOOKUP("OVER",$D$29:$E$31,2,FALSE), TRUE, VLOOKUP(J230, $A$9:$B$23, 2,FALSE))</f>
        <v/>
      </c>
      <c r="Q230" t="str" cm="1">
        <f t="array" aca="1" ref="Q230" ca="1">_xlfn.IFS(NOT($H230), "", $G230&lt;2, VLOOKUP("EMPTY",$D$29:$E$31,2,FALSE), $G230&gt;2, VLOOKUP("OVER",$D$29:$E$31,2,FALSE), TRUE, VLOOKUP(K230, $A$9:$B$23, 2,FALSE))</f>
        <v/>
      </c>
    </row>
    <row r="231" spans="6:17" x14ac:dyDescent="0.3">
      <c r="F231">
        <f ca="1">COUNTIF(OFFSET('정보 입력 시트'!$G234, 0, 0, 1, 15), $E$2)</f>
        <v>0</v>
      </c>
      <c r="G231">
        <f ca="1">COUNTIF(OFFSET('정보 입력 시트'!$G234, 0, 0, 1, 15), $E$3)</f>
        <v>0</v>
      </c>
      <c r="H231" t="b">
        <f t="shared" ca="1" si="59"/>
        <v>0</v>
      </c>
      <c r="I231" t="str">
        <f ca="1">IF(NOT($H231), "", IF($F231=1,MATCH($E$2,OFFSET('정보 입력 시트'!$G234, 0, 0, 1, 15),0),0))</f>
        <v/>
      </c>
      <c r="J231" t="str">
        <f ca="1">IF(NOT($H231),"",IF($G231&lt;1, 0, MATCH($E$3,OFFSET('정보 입력 시트'!$G234, 0, 0, 1, 15),0)))</f>
        <v/>
      </c>
      <c r="K231" t="str">
        <f ca="1">IF(NOT($H231),"",IF($G231&lt;2, 0, MATCH($E$3,OFFSET('정보 입력 시트'!$G234, 0, J231, 1, 15-J231),0)+J231))</f>
        <v/>
      </c>
      <c r="L231" t="str">
        <f t="shared" ca="1" si="60"/>
        <v/>
      </c>
      <c r="M231" t="str" cm="1">
        <f t="array" aca="1" ref="M231" ca="1">_xlfn.IFS(NOT($H231),"",$L231=0,0,TRUE,J231)</f>
        <v/>
      </c>
      <c r="N231" t="str" cm="1">
        <f t="array" aca="1" ref="N231" ca="1">_xlfn.IFS(NOT($H231),"",$L231=0,0,TRUE,K231)</f>
        <v/>
      </c>
      <c r="O231" t="str" cm="1">
        <f t="array" aca="1" ref="O231" ca="1">_xlfn.IFS(NOT($H231), "", $F231=0, IF($G231=0, VLOOKUP("EMPTY",$D$29:$E$31,2,FALSE), VLOOKUP("REQUIRED",$D$29:$E$31,2,FALSE)), $F231&gt;1, VLOOKUP("OVER",$D$29:$E$31,2,FALSE), TRUE, VLOOKUP(I231, $A$9:$B$23, 2,FALSE))</f>
        <v/>
      </c>
      <c r="P231" t="str" cm="1">
        <f t="array" aca="1" ref="P231" ca="1">_xlfn.IFS(NOT($H231), "", $G231&lt;1, VLOOKUP("EMPTY",$D$29:$E$31,2,FALSE), $G231&gt;2, VLOOKUP("OVER",$D$29:$E$31,2,FALSE), TRUE, VLOOKUP(J231, $A$9:$B$23, 2,FALSE))</f>
        <v/>
      </c>
      <c r="Q231" t="str" cm="1">
        <f t="array" aca="1" ref="Q231" ca="1">_xlfn.IFS(NOT($H231), "", $G231&lt;2, VLOOKUP("EMPTY",$D$29:$E$31,2,FALSE), $G231&gt;2, VLOOKUP("OVER",$D$29:$E$31,2,FALSE), TRUE, VLOOKUP(K231, $A$9:$B$23, 2,FALSE))</f>
        <v/>
      </c>
    </row>
    <row r="232" spans="6:17" x14ac:dyDescent="0.3">
      <c r="F232">
        <f ca="1">COUNTIF(OFFSET('정보 입력 시트'!$G235, 0, 0, 1, 15), $E$2)</f>
        <v>0</v>
      </c>
      <c r="G232">
        <f ca="1">COUNTIF(OFFSET('정보 입력 시트'!$G235, 0, 0, 1, 15), $E$3)</f>
        <v>0</v>
      </c>
      <c r="H232" t="b">
        <f t="shared" ca="1" si="59"/>
        <v>0</v>
      </c>
      <c r="I232" t="str">
        <f ca="1">IF(NOT($H232), "", IF($F232=1,MATCH($E$2,OFFSET('정보 입력 시트'!$G235, 0, 0, 1, 15),0),0))</f>
        <v/>
      </c>
      <c r="J232" t="str">
        <f ca="1">IF(NOT($H232),"",IF($G232&lt;1, 0, MATCH($E$3,OFFSET('정보 입력 시트'!$G235, 0, 0, 1, 15),0)))</f>
        <v/>
      </c>
      <c r="K232" t="str">
        <f ca="1">IF(NOT($H232),"",IF($G232&lt;2, 0, MATCH($E$3,OFFSET('정보 입력 시트'!$G235, 0, J232, 1, 15-J232),0)+J232))</f>
        <v/>
      </c>
      <c r="L232" t="str">
        <f t="shared" ca="1" si="60"/>
        <v/>
      </c>
      <c r="M232" t="str" cm="1">
        <f t="array" aca="1" ref="M232" ca="1">_xlfn.IFS(NOT($H232),"",$L232=0,0,TRUE,J232)</f>
        <v/>
      </c>
      <c r="N232" t="str" cm="1">
        <f t="array" aca="1" ref="N232" ca="1">_xlfn.IFS(NOT($H232),"",$L232=0,0,TRUE,K232)</f>
        <v/>
      </c>
      <c r="O232" t="str" cm="1">
        <f t="array" aca="1" ref="O232" ca="1">_xlfn.IFS(NOT($H232), "", $F232=0, IF($G232=0, VLOOKUP("EMPTY",$D$29:$E$31,2,FALSE), VLOOKUP("REQUIRED",$D$29:$E$31,2,FALSE)), $F232&gt;1, VLOOKUP("OVER",$D$29:$E$31,2,FALSE), TRUE, VLOOKUP(I232, $A$9:$B$23, 2,FALSE))</f>
        <v/>
      </c>
      <c r="P232" t="str" cm="1">
        <f t="array" aca="1" ref="P232" ca="1">_xlfn.IFS(NOT($H232), "", $G232&lt;1, VLOOKUP("EMPTY",$D$29:$E$31,2,FALSE), $G232&gt;2, VLOOKUP("OVER",$D$29:$E$31,2,FALSE), TRUE, VLOOKUP(J232, $A$9:$B$23, 2,FALSE))</f>
        <v/>
      </c>
      <c r="Q232" t="str" cm="1">
        <f t="array" aca="1" ref="Q232" ca="1">_xlfn.IFS(NOT($H232), "", $G232&lt;2, VLOOKUP("EMPTY",$D$29:$E$31,2,FALSE), $G232&gt;2, VLOOKUP("OVER",$D$29:$E$31,2,FALSE), TRUE, VLOOKUP(K232, $A$9:$B$23, 2,FALSE))</f>
        <v/>
      </c>
    </row>
    <row r="233" spans="6:17" x14ac:dyDescent="0.3">
      <c r="F233">
        <f ca="1">COUNTIF(OFFSET('정보 입력 시트'!$G236, 0, 0, 1, 15), $E$2)</f>
        <v>0</v>
      </c>
      <c r="G233">
        <f ca="1">COUNTIF(OFFSET('정보 입력 시트'!$G236, 0, 0, 1, 15), $E$3)</f>
        <v>0</v>
      </c>
      <c r="H233" t="b">
        <f t="shared" ca="1" si="59"/>
        <v>0</v>
      </c>
      <c r="I233" t="str">
        <f ca="1">IF(NOT($H233), "", IF($F233=1,MATCH($E$2,OFFSET('정보 입력 시트'!$G236, 0, 0, 1, 15),0),0))</f>
        <v/>
      </c>
      <c r="J233" t="str">
        <f ca="1">IF(NOT($H233),"",IF($G233&lt;1, 0, MATCH($E$3,OFFSET('정보 입력 시트'!$G236, 0, 0, 1, 15),0)))</f>
        <v/>
      </c>
      <c r="K233" t="str">
        <f ca="1">IF(NOT($H233),"",IF($G233&lt;2, 0, MATCH($E$3,OFFSET('정보 입력 시트'!$G236, 0, J233, 1, 15-J233),0)+J233))</f>
        <v/>
      </c>
      <c r="L233" t="str">
        <f t="shared" ca="1" si="60"/>
        <v/>
      </c>
      <c r="M233" t="str" cm="1">
        <f t="array" aca="1" ref="M233" ca="1">_xlfn.IFS(NOT($H233),"",$L233=0,0,TRUE,J233)</f>
        <v/>
      </c>
      <c r="N233" t="str" cm="1">
        <f t="array" aca="1" ref="N233" ca="1">_xlfn.IFS(NOT($H233),"",$L233=0,0,TRUE,K233)</f>
        <v/>
      </c>
      <c r="O233" t="str" cm="1">
        <f t="array" aca="1" ref="O233" ca="1">_xlfn.IFS(NOT($H233), "", $F233=0, IF($G233=0, VLOOKUP("EMPTY",$D$29:$E$31,2,FALSE), VLOOKUP("REQUIRED",$D$29:$E$31,2,FALSE)), $F233&gt;1, VLOOKUP("OVER",$D$29:$E$31,2,FALSE), TRUE, VLOOKUP(I233, $A$9:$B$23, 2,FALSE))</f>
        <v/>
      </c>
      <c r="P233" t="str" cm="1">
        <f t="array" aca="1" ref="P233" ca="1">_xlfn.IFS(NOT($H233), "", $G233&lt;1, VLOOKUP("EMPTY",$D$29:$E$31,2,FALSE), $G233&gt;2, VLOOKUP("OVER",$D$29:$E$31,2,FALSE), TRUE, VLOOKUP(J233, $A$9:$B$23, 2,FALSE))</f>
        <v/>
      </c>
      <c r="Q233" t="str" cm="1">
        <f t="array" aca="1" ref="Q233" ca="1">_xlfn.IFS(NOT($H233), "", $G233&lt;2, VLOOKUP("EMPTY",$D$29:$E$31,2,FALSE), $G233&gt;2, VLOOKUP("OVER",$D$29:$E$31,2,FALSE), TRUE, VLOOKUP(K233, $A$9:$B$23, 2,FALSE))</f>
        <v/>
      </c>
    </row>
    <row r="234" spans="6:17" x14ac:dyDescent="0.3">
      <c r="F234">
        <f ca="1">COUNTIF(OFFSET('정보 입력 시트'!$G237, 0, 0, 1, 15), $E$2)</f>
        <v>0</v>
      </c>
      <c r="G234">
        <f ca="1">COUNTIF(OFFSET('정보 입력 시트'!$G237, 0, 0, 1, 15), $E$3)</f>
        <v>0</v>
      </c>
      <c r="H234" t="b">
        <f t="shared" ca="1" si="59"/>
        <v>0</v>
      </c>
      <c r="I234" t="str">
        <f ca="1">IF(NOT($H234), "", IF($F234=1,MATCH($E$2,OFFSET('정보 입력 시트'!$G237, 0, 0, 1, 15),0),0))</f>
        <v/>
      </c>
      <c r="J234" t="str">
        <f ca="1">IF(NOT($H234),"",IF($G234&lt;1, 0, MATCH($E$3,OFFSET('정보 입력 시트'!$G237, 0, 0, 1, 15),0)))</f>
        <v/>
      </c>
      <c r="K234" t="str">
        <f ca="1">IF(NOT($H234),"",IF($G234&lt;2, 0, MATCH($E$3,OFFSET('정보 입력 시트'!$G237, 0, J234, 1, 15-J234),0)+J234))</f>
        <v/>
      </c>
      <c r="L234" t="str">
        <f t="shared" ca="1" si="60"/>
        <v/>
      </c>
      <c r="M234" t="str" cm="1">
        <f t="array" aca="1" ref="M234" ca="1">_xlfn.IFS(NOT($H234),"",$L234=0,0,TRUE,J234)</f>
        <v/>
      </c>
      <c r="N234" t="str" cm="1">
        <f t="array" aca="1" ref="N234" ca="1">_xlfn.IFS(NOT($H234),"",$L234=0,0,TRUE,K234)</f>
        <v/>
      </c>
      <c r="O234" t="str" cm="1">
        <f t="array" aca="1" ref="O234" ca="1">_xlfn.IFS(NOT($H234), "", $F234=0, IF($G234=0, VLOOKUP("EMPTY",$D$29:$E$31,2,FALSE), VLOOKUP("REQUIRED",$D$29:$E$31,2,FALSE)), $F234&gt;1, VLOOKUP("OVER",$D$29:$E$31,2,FALSE), TRUE, VLOOKUP(I234, $A$9:$B$23, 2,FALSE))</f>
        <v/>
      </c>
      <c r="P234" t="str" cm="1">
        <f t="array" aca="1" ref="P234" ca="1">_xlfn.IFS(NOT($H234), "", $G234&lt;1, VLOOKUP("EMPTY",$D$29:$E$31,2,FALSE), $G234&gt;2, VLOOKUP("OVER",$D$29:$E$31,2,FALSE), TRUE, VLOOKUP(J234, $A$9:$B$23, 2,FALSE))</f>
        <v/>
      </c>
      <c r="Q234" t="str" cm="1">
        <f t="array" aca="1" ref="Q234" ca="1">_xlfn.IFS(NOT($H234), "", $G234&lt;2, VLOOKUP("EMPTY",$D$29:$E$31,2,FALSE), $G234&gt;2, VLOOKUP("OVER",$D$29:$E$31,2,FALSE), TRUE, VLOOKUP(K234, $A$9:$B$23, 2,FALSE))</f>
        <v/>
      </c>
    </row>
    <row r="235" spans="6:17" x14ac:dyDescent="0.3">
      <c r="F235">
        <f ca="1">COUNTIF(OFFSET('정보 입력 시트'!$G238, 0, 0, 1, 15), $E$2)</f>
        <v>0</v>
      </c>
      <c r="G235">
        <f ca="1">COUNTIF(OFFSET('정보 입력 시트'!$G238, 0, 0, 1, 15), $E$3)</f>
        <v>0</v>
      </c>
      <c r="H235" t="b">
        <f t="shared" ca="1" si="59"/>
        <v>0</v>
      </c>
      <c r="I235" t="str">
        <f ca="1">IF(NOT($H235), "", IF($F235=1,MATCH($E$2,OFFSET('정보 입력 시트'!$G238, 0, 0, 1, 15),0),0))</f>
        <v/>
      </c>
      <c r="J235" t="str">
        <f ca="1">IF(NOT($H235),"",IF($G235&lt;1, 0, MATCH($E$3,OFFSET('정보 입력 시트'!$G238, 0, 0, 1, 15),0)))</f>
        <v/>
      </c>
      <c r="K235" t="str">
        <f ca="1">IF(NOT($H235),"",IF($G235&lt;2, 0, MATCH($E$3,OFFSET('정보 입력 시트'!$G238, 0, J235, 1, 15-J235),0)+J235))</f>
        <v/>
      </c>
      <c r="L235" t="str">
        <f t="shared" ca="1" si="60"/>
        <v/>
      </c>
      <c r="M235" t="str" cm="1">
        <f t="array" aca="1" ref="M235" ca="1">_xlfn.IFS(NOT($H235),"",$L235=0,0,TRUE,J235)</f>
        <v/>
      </c>
      <c r="N235" t="str" cm="1">
        <f t="array" aca="1" ref="N235" ca="1">_xlfn.IFS(NOT($H235),"",$L235=0,0,TRUE,K235)</f>
        <v/>
      </c>
      <c r="O235" t="str" cm="1">
        <f t="array" aca="1" ref="O235" ca="1">_xlfn.IFS(NOT($H235), "", $F235=0, IF($G235=0, VLOOKUP("EMPTY",$D$29:$E$31,2,FALSE), VLOOKUP("REQUIRED",$D$29:$E$31,2,FALSE)), $F235&gt;1, VLOOKUP("OVER",$D$29:$E$31,2,FALSE), TRUE, VLOOKUP(I235, $A$9:$B$23, 2,FALSE))</f>
        <v/>
      </c>
      <c r="P235" t="str" cm="1">
        <f t="array" aca="1" ref="P235" ca="1">_xlfn.IFS(NOT($H235), "", $G235&lt;1, VLOOKUP("EMPTY",$D$29:$E$31,2,FALSE), $G235&gt;2, VLOOKUP("OVER",$D$29:$E$31,2,FALSE), TRUE, VLOOKUP(J235, $A$9:$B$23, 2,FALSE))</f>
        <v/>
      </c>
      <c r="Q235" t="str" cm="1">
        <f t="array" aca="1" ref="Q235" ca="1">_xlfn.IFS(NOT($H235), "", $G235&lt;2, VLOOKUP("EMPTY",$D$29:$E$31,2,FALSE), $G235&gt;2, VLOOKUP("OVER",$D$29:$E$31,2,FALSE), TRUE, VLOOKUP(K235, $A$9:$B$23, 2,FALSE))</f>
        <v/>
      </c>
    </row>
    <row r="236" spans="6:17" x14ac:dyDescent="0.3">
      <c r="F236">
        <f ca="1">COUNTIF(OFFSET('정보 입력 시트'!$G239, 0, 0, 1, 15), $E$2)</f>
        <v>0</v>
      </c>
      <c r="G236">
        <f ca="1">COUNTIF(OFFSET('정보 입력 시트'!$G239, 0, 0, 1, 15), $E$3)</f>
        <v>0</v>
      </c>
      <c r="H236" t="b">
        <f t="shared" ca="1" si="59"/>
        <v>0</v>
      </c>
      <c r="I236" t="str">
        <f ca="1">IF(NOT($H236), "", IF($F236=1,MATCH($E$2,OFFSET('정보 입력 시트'!$G239, 0, 0, 1, 15),0),0))</f>
        <v/>
      </c>
      <c r="J236" t="str">
        <f ca="1">IF(NOT($H236),"",IF($G236&lt;1, 0, MATCH($E$3,OFFSET('정보 입력 시트'!$G239, 0, 0, 1, 15),0)))</f>
        <v/>
      </c>
      <c r="K236" t="str">
        <f ca="1">IF(NOT($H236),"",IF($G236&lt;2, 0, MATCH($E$3,OFFSET('정보 입력 시트'!$G239, 0, J236, 1, 15-J236),0)+J236))</f>
        <v/>
      </c>
      <c r="L236" t="str">
        <f t="shared" ca="1" si="60"/>
        <v/>
      </c>
      <c r="M236" t="str" cm="1">
        <f t="array" aca="1" ref="M236" ca="1">_xlfn.IFS(NOT($H236),"",$L236=0,0,TRUE,J236)</f>
        <v/>
      </c>
      <c r="N236" t="str" cm="1">
        <f t="array" aca="1" ref="N236" ca="1">_xlfn.IFS(NOT($H236),"",$L236=0,0,TRUE,K236)</f>
        <v/>
      </c>
      <c r="O236" t="str" cm="1">
        <f t="array" aca="1" ref="O236" ca="1">_xlfn.IFS(NOT($H236), "", $F236=0, IF($G236=0, VLOOKUP("EMPTY",$D$29:$E$31,2,FALSE), VLOOKUP("REQUIRED",$D$29:$E$31,2,FALSE)), $F236&gt;1, VLOOKUP("OVER",$D$29:$E$31,2,FALSE), TRUE, VLOOKUP(I236, $A$9:$B$23, 2,FALSE))</f>
        <v/>
      </c>
      <c r="P236" t="str" cm="1">
        <f t="array" aca="1" ref="P236" ca="1">_xlfn.IFS(NOT($H236), "", $G236&lt;1, VLOOKUP("EMPTY",$D$29:$E$31,2,FALSE), $G236&gt;2, VLOOKUP("OVER",$D$29:$E$31,2,FALSE), TRUE, VLOOKUP(J236, $A$9:$B$23, 2,FALSE))</f>
        <v/>
      </c>
      <c r="Q236" t="str" cm="1">
        <f t="array" aca="1" ref="Q236" ca="1">_xlfn.IFS(NOT($H236), "", $G236&lt;2, VLOOKUP("EMPTY",$D$29:$E$31,2,FALSE), $G236&gt;2, VLOOKUP("OVER",$D$29:$E$31,2,FALSE), TRUE, VLOOKUP(K236, $A$9:$B$23, 2,FALSE))</f>
        <v/>
      </c>
    </row>
    <row r="237" spans="6:17" x14ac:dyDescent="0.3">
      <c r="F237">
        <f ca="1">COUNTIF(OFFSET('정보 입력 시트'!$G240, 0, 0, 1, 15), $E$2)</f>
        <v>0</v>
      </c>
      <c r="G237">
        <f ca="1">COUNTIF(OFFSET('정보 입력 시트'!$G240, 0, 0, 1, 15), $E$3)</f>
        <v>0</v>
      </c>
      <c r="H237" t="b">
        <f t="shared" ca="1" si="59"/>
        <v>0</v>
      </c>
      <c r="I237" t="str">
        <f ca="1">IF(NOT($H237), "", IF($F237=1,MATCH($E$2,OFFSET('정보 입력 시트'!$G240, 0, 0, 1, 15),0),0))</f>
        <v/>
      </c>
      <c r="J237" t="str">
        <f ca="1">IF(NOT($H237),"",IF($G237&lt;1, 0, MATCH($E$3,OFFSET('정보 입력 시트'!$G240, 0, 0, 1, 15),0)))</f>
        <v/>
      </c>
      <c r="K237" t="str">
        <f ca="1">IF(NOT($H237),"",IF($G237&lt;2, 0, MATCH($E$3,OFFSET('정보 입력 시트'!$G240, 0, J237, 1, 15-J237),0)+J237))</f>
        <v/>
      </c>
      <c r="L237" t="str">
        <f t="shared" ca="1" si="60"/>
        <v/>
      </c>
      <c r="M237" t="str" cm="1">
        <f t="array" aca="1" ref="M237" ca="1">_xlfn.IFS(NOT($H237),"",$L237=0,0,TRUE,J237)</f>
        <v/>
      </c>
      <c r="N237" t="str" cm="1">
        <f t="array" aca="1" ref="N237" ca="1">_xlfn.IFS(NOT($H237),"",$L237=0,0,TRUE,K237)</f>
        <v/>
      </c>
      <c r="O237" t="str" cm="1">
        <f t="array" aca="1" ref="O237" ca="1">_xlfn.IFS(NOT($H237), "", $F237=0, IF($G237=0, VLOOKUP("EMPTY",$D$29:$E$31,2,FALSE), VLOOKUP("REQUIRED",$D$29:$E$31,2,FALSE)), $F237&gt;1, VLOOKUP("OVER",$D$29:$E$31,2,FALSE), TRUE, VLOOKUP(I237, $A$9:$B$23, 2,FALSE))</f>
        <v/>
      </c>
      <c r="P237" t="str" cm="1">
        <f t="array" aca="1" ref="P237" ca="1">_xlfn.IFS(NOT($H237), "", $G237&lt;1, VLOOKUP("EMPTY",$D$29:$E$31,2,FALSE), $G237&gt;2, VLOOKUP("OVER",$D$29:$E$31,2,FALSE), TRUE, VLOOKUP(J237, $A$9:$B$23, 2,FALSE))</f>
        <v/>
      </c>
      <c r="Q237" t="str" cm="1">
        <f t="array" aca="1" ref="Q237" ca="1">_xlfn.IFS(NOT($H237), "", $G237&lt;2, VLOOKUP("EMPTY",$D$29:$E$31,2,FALSE), $G237&gt;2, VLOOKUP("OVER",$D$29:$E$31,2,FALSE), TRUE, VLOOKUP(K237, $A$9:$B$23, 2,FALSE))</f>
        <v/>
      </c>
    </row>
    <row r="238" spans="6:17" x14ac:dyDescent="0.3">
      <c r="F238">
        <f ca="1">COUNTIF(OFFSET('정보 입력 시트'!$G241, 0, 0, 1, 15), $E$2)</f>
        <v>0</v>
      </c>
      <c r="G238">
        <f ca="1">COUNTIF(OFFSET('정보 입력 시트'!$G241, 0, 0, 1, 15), $E$3)</f>
        <v>0</v>
      </c>
      <c r="H238" t="b">
        <f t="shared" ca="1" si="59"/>
        <v>0</v>
      </c>
      <c r="I238" t="str">
        <f ca="1">IF(NOT($H238), "", IF($F238=1,MATCH($E$2,OFFSET('정보 입력 시트'!$G241, 0, 0, 1, 15),0),0))</f>
        <v/>
      </c>
      <c r="J238" t="str">
        <f ca="1">IF(NOT($H238),"",IF($G238&lt;1, 0, MATCH($E$3,OFFSET('정보 입력 시트'!$G241, 0, 0, 1, 15),0)))</f>
        <v/>
      </c>
      <c r="K238" t="str">
        <f ca="1">IF(NOT($H238),"",IF($G238&lt;2, 0, MATCH($E$3,OFFSET('정보 입력 시트'!$G241, 0, J238, 1, 15-J238),0)+J238))</f>
        <v/>
      </c>
      <c r="L238" t="str">
        <f t="shared" ca="1" si="60"/>
        <v/>
      </c>
      <c r="M238" t="str" cm="1">
        <f t="array" aca="1" ref="M238" ca="1">_xlfn.IFS(NOT($H238),"",$L238=0,0,TRUE,J238)</f>
        <v/>
      </c>
      <c r="N238" t="str" cm="1">
        <f t="array" aca="1" ref="N238" ca="1">_xlfn.IFS(NOT($H238),"",$L238=0,0,TRUE,K238)</f>
        <v/>
      </c>
      <c r="O238" t="str" cm="1">
        <f t="array" aca="1" ref="O238" ca="1">_xlfn.IFS(NOT($H238), "", $F238=0, IF($G238=0, VLOOKUP("EMPTY",$D$29:$E$31,2,FALSE), VLOOKUP("REQUIRED",$D$29:$E$31,2,FALSE)), $F238&gt;1, VLOOKUP("OVER",$D$29:$E$31,2,FALSE), TRUE, VLOOKUP(I238, $A$9:$B$23, 2,FALSE))</f>
        <v/>
      </c>
      <c r="P238" t="str" cm="1">
        <f t="array" aca="1" ref="P238" ca="1">_xlfn.IFS(NOT($H238), "", $G238&lt;1, VLOOKUP("EMPTY",$D$29:$E$31,2,FALSE), $G238&gt;2, VLOOKUP("OVER",$D$29:$E$31,2,FALSE), TRUE, VLOOKUP(J238, $A$9:$B$23, 2,FALSE))</f>
        <v/>
      </c>
      <c r="Q238" t="str" cm="1">
        <f t="array" aca="1" ref="Q238" ca="1">_xlfn.IFS(NOT($H238), "", $G238&lt;2, VLOOKUP("EMPTY",$D$29:$E$31,2,FALSE), $G238&gt;2, VLOOKUP("OVER",$D$29:$E$31,2,FALSE), TRUE, VLOOKUP(K238, $A$9:$B$23, 2,FALSE))</f>
        <v/>
      </c>
    </row>
    <row r="239" spans="6:17" x14ac:dyDescent="0.3">
      <c r="F239">
        <f ca="1">COUNTIF(OFFSET('정보 입력 시트'!$G242, 0, 0, 1, 15), $E$2)</f>
        <v>0</v>
      </c>
      <c r="G239">
        <f ca="1">COUNTIF(OFFSET('정보 입력 시트'!$G242, 0, 0, 1, 15), $E$3)</f>
        <v>0</v>
      </c>
      <c r="H239" t="b">
        <f t="shared" ca="1" si="59"/>
        <v>0</v>
      </c>
      <c r="I239" t="str">
        <f ca="1">IF(NOT($H239), "", IF($F239=1,MATCH($E$2,OFFSET('정보 입력 시트'!$G242, 0, 0, 1, 15),0),0))</f>
        <v/>
      </c>
      <c r="J239" t="str">
        <f ca="1">IF(NOT($H239),"",IF($G239&lt;1, 0, MATCH($E$3,OFFSET('정보 입력 시트'!$G242, 0, 0, 1, 15),0)))</f>
        <v/>
      </c>
      <c r="K239" t="str">
        <f ca="1">IF(NOT($H239),"",IF($G239&lt;2, 0, MATCH($E$3,OFFSET('정보 입력 시트'!$G242, 0, J239, 1, 15-J239),0)+J239))</f>
        <v/>
      </c>
      <c r="L239" t="str">
        <f t="shared" ca="1" si="60"/>
        <v/>
      </c>
      <c r="M239" t="str" cm="1">
        <f t="array" aca="1" ref="M239" ca="1">_xlfn.IFS(NOT($H239),"",$L239=0,0,TRUE,J239)</f>
        <v/>
      </c>
      <c r="N239" t="str" cm="1">
        <f t="array" aca="1" ref="N239" ca="1">_xlfn.IFS(NOT($H239),"",$L239=0,0,TRUE,K239)</f>
        <v/>
      </c>
      <c r="O239" t="str" cm="1">
        <f t="array" aca="1" ref="O239" ca="1">_xlfn.IFS(NOT($H239), "", $F239=0, IF($G239=0, VLOOKUP("EMPTY",$D$29:$E$31,2,FALSE), VLOOKUP("REQUIRED",$D$29:$E$31,2,FALSE)), $F239&gt;1, VLOOKUP("OVER",$D$29:$E$31,2,FALSE), TRUE, VLOOKUP(I239, $A$9:$B$23, 2,FALSE))</f>
        <v/>
      </c>
      <c r="P239" t="str" cm="1">
        <f t="array" aca="1" ref="P239" ca="1">_xlfn.IFS(NOT($H239), "", $G239&lt;1, VLOOKUP("EMPTY",$D$29:$E$31,2,FALSE), $G239&gt;2, VLOOKUP("OVER",$D$29:$E$31,2,FALSE), TRUE, VLOOKUP(J239, $A$9:$B$23, 2,FALSE))</f>
        <v/>
      </c>
      <c r="Q239" t="str" cm="1">
        <f t="array" aca="1" ref="Q239" ca="1">_xlfn.IFS(NOT($H239), "", $G239&lt;2, VLOOKUP("EMPTY",$D$29:$E$31,2,FALSE), $G239&gt;2, VLOOKUP("OVER",$D$29:$E$31,2,FALSE), TRUE, VLOOKUP(K239, $A$9:$B$23, 2,FALSE))</f>
        <v/>
      </c>
    </row>
    <row r="240" spans="6:17" x14ac:dyDescent="0.3">
      <c r="F240">
        <f ca="1">COUNTIF(OFFSET('정보 입력 시트'!$G243, 0, 0, 1, 15), $E$2)</f>
        <v>0</v>
      </c>
      <c r="G240">
        <f ca="1">COUNTIF(OFFSET('정보 입력 시트'!$G243, 0, 0, 1, 15), $E$3)</f>
        <v>0</v>
      </c>
      <c r="H240" t="b">
        <f t="shared" ca="1" si="59"/>
        <v>0</v>
      </c>
      <c r="I240" t="str">
        <f ca="1">IF(NOT($H240), "", IF($F240=1,MATCH($E$2,OFFSET('정보 입력 시트'!$G243, 0, 0, 1, 15),0),0))</f>
        <v/>
      </c>
      <c r="J240" t="str">
        <f ca="1">IF(NOT($H240),"",IF($G240&lt;1, 0, MATCH($E$3,OFFSET('정보 입력 시트'!$G243, 0, 0, 1, 15),0)))</f>
        <v/>
      </c>
      <c r="K240" t="str">
        <f ca="1">IF(NOT($H240),"",IF($G240&lt;2, 0, MATCH($E$3,OFFSET('정보 입력 시트'!$G243, 0, J240, 1, 15-J240),0)+J240))</f>
        <v/>
      </c>
      <c r="L240" t="str">
        <f t="shared" ca="1" si="60"/>
        <v/>
      </c>
      <c r="M240" t="str" cm="1">
        <f t="array" aca="1" ref="M240" ca="1">_xlfn.IFS(NOT($H240),"",$L240=0,0,TRUE,J240)</f>
        <v/>
      </c>
      <c r="N240" t="str" cm="1">
        <f t="array" aca="1" ref="N240" ca="1">_xlfn.IFS(NOT($H240),"",$L240=0,0,TRUE,K240)</f>
        <v/>
      </c>
      <c r="O240" t="str" cm="1">
        <f t="array" aca="1" ref="O240" ca="1">_xlfn.IFS(NOT($H240), "", $F240=0, IF($G240=0, VLOOKUP("EMPTY",$D$29:$E$31,2,FALSE), VLOOKUP("REQUIRED",$D$29:$E$31,2,FALSE)), $F240&gt;1, VLOOKUP("OVER",$D$29:$E$31,2,FALSE), TRUE, VLOOKUP(I240, $A$9:$B$23, 2,FALSE))</f>
        <v/>
      </c>
      <c r="P240" t="str" cm="1">
        <f t="array" aca="1" ref="P240" ca="1">_xlfn.IFS(NOT($H240), "", $G240&lt;1, VLOOKUP("EMPTY",$D$29:$E$31,2,FALSE), $G240&gt;2, VLOOKUP("OVER",$D$29:$E$31,2,FALSE), TRUE, VLOOKUP(J240, $A$9:$B$23, 2,FALSE))</f>
        <v/>
      </c>
      <c r="Q240" t="str" cm="1">
        <f t="array" aca="1" ref="Q240" ca="1">_xlfn.IFS(NOT($H240), "", $G240&lt;2, VLOOKUP("EMPTY",$D$29:$E$31,2,FALSE), $G240&gt;2, VLOOKUP("OVER",$D$29:$E$31,2,FALSE), TRUE, VLOOKUP(K240, $A$9:$B$23, 2,FALSE))</f>
        <v/>
      </c>
    </row>
    <row r="241" spans="6:17" x14ac:dyDescent="0.3">
      <c r="F241">
        <f ca="1">COUNTIF(OFFSET('정보 입력 시트'!$G244, 0, 0, 1, 15), $E$2)</f>
        <v>0</v>
      </c>
      <c r="G241">
        <f ca="1">COUNTIF(OFFSET('정보 입력 시트'!$G244, 0, 0, 1, 15), $E$3)</f>
        <v>0</v>
      </c>
      <c r="H241" t="b">
        <f t="shared" ca="1" si="59"/>
        <v>0</v>
      </c>
      <c r="I241" t="str">
        <f ca="1">IF(NOT($H241), "", IF($F241=1,MATCH($E$2,OFFSET('정보 입력 시트'!$G244, 0, 0, 1, 15),0),0))</f>
        <v/>
      </c>
      <c r="J241" t="str">
        <f ca="1">IF(NOT($H241),"",IF($G241&lt;1, 0, MATCH($E$3,OFFSET('정보 입력 시트'!$G244, 0, 0, 1, 15),0)))</f>
        <v/>
      </c>
      <c r="K241" t="str">
        <f ca="1">IF(NOT($H241),"",IF($G241&lt;2, 0, MATCH($E$3,OFFSET('정보 입력 시트'!$G244, 0, J241, 1, 15-J241),0)+J241))</f>
        <v/>
      </c>
      <c r="L241" t="str">
        <f t="shared" ca="1" si="60"/>
        <v/>
      </c>
      <c r="M241" t="str" cm="1">
        <f t="array" aca="1" ref="M241" ca="1">_xlfn.IFS(NOT($H241),"",$L241=0,0,TRUE,J241)</f>
        <v/>
      </c>
      <c r="N241" t="str" cm="1">
        <f t="array" aca="1" ref="N241" ca="1">_xlfn.IFS(NOT($H241),"",$L241=0,0,TRUE,K241)</f>
        <v/>
      </c>
      <c r="O241" t="str" cm="1">
        <f t="array" aca="1" ref="O241" ca="1">_xlfn.IFS(NOT($H241), "", $F241=0, IF($G241=0, VLOOKUP("EMPTY",$D$29:$E$31,2,FALSE), VLOOKUP("REQUIRED",$D$29:$E$31,2,FALSE)), $F241&gt;1, VLOOKUP("OVER",$D$29:$E$31,2,FALSE), TRUE, VLOOKUP(I241, $A$9:$B$23, 2,FALSE))</f>
        <v/>
      </c>
      <c r="P241" t="str" cm="1">
        <f t="array" aca="1" ref="P241" ca="1">_xlfn.IFS(NOT($H241), "", $G241&lt;1, VLOOKUP("EMPTY",$D$29:$E$31,2,FALSE), $G241&gt;2, VLOOKUP("OVER",$D$29:$E$31,2,FALSE), TRUE, VLOOKUP(J241, $A$9:$B$23, 2,FALSE))</f>
        <v/>
      </c>
      <c r="Q241" t="str" cm="1">
        <f t="array" aca="1" ref="Q241" ca="1">_xlfn.IFS(NOT($H241), "", $G241&lt;2, VLOOKUP("EMPTY",$D$29:$E$31,2,FALSE), $G241&gt;2, VLOOKUP("OVER",$D$29:$E$31,2,FALSE), TRUE, VLOOKUP(K241, $A$9:$B$23, 2,FALSE))</f>
        <v/>
      </c>
    </row>
    <row r="242" spans="6:17" x14ac:dyDescent="0.3">
      <c r="F242">
        <f ca="1">COUNTIF(OFFSET('정보 입력 시트'!$G245, 0, 0, 1, 15), $E$2)</f>
        <v>0</v>
      </c>
      <c r="G242">
        <f ca="1">COUNTIF(OFFSET('정보 입력 시트'!$G245, 0, 0, 1, 15), $E$3)</f>
        <v>0</v>
      </c>
      <c r="H242" t="b">
        <f t="shared" ca="1" si="59"/>
        <v>0</v>
      </c>
      <c r="I242" t="str">
        <f ca="1">IF(NOT($H242), "", IF($F242=1,MATCH($E$2,OFFSET('정보 입력 시트'!$G245, 0, 0, 1, 15),0),0))</f>
        <v/>
      </c>
      <c r="J242" t="str">
        <f ca="1">IF(NOT($H242),"",IF($G242&lt;1, 0, MATCH($E$3,OFFSET('정보 입력 시트'!$G245, 0, 0, 1, 15),0)))</f>
        <v/>
      </c>
      <c r="K242" t="str">
        <f ca="1">IF(NOT($H242),"",IF($G242&lt;2, 0, MATCH($E$3,OFFSET('정보 입력 시트'!$G245, 0, J242, 1, 15-J242),0)+J242))</f>
        <v/>
      </c>
      <c r="L242" t="str">
        <f t="shared" ca="1" si="60"/>
        <v/>
      </c>
      <c r="M242" t="str" cm="1">
        <f t="array" aca="1" ref="M242" ca="1">_xlfn.IFS(NOT($H242),"",$L242=0,0,TRUE,J242)</f>
        <v/>
      </c>
      <c r="N242" t="str" cm="1">
        <f t="array" aca="1" ref="N242" ca="1">_xlfn.IFS(NOT($H242),"",$L242=0,0,TRUE,K242)</f>
        <v/>
      </c>
      <c r="O242" t="str" cm="1">
        <f t="array" aca="1" ref="O242" ca="1">_xlfn.IFS(NOT($H242), "", $F242=0, IF($G242=0, VLOOKUP("EMPTY",$D$29:$E$31,2,FALSE), VLOOKUP("REQUIRED",$D$29:$E$31,2,FALSE)), $F242&gt;1, VLOOKUP("OVER",$D$29:$E$31,2,FALSE), TRUE, VLOOKUP(I242, $A$9:$B$23, 2,FALSE))</f>
        <v/>
      </c>
      <c r="P242" t="str" cm="1">
        <f t="array" aca="1" ref="P242" ca="1">_xlfn.IFS(NOT($H242), "", $G242&lt;1, VLOOKUP("EMPTY",$D$29:$E$31,2,FALSE), $G242&gt;2, VLOOKUP("OVER",$D$29:$E$31,2,FALSE), TRUE, VLOOKUP(J242, $A$9:$B$23, 2,FALSE))</f>
        <v/>
      </c>
      <c r="Q242" t="str" cm="1">
        <f t="array" aca="1" ref="Q242" ca="1">_xlfn.IFS(NOT($H242), "", $G242&lt;2, VLOOKUP("EMPTY",$D$29:$E$31,2,FALSE), $G242&gt;2, VLOOKUP("OVER",$D$29:$E$31,2,FALSE), TRUE, VLOOKUP(K242, $A$9:$B$23, 2,FALSE))</f>
        <v/>
      </c>
    </row>
    <row r="243" spans="6:17" x14ac:dyDescent="0.3">
      <c r="F243">
        <f ca="1">COUNTIF(OFFSET('정보 입력 시트'!$G246, 0, 0, 1, 15), $E$2)</f>
        <v>0</v>
      </c>
      <c r="G243">
        <f ca="1">COUNTIF(OFFSET('정보 입력 시트'!$G246, 0, 0, 1, 15), $E$3)</f>
        <v>0</v>
      </c>
      <c r="H243" t="b">
        <f t="shared" ca="1" si="59"/>
        <v>0</v>
      </c>
      <c r="I243" t="str">
        <f ca="1">IF(NOT($H243), "", IF($F243=1,MATCH($E$2,OFFSET('정보 입력 시트'!$G246, 0, 0, 1, 15),0),0))</f>
        <v/>
      </c>
      <c r="J243" t="str">
        <f ca="1">IF(NOT($H243),"",IF($G243&lt;1, 0, MATCH($E$3,OFFSET('정보 입력 시트'!$G246, 0, 0, 1, 15),0)))</f>
        <v/>
      </c>
      <c r="K243" t="str">
        <f ca="1">IF(NOT($H243),"",IF($G243&lt;2, 0, MATCH($E$3,OFFSET('정보 입력 시트'!$G246, 0, J243, 1, 15-J243),0)+J243))</f>
        <v/>
      </c>
      <c r="L243" t="str">
        <f t="shared" ca="1" si="60"/>
        <v/>
      </c>
      <c r="M243" t="str" cm="1">
        <f t="array" aca="1" ref="M243" ca="1">_xlfn.IFS(NOT($H243),"",$L243=0,0,TRUE,J243)</f>
        <v/>
      </c>
      <c r="N243" t="str" cm="1">
        <f t="array" aca="1" ref="N243" ca="1">_xlfn.IFS(NOT($H243),"",$L243=0,0,TRUE,K243)</f>
        <v/>
      </c>
      <c r="O243" t="str" cm="1">
        <f t="array" aca="1" ref="O243" ca="1">_xlfn.IFS(NOT($H243), "", $F243=0, IF($G243=0, VLOOKUP("EMPTY",$D$29:$E$31,2,FALSE), VLOOKUP("REQUIRED",$D$29:$E$31,2,FALSE)), $F243&gt;1, VLOOKUP("OVER",$D$29:$E$31,2,FALSE), TRUE, VLOOKUP(I243, $A$9:$B$23, 2,FALSE))</f>
        <v/>
      </c>
      <c r="P243" t="str" cm="1">
        <f t="array" aca="1" ref="P243" ca="1">_xlfn.IFS(NOT($H243), "", $G243&lt;1, VLOOKUP("EMPTY",$D$29:$E$31,2,FALSE), $G243&gt;2, VLOOKUP("OVER",$D$29:$E$31,2,FALSE), TRUE, VLOOKUP(J243, $A$9:$B$23, 2,FALSE))</f>
        <v/>
      </c>
      <c r="Q243" t="str" cm="1">
        <f t="array" aca="1" ref="Q243" ca="1">_xlfn.IFS(NOT($H243), "", $G243&lt;2, VLOOKUP("EMPTY",$D$29:$E$31,2,FALSE), $G243&gt;2, VLOOKUP("OVER",$D$29:$E$31,2,FALSE), TRUE, VLOOKUP(K243, $A$9:$B$23, 2,FALSE))</f>
        <v/>
      </c>
    </row>
    <row r="244" spans="6:17" x14ac:dyDescent="0.3">
      <c r="F244">
        <f ca="1">COUNTIF(OFFSET('정보 입력 시트'!$G247, 0, 0, 1, 15), $E$2)</f>
        <v>0</v>
      </c>
      <c r="G244">
        <f ca="1">COUNTIF(OFFSET('정보 입력 시트'!$G247, 0, 0, 1, 15), $E$3)</f>
        <v>0</v>
      </c>
      <c r="H244" t="b">
        <f t="shared" ca="1" si="59"/>
        <v>0</v>
      </c>
      <c r="I244" t="str">
        <f ca="1">IF(NOT($H244), "", IF($F244=1,MATCH($E$2,OFFSET('정보 입력 시트'!$G247, 0, 0, 1, 15),0),0))</f>
        <v/>
      </c>
      <c r="J244" t="str">
        <f ca="1">IF(NOT($H244),"",IF($G244&lt;1, 0, MATCH($E$3,OFFSET('정보 입력 시트'!$G247, 0, 0, 1, 15),0)))</f>
        <v/>
      </c>
      <c r="K244" t="str">
        <f ca="1">IF(NOT($H244),"",IF($G244&lt;2, 0, MATCH($E$3,OFFSET('정보 입력 시트'!$G247, 0, J244, 1, 15-J244),0)+J244))</f>
        <v/>
      </c>
      <c r="L244" t="str">
        <f t="shared" ca="1" si="60"/>
        <v/>
      </c>
      <c r="M244" t="str" cm="1">
        <f t="array" aca="1" ref="M244" ca="1">_xlfn.IFS(NOT($H244),"",$L244=0,0,TRUE,J244)</f>
        <v/>
      </c>
      <c r="N244" t="str" cm="1">
        <f t="array" aca="1" ref="N244" ca="1">_xlfn.IFS(NOT($H244),"",$L244=0,0,TRUE,K244)</f>
        <v/>
      </c>
      <c r="O244" t="str" cm="1">
        <f t="array" aca="1" ref="O244" ca="1">_xlfn.IFS(NOT($H244), "", $F244=0, IF($G244=0, VLOOKUP("EMPTY",$D$29:$E$31,2,FALSE), VLOOKUP("REQUIRED",$D$29:$E$31,2,FALSE)), $F244&gt;1, VLOOKUP("OVER",$D$29:$E$31,2,FALSE), TRUE, VLOOKUP(I244, $A$9:$B$23, 2,FALSE))</f>
        <v/>
      </c>
      <c r="P244" t="str" cm="1">
        <f t="array" aca="1" ref="P244" ca="1">_xlfn.IFS(NOT($H244), "", $G244&lt;1, VLOOKUP("EMPTY",$D$29:$E$31,2,FALSE), $G244&gt;2, VLOOKUP("OVER",$D$29:$E$31,2,FALSE), TRUE, VLOOKUP(J244, $A$9:$B$23, 2,FALSE))</f>
        <v/>
      </c>
      <c r="Q244" t="str" cm="1">
        <f t="array" aca="1" ref="Q244" ca="1">_xlfn.IFS(NOT($H244), "", $G244&lt;2, VLOOKUP("EMPTY",$D$29:$E$31,2,FALSE), $G244&gt;2, VLOOKUP("OVER",$D$29:$E$31,2,FALSE), TRUE, VLOOKUP(K244, $A$9:$B$23, 2,FALSE))</f>
        <v/>
      </c>
    </row>
    <row r="245" spans="6:17" x14ac:dyDescent="0.3">
      <c r="F245">
        <f ca="1">COUNTIF(OFFSET('정보 입력 시트'!$G248, 0, 0, 1, 15), $E$2)</f>
        <v>0</v>
      </c>
      <c r="G245">
        <f ca="1">COUNTIF(OFFSET('정보 입력 시트'!$G248, 0, 0, 1, 15), $E$3)</f>
        <v>0</v>
      </c>
      <c r="H245" t="b">
        <f t="shared" ca="1" si="59"/>
        <v>0</v>
      </c>
      <c r="I245" t="str">
        <f ca="1">IF(NOT($H245), "", IF($F245=1,MATCH($E$2,OFFSET('정보 입력 시트'!$G248, 0, 0, 1, 15),0),0))</f>
        <v/>
      </c>
      <c r="J245" t="str">
        <f ca="1">IF(NOT($H245),"",IF($G245&lt;1, 0, MATCH($E$3,OFFSET('정보 입력 시트'!$G248, 0, 0, 1, 15),0)))</f>
        <v/>
      </c>
      <c r="K245" t="str">
        <f ca="1">IF(NOT($H245),"",IF($G245&lt;2, 0, MATCH($E$3,OFFSET('정보 입력 시트'!$G248, 0, J245, 1, 15-J245),0)+J245))</f>
        <v/>
      </c>
      <c r="L245" t="str">
        <f t="shared" ca="1" si="60"/>
        <v/>
      </c>
      <c r="M245" t="str" cm="1">
        <f t="array" aca="1" ref="M245" ca="1">_xlfn.IFS(NOT($H245),"",$L245=0,0,TRUE,J245)</f>
        <v/>
      </c>
      <c r="N245" t="str" cm="1">
        <f t="array" aca="1" ref="N245" ca="1">_xlfn.IFS(NOT($H245),"",$L245=0,0,TRUE,K245)</f>
        <v/>
      </c>
      <c r="O245" t="str" cm="1">
        <f t="array" aca="1" ref="O245" ca="1">_xlfn.IFS(NOT($H245), "", $F245=0, IF($G245=0, VLOOKUP("EMPTY",$D$29:$E$31,2,FALSE), VLOOKUP("REQUIRED",$D$29:$E$31,2,FALSE)), $F245&gt;1, VLOOKUP("OVER",$D$29:$E$31,2,FALSE), TRUE, VLOOKUP(I245, $A$9:$B$23, 2,FALSE))</f>
        <v/>
      </c>
      <c r="P245" t="str" cm="1">
        <f t="array" aca="1" ref="P245" ca="1">_xlfn.IFS(NOT($H245), "", $G245&lt;1, VLOOKUP("EMPTY",$D$29:$E$31,2,FALSE), $G245&gt;2, VLOOKUP("OVER",$D$29:$E$31,2,FALSE), TRUE, VLOOKUP(J245, $A$9:$B$23, 2,FALSE))</f>
        <v/>
      </c>
      <c r="Q245" t="str" cm="1">
        <f t="array" aca="1" ref="Q245" ca="1">_xlfn.IFS(NOT($H245), "", $G245&lt;2, VLOOKUP("EMPTY",$D$29:$E$31,2,FALSE), $G245&gt;2, VLOOKUP("OVER",$D$29:$E$31,2,FALSE), TRUE, VLOOKUP(K245, $A$9:$B$23, 2,FALSE))</f>
        <v/>
      </c>
    </row>
    <row r="246" spans="6:17" x14ac:dyDescent="0.3">
      <c r="F246">
        <f ca="1">COUNTIF(OFFSET('정보 입력 시트'!$G249, 0, 0, 1, 15), $E$2)</f>
        <v>0</v>
      </c>
      <c r="G246">
        <f ca="1">COUNTIF(OFFSET('정보 입력 시트'!$G249, 0, 0, 1, 15), $E$3)</f>
        <v>0</v>
      </c>
      <c r="H246" t="b">
        <f t="shared" ca="1" si="59"/>
        <v>0</v>
      </c>
      <c r="I246" t="str">
        <f ca="1">IF(NOT($H246), "", IF($F246=1,MATCH($E$2,OFFSET('정보 입력 시트'!$G249, 0, 0, 1, 15),0),0))</f>
        <v/>
      </c>
      <c r="J246" t="str">
        <f ca="1">IF(NOT($H246),"",IF($G246&lt;1, 0, MATCH($E$3,OFFSET('정보 입력 시트'!$G249, 0, 0, 1, 15),0)))</f>
        <v/>
      </c>
      <c r="K246" t="str">
        <f ca="1">IF(NOT($H246),"",IF($G246&lt;2, 0, MATCH($E$3,OFFSET('정보 입력 시트'!$G249, 0, J246, 1, 15-J246),0)+J246))</f>
        <v/>
      </c>
      <c r="L246" t="str">
        <f t="shared" ca="1" si="60"/>
        <v/>
      </c>
      <c r="M246" t="str" cm="1">
        <f t="array" aca="1" ref="M246" ca="1">_xlfn.IFS(NOT($H246),"",$L246=0,0,TRUE,J246)</f>
        <v/>
      </c>
      <c r="N246" t="str" cm="1">
        <f t="array" aca="1" ref="N246" ca="1">_xlfn.IFS(NOT($H246),"",$L246=0,0,TRUE,K246)</f>
        <v/>
      </c>
      <c r="O246" t="str" cm="1">
        <f t="array" aca="1" ref="O246" ca="1">_xlfn.IFS(NOT($H246), "", $F246=0, IF($G246=0, VLOOKUP("EMPTY",$D$29:$E$31,2,FALSE), VLOOKUP("REQUIRED",$D$29:$E$31,2,FALSE)), $F246&gt;1, VLOOKUP("OVER",$D$29:$E$31,2,FALSE), TRUE, VLOOKUP(I246, $A$9:$B$23, 2,FALSE))</f>
        <v/>
      </c>
      <c r="P246" t="str" cm="1">
        <f t="array" aca="1" ref="P246" ca="1">_xlfn.IFS(NOT($H246), "", $G246&lt;1, VLOOKUP("EMPTY",$D$29:$E$31,2,FALSE), $G246&gt;2, VLOOKUP("OVER",$D$29:$E$31,2,FALSE), TRUE, VLOOKUP(J246, $A$9:$B$23, 2,FALSE))</f>
        <v/>
      </c>
      <c r="Q246" t="str" cm="1">
        <f t="array" aca="1" ref="Q246" ca="1">_xlfn.IFS(NOT($H246), "", $G246&lt;2, VLOOKUP("EMPTY",$D$29:$E$31,2,FALSE), $G246&gt;2, VLOOKUP("OVER",$D$29:$E$31,2,FALSE), TRUE, VLOOKUP(K246, $A$9:$B$23, 2,FALSE))</f>
        <v/>
      </c>
    </row>
    <row r="247" spans="6:17" x14ac:dyDescent="0.3">
      <c r="F247">
        <f ca="1">COUNTIF(OFFSET('정보 입력 시트'!$G250, 0, 0, 1, 15), $E$2)</f>
        <v>0</v>
      </c>
      <c r="G247">
        <f ca="1">COUNTIF(OFFSET('정보 입력 시트'!$G250, 0, 0, 1, 15), $E$3)</f>
        <v>0</v>
      </c>
      <c r="H247" t="b">
        <f t="shared" ca="1" si="59"/>
        <v>0</v>
      </c>
      <c r="I247" t="str">
        <f ca="1">IF(NOT($H247), "", IF($F247=1,MATCH($E$2,OFFSET('정보 입력 시트'!$G250, 0, 0, 1, 15),0),0))</f>
        <v/>
      </c>
      <c r="J247" t="str">
        <f ca="1">IF(NOT($H247),"",IF($G247&lt;1, 0, MATCH($E$3,OFFSET('정보 입력 시트'!$G250, 0, 0, 1, 15),0)))</f>
        <v/>
      </c>
      <c r="K247" t="str">
        <f ca="1">IF(NOT($H247),"",IF($G247&lt;2, 0, MATCH($E$3,OFFSET('정보 입력 시트'!$G250, 0, J247, 1, 15-J247),0)+J247))</f>
        <v/>
      </c>
      <c r="L247" t="str">
        <f t="shared" ca="1" si="60"/>
        <v/>
      </c>
      <c r="M247" t="str" cm="1">
        <f t="array" aca="1" ref="M247" ca="1">_xlfn.IFS(NOT($H247),"",$L247=0,0,TRUE,J247)</f>
        <v/>
      </c>
      <c r="N247" t="str" cm="1">
        <f t="array" aca="1" ref="N247" ca="1">_xlfn.IFS(NOT($H247),"",$L247=0,0,TRUE,K247)</f>
        <v/>
      </c>
      <c r="O247" t="str" cm="1">
        <f t="array" aca="1" ref="O247" ca="1">_xlfn.IFS(NOT($H247), "", $F247=0, IF($G247=0, VLOOKUP("EMPTY",$D$29:$E$31,2,FALSE), VLOOKUP("REQUIRED",$D$29:$E$31,2,FALSE)), $F247&gt;1, VLOOKUP("OVER",$D$29:$E$31,2,FALSE), TRUE, VLOOKUP(I247, $A$9:$B$23, 2,FALSE))</f>
        <v/>
      </c>
      <c r="P247" t="str" cm="1">
        <f t="array" aca="1" ref="P247" ca="1">_xlfn.IFS(NOT($H247), "", $G247&lt;1, VLOOKUP("EMPTY",$D$29:$E$31,2,FALSE), $G247&gt;2, VLOOKUP("OVER",$D$29:$E$31,2,FALSE), TRUE, VLOOKUP(J247, $A$9:$B$23, 2,FALSE))</f>
        <v/>
      </c>
      <c r="Q247" t="str" cm="1">
        <f t="array" aca="1" ref="Q247" ca="1">_xlfn.IFS(NOT($H247), "", $G247&lt;2, VLOOKUP("EMPTY",$D$29:$E$31,2,FALSE), $G247&gt;2, VLOOKUP("OVER",$D$29:$E$31,2,FALSE), TRUE, VLOOKUP(K247, $A$9:$B$23, 2,FALSE))</f>
        <v/>
      </c>
    </row>
    <row r="248" spans="6:17" x14ac:dyDescent="0.3">
      <c r="F248">
        <f ca="1">COUNTIF(OFFSET('정보 입력 시트'!$G251, 0, 0, 1, 15), $E$2)</f>
        <v>0</v>
      </c>
      <c r="G248">
        <f ca="1">COUNTIF(OFFSET('정보 입력 시트'!$G251, 0, 0, 1, 15), $E$3)</f>
        <v>0</v>
      </c>
      <c r="H248" t="b">
        <f t="shared" ca="1" si="59"/>
        <v>0</v>
      </c>
      <c r="I248" t="str">
        <f ca="1">IF(NOT($H248), "", IF($F248=1,MATCH($E$2,OFFSET('정보 입력 시트'!$G251, 0, 0, 1, 15),0),0))</f>
        <v/>
      </c>
      <c r="J248" t="str">
        <f ca="1">IF(NOT($H248),"",IF($G248&lt;1, 0, MATCH($E$3,OFFSET('정보 입력 시트'!$G251, 0, 0, 1, 15),0)))</f>
        <v/>
      </c>
      <c r="K248" t="str">
        <f ca="1">IF(NOT($H248),"",IF($G248&lt;2, 0, MATCH($E$3,OFFSET('정보 입력 시트'!$G251, 0, J248, 1, 15-J248),0)+J248))</f>
        <v/>
      </c>
      <c r="L248" t="str">
        <f t="shared" ca="1" si="60"/>
        <v/>
      </c>
      <c r="M248" t="str" cm="1">
        <f t="array" aca="1" ref="M248" ca="1">_xlfn.IFS(NOT($H248),"",$L248=0,0,TRUE,J248)</f>
        <v/>
      </c>
      <c r="N248" t="str" cm="1">
        <f t="array" aca="1" ref="N248" ca="1">_xlfn.IFS(NOT($H248),"",$L248=0,0,TRUE,K248)</f>
        <v/>
      </c>
      <c r="O248" t="str" cm="1">
        <f t="array" aca="1" ref="O248" ca="1">_xlfn.IFS(NOT($H248), "", $F248=0, IF($G248=0, VLOOKUP("EMPTY",$D$29:$E$31,2,FALSE), VLOOKUP("REQUIRED",$D$29:$E$31,2,FALSE)), $F248&gt;1, VLOOKUP("OVER",$D$29:$E$31,2,FALSE), TRUE, VLOOKUP(I248, $A$9:$B$23, 2,FALSE))</f>
        <v/>
      </c>
      <c r="P248" t="str" cm="1">
        <f t="array" aca="1" ref="P248" ca="1">_xlfn.IFS(NOT($H248), "", $G248&lt;1, VLOOKUP("EMPTY",$D$29:$E$31,2,FALSE), $G248&gt;2, VLOOKUP("OVER",$D$29:$E$31,2,FALSE), TRUE, VLOOKUP(J248, $A$9:$B$23, 2,FALSE))</f>
        <v/>
      </c>
      <c r="Q248" t="str" cm="1">
        <f t="array" aca="1" ref="Q248" ca="1">_xlfn.IFS(NOT($H248), "", $G248&lt;2, VLOOKUP("EMPTY",$D$29:$E$31,2,FALSE), $G248&gt;2, VLOOKUP("OVER",$D$29:$E$31,2,FALSE), TRUE, VLOOKUP(K248, $A$9:$B$23, 2,FALSE))</f>
        <v/>
      </c>
    </row>
    <row r="249" spans="6:17" x14ac:dyDescent="0.3">
      <c r="F249">
        <f ca="1">COUNTIF(OFFSET('정보 입력 시트'!$G252, 0, 0, 1, 15), $E$2)</f>
        <v>0</v>
      </c>
      <c r="G249">
        <f ca="1">COUNTIF(OFFSET('정보 입력 시트'!$G252, 0, 0, 1, 15), $E$3)</f>
        <v>0</v>
      </c>
      <c r="H249" t="b">
        <f t="shared" ca="1" si="59"/>
        <v>0</v>
      </c>
      <c r="I249" t="str">
        <f ca="1">IF(NOT($H249), "", IF($F249=1,MATCH($E$2,OFFSET('정보 입력 시트'!$G252, 0, 0, 1, 15),0),0))</f>
        <v/>
      </c>
      <c r="J249" t="str">
        <f ca="1">IF(NOT($H249),"",IF($G249&lt;1, 0, MATCH($E$3,OFFSET('정보 입력 시트'!$G252, 0, 0, 1, 15),0)))</f>
        <v/>
      </c>
      <c r="K249" t="str">
        <f ca="1">IF(NOT($H249),"",IF($G249&lt;2, 0, MATCH($E$3,OFFSET('정보 입력 시트'!$G252, 0, J249, 1, 15-J249),0)+J249))</f>
        <v/>
      </c>
      <c r="L249" t="str">
        <f t="shared" ca="1" si="60"/>
        <v/>
      </c>
      <c r="M249" t="str" cm="1">
        <f t="array" aca="1" ref="M249" ca="1">_xlfn.IFS(NOT($H249),"",$L249=0,0,TRUE,J249)</f>
        <v/>
      </c>
      <c r="N249" t="str" cm="1">
        <f t="array" aca="1" ref="N249" ca="1">_xlfn.IFS(NOT($H249),"",$L249=0,0,TRUE,K249)</f>
        <v/>
      </c>
      <c r="O249" t="str" cm="1">
        <f t="array" aca="1" ref="O249" ca="1">_xlfn.IFS(NOT($H249), "", $F249=0, IF($G249=0, VLOOKUP("EMPTY",$D$29:$E$31,2,FALSE), VLOOKUP("REQUIRED",$D$29:$E$31,2,FALSE)), $F249&gt;1, VLOOKUP("OVER",$D$29:$E$31,2,FALSE), TRUE, VLOOKUP(I249, $A$9:$B$23, 2,FALSE))</f>
        <v/>
      </c>
      <c r="P249" t="str" cm="1">
        <f t="array" aca="1" ref="P249" ca="1">_xlfn.IFS(NOT($H249), "", $G249&lt;1, VLOOKUP("EMPTY",$D$29:$E$31,2,FALSE), $G249&gt;2, VLOOKUP("OVER",$D$29:$E$31,2,FALSE), TRUE, VLOOKUP(J249, $A$9:$B$23, 2,FALSE))</f>
        <v/>
      </c>
      <c r="Q249" t="str" cm="1">
        <f t="array" aca="1" ref="Q249" ca="1">_xlfn.IFS(NOT($H249), "", $G249&lt;2, VLOOKUP("EMPTY",$D$29:$E$31,2,FALSE), $G249&gt;2, VLOOKUP("OVER",$D$29:$E$31,2,FALSE), TRUE, VLOOKUP(K249, $A$9:$B$23, 2,FALSE))</f>
        <v/>
      </c>
    </row>
    <row r="250" spans="6:17" x14ac:dyDescent="0.3">
      <c r="F250">
        <f ca="1">COUNTIF(OFFSET('정보 입력 시트'!$G253, 0, 0, 1, 15), $E$2)</f>
        <v>0</v>
      </c>
      <c r="G250">
        <f ca="1">COUNTIF(OFFSET('정보 입력 시트'!$G253, 0, 0, 1, 15), $E$3)</f>
        <v>0</v>
      </c>
      <c r="H250" t="b">
        <f t="shared" ca="1" si="59"/>
        <v>0</v>
      </c>
      <c r="I250" t="str">
        <f ca="1">IF(NOT($H250), "", IF($F250=1,MATCH($E$2,OFFSET('정보 입력 시트'!$G253, 0, 0, 1, 15),0),0))</f>
        <v/>
      </c>
      <c r="J250" t="str">
        <f ca="1">IF(NOT($H250),"",IF($G250&lt;1, 0, MATCH($E$3,OFFSET('정보 입력 시트'!$G253, 0, 0, 1, 15),0)))</f>
        <v/>
      </c>
      <c r="K250" t="str">
        <f ca="1">IF(NOT($H250),"",IF($G250&lt;2, 0, MATCH($E$3,OFFSET('정보 입력 시트'!$G253, 0, J250, 1, 15-J250),0)+J250))</f>
        <v/>
      </c>
      <c r="L250" t="str">
        <f t="shared" ca="1" si="60"/>
        <v/>
      </c>
      <c r="M250" t="str" cm="1">
        <f t="array" aca="1" ref="M250" ca="1">_xlfn.IFS(NOT($H250),"",$L250=0,0,TRUE,J250)</f>
        <v/>
      </c>
      <c r="N250" t="str" cm="1">
        <f t="array" aca="1" ref="N250" ca="1">_xlfn.IFS(NOT($H250),"",$L250=0,0,TRUE,K250)</f>
        <v/>
      </c>
      <c r="O250" t="str" cm="1">
        <f t="array" aca="1" ref="O250" ca="1">_xlfn.IFS(NOT($H250), "", $F250=0, IF($G250=0, VLOOKUP("EMPTY",$D$29:$E$31,2,FALSE), VLOOKUP("REQUIRED",$D$29:$E$31,2,FALSE)), $F250&gt;1, VLOOKUP("OVER",$D$29:$E$31,2,FALSE), TRUE, VLOOKUP(I250, $A$9:$B$23, 2,FALSE))</f>
        <v/>
      </c>
      <c r="P250" t="str" cm="1">
        <f t="array" aca="1" ref="P250" ca="1">_xlfn.IFS(NOT($H250), "", $G250&lt;1, VLOOKUP("EMPTY",$D$29:$E$31,2,FALSE), $G250&gt;2, VLOOKUP("OVER",$D$29:$E$31,2,FALSE), TRUE, VLOOKUP(J250, $A$9:$B$23, 2,FALSE))</f>
        <v/>
      </c>
      <c r="Q250" t="str" cm="1">
        <f t="array" aca="1" ref="Q250" ca="1">_xlfn.IFS(NOT($H250), "", $G250&lt;2, VLOOKUP("EMPTY",$D$29:$E$31,2,FALSE), $G250&gt;2, VLOOKUP("OVER",$D$29:$E$31,2,FALSE), TRUE, VLOOKUP(K250, $A$9:$B$23, 2,FALSE))</f>
        <v/>
      </c>
    </row>
    <row r="251" spans="6:17" x14ac:dyDescent="0.3">
      <c r="F251">
        <f ca="1">COUNTIF(OFFSET('정보 입력 시트'!$G254, 0, 0, 1, 15), $E$2)</f>
        <v>0</v>
      </c>
      <c r="G251">
        <f ca="1">COUNTIF(OFFSET('정보 입력 시트'!$G254, 0, 0, 1, 15), $E$3)</f>
        <v>0</v>
      </c>
      <c r="H251" t="b">
        <f t="shared" ca="1" si="59"/>
        <v>0</v>
      </c>
      <c r="I251" t="str">
        <f ca="1">IF(NOT($H251), "", IF($F251=1,MATCH($E$2,OFFSET('정보 입력 시트'!$G254, 0, 0, 1, 15),0),0))</f>
        <v/>
      </c>
      <c r="J251" t="str">
        <f ca="1">IF(NOT($H251),"",IF($G251&lt;1, 0, MATCH($E$3,OFFSET('정보 입력 시트'!$G254, 0, 0, 1, 15),0)))</f>
        <v/>
      </c>
      <c r="K251" t="str">
        <f ca="1">IF(NOT($H251),"",IF($G251&lt;2, 0, MATCH($E$3,OFFSET('정보 입력 시트'!$G254, 0, J251, 1, 15-J251),0)+J251))</f>
        <v/>
      </c>
      <c r="L251" t="str">
        <f t="shared" ca="1" si="60"/>
        <v/>
      </c>
      <c r="M251" t="str" cm="1">
        <f t="array" aca="1" ref="M251" ca="1">_xlfn.IFS(NOT($H251),"",$L251=0,0,TRUE,J251)</f>
        <v/>
      </c>
      <c r="N251" t="str" cm="1">
        <f t="array" aca="1" ref="N251" ca="1">_xlfn.IFS(NOT($H251),"",$L251=0,0,TRUE,K251)</f>
        <v/>
      </c>
      <c r="O251" t="str" cm="1">
        <f t="array" aca="1" ref="O251" ca="1">_xlfn.IFS(NOT($H251), "", $F251=0, IF($G251=0, VLOOKUP("EMPTY",$D$29:$E$31,2,FALSE), VLOOKUP("REQUIRED",$D$29:$E$31,2,FALSE)), $F251&gt;1, VLOOKUP("OVER",$D$29:$E$31,2,FALSE), TRUE, VLOOKUP(I251, $A$9:$B$23, 2,FALSE))</f>
        <v/>
      </c>
      <c r="P251" t="str" cm="1">
        <f t="array" aca="1" ref="P251" ca="1">_xlfn.IFS(NOT($H251), "", $G251&lt;1, VLOOKUP("EMPTY",$D$29:$E$31,2,FALSE), $G251&gt;2, VLOOKUP("OVER",$D$29:$E$31,2,FALSE), TRUE, VLOOKUP(J251, $A$9:$B$23, 2,FALSE))</f>
        <v/>
      </c>
      <c r="Q251" t="str" cm="1">
        <f t="array" aca="1" ref="Q251" ca="1">_xlfn.IFS(NOT($H251), "", $G251&lt;2, VLOOKUP("EMPTY",$D$29:$E$31,2,FALSE), $G251&gt;2, VLOOKUP("OVER",$D$29:$E$31,2,FALSE), TRUE, VLOOKUP(K251, $A$9:$B$23, 2,FALSE))</f>
        <v/>
      </c>
    </row>
    <row r="252" spans="6:17" x14ac:dyDescent="0.3">
      <c r="F252">
        <f ca="1">COUNTIF(OFFSET('정보 입력 시트'!$G255, 0, 0, 1, 15), $E$2)</f>
        <v>0</v>
      </c>
      <c r="G252">
        <f ca="1">COUNTIF(OFFSET('정보 입력 시트'!$G255, 0, 0, 1, 15), $E$3)</f>
        <v>0</v>
      </c>
      <c r="H252" t="b">
        <f t="shared" ca="1" si="59"/>
        <v>0</v>
      </c>
      <c r="I252" t="str">
        <f ca="1">IF(NOT($H252), "", IF($F252=1,MATCH($E$2,OFFSET('정보 입력 시트'!$G255, 0, 0, 1, 15),0),0))</f>
        <v/>
      </c>
      <c r="J252" t="str">
        <f ca="1">IF(NOT($H252),"",IF($G252&lt;1, 0, MATCH($E$3,OFFSET('정보 입력 시트'!$G255, 0, 0, 1, 15),0)))</f>
        <v/>
      </c>
      <c r="K252" t="str">
        <f ca="1">IF(NOT($H252),"",IF($G252&lt;2, 0, MATCH($E$3,OFFSET('정보 입력 시트'!$G255, 0, J252, 1, 15-J252),0)+J252))</f>
        <v/>
      </c>
      <c r="L252" t="str">
        <f t="shared" ca="1" si="60"/>
        <v/>
      </c>
      <c r="M252" t="str" cm="1">
        <f t="array" aca="1" ref="M252" ca="1">_xlfn.IFS(NOT($H252),"",$L252=0,0,TRUE,J252)</f>
        <v/>
      </c>
      <c r="N252" t="str" cm="1">
        <f t="array" aca="1" ref="N252" ca="1">_xlfn.IFS(NOT($H252),"",$L252=0,0,TRUE,K252)</f>
        <v/>
      </c>
      <c r="O252" t="str" cm="1">
        <f t="array" aca="1" ref="O252" ca="1">_xlfn.IFS(NOT($H252), "", $F252=0, IF($G252=0, VLOOKUP("EMPTY",$D$29:$E$31,2,FALSE), VLOOKUP("REQUIRED",$D$29:$E$31,2,FALSE)), $F252&gt;1, VLOOKUP("OVER",$D$29:$E$31,2,FALSE), TRUE, VLOOKUP(I252, $A$9:$B$23, 2,FALSE))</f>
        <v/>
      </c>
      <c r="P252" t="str" cm="1">
        <f t="array" aca="1" ref="P252" ca="1">_xlfn.IFS(NOT($H252), "", $G252&lt;1, VLOOKUP("EMPTY",$D$29:$E$31,2,FALSE), $G252&gt;2, VLOOKUP("OVER",$D$29:$E$31,2,FALSE), TRUE, VLOOKUP(J252, $A$9:$B$23, 2,FALSE))</f>
        <v/>
      </c>
      <c r="Q252" t="str" cm="1">
        <f t="array" aca="1" ref="Q252" ca="1">_xlfn.IFS(NOT($H252), "", $G252&lt;2, VLOOKUP("EMPTY",$D$29:$E$31,2,FALSE), $G252&gt;2, VLOOKUP("OVER",$D$29:$E$31,2,FALSE), TRUE, VLOOKUP(K252, $A$9:$B$23, 2,FALSE))</f>
        <v/>
      </c>
    </row>
    <row r="253" spans="6:17" x14ac:dyDescent="0.3">
      <c r="F253">
        <f ca="1">COUNTIF(OFFSET('정보 입력 시트'!$G256, 0, 0, 1, 15), $E$2)</f>
        <v>0</v>
      </c>
      <c r="G253">
        <f ca="1">COUNTIF(OFFSET('정보 입력 시트'!$G256, 0, 0, 1, 15), $E$3)</f>
        <v>0</v>
      </c>
      <c r="H253" t="b">
        <f t="shared" ca="1" si="59"/>
        <v>0</v>
      </c>
      <c r="I253" t="str">
        <f ca="1">IF(NOT($H253), "", IF($F253=1,MATCH($E$2,OFFSET('정보 입력 시트'!$G256, 0, 0, 1, 15),0),0))</f>
        <v/>
      </c>
      <c r="J253" t="str">
        <f ca="1">IF(NOT($H253),"",IF($G253&lt;1, 0, MATCH($E$3,OFFSET('정보 입력 시트'!$G256, 0, 0, 1, 15),0)))</f>
        <v/>
      </c>
      <c r="K253" t="str">
        <f ca="1">IF(NOT($H253),"",IF($G253&lt;2, 0, MATCH($E$3,OFFSET('정보 입력 시트'!$G256, 0, J253, 1, 15-J253),0)+J253))</f>
        <v/>
      </c>
      <c r="L253" t="str">
        <f t="shared" ca="1" si="60"/>
        <v/>
      </c>
      <c r="M253" t="str" cm="1">
        <f t="array" aca="1" ref="M253" ca="1">_xlfn.IFS(NOT($H253),"",$L253=0,0,TRUE,J253)</f>
        <v/>
      </c>
      <c r="N253" t="str" cm="1">
        <f t="array" aca="1" ref="N253" ca="1">_xlfn.IFS(NOT($H253),"",$L253=0,0,TRUE,K253)</f>
        <v/>
      </c>
      <c r="O253" t="str" cm="1">
        <f t="array" aca="1" ref="O253" ca="1">_xlfn.IFS(NOT($H253), "", $F253=0, IF($G253=0, VLOOKUP("EMPTY",$D$29:$E$31,2,FALSE), VLOOKUP("REQUIRED",$D$29:$E$31,2,FALSE)), $F253&gt;1, VLOOKUP("OVER",$D$29:$E$31,2,FALSE), TRUE, VLOOKUP(I253, $A$9:$B$23, 2,FALSE))</f>
        <v/>
      </c>
      <c r="P253" t="str" cm="1">
        <f t="array" aca="1" ref="P253" ca="1">_xlfn.IFS(NOT($H253), "", $G253&lt;1, VLOOKUP("EMPTY",$D$29:$E$31,2,FALSE), $G253&gt;2, VLOOKUP("OVER",$D$29:$E$31,2,FALSE), TRUE, VLOOKUP(J253, $A$9:$B$23, 2,FALSE))</f>
        <v/>
      </c>
      <c r="Q253" t="str" cm="1">
        <f t="array" aca="1" ref="Q253" ca="1">_xlfn.IFS(NOT($H253), "", $G253&lt;2, VLOOKUP("EMPTY",$D$29:$E$31,2,FALSE), $G253&gt;2, VLOOKUP("OVER",$D$29:$E$31,2,FALSE), TRUE, VLOOKUP(K253, $A$9:$B$23, 2,FALSE))</f>
        <v/>
      </c>
    </row>
    <row r="254" spans="6:17" x14ac:dyDescent="0.3">
      <c r="F254">
        <f ca="1">COUNTIF(OFFSET('정보 입력 시트'!$G257, 0, 0, 1, 15), $E$2)</f>
        <v>0</v>
      </c>
      <c r="G254">
        <f ca="1">COUNTIF(OFFSET('정보 입력 시트'!$G257, 0, 0, 1, 15), $E$3)</f>
        <v>0</v>
      </c>
      <c r="H254" t="b">
        <f t="shared" ca="1" si="59"/>
        <v>0</v>
      </c>
      <c r="I254" t="str">
        <f ca="1">IF(NOT($H254), "", IF($F254=1,MATCH($E$2,OFFSET('정보 입력 시트'!$G257, 0, 0, 1, 15),0),0))</f>
        <v/>
      </c>
      <c r="J254" t="str">
        <f ca="1">IF(NOT($H254),"",IF($G254&lt;1, 0, MATCH($E$3,OFFSET('정보 입력 시트'!$G257, 0, 0, 1, 15),0)))</f>
        <v/>
      </c>
      <c r="K254" t="str">
        <f ca="1">IF(NOT($H254),"",IF($G254&lt;2, 0, MATCH($E$3,OFFSET('정보 입력 시트'!$G257, 0, J254, 1, 15-J254),0)+J254))</f>
        <v/>
      </c>
      <c r="L254" t="str">
        <f t="shared" ca="1" si="60"/>
        <v/>
      </c>
      <c r="M254" t="str" cm="1">
        <f t="array" aca="1" ref="M254" ca="1">_xlfn.IFS(NOT($H254),"",$L254=0,0,TRUE,J254)</f>
        <v/>
      </c>
      <c r="N254" t="str" cm="1">
        <f t="array" aca="1" ref="N254" ca="1">_xlfn.IFS(NOT($H254),"",$L254=0,0,TRUE,K254)</f>
        <v/>
      </c>
      <c r="O254" t="str" cm="1">
        <f t="array" aca="1" ref="O254" ca="1">_xlfn.IFS(NOT($H254), "", $F254=0, IF($G254=0, VLOOKUP("EMPTY",$D$29:$E$31,2,FALSE), VLOOKUP("REQUIRED",$D$29:$E$31,2,FALSE)), $F254&gt;1, VLOOKUP("OVER",$D$29:$E$31,2,FALSE), TRUE, VLOOKUP(I254, $A$9:$B$23, 2,FALSE))</f>
        <v/>
      </c>
      <c r="P254" t="str" cm="1">
        <f t="array" aca="1" ref="P254" ca="1">_xlfn.IFS(NOT($H254), "", $G254&lt;1, VLOOKUP("EMPTY",$D$29:$E$31,2,FALSE), $G254&gt;2, VLOOKUP("OVER",$D$29:$E$31,2,FALSE), TRUE, VLOOKUP(J254, $A$9:$B$23, 2,FALSE))</f>
        <v/>
      </c>
      <c r="Q254" t="str" cm="1">
        <f t="array" aca="1" ref="Q254" ca="1">_xlfn.IFS(NOT($H254), "", $G254&lt;2, VLOOKUP("EMPTY",$D$29:$E$31,2,FALSE), $G254&gt;2, VLOOKUP("OVER",$D$29:$E$31,2,FALSE), TRUE, VLOOKUP(K254, $A$9:$B$23, 2,FALSE))</f>
        <v/>
      </c>
    </row>
    <row r="255" spans="6:17" x14ac:dyDescent="0.3">
      <c r="F255">
        <f ca="1">COUNTIF(OFFSET('정보 입력 시트'!$G258, 0, 0, 1, 15), $E$2)</f>
        <v>0</v>
      </c>
      <c r="G255">
        <f ca="1">COUNTIF(OFFSET('정보 입력 시트'!$G258, 0, 0, 1, 15), $E$3)</f>
        <v>0</v>
      </c>
      <c r="H255" t="b">
        <f t="shared" ca="1" si="59"/>
        <v>0</v>
      </c>
      <c r="I255" t="str">
        <f ca="1">IF(NOT($H255), "", IF($F255=1,MATCH($E$2,OFFSET('정보 입력 시트'!$G258, 0, 0, 1, 15),0),0))</f>
        <v/>
      </c>
      <c r="J255" t="str">
        <f ca="1">IF(NOT($H255),"",IF($G255&lt;1, 0, MATCH($E$3,OFFSET('정보 입력 시트'!$G258, 0, 0, 1, 15),0)))</f>
        <v/>
      </c>
      <c r="K255" t="str">
        <f ca="1">IF(NOT($H255),"",IF($G255&lt;2, 0, MATCH($E$3,OFFSET('정보 입력 시트'!$G258, 0, J255, 1, 15-J255),0)+J255))</f>
        <v/>
      </c>
      <c r="L255" t="str">
        <f t="shared" ca="1" si="60"/>
        <v/>
      </c>
      <c r="M255" t="str" cm="1">
        <f t="array" aca="1" ref="M255" ca="1">_xlfn.IFS(NOT($H255),"",$L255=0,0,TRUE,J255)</f>
        <v/>
      </c>
      <c r="N255" t="str" cm="1">
        <f t="array" aca="1" ref="N255" ca="1">_xlfn.IFS(NOT($H255),"",$L255=0,0,TRUE,K255)</f>
        <v/>
      </c>
      <c r="O255" t="str" cm="1">
        <f t="array" aca="1" ref="O255" ca="1">_xlfn.IFS(NOT($H255), "", $F255=0, IF($G255=0, VLOOKUP("EMPTY",$D$29:$E$31,2,FALSE), VLOOKUP("REQUIRED",$D$29:$E$31,2,FALSE)), $F255&gt;1, VLOOKUP("OVER",$D$29:$E$31,2,FALSE), TRUE, VLOOKUP(I255, $A$9:$B$23, 2,FALSE))</f>
        <v/>
      </c>
      <c r="P255" t="str" cm="1">
        <f t="array" aca="1" ref="P255" ca="1">_xlfn.IFS(NOT($H255), "", $G255&lt;1, VLOOKUP("EMPTY",$D$29:$E$31,2,FALSE), $G255&gt;2, VLOOKUP("OVER",$D$29:$E$31,2,FALSE), TRUE, VLOOKUP(J255, $A$9:$B$23, 2,FALSE))</f>
        <v/>
      </c>
      <c r="Q255" t="str" cm="1">
        <f t="array" aca="1" ref="Q255" ca="1">_xlfn.IFS(NOT($H255), "", $G255&lt;2, VLOOKUP("EMPTY",$D$29:$E$31,2,FALSE), $G255&gt;2, VLOOKUP("OVER",$D$29:$E$31,2,FALSE), TRUE, VLOOKUP(K255, $A$9:$B$23, 2,FALSE))</f>
        <v/>
      </c>
    </row>
    <row r="256" spans="6:17" x14ac:dyDescent="0.3">
      <c r="F256">
        <f ca="1">COUNTIF(OFFSET('정보 입력 시트'!$G259, 0, 0, 1, 15), $E$2)</f>
        <v>0</v>
      </c>
      <c r="G256">
        <f ca="1">COUNTIF(OFFSET('정보 입력 시트'!$G259, 0, 0, 1, 15), $E$3)</f>
        <v>0</v>
      </c>
      <c r="H256" t="b">
        <f t="shared" ca="1" si="59"/>
        <v>0</v>
      </c>
      <c r="I256" t="str">
        <f ca="1">IF(NOT($H256), "", IF($F256=1,MATCH($E$2,OFFSET('정보 입력 시트'!$G259, 0, 0, 1, 15),0),0))</f>
        <v/>
      </c>
      <c r="J256" t="str">
        <f ca="1">IF(NOT($H256),"",IF($G256&lt;1, 0, MATCH($E$3,OFFSET('정보 입력 시트'!$G259, 0, 0, 1, 15),0)))</f>
        <v/>
      </c>
      <c r="K256" t="str">
        <f ca="1">IF(NOT($H256),"",IF($G256&lt;2, 0, MATCH($E$3,OFFSET('정보 입력 시트'!$G259, 0, J256, 1, 15-J256),0)+J256))</f>
        <v/>
      </c>
      <c r="L256" t="str">
        <f t="shared" ca="1" si="60"/>
        <v/>
      </c>
      <c r="M256" t="str" cm="1">
        <f t="array" aca="1" ref="M256" ca="1">_xlfn.IFS(NOT($H256),"",$L256=0,0,TRUE,J256)</f>
        <v/>
      </c>
      <c r="N256" t="str" cm="1">
        <f t="array" aca="1" ref="N256" ca="1">_xlfn.IFS(NOT($H256),"",$L256=0,0,TRUE,K256)</f>
        <v/>
      </c>
      <c r="O256" t="str" cm="1">
        <f t="array" aca="1" ref="O256" ca="1">_xlfn.IFS(NOT($H256), "", $F256=0, IF($G256=0, VLOOKUP("EMPTY",$D$29:$E$31,2,FALSE), VLOOKUP("REQUIRED",$D$29:$E$31,2,FALSE)), $F256&gt;1, VLOOKUP("OVER",$D$29:$E$31,2,FALSE), TRUE, VLOOKUP(I256, $A$9:$B$23, 2,FALSE))</f>
        <v/>
      </c>
      <c r="P256" t="str" cm="1">
        <f t="array" aca="1" ref="P256" ca="1">_xlfn.IFS(NOT($H256), "", $G256&lt;1, VLOOKUP("EMPTY",$D$29:$E$31,2,FALSE), $G256&gt;2, VLOOKUP("OVER",$D$29:$E$31,2,FALSE), TRUE, VLOOKUP(J256, $A$9:$B$23, 2,FALSE))</f>
        <v/>
      </c>
      <c r="Q256" t="str" cm="1">
        <f t="array" aca="1" ref="Q256" ca="1">_xlfn.IFS(NOT($H256), "", $G256&lt;2, VLOOKUP("EMPTY",$D$29:$E$31,2,FALSE), $G256&gt;2, VLOOKUP("OVER",$D$29:$E$31,2,FALSE), TRUE, VLOOKUP(K256, $A$9:$B$23, 2,FALSE))</f>
        <v/>
      </c>
    </row>
    <row r="257" spans="6:17" x14ac:dyDescent="0.3">
      <c r="F257">
        <f ca="1">COUNTIF(OFFSET('정보 입력 시트'!$G260, 0, 0, 1, 15), $E$2)</f>
        <v>0</v>
      </c>
      <c r="G257">
        <f ca="1">COUNTIF(OFFSET('정보 입력 시트'!$G260, 0, 0, 1, 15), $E$3)</f>
        <v>0</v>
      </c>
      <c r="H257" t="b">
        <f t="shared" ca="1" si="59"/>
        <v>0</v>
      </c>
      <c r="I257" t="str">
        <f ca="1">IF(NOT($H257), "", IF($F257=1,MATCH($E$2,OFFSET('정보 입력 시트'!$G260, 0, 0, 1, 15),0),0))</f>
        <v/>
      </c>
      <c r="J257" t="str">
        <f ca="1">IF(NOT($H257),"",IF($G257&lt;1, 0, MATCH($E$3,OFFSET('정보 입력 시트'!$G260, 0, 0, 1, 15),0)))</f>
        <v/>
      </c>
      <c r="K257" t="str">
        <f ca="1">IF(NOT($H257),"",IF($G257&lt;2, 0, MATCH($E$3,OFFSET('정보 입력 시트'!$G260, 0, J257, 1, 15-J257),0)+J257))</f>
        <v/>
      </c>
      <c r="L257" t="str">
        <f t="shared" ca="1" si="60"/>
        <v/>
      </c>
      <c r="M257" t="str" cm="1">
        <f t="array" aca="1" ref="M257" ca="1">_xlfn.IFS(NOT($H257),"",$L257=0,0,TRUE,J257)</f>
        <v/>
      </c>
      <c r="N257" t="str" cm="1">
        <f t="array" aca="1" ref="N257" ca="1">_xlfn.IFS(NOT($H257),"",$L257=0,0,TRUE,K257)</f>
        <v/>
      </c>
      <c r="O257" t="str" cm="1">
        <f t="array" aca="1" ref="O257" ca="1">_xlfn.IFS(NOT($H257), "", $F257=0, IF($G257=0, VLOOKUP("EMPTY",$D$29:$E$31,2,FALSE), VLOOKUP("REQUIRED",$D$29:$E$31,2,FALSE)), $F257&gt;1, VLOOKUP("OVER",$D$29:$E$31,2,FALSE), TRUE, VLOOKUP(I257, $A$9:$B$23, 2,FALSE))</f>
        <v/>
      </c>
      <c r="P257" t="str" cm="1">
        <f t="array" aca="1" ref="P257" ca="1">_xlfn.IFS(NOT($H257), "", $G257&lt;1, VLOOKUP("EMPTY",$D$29:$E$31,2,FALSE), $G257&gt;2, VLOOKUP("OVER",$D$29:$E$31,2,FALSE), TRUE, VLOOKUP(J257, $A$9:$B$23, 2,FALSE))</f>
        <v/>
      </c>
      <c r="Q257" t="str" cm="1">
        <f t="array" aca="1" ref="Q257" ca="1">_xlfn.IFS(NOT($H257), "", $G257&lt;2, VLOOKUP("EMPTY",$D$29:$E$31,2,FALSE), $G257&gt;2, VLOOKUP("OVER",$D$29:$E$31,2,FALSE), TRUE, VLOOKUP(K257, $A$9:$B$23, 2,FALSE))</f>
        <v/>
      </c>
    </row>
    <row r="258" spans="6:17" x14ac:dyDescent="0.3">
      <c r="F258">
        <f ca="1">COUNTIF(OFFSET('정보 입력 시트'!$G261, 0, 0, 1, 15), $E$2)</f>
        <v>0</v>
      </c>
      <c r="G258">
        <f ca="1">COUNTIF(OFFSET('정보 입력 시트'!$G261, 0, 0, 1, 15), $E$3)</f>
        <v>0</v>
      </c>
      <c r="H258" t="b">
        <f t="shared" ca="1" si="59"/>
        <v>0</v>
      </c>
      <c r="I258" t="str">
        <f ca="1">IF(NOT($H258), "", IF($F258=1,MATCH($E$2,OFFSET('정보 입력 시트'!$G261, 0, 0, 1, 15),0),0))</f>
        <v/>
      </c>
      <c r="J258" t="str">
        <f ca="1">IF(NOT($H258),"",IF($G258&lt;1, 0, MATCH($E$3,OFFSET('정보 입력 시트'!$G261, 0, 0, 1, 15),0)))</f>
        <v/>
      </c>
      <c r="K258" t="str">
        <f ca="1">IF(NOT($H258),"",IF($G258&lt;2, 0, MATCH($E$3,OFFSET('정보 입력 시트'!$G261, 0, J258, 1, 15-J258),0)+J258))</f>
        <v/>
      </c>
      <c r="L258" t="str">
        <f t="shared" ca="1" si="60"/>
        <v/>
      </c>
      <c r="M258" t="str" cm="1">
        <f t="array" aca="1" ref="M258" ca="1">_xlfn.IFS(NOT($H258),"",$L258=0,0,TRUE,J258)</f>
        <v/>
      </c>
      <c r="N258" t="str" cm="1">
        <f t="array" aca="1" ref="N258" ca="1">_xlfn.IFS(NOT($H258),"",$L258=0,0,TRUE,K258)</f>
        <v/>
      </c>
      <c r="O258" t="str" cm="1">
        <f t="array" aca="1" ref="O258" ca="1">_xlfn.IFS(NOT($H258), "", $F258=0, IF($G258=0, VLOOKUP("EMPTY",$D$29:$E$31,2,FALSE), VLOOKUP("REQUIRED",$D$29:$E$31,2,FALSE)), $F258&gt;1, VLOOKUP("OVER",$D$29:$E$31,2,FALSE), TRUE, VLOOKUP(I258, $A$9:$B$23, 2,FALSE))</f>
        <v/>
      </c>
      <c r="P258" t="str" cm="1">
        <f t="array" aca="1" ref="P258" ca="1">_xlfn.IFS(NOT($H258), "", $G258&lt;1, VLOOKUP("EMPTY",$D$29:$E$31,2,FALSE), $G258&gt;2, VLOOKUP("OVER",$D$29:$E$31,2,FALSE), TRUE, VLOOKUP(J258, $A$9:$B$23, 2,FALSE))</f>
        <v/>
      </c>
      <c r="Q258" t="str" cm="1">
        <f t="array" aca="1" ref="Q258" ca="1">_xlfn.IFS(NOT($H258), "", $G258&lt;2, VLOOKUP("EMPTY",$D$29:$E$31,2,FALSE), $G258&gt;2, VLOOKUP("OVER",$D$29:$E$31,2,FALSE), TRUE, VLOOKUP(K258, $A$9:$B$23, 2,FALSE))</f>
        <v/>
      </c>
    </row>
    <row r="259" spans="6:17" x14ac:dyDescent="0.3">
      <c r="F259">
        <f ca="1">COUNTIF(OFFSET('정보 입력 시트'!$G262, 0, 0, 1, 15), $E$2)</f>
        <v>0</v>
      </c>
      <c r="G259">
        <f ca="1">COUNTIF(OFFSET('정보 입력 시트'!$G262, 0, 0, 1, 15), $E$3)</f>
        <v>0</v>
      </c>
      <c r="H259" t="b">
        <f t="shared" ref="H259:H322" ca="1" si="61">OR($F259=1,I260&lt;&gt;"")</f>
        <v>0</v>
      </c>
      <c r="I259" t="str">
        <f ca="1">IF(NOT($H259), "", IF($F259=1,MATCH($E$2,OFFSET('정보 입력 시트'!$G262, 0, 0, 1, 15),0),0))</f>
        <v/>
      </c>
      <c r="J259" t="str">
        <f ca="1">IF(NOT($H259),"",IF($G259&lt;1, 0, MATCH($E$3,OFFSET('정보 입력 시트'!$G262, 0, 0, 1, 15),0)))</f>
        <v/>
      </c>
      <c r="K259" t="str">
        <f ca="1">IF(NOT($H259),"",IF($G259&lt;2, 0, MATCH($E$3,OFFSET('정보 입력 시트'!$G262, 0, J259, 1, 15-J259),0)+J259))</f>
        <v/>
      </c>
      <c r="L259" t="str">
        <f t="shared" ref="L259:L322" ca="1" si="62">IF(NOT($H259),"",I259)</f>
        <v/>
      </c>
      <c r="M259" t="str" cm="1">
        <f t="array" aca="1" ref="M259" ca="1">_xlfn.IFS(NOT($H259),"",$L259=0,0,TRUE,J259)</f>
        <v/>
      </c>
      <c r="N259" t="str" cm="1">
        <f t="array" aca="1" ref="N259" ca="1">_xlfn.IFS(NOT($H259),"",$L259=0,0,TRUE,K259)</f>
        <v/>
      </c>
      <c r="O259" t="str" cm="1">
        <f t="array" aca="1" ref="O259" ca="1">_xlfn.IFS(NOT($H259), "", $F259=0, IF($G259=0, VLOOKUP("EMPTY",$D$29:$E$31,2,FALSE), VLOOKUP("REQUIRED",$D$29:$E$31,2,FALSE)), $F259&gt;1, VLOOKUP("OVER",$D$29:$E$31,2,FALSE), TRUE, VLOOKUP(I259, $A$9:$B$23, 2,FALSE))</f>
        <v/>
      </c>
      <c r="P259" t="str" cm="1">
        <f t="array" aca="1" ref="P259" ca="1">_xlfn.IFS(NOT($H259), "", $G259&lt;1, VLOOKUP("EMPTY",$D$29:$E$31,2,FALSE), $G259&gt;2, VLOOKUP("OVER",$D$29:$E$31,2,FALSE), TRUE, VLOOKUP(J259, $A$9:$B$23, 2,FALSE))</f>
        <v/>
      </c>
      <c r="Q259" t="str" cm="1">
        <f t="array" aca="1" ref="Q259" ca="1">_xlfn.IFS(NOT($H259), "", $G259&lt;2, VLOOKUP("EMPTY",$D$29:$E$31,2,FALSE), $G259&gt;2, VLOOKUP("OVER",$D$29:$E$31,2,FALSE), TRUE, VLOOKUP(K259, $A$9:$B$23, 2,FALSE))</f>
        <v/>
      </c>
    </row>
    <row r="260" spans="6:17" x14ac:dyDescent="0.3">
      <c r="F260">
        <f ca="1">COUNTIF(OFFSET('정보 입력 시트'!$G263, 0, 0, 1, 15), $E$2)</f>
        <v>0</v>
      </c>
      <c r="G260">
        <f ca="1">COUNTIF(OFFSET('정보 입력 시트'!$G263, 0, 0, 1, 15), $E$3)</f>
        <v>0</v>
      </c>
      <c r="H260" t="b">
        <f t="shared" ca="1" si="61"/>
        <v>0</v>
      </c>
      <c r="I260" t="str">
        <f ca="1">IF(NOT($H260), "", IF($F260=1,MATCH($E$2,OFFSET('정보 입력 시트'!$G263, 0, 0, 1, 15),0),0))</f>
        <v/>
      </c>
      <c r="J260" t="str">
        <f ca="1">IF(NOT($H260),"",IF($G260&lt;1, 0, MATCH($E$3,OFFSET('정보 입력 시트'!$G263, 0, 0, 1, 15),0)))</f>
        <v/>
      </c>
      <c r="K260" t="str">
        <f ca="1">IF(NOT($H260),"",IF($G260&lt;2, 0, MATCH($E$3,OFFSET('정보 입력 시트'!$G263, 0, J260, 1, 15-J260),0)+J260))</f>
        <v/>
      </c>
      <c r="L260" t="str">
        <f t="shared" ca="1" si="62"/>
        <v/>
      </c>
      <c r="M260" t="str" cm="1">
        <f t="array" aca="1" ref="M260" ca="1">_xlfn.IFS(NOT($H260),"",$L260=0,0,TRUE,J260)</f>
        <v/>
      </c>
      <c r="N260" t="str" cm="1">
        <f t="array" aca="1" ref="N260" ca="1">_xlfn.IFS(NOT($H260),"",$L260=0,0,TRUE,K260)</f>
        <v/>
      </c>
      <c r="O260" t="str" cm="1">
        <f t="array" aca="1" ref="O260" ca="1">_xlfn.IFS(NOT($H260), "", $F260=0, IF($G260=0, VLOOKUP("EMPTY",$D$29:$E$31,2,FALSE), VLOOKUP("REQUIRED",$D$29:$E$31,2,FALSE)), $F260&gt;1, VLOOKUP("OVER",$D$29:$E$31,2,FALSE), TRUE, VLOOKUP(I260, $A$9:$B$23, 2,FALSE))</f>
        <v/>
      </c>
      <c r="P260" t="str" cm="1">
        <f t="array" aca="1" ref="P260" ca="1">_xlfn.IFS(NOT($H260), "", $G260&lt;1, VLOOKUP("EMPTY",$D$29:$E$31,2,FALSE), $G260&gt;2, VLOOKUP("OVER",$D$29:$E$31,2,FALSE), TRUE, VLOOKUP(J260, $A$9:$B$23, 2,FALSE))</f>
        <v/>
      </c>
      <c r="Q260" t="str" cm="1">
        <f t="array" aca="1" ref="Q260" ca="1">_xlfn.IFS(NOT($H260), "", $G260&lt;2, VLOOKUP("EMPTY",$D$29:$E$31,2,FALSE), $G260&gt;2, VLOOKUP("OVER",$D$29:$E$31,2,FALSE), TRUE, VLOOKUP(K260, $A$9:$B$23, 2,FALSE))</f>
        <v/>
      </c>
    </row>
    <row r="261" spans="6:17" x14ac:dyDescent="0.3">
      <c r="F261">
        <f ca="1">COUNTIF(OFFSET('정보 입력 시트'!$G264, 0, 0, 1, 15), $E$2)</f>
        <v>0</v>
      </c>
      <c r="G261">
        <f ca="1">COUNTIF(OFFSET('정보 입력 시트'!$G264, 0, 0, 1, 15), $E$3)</f>
        <v>0</v>
      </c>
      <c r="H261" t="b">
        <f t="shared" ca="1" si="61"/>
        <v>0</v>
      </c>
      <c r="I261" t="str">
        <f ca="1">IF(NOT($H261), "", IF($F261=1,MATCH($E$2,OFFSET('정보 입력 시트'!$G264, 0, 0, 1, 15),0),0))</f>
        <v/>
      </c>
      <c r="J261" t="str">
        <f ca="1">IF(NOT($H261),"",IF($G261&lt;1, 0, MATCH($E$3,OFFSET('정보 입력 시트'!$G264, 0, 0, 1, 15),0)))</f>
        <v/>
      </c>
      <c r="K261" t="str">
        <f ca="1">IF(NOT($H261),"",IF($G261&lt;2, 0, MATCH($E$3,OFFSET('정보 입력 시트'!$G264, 0, J261, 1, 15-J261),0)+J261))</f>
        <v/>
      </c>
      <c r="L261" t="str">
        <f t="shared" ca="1" si="62"/>
        <v/>
      </c>
      <c r="M261" t="str" cm="1">
        <f t="array" aca="1" ref="M261" ca="1">_xlfn.IFS(NOT($H261),"",$L261=0,0,TRUE,J261)</f>
        <v/>
      </c>
      <c r="N261" t="str" cm="1">
        <f t="array" aca="1" ref="N261" ca="1">_xlfn.IFS(NOT($H261),"",$L261=0,0,TRUE,K261)</f>
        <v/>
      </c>
      <c r="O261" t="str" cm="1">
        <f t="array" aca="1" ref="O261" ca="1">_xlfn.IFS(NOT($H261), "", $F261=0, IF($G261=0, VLOOKUP("EMPTY",$D$29:$E$31,2,FALSE), VLOOKUP("REQUIRED",$D$29:$E$31,2,FALSE)), $F261&gt;1, VLOOKUP("OVER",$D$29:$E$31,2,FALSE), TRUE, VLOOKUP(I261, $A$9:$B$23, 2,FALSE))</f>
        <v/>
      </c>
      <c r="P261" t="str" cm="1">
        <f t="array" aca="1" ref="P261" ca="1">_xlfn.IFS(NOT($H261), "", $G261&lt;1, VLOOKUP("EMPTY",$D$29:$E$31,2,FALSE), $G261&gt;2, VLOOKUP("OVER",$D$29:$E$31,2,FALSE), TRUE, VLOOKUP(J261, $A$9:$B$23, 2,FALSE))</f>
        <v/>
      </c>
      <c r="Q261" t="str" cm="1">
        <f t="array" aca="1" ref="Q261" ca="1">_xlfn.IFS(NOT($H261), "", $G261&lt;2, VLOOKUP("EMPTY",$D$29:$E$31,2,FALSE), $G261&gt;2, VLOOKUP("OVER",$D$29:$E$31,2,FALSE), TRUE, VLOOKUP(K261, $A$9:$B$23, 2,FALSE))</f>
        <v/>
      </c>
    </row>
    <row r="262" spans="6:17" x14ac:dyDescent="0.3">
      <c r="F262">
        <f ca="1">COUNTIF(OFFSET('정보 입력 시트'!$G265, 0, 0, 1, 15), $E$2)</f>
        <v>0</v>
      </c>
      <c r="G262">
        <f ca="1">COUNTIF(OFFSET('정보 입력 시트'!$G265, 0, 0, 1, 15), $E$3)</f>
        <v>0</v>
      </c>
      <c r="H262" t="b">
        <f t="shared" ca="1" si="61"/>
        <v>0</v>
      </c>
      <c r="I262" t="str">
        <f ca="1">IF(NOT($H262), "", IF($F262=1,MATCH($E$2,OFFSET('정보 입력 시트'!$G265, 0, 0, 1, 15),0),0))</f>
        <v/>
      </c>
      <c r="J262" t="str">
        <f ca="1">IF(NOT($H262),"",IF($G262&lt;1, 0, MATCH($E$3,OFFSET('정보 입력 시트'!$G265, 0, 0, 1, 15),0)))</f>
        <v/>
      </c>
      <c r="K262" t="str">
        <f ca="1">IF(NOT($H262),"",IF($G262&lt;2, 0, MATCH($E$3,OFFSET('정보 입력 시트'!$G265, 0, J262, 1, 15-J262),0)+J262))</f>
        <v/>
      </c>
      <c r="L262" t="str">
        <f t="shared" ca="1" si="62"/>
        <v/>
      </c>
      <c r="M262" t="str" cm="1">
        <f t="array" aca="1" ref="M262" ca="1">_xlfn.IFS(NOT($H262),"",$L262=0,0,TRUE,J262)</f>
        <v/>
      </c>
      <c r="N262" t="str" cm="1">
        <f t="array" aca="1" ref="N262" ca="1">_xlfn.IFS(NOT($H262),"",$L262=0,0,TRUE,K262)</f>
        <v/>
      </c>
      <c r="O262" t="str" cm="1">
        <f t="array" aca="1" ref="O262" ca="1">_xlfn.IFS(NOT($H262), "", $F262=0, IF($G262=0, VLOOKUP("EMPTY",$D$29:$E$31,2,FALSE), VLOOKUP("REQUIRED",$D$29:$E$31,2,FALSE)), $F262&gt;1, VLOOKUP("OVER",$D$29:$E$31,2,FALSE), TRUE, VLOOKUP(I262, $A$9:$B$23, 2,FALSE))</f>
        <v/>
      </c>
      <c r="P262" t="str" cm="1">
        <f t="array" aca="1" ref="P262" ca="1">_xlfn.IFS(NOT($H262), "", $G262&lt;1, VLOOKUP("EMPTY",$D$29:$E$31,2,FALSE), $G262&gt;2, VLOOKUP("OVER",$D$29:$E$31,2,FALSE), TRUE, VLOOKUP(J262, $A$9:$B$23, 2,FALSE))</f>
        <v/>
      </c>
      <c r="Q262" t="str" cm="1">
        <f t="array" aca="1" ref="Q262" ca="1">_xlfn.IFS(NOT($H262), "", $G262&lt;2, VLOOKUP("EMPTY",$D$29:$E$31,2,FALSE), $G262&gt;2, VLOOKUP("OVER",$D$29:$E$31,2,FALSE), TRUE, VLOOKUP(K262, $A$9:$B$23, 2,FALSE))</f>
        <v/>
      </c>
    </row>
    <row r="263" spans="6:17" x14ac:dyDescent="0.3">
      <c r="F263">
        <f ca="1">COUNTIF(OFFSET('정보 입력 시트'!$G266, 0, 0, 1, 15), $E$2)</f>
        <v>0</v>
      </c>
      <c r="G263">
        <f ca="1">COUNTIF(OFFSET('정보 입력 시트'!$G266, 0, 0, 1, 15), $E$3)</f>
        <v>0</v>
      </c>
      <c r="H263" t="b">
        <f t="shared" ca="1" si="61"/>
        <v>0</v>
      </c>
      <c r="I263" t="str">
        <f ca="1">IF(NOT($H263), "", IF($F263=1,MATCH($E$2,OFFSET('정보 입력 시트'!$G266, 0, 0, 1, 15),0),0))</f>
        <v/>
      </c>
      <c r="J263" t="str">
        <f ca="1">IF(NOT($H263),"",IF($G263&lt;1, 0, MATCH($E$3,OFFSET('정보 입력 시트'!$G266, 0, 0, 1, 15),0)))</f>
        <v/>
      </c>
      <c r="K263" t="str">
        <f ca="1">IF(NOT($H263),"",IF($G263&lt;2, 0, MATCH($E$3,OFFSET('정보 입력 시트'!$G266, 0, J263, 1, 15-J263),0)+J263))</f>
        <v/>
      </c>
      <c r="L263" t="str">
        <f t="shared" ca="1" si="62"/>
        <v/>
      </c>
      <c r="M263" t="str" cm="1">
        <f t="array" aca="1" ref="M263" ca="1">_xlfn.IFS(NOT($H263),"",$L263=0,0,TRUE,J263)</f>
        <v/>
      </c>
      <c r="N263" t="str" cm="1">
        <f t="array" aca="1" ref="N263" ca="1">_xlfn.IFS(NOT($H263),"",$L263=0,0,TRUE,K263)</f>
        <v/>
      </c>
      <c r="O263" t="str" cm="1">
        <f t="array" aca="1" ref="O263" ca="1">_xlfn.IFS(NOT($H263), "", $F263=0, IF($G263=0, VLOOKUP("EMPTY",$D$29:$E$31,2,FALSE), VLOOKUP("REQUIRED",$D$29:$E$31,2,FALSE)), $F263&gt;1, VLOOKUP("OVER",$D$29:$E$31,2,FALSE), TRUE, VLOOKUP(I263, $A$9:$B$23, 2,FALSE))</f>
        <v/>
      </c>
      <c r="P263" t="str" cm="1">
        <f t="array" aca="1" ref="P263" ca="1">_xlfn.IFS(NOT($H263), "", $G263&lt;1, VLOOKUP("EMPTY",$D$29:$E$31,2,FALSE), $G263&gt;2, VLOOKUP("OVER",$D$29:$E$31,2,FALSE), TRUE, VLOOKUP(J263, $A$9:$B$23, 2,FALSE))</f>
        <v/>
      </c>
      <c r="Q263" t="str" cm="1">
        <f t="array" aca="1" ref="Q263" ca="1">_xlfn.IFS(NOT($H263), "", $G263&lt;2, VLOOKUP("EMPTY",$D$29:$E$31,2,FALSE), $G263&gt;2, VLOOKUP("OVER",$D$29:$E$31,2,FALSE), TRUE, VLOOKUP(K263, $A$9:$B$23, 2,FALSE))</f>
        <v/>
      </c>
    </row>
    <row r="264" spans="6:17" x14ac:dyDescent="0.3">
      <c r="F264">
        <f ca="1">COUNTIF(OFFSET('정보 입력 시트'!$G267, 0, 0, 1, 15), $E$2)</f>
        <v>0</v>
      </c>
      <c r="G264">
        <f ca="1">COUNTIF(OFFSET('정보 입력 시트'!$G267, 0, 0, 1, 15), $E$3)</f>
        <v>0</v>
      </c>
      <c r="H264" t="b">
        <f t="shared" ca="1" si="61"/>
        <v>0</v>
      </c>
      <c r="I264" t="str">
        <f ca="1">IF(NOT($H264), "", IF($F264=1,MATCH($E$2,OFFSET('정보 입력 시트'!$G267, 0, 0, 1, 15),0),0))</f>
        <v/>
      </c>
      <c r="J264" t="str">
        <f ca="1">IF(NOT($H264),"",IF($G264&lt;1, 0, MATCH($E$3,OFFSET('정보 입력 시트'!$G267, 0, 0, 1, 15),0)))</f>
        <v/>
      </c>
      <c r="K264" t="str">
        <f ca="1">IF(NOT($H264),"",IF($G264&lt;2, 0, MATCH($E$3,OFFSET('정보 입력 시트'!$G267, 0, J264, 1, 15-J264),0)+J264))</f>
        <v/>
      </c>
      <c r="L264" t="str">
        <f t="shared" ca="1" si="62"/>
        <v/>
      </c>
      <c r="M264" t="str" cm="1">
        <f t="array" aca="1" ref="M264" ca="1">_xlfn.IFS(NOT($H264),"",$L264=0,0,TRUE,J264)</f>
        <v/>
      </c>
      <c r="N264" t="str" cm="1">
        <f t="array" aca="1" ref="N264" ca="1">_xlfn.IFS(NOT($H264),"",$L264=0,0,TRUE,K264)</f>
        <v/>
      </c>
      <c r="O264" t="str" cm="1">
        <f t="array" aca="1" ref="O264" ca="1">_xlfn.IFS(NOT($H264), "", $F264=0, IF($G264=0, VLOOKUP("EMPTY",$D$29:$E$31,2,FALSE), VLOOKUP("REQUIRED",$D$29:$E$31,2,FALSE)), $F264&gt;1, VLOOKUP("OVER",$D$29:$E$31,2,FALSE), TRUE, VLOOKUP(I264, $A$9:$B$23, 2,FALSE))</f>
        <v/>
      </c>
      <c r="P264" t="str" cm="1">
        <f t="array" aca="1" ref="P264" ca="1">_xlfn.IFS(NOT($H264), "", $G264&lt;1, VLOOKUP("EMPTY",$D$29:$E$31,2,FALSE), $G264&gt;2, VLOOKUP("OVER",$D$29:$E$31,2,FALSE), TRUE, VLOOKUP(J264, $A$9:$B$23, 2,FALSE))</f>
        <v/>
      </c>
      <c r="Q264" t="str" cm="1">
        <f t="array" aca="1" ref="Q264" ca="1">_xlfn.IFS(NOT($H264), "", $G264&lt;2, VLOOKUP("EMPTY",$D$29:$E$31,2,FALSE), $G264&gt;2, VLOOKUP("OVER",$D$29:$E$31,2,FALSE), TRUE, VLOOKUP(K264, $A$9:$B$23, 2,FALSE))</f>
        <v/>
      </c>
    </row>
    <row r="265" spans="6:17" x14ac:dyDescent="0.3">
      <c r="F265">
        <f ca="1">COUNTIF(OFFSET('정보 입력 시트'!$G268, 0, 0, 1, 15), $E$2)</f>
        <v>0</v>
      </c>
      <c r="G265">
        <f ca="1">COUNTIF(OFFSET('정보 입력 시트'!$G268, 0, 0, 1, 15), $E$3)</f>
        <v>0</v>
      </c>
      <c r="H265" t="b">
        <f t="shared" ca="1" si="61"/>
        <v>0</v>
      </c>
      <c r="I265" t="str">
        <f ca="1">IF(NOT($H265), "", IF($F265=1,MATCH($E$2,OFFSET('정보 입력 시트'!$G268, 0, 0, 1, 15),0),0))</f>
        <v/>
      </c>
      <c r="J265" t="str">
        <f ca="1">IF(NOT($H265),"",IF($G265&lt;1, 0, MATCH($E$3,OFFSET('정보 입력 시트'!$G268, 0, 0, 1, 15),0)))</f>
        <v/>
      </c>
      <c r="K265" t="str">
        <f ca="1">IF(NOT($H265),"",IF($G265&lt;2, 0, MATCH($E$3,OFFSET('정보 입력 시트'!$G268, 0, J265, 1, 15-J265),0)+J265))</f>
        <v/>
      </c>
      <c r="L265" t="str">
        <f t="shared" ca="1" si="62"/>
        <v/>
      </c>
      <c r="M265" t="str" cm="1">
        <f t="array" aca="1" ref="M265" ca="1">_xlfn.IFS(NOT($H265),"",$L265=0,0,TRUE,J265)</f>
        <v/>
      </c>
      <c r="N265" t="str" cm="1">
        <f t="array" aca="1" ref="N265" ca="1">_xlfn.IFS(NOT($H265),"",$L265=0,0,TRUE,K265)</f>
        <v/>
      </c>
      <c r="O265" t="str" cm="1">
        <f t="array" aca="1" ref="O265" ca="1">_xlfn.IFS(NOT($H265), "", $F265=0, IF($G265=0, VLOOKUP("EMPTY",$D$29:$E$31,2,FALSE), VLOOKUP("REQUIRED",$D$29:$E$31,2,FALSE)), $F265&gt;1, VLOOKUP("OVER",$D$29:$E$31,2,FALSE), TRUE, VLOOKUP(I265, $A$9:$B$23, 2,FALSE))</f>
        <v/>
      </c>
      <c r="P265" t="str" cm="1">
        <f t="array" aca="1" ref="P265" ca="1">_xlfn.IFS(NOT($H265), "", $G265&lt;1, VLOOKUP("EMPTY",$D$29:$E$31,2,FALSE), $G265&gt;2, VLOOKUP("OVER",$D$29:$E$31,2,FALSE), TRUE, VLOOKUP(J265, $A$9:$B$23, 2,FALSE))</f>
        <v/>
      </c>
      <c r="Q265" t="str" cm="1">
        <f t="array" aca="1" ref="Q265" ca="1">_xlfn.IFS(NOT($H265), "", $G265&lt;2, VLOOKUP("EMPTY",$D$29:$E$31,2,FALSE), $G265&gt;2, VLOOKUP("OVER",$D$29:$E$31,2,FALSE), TRUE, VLOOKUP(K265, $A$9:$B$23, 2,FALSE))</f>
        <v/>
      </c>
    </row>
    <row r="266" spans="6:17" x14ac:dyDescent="0.3">
      <c r="F266">
        <f ca="1">COUNTIF(OFFSET('정보 입력 시트'!$G269, 0, 0, 1, 15), $E$2)</f>
        <v>0</v>
      </c>
      <c r="G266">
        <f ca="1">COUNTIF(OFFSET('정보 입력 시트'!$G269, 0, 0, 1, 15), $E$3)</f>
        <v>0</v>
      </c>
      <c r="H266" t="b">
        <f t="shared" ca="1" si="61"/>
        <v>0</v>
      </c>
      <c r="I266" t="str">
        <f ca="1">IF(NOT($H266), "", IF($F266=1,MATCH($E$2,OFFSET('정보 입력 시트'!$G269, 0, 0, 1, 15),0),0))</f>
        <v/>
      </c>
      <c r="J266" t="str">
        <f ca="1">IF(NOT($H266),"",IF($G266&lt;1, 0, MATCH($E$3,OFFSET('정보 입력 시트'!$G269, 0, 0, 1, 15),0)))</f>
        <v/>
      </c>
      <c r="K266" t="str">
        <f ca="1">IF(NOT($H266),"",IF($G266&lt;2, 0, MATCH($E$3,OFFSET('정보 입력 시트'!$G269, 0, J266, 1, 15-J266),0)+J266))</f>
        <v/>
      </c>
      <c r="L266" t="str">
        <f t="shared" ca="1" si="62"/>
        <v/>
      </c>
      <c r="M266" t="str" cm="1">
        <f t="array" aca="1" ref="M266" ca="1">_xlfn.IFS(NOT($H266),"",$L266=0,0,TRUE,J266)</f>
        <v/>
      </c>
      <c r="N266" t="str" cm="1">
        <f t="array" aca="1" ref="N266" ca="1">_xlfn.IFS(NOT($H266),"",$L266=0,0,TRUE,K266)</f>
        <v/>
      </c>
      <c r="O266" t="str" cm="1">
        <f t="array" aca="1" ref="O266" ca="1">_xlfn.IFS(NOT($H266), "", $F266=0, IF($G266=0, VLOOKUP("EMPTY",$D$29:$E$31,2,FALSE), VLOOKUP("REQUIRED",$D$29:$E$31,2,FALSE)), $F266&gt;1, VLOOKUP("OVER",$D$29:$E$31,2,FALSE), TRUE, VLOOKUP(I266, $A$9:$B$23, 2,FALSE))</f>
        <v/>
      </c>
      <c r="P266" t="str" cm="1">
        <f t="array" aca="1" ref="P266" ca="1">_xlfn.IFS(NOT($H266), "", $G266&lt;1, VLOOKUP("EMPTY",$D$29:$E$31,2,FALSE), $G266&gt;2, VLOOKUP("OVER",$D$29:$E$31,2,FALSE), TRUE, VLOOKUP(J266, $A$9:$B$23, 2,FALSE))</f>
        <v/>
      </c>
      <c r="Q266" t="str" cm="1">
        <f t="array" aca="1" ref="Q266" ca="1">_xlfn.IFS(NOT($H266), "", $G266&lt;2, VLOOKUP("EMPTY",$D$29:$E$31,2,FALSE), $G266&gt;2, VLOOKUP("OVER",$D$29:$E$31,2,FALSE), TRUE, VLOOKUP(K266, $A$9:$B$23, 2,FALSE))</f>
        <v/>
      </c>
    </row>
    <row r="267" spans="6:17" x14ac:dyDescent="0.3">
      <c r="F267">
        <f ca="1">COUNTIF(OFFSET('정보 입력 시트'!$G270, 0, 0, 1, 15), $E$2)</f>
        <v>0</v>
      </c>
      <c r="G267">
        <f ca="1">COUNTIF(OFFSET('정보 입력 시트'!$G270, 0, 0, 1, 15), $E$3)</f>
        <v>0</v>
      </c>
      <c r="H267" t="b">
        <f t="shared" ca="1" si="61"/>
        <v>0</v>
      </c>
      <c r="I267" t="str">
        <f ca="1">IF(NOT($H267), "", IF($F267=1,MATCH($E$2,OFFSET('정보 입력 시트'!$G270, 0, 0, 1, 15),0),0))</f>
        <v/>
      </c>
      <c r="J267" t="str">
        <f ca="1">IF(NOT($H267),"",IF($G267&lt;1, 0, MATCH($E$3,OFFSET('정보 입력 시트'!$G270, 0, 0, 1, 15),0)))</f>
        <v/>
      </c>
      <c r="K267" t="str">
        <f ca="1">IF(NOT($H267),"",IF($G267&lt;2, 0, MATCH($E$3,OFFSET('정보 입력 시트'!$G270, 0, J267, 1, 15-J267),0)+J267))</f>
        <v/>
      </c>
      <c r="L267" t="str">
        <f t="shared" ca="1" si="62"/>
        <v/>
      </c>
      <c r="M267" t="str" cm="1">
        <f t="array" aca="1" ref="M267" ca="1">_xlfn.IFS(NOT($H267),"",$L267=0,0,TRUE,J267)</f>
        <v/>
      </c>
      <c r="N267" t="str" cm="1">
        <f t="array" aca="1" ref="N267" ca="1">_xlfn.IFS(NOT($H267),"",$L267=0,0,TRUE,K267)</f>
        <v/>
      </c>
      <c r="O267" t="str" cm="1">
        <f t="array" aca="1" ref="O267" ca="1">_xlfn.IFS(NOT($H267), "", $F267=0, IF($G267=0, VLOOKUP("EMPTY",$D$29:$E$31,2,FALSE), VLOOKUP("REQUIRED",$D$29:$E$31,2,FALSE)), $F267&gt;1, VLOOKUP("OVER",$D$29:$E$31,2,FALSE), TRUE, VLOOKUP(I267, $A$9:$B$23, 2,FALSE))</f>
        <v/>
      </c>
      <c r="P267" t="str" cm="1">
        <f t="array" aca="1" ref="P267" ca="1">_xlfn.IFS(NOT($H267), "", $G267&lt;1, VLOOKUP("EMPTY",$D$29:$E$31,2,FALSE), $G267&gt;2, VLOOKUP("OVER",$D$29:$E$31,2,FALSE), TRUE, VLOOKUP(J267, $A$9:$B$23, 2,FALSE))</f>
        <v/>
      </c>
      <c r="Q267" t="str" cm="1">
        <f t="array" aca="1" ref="Q267" ca="1">_xlfn.IFS(NOT($H267), "", $G267&lt;2, VLOOKUP("EMPTY",$D$29:$E$31,2,FALSE), $G267&gt;2, VLOOKUP("OVER",$D$29:$E$31,2,FALSE), TRUE, VLOOKUP(K267, $A$9:$B$23, 2,FALSE))</f>
        <v/>
      </c>
    </row>
    <row r="268" spans="6:17" x14ac:dyDescent="0.3">
      <c r="F268">
        <f ca="1">COUNTIF(OFFSET('정보 입력 시트'!$G271, 0, 0, 1, 15), $E$2)</f>
        <v>0</v>
      </c>
      <c r="G268">
        <f ca="1">COUNTIF(OFFSET('정보 입력 시트'!$G271, 0, 0, 1, 15), $E$3)</f>
        <v>0</v>
      </c>
      <c r="H268" t="b">
        <f t="shared" ca="1" si="61"/>
        <v>0</v>
      </c>
      <c r="I268" t="str">
        <f ca="1">IF(NOT($H268), "", IF($F268=1,MATCH($E$2,OFFSET('정보 입력 시트'!$G271, 0, 0, 1, 15),0),0))</f>
        <v/>
      </c>
      <c r="J268" t="str">
        <f ca="1">IF(NOT($H268),"",IF($G268&lt;1, 0, MATCH($E$3,OFFSET('정보 입력 시트'!$G271, 0, 0, 1, 15),0)))</f>
        <v/>
      </c>
      <c r="K268" t="str">
        <f ca="1">IF(NOT($H268),"",IF($G268&lt;2, 0, MATCH($E$3,OFFSET('정보 입력 시트'!$G271, 0, J268, 1, 15-J268),0)+J268))</f>
        <v/>
      </c>
      <c r="L268" t="str">
        <f t="shared" ca="1" si="62"/>
        <v/>
      </c>
      <c r="M268" t="str" cm="1">
        <f t="array" aca="1" ref="M268" ca="1">_xlfn.IFS(NOT($H268),"",$L268=0,0,TRUE,J268)</f>
        <v/>
      </c>
      <c r="N268" t="str" cm="1">
        <f t="array" aca="1" ref="N268" ca="1">_xlfn.IFS(NOT($H268),"",$L268=0,0,TRUE,K268)</f>
        <v/>
      </c>
      <c r="O268" t="str" cm="1">
        <f t="array" aca="1" ref="O268" ca="1">_xlfn.IFS(NOT($H268), "", $F268=0, IF($G268=0, VLOOKUP("EMPTY",$D$29:$E$31,2,FALSE), VLOOKUP("REQUIRED",$D$29:$E$31,2,FALSE)), $F268&gt;1, VLOOKUP("OVER",$D$29:$E$31,2,FALSE), TRUE, VLOOKUP(I268, $A$9:$B$23, 2,FALSE))</f>
        <v/>
      </c>
      <c r="P268" t="str" cm="1">
        <f t="array" aca="1" ref="P268" ca="1">_xlfn.IFS(NOT($H268), "", $G268&lt;1, VLOOKUP("EMPTY",$D$29:$E$31,2,FALSE), $G268&gt;2, VLOOKUP("OVER",$D$29:$E$31,2,FALSE), TRUE, VLOOKUP(J268, $A$9:$B$23, 2,FALSE))</f>
        <v/>
      </c>
      <c r="Q268" t="str" cm="1">
        <f t="array" aca="1" ref="Q268" ca="1">_xlfn.IFS(NOT($H268), "", $G268&lt;2, VLOOKUP("EMPTY",$D$29:$E$31,2,FALSE), $G268&gt;2, VLOOKUP("OVER",$D$29:$E$31,2,FALSE), TRUE, VLOOKUP(K268, $A$9:$B$23, 2,FALSE))</f>
        <v/>
      </c>
    </row>
    <row r="269" spans="6:17" x14ac:dyDescent="0.3">
      <c r="F269">
        <f ca="1">COUNTIF(OFFSET('정보 입력 시트'!$G272, 0, 0, 1, 15), $E$2)</f>
        <v>0</v>
      </c>
      <c r="G269">
        <f ca="1">COUNTIF(OFFSET('정보 입력 시트'!$G272, 0, 0, 1, 15), $E$3)</f>
        <v>0</v>
      </c>
      <c r="H269" t="b">
        <f t="shared" ca="1" si="61"/>
        <v>0</v>
      </c>
      <c r="I269" t="str">
        <f ca="1">IF(NOT($H269), "", IF($F269=1,MATCH($E$2,OFFSET('정보 입력 시트'!$G272, 0, 0, 1, 15),0),0))</f>
        <v/>
      </c>
      <c r="J269" t="str">
        <f ca="1">IF(NOT($H269),"",IF($G269&lt;1, 0, MATCH($E$3,OFFSET('정보 입력 시트'!$G272, 0, 0, 1, 15),0)))</f>
        <v/>
      </c>
      <c r="K269" t="str">
        <f ca="1">IF(NOT($H269),"",IF($G269&lt;2, 0, MATCH($E$3,OFFSET('정보 입력 시트'!$G272, 0, J269, 1, 15-J269),0)+J269))</f>
        <v/>
      </c>
      <c r="L269" t="str">
        <f t="shared" ca="1" si="62"/>
        <v/>
      </c>
      <c r="M269" t="str" cm="1">
        <f t="array" aca="1" ref="M269" ca="1">_xlfn.IFS(NOT($H269),"",$L269=0,0,TRUE,J269)</f>
        <v/>
      </c>
      <c r="N269" t="str" cm="1">
        <f t="array" aca="1" ref="N269" ca="1">_xlfn.IFS(NOT($H269),"",$L269=0,0,TRUE,K269)</f>
        <v/>
      </c>
      <c r="O269" t="str" cm="1">
        <f t="array" aca="1" ref="O269" ca="1">_xlfn.IFS(NOT($H269), "", $F269=0, IF($G269=0, VLOOKUP("EMPTY",$D$29:$E$31,2,FALSE), VLOOKUP("REQUIRED",$D$29:$E$31,2,FALSE)), $F269&gt;1, VLOOKUP("OVER",$D$29:$E$31,2,FALSE), TRUE, VLOOKUP(I269, $A$9:$B$23, 2,FALSE))</f>
        <v/>
      </c>
      <c r="P269" t="str" cm="1">
        <f t="array" aca="1" ref="P269" ca="1">_xlfn.IFS(NOT($H269), "", $G269&lt;1, VLOOKUP("EMPTY",$D$29:$E$31,2,FALSE), $G269&gt;2, VLOOKUP("OVER",$D$29:$E$31,2,FALSE), TRUE, VLOOKUP(J269, $A$9:$B$23, 2,FALSE))</f>
        <v/>
      </c>
      <c r="Q269" t="str" cm="1">
        <f t="array" aca="1" ref="Q269" ca="1">_xlfn.IFS(NOT($H269), "", $G269&lt;2, VLOOKUP("EMPTY",$D$29:$E$31,2,FALSE), $G269&gt;2, VLOOKUP("OVER",$D$29:$E$31,2,FALSE), TRUE, VLOOKUP(K269, $A$9:$B$23, 2,FALSE))</f>
        <v/>
      </c>
    </row>
    <row r="270" spans="6:17" x14ac:dyDescent="0.3">
      <c r="F270">
        <f ca="1">COUNTIF(OFFSET('정보 입력 시트'!$G273, 0, 0, 1, 15), $E$2)</f>
        <v>0</v>
      </c>
      <c r="G270">
        <f ca="1">COUNTIF(OFFSET('정보 입력 시트'!$G273, 0, 0, 1, 15), $E$3)</f>
        <v>0</v>
      </c>
      <c r="H270" t="b">
        <f t="shared" ca="1" si="61"/>
        <v>0</v>
      </c>
      <c r="I270" t="str">
        <f ca="1">IF(NOT($H270), "", IF($F270=1,MATCH($E$2,OFFSET('정보 입력 시트'!$G273, 0, 0, 1, 15),0),0))</f>
        <v/>
      </c>
      <c r="J270" t="str">
        <f ca="1">IF(NOT($H270),"",IF($G270&lt;1, 0, MATCH($E$3,OFFSET('정보 입력 시트'!$G273, 0, 0, 1, 15),0)))</f>
        <v/>
      </c>
      <c r="K270" t="str">
        <f ca="1">IF(NOT($H270),"",IF($G270&lt;2, 0, MATCH($E$3,OFFSET('정보 입력 시트'!$G273, 0, J270, 1, 15-J270),0)+J270))</f>
        <v/>
      </c>
      <c r="L270" t="str">
        <f t="shared" ca="1" si="62"/>
        <v/>
      </c>
      <c r="M270" t="str" cm="1">
        <f t="array" aca="1" ref="M270" ca="1">_xlfn.IFS(NOT($H270),"",$L270=0,0,TRUE,J270)</f>
        <v/>
      </c>
      <c r="N270" t="str" cm="1">
        <f t="array" aca="1" ref="N270" ca="1">_xlfn.IFS(NOT($H270),"",$L270=0,0,TRUE,K270)</f>
        <v/>
      </c>
      <c r="O270" t="str" cm="1">
        <f t="array" aca="1" ref="O270" ca="1">_xlfn.IFS(NOT($H270), "", $F270=0, IF($G270=0, VLOOKUP("EMPTY",$D$29:$E$31,2,FALSE), VLOOKUP("REQUIRED",$D$29:$E$31,2,FALSE)), $F270&gt;1, VLOOKUP("OVER",$D$29:$E$31,2,FALSE), TRUE, VLOOKUP(I270, $A$9:$B$23, 2,FALSE))</f>
        <v/>
      </c>
      <c r="P270" t="str" cm="1">
        <f t="array" aca="1" ref="P270" ca="1">_xlfn.IFS(NOT($H270), "", $G270&lt;1, VLOOKUP("EMPTY",$D$29:$E$31,2,FALSE), $G270&gt;2, VLOOKUP("OVER",$D$29:$E$31,2,FALSE), TRUE, VLOOKUP(J270, $A$9:$B$23, 2,FALSE))</f>
        <v/>
      </c>
      <c r="Q270" t="str" cm="1">
        <f t="array" aca="1" ref="Q270" ca="1">_xlfn.IFS(NOT($H270), "", $G270&lt;2, VLOOKUP("EMPTY",$D$29:$E$31,2,FALSE), $G270&gt;2, VLOOKUP("OVER",$D$29:$E$31,2,FALSE), TRUE, VLOOKUP(K270, $A$9:$B$23, 2,FALSE))</f>
        <v/>
      </c>
    </row>
    <row r="271" spans="6:17" x14ac:dyDescent="0.3">
      <c r="F271">
        <f ca="1">COUNTIF(OFFSET('정보 입력 시트'!$G274, 0, 0, 1, 15), $E$2)</f>
        <v>0</v>
      </c>
      <c r="G271">
        <f ca="1">COUNTIF(OFFSET('정보 입력 시트'!$G274, 0, 0, 1, 15), $E$3)</f>
        <v>0</v>
      </c>
      <c r="H271" t="b">
        <f t="shared" ca="1" si="61"/>
        <v>0</v>
      </c>
      <c r="I271" t="str">
        <f ca="1">IF(NOT($H271), "", IF($F271=1,MATCH($E$2,OFFSET('정보 입력 시트'!$G274, 0, 0, 1, 15),0),0))</f>
        <v/>
      </c>
      <c r="J271" t="str">
        <f ca="1">IF(NOT($H271),"",IF($G271&lt;1, 0, MATCH($E$3,OFFSET('정보 입력 시트'!$G274, 0, 0, 1, 15),0)))</f>
        <v/>
      </c>
      <c r="K271" t="str">
        <f ca="1">IF(NOT($H271),"",IF($G271&lt;2, 0, MATCH($E$3,OFFSET('정보 입력 시트'!$G274, 0, J271, 1, 15-J271),0)+J271))</f>
        <v/>
      </c>
      <c r="L271" t="str">
        <f t="shared" ca="1" si="62"/>
        <v/>
      </c>
      <c r="M271" t="str" cm="1">
        <f t="array" aca="1" ref="M271" ca="1">_xlfn.IFS(NOT($H271),"",$L271=0,0,TRUE,J271)</f>
        <v/>
      </c>
      <c r="N271" t="str" cm="1">
        <f t="array" aca="1" ref="N271" ca="1">_xlfn.IFS(NOT($H271),"",$L271=0,0,TRUE,K271)</f>
        <v/>
      </c>
      <c r="O271" t="str" cm="1">
        <f t="array" aca="1" ref="O271" ca="1">_xlfn.IFS(NOT($H271), "", $F271=0, IF($G271=0, VLOOKUP("EMPTY",$D$29:$E$31,2,FALSE), VLOOKUP("REQUIRED",$D$29:$E$31,2,FALSE)), $F271&gt;1, VLOOKUP("OVER",$D$29:$E$31,2,FALSE), TRUE, VLOOKUP(I271, $A$9:$B$23, 2,FALSE))</f>
        <v/>
      </c>
      <c r="P271" t="str" cm="1">
        <f t="array" aca="1" ref="P271" ca="1">_xlfn.IFS(NOT($H271), "", $G271&lt;1, VLOOKUP("EMPTY",$D$29:$E$31,2,FALSE), $G271&gt;2, VLOOKUP("OVER",$D$29:$E$31,2,FALSE), TRUE, VLOOKUP(J271, $A$9:$B$23, 2,FALSE))</f>
        <v/>
      </c>
      <c r="Q271" t="str" cm="1">
        <f t="array" aca="1" ref="Q271" ca="1">_xlfn.IFS(NOT($H271), "", $G271&lt;2, VLOOKUP("EMPTY",$D$29:$E$31,2,FALSE), $G271&gt;2, VLOOKUP("OVER",$D$29:$E$31,2,FALSE), TRUE, VLOOKUP(K271, $A$9:$B$23, 2,FALSE))</f>
        <v/>
      </c>
    </row>
    <row r="272" spans="6:17" x14ac:dyDescent="0.3">
      <c r="F272">
        <f ca="1">COUNTIF(OFFSET('정보 입력 시트'!$G275, 0, 0, 1, 15), $E$2)</f>
        <v>0</v>
      </c>
      <c r="G272">
        <f ca="1">COUNTIF(OFFSET('정보 입력 시트'!$G275, 0, 0, 1, 15), $E$3)</f>
        <v>0</v>
      </c>
      <c r="H272" t="b">
        <f t="shared" ca="1" si="61"/>
        <v>0</v>
      </c>
      <c r="I272" t="str">
        <f ca="1">IF(NOT($H272), "", IF($F272=1,MATCH($E$2,OFFSET('정보 입력 시트'!$G275, 0, 0, 1, 15),0),0))</f>
        <v/>
      </c>
      <c r="J272" t="str">
        <f ca="1">IF(NOT($H272),"",IF($G272&lt;1, 0, MATCH($E$3,OFFSET('정보 입력 시트'!$G275, 0, 0, 1, 15),0)))</f>
        <v/>
      </c>
      <c r="K272" t="str">
        <f ca="1">IF(NOT($H272),"",IF($G272&lt;2, 0, MATCH($E$3,OFFSET('정보 입력 시트'!$G275, 0, J272, 1, 15-J272),0)+J272))</f>
        <v/>
      </c>
      <c r="L272" t="str">
        <f t="shared" ca="1" si="62"/>
        <v/>
      </c>
      <c r="M272" t="str" cm="1">
        <f t="array" aca="1" ref="M272" ca="1">_xlfn.IFS(NOT($H272),"",$L272=0,0,TRUE,J272)</f>
        <v/>
      </c>
      <c r="N272" t="str" cm="1">
        <f t="array" aca="1" ref="N272" ca="1">_xlfn.IFS(NOT($H272),"",$L272=0,0,TRUE,K272)</f>
        <v/>
      </c>
      <c r="O272" t="str" cm="1">
        <f t="array" aca="1" ref="O272" ca="1">_xlfn.IFS(NOT($H272), "", $F272=0, IF($G272=0, VLOOKUP("EMPTY",$D$29:$E$31,2,FALSE), VLOOKUP("REQUIRED",$D$29:$E$31,2,FALSE)), $F272&gt;1, VLOOKUP("OVER",$D$29:$E$31,2,FALSE), TRUE, VLOOKUP(I272, $A$9:$B$23, 2,FALSE))</f>
        <v/>
      </c>
      <c r="P272" t="str" cm="1">
        <f t="array" aca="1" ref="P272" ca="1">_xlfn.IFS(NOT($H272), "", $G272&lt;1, VLOOKUP("EMPTY",$D$29:$E$31,2,FALSE), $G272&gt;2, VLOOKUP("OVER",$D$29:$E$31,2,FALSE), TRUE, VLOOKUP(J272, $A$9:$B$23, 2,FALSE))</f>
        <v/>
      </c>
      <c r="Q272" t="str" cm="1">
        <f t="array" aca="1" ref="Q272" ca="1">_xlfn.IFS(NOT($H272), "", $G272&lt;2, VLOOKUP("EMPTY",$D$29:$E$31,2,FALSE), $G272&gt;2, VLOOKUP("OVER",$D$29:$E$31,2,FALSE), TRUE, VLOOKUP(K272, $A$9:$B$23, 2,FALSE))</f>
        <v/>
      </c>
    </row>
    <row r="273" spans="6:17" x14ac:dyDescent="0.3">
      <c r="F273">
        <f ca="1">COUNTIF(OFFSET('정보 입력 시트'!$G276, 0, 0, 1, 15), $E$2)</f>
        <v>0</v>
      </c>
      <c r="G273">
        <f ca="1">COUNTIF(OFFSET('정보 입력 시트'!$G276, 0, 0, 1, 15), $E$3)</f>
        <v>0</v>
      </c>
      <c r="H273" t="b">
        <f t="shared" ca="1" si="61"/>
        <v>0</v>
      </c>
      <c r="I273" t="str">
        <f ca="1">IF(NOT($H273), "", IF($F273=1,MATCH($E$2,OFFSET('정보 입력 시트'!$G276, 0, 0, 1, 15),0),0))</f>
        <v/>
      </c>
      <c r="J273" t="str">
        <f ca="1">IF(NOT($H273),"",IF($G273&lt;1, 0, MATCH($E$3,OFFSET('정보 입력 시트'!$G276, 0, 0, 1, 15),0)))</f>
        <v/>
      </c>
      <c r="K273" t="str">
        <f ca="1">IF(NOT($H273),"",IF($G273&lt;2, 0, MATCH($E$3,OFFSET('정보 입력 시트'!$G276, 0, J273, 1, 15-J273),0)+J273))</f>
        <v/>
      </c>
      <c r="L273" t="str">
        <f t="shared" ca="1" si="62"/>
        <v/>
      </c>
      <c r="M273" t="str" cm="1">
        <f t="array" aca="1" ref="M273" ca="1">_xlfn.IFS(NOT($H273),"",$L273=0,0,TRUE,J273)</f>
        <v/>
      </c>
      <c r="N273" t="str" cm="1">
        <f t="array" aca="1" ref="N273" ca="1">_xlfn.IFS(NOT($H273),"",$L273=0,0,TRUE,K273)</f>
        <v/>
      </c>
      <c r="O273" t="str" cm="1">
        <f t="array" aca="1" ref="O273" ca="1">_xlfn.IFS(NOT($H273), "", $F273=0, IF($G273=0, VLOOKUP("EMPTY",$D$29:$E$31,2,FALSE), VLOOKUP("REQUIRED",$D$29:$E$31,2,FALSE)), $F273&gt;1, VLOOKUP("OVER",$D$29:$E$31,2,FALSE), TRUE, VLOOKUP(I273, $A$9:$B$23, 2,FALSE))</f>
        <v/>
      </c>
      <c r="P273" t="str" cm="1">
        <f t="array" aca="1" ref="P273" ca="1">_xlfn.IFS(NOT($H273), "", $G273&lt;1, VLOOKUP("EMPTY",$D$29:$E$31,2,FALSE), $G273&gt;2, VLOOKUP("OVER",$D$29:$E$31,2,FALSE), TRUE, VLOOKUP(J273, $A$9:$B$23, 2,FALSE))</f>
        <v/>
      </c>
      <c r="Q273" t="str" cm="1">
        <f t="array" aca="1" ref="Q273" ca="1">_xlfn.IFS(NOT($H273), "", $G273&lt;2, VLOOKUP("EMPTY",$D$29:$E$31,2,FALSE), $G273&gt;2, VLOOKUP("OVER",$D$29:$E$31,2,FALSE), TRUE, VLOOKUP(K273, $A$9:$B$23, 2,FALSE))</f>
        <v/>
      </c>
    </row>
    <row r="274" spans="6:17" x14ac:dyDescent="0.3">
      <c r="F274">
        <f ca="1">COUNTIF(OFFSET('정보 입력 시트'!$G277, 0, 0, 1, 15), $E$2)</f>
        <v>0</v>
      </c>
      <c r="G274">
        <f ca="1">COUNTIF(OFFSET('정보 입력 시트'!$G277, 0, 0, 1, 15), $E$3)</f>
        <v>0</v>
      </c>
      <c r="H274" t="b">
        <f t="shared" ca="1" si="61"/>
        <v>0</v>
      </c>
      <c r="I274" t="str">
        <f ca="1">IF(NOT($H274), "", IF($F274=1,MATCH($E$2,OFFSET('정보 입력 시트'!$G277, 0, 0, 1, 15),0),0))</f>
        <v/>
      </c>
      <c r="J274" t="str">
        <f ca="1">IF(NOT($H274),"",IF($G274&lt;1, 0, MATCH($E$3,OFFSET('정보 입력 시트'!$G277, 0, 0, 1, 15),0)))</f>
        <v/>
      </c>
      <c r="K274" t="str">
        <f ca="1">IF(NOT($H274),"",IF($G274&lt;2, 0, MATCH($E$3,OFFSET('정보 입력 시트'!$G277, 0, J274, 1, 15-J274),0)+J274))</f>
        <v/>
      </c>
      <c r="L274" t="str">
        <f t="shared" ca="1" si="62"/>
        <v/>
      </c>
      <c r="M274" t="str" cm="1">
        <f t="array" aca="1" ref="M274" ca="1">_xlfn.IFS(NOT($H274),"",$L274=0,0,TRUE,J274)</f>
        <v/>
      </c>
      <c r="N274" t="str" cm="1">
        <f t="array" aca="1" ref="N274" ca="1">_xlfn.IFS(NOT($H274),"",$L274=0,0,TRUE,K274)</f>
        <v/>
      </c>
      <c r="O274" t="str" cm="1">
        <f t="array" aca="1" ref="O274" ca="1">_xlfn.IFS(NOT($H274), "", $F274=0, IF($G274=0, VLOOKUP("EMPTY",$D$29:$E$31,2,FALSE), VLOOKUP("REQUIRED",$D$29:$E$31,2,FALSE)), $F274&gt;1, VLOOKUP("OVER",$D$29:$E$31,2,FALSE), TRUE, VLOOKUP(I274, $A$9:$B$23, 2,FALSE))</f>
        <v/>
      </c>
      <c r="P274" t="str" cm="1">
        <f t="array" aca="1" ref="P274" ca="1">_xlfn.IFS(NOT($H274), "", $G274&lt;1, VLOOKUP("EMPTY",$D$29:$E$31,2,FALSE), $G274&gt;2, VLOOKUP("OVER",$D$29:$E$31,2,FALSE), TRUE, VLOOKUP(J274, $A$9:$B$23, 2,FALSE))</f>
        <v/>
      </c>
      <c r="Q274" t="str" cm="1">
        <f t="array" aca="1" ref="Q274" ca="1">_xlfn.IFS(NOT($H274), "", $G274&lt;2, VLOOKUP("EMPTY",$D$29:$E$31,2,FALSE), $G274&gt;2, VLOOKUP("OVER",$D$29:$E$31,2,FALSE), TRUE, VLOOKUP(K274, $A$9:$B$23, 2,FALSE))</f>
        <v/>
      </c>
    </row>
    <row r="275" spans="6:17" x14ac:dyDescent="0.3">
      <c r="F275">
        <f ca="1">COUNTIF(OFFSET('정보 입력 시트'!$G278, 0, 0, 1, 15), $E$2)</f>
        <v>0</v>
      </c>
      <c r="G275">
        <f ca="1">COUNTIF(OFFSET('정보 입력 시트'!$G278, 0, 0, 1, 15), $E$3)</f>
        <v>0</v>
      </c>
      <c r="H275" t="b">
        <f t="shared" ca="1" si="61"/>
        <v>0</v>
      </c>
      <c r="I275" t="str">
        <f ca="1">IF(NOT($H275), "", IF($F275=1,MATCH($E$2,OFFSET('정보 입력 시트'!$G278, 0, 0, 1, 15),0),0))</f>
        <v/>
      </c>
      <c r="J275" t="str">
        <f ca="1">IF(NOT($H275),"",IF($G275&lt;1, 0, MATCH($E$3,OFFSET('정보 입력 시트'!$G278, 0, 0, 1, 15),0)))</f>
        <v/>
      </c>
      <c r="K275" t="str">
        <f ca="1">IF(NOT($H275),"",IF($G275&lt;2, 0, MATCH($E$3,OFFSET('정보 입력 시트'!$G278, 0, J275, 1, 15-J275),0)+J275))</f>
        <v/>
      </c>
      <c r="L275" t="str">
        <f t="shared" ca="1" si="62"/>
        <v/>
      </c>
      <c r="M275" t="str" cm="1">
        <f t="array" aca="1" ref="M275" ca="1">_xlfn.IFS(NOT($H275),"",$L275=0,0,TRUE,J275)</f>
        <v/>
      </c>
      <c r="N275" t="str" cm="1">
        <f t="array" aca="1" ref="N275" ca="1">_xlfn.IFS(NOT($H275),"",$L275=0,0,TRUE,K275)</f>
        <v/>
      </c>
      <c r="O275" t="str" cm="1">
        <f t="array" aca="1" ref="O275" ca="1">_xlfn.IFS(NOT($H275), "", $F275=0, IF($G275=0, VLOOKUP("EMPTY",$D$29:$E$31,2,FALSE), VLOOKUP("REQUIRED",$D$29:$E$31,2,FALSE)), $F275&gt;1, VLOOKUP("OVER",$D$29:$E$31,2,FALSE), TRUE, VLOOKUP(I275, $A$9:$B$23, 2,FALSE))</f>
        <v/>
      </c>
      <c r="P275" t="str" cm="1">
        <f t="array" aca="1" ref="P275" ca="1">_xlfn.IFS(NOT($H275), "", $G275&lt;1, VLOOKUP("EMPTY",$D$29:$E$31,2,FALSE), $G275&gt;2, VLOOKUP("OVER",$D$29:$E$31,2,FALSE), TRUE, VLOOKUP(J275, $A$9:$B$23, 2,FALSE))</f>
        <v/>
      </c>
      <c r="Q275" t="str" cm="1">
        <f t="array" aca="1" ref="Q275" ca="1">_xlfn.IFS(NOT($H275), "", $G275&lt;2, VLOOKUP("EMPTY",$D$29:$E$31,2,FALSE), $G275&gt;2, VLOOKUP("OVER",$D$29:$E$31,2,FALSE), TRUE, VLOOKUP(K275, $A$9:$B$23, 2,FALSE))</f>
        <v/>
      </c>
    </row>
    <row r="276" spans="6:17" x14ac:dyDescent="0.3">
      <c r="F276">
        <f ca="1">COUNTIF(OFFSET('정보 입력 시트'!$G279, 0, 0, 1, 15), $E$2)</f>
        <v>0</v>
      </c>
      <c r="G276">
        <f ca="1">COUNTIF(OFFSET('정보 입력 시트'!$G279, 0, 0, 1, 15), $E$3)</f>
        <v>0</v>
      </c>
      <c r="H276" t="b">
        <f t="shared" ca="1" si="61"/>
        <v>0</v>
      </c>
      <c r="I276" t="str">
        <f ca="1">IF(NOT($H276), "", IF($F276=1,MATCH($E$2,OFFSET('정보 입력 시트'!$G279, 0, 0, 1, 15),0),0))</f>
        <v/>
      </c>
      <c r="J276" t="str">
        <f ca="1">IF(NOT($H276),"",IF($G276&lt;1, 0, MATCH($E$3,OFFSET('정보 입력 시트'!$G279, 0, 0, 1, 15),0)))</f>
        <v/>
      </c>
      <c r="K276" t="str">
        <f ca="1">IF(NOT($H276),"",IF($G276&lt;2, 0, MATCH($E$3,OFFSET('정보 입력 시트'!$G279, 0, J276, 1, 15-J276),0)+J276))</f>
        <v/>
      </c>
      <c r="L276" t="str">
        <f t="shared" ca="1" si="62"/>
        <v/>
      </c>
      <c r="M276" t="str" cm="1">
        <f t="array" aca="1" ref="M276" ca="1">_xlfn.IFS(NOT($H276),"",$L276=0,0,TRUE,J276)</f>
        <v/>
      </c>
      <c r="N276" t="str" cm="1">
        <f t="array" aca="1" ref="N276" ca="1">_xlfn.IFS(NOT($H276),"",$L276=0,0,TRUE,K276)</f>
        <v/>
      </c>
      <c r="O276" t="str" cm="1">
        <f t="array" aca="1" ref="O276" ca="1">_xlfn.IFS(NOT($H276), "", $F276=0, IF($G276=0, VLOOKUP("EMPTY",$D$29:$E$31,2,FALSE), VLOOKUP("REQUIRED",$D$29:$E$31,2,FALSE)), $F276&gt;1, VLOOKUP("OVER",$D$29:$E$31,2,FALSE), TRUE, VLOOKUP(I276, $A$9:$B$23, 2,FALSE))</f>
        <v/>
      </c>
      <c r="P276" t="str" cm="1">
        <f t="array" aca="1" ref="P276" ca="1">_xlfn.IFS(NOT($H276), "", $G276&lt;1, VLOOKUP("EMPTY",$D$29:$E$31,2,FALSE), $G276&gt;2, VLOOKUP("OVER",$D$29:$E$31,2,FALSE), TRUE, VLOOKUP(J276, $A$9:$B$23, 2,FALSE))</f>
        <v/>
      </c>
      <c r="Q276" t="str" cm="1">
        <f t="array" aca="1" ref="Q276" ca="1">_xlfn.IFS(NOT($H276), "", $G276&lt;2, VLOOKUP("EMPTY",$D$29:$E$31,2,FALSE), $G276&gt;2, VLOOKUP("OVER",$D$29:$E$31,2,FALSE), TRUE, VLOOKUP(K276, $A$9:$B$23, 2,FALSE))</f>
        <v/>
      </c>
    </row>
    <row r="277" spans="6:17" x14ac:dyDescent="0.3">
      <c r="F277">
        <f ca="1">COUNTIF(OFFSET('정보 입력 시트'!$G280, 0, 0, 1, 15), $E$2)</f>
        <v>0</v>
      </c>
      <c r="G277">
        <f ca="1">COUNTIF(OFFSET('정보 입력 시트'!$G280, 0, 0, 1, 15), $E$3)</f>
        <v>0</v>
      </c>
      <c r="H277" t="b">
        <f t="shared" ca="1" si="61"/>
        <v>0</v>
      </c>
      <c r="I277" t="str">
        <f ca="1">IF(NOT($H277), "", IF($F277=1,MATCH($E$2,OFFSET('정보 입력 시트'!$G280, 0, 0, 1, 15),0),0))</f>
        <v/>
      </c>
      <c r="J277" t="str">
        <f ca="1">IF(NOT($H277),"",IF($G277&lt;1, 0, MATCH($E$3,OFFSET('정보 입력 시트'!$G280, 0, 0, 1, 15),0)))</f>
        <v/>
      </c>
      <c r="K277" t="str">
        <f ca="1">IF(NOT($H277),"",IF($G277&lt;2, 0, MATCH($E$3,OFFSET('정보 입력 시트'!$G280, 0, J277, 1, 15-J277),0)+J277))</f>
        <v/>
      </c>
      <c r="L277" t="str">
        <f t="shared" ca="1" si="62"/>
        <v/>
      </c>
      <c r="M277" t="str" cm="1">
        <f t="array" aca="1" ref="M277" ca="1">_xlfn.IFS(NOT($H277),"",$L277=0,0,TRUE,J277)</f>
        <v/>
      </c>
      <c r="N277" t="str" cm="1">
        <f t="array" aca="1" ref="N277" ca="1">_xlfn.IFS(NOT($H277),"",$L277=0,0,TRUE,K277)</f>
        <v/>
      </c>
      <c r="O277" t="str" cm="1">
        <f t="array" aca="1" ref="O277" ca="1">_xlfn.IFS(NOT($H277), "", $F277=0, IF($G277=0, VLOOKUP("EMPTY",$D$29:$E$31,2,FALSE), VLOOKUP("REQUIRED",$D$29:$E$31,2,FALSE)), $F277&gt;1, VLOOKUP("OVER",$D$29:$E$31,2,FALSE), TRUE, VLOOKUP(I277, $A$9:$B$23, 2,FALSE))</f>
        <v/>
      </c>
      <c r="P277" t="str" cm="1">
        <f t="array" aca="1" ref="P277" ca="1">_xlfn.IFS(NOT($H277), "", $G277&lt;1, VLOOKUP("EMPTY",$D$29:$E$31,2,FALSE), $G277&gt;2, VLOOKUP("OVER",$D$29:$E$31,2,FALSE), TRUE, VLOOKUP(J277, $A$9:$B$23, 2,FALSE))</f>
        <v/>
      </c>
      <c r="Q277" t="str" cm="1">
        <f t="array" aca="1" ref="Q277" ca="1">_xlfn.IFS(NOT($H277), "", $G277&lt;2, VLOOKUP("EMPTY",$D$29:$E$31,2,FALSE), $G277&gt;2, VLOOKUP("OVER",$D$29:$E$31,2,FALSE), TRUE, VLOOKUP(K277, $A$9:$B$23, 2,FALSE))</f>
        <v/>
      </c>
    </row>
    <row r="278" spans="6:17" x14ac:dyDescent="0.3">
      <c r="F278">
        <f ca="1">COUNTIF(OFFSET('정보 입력 시트'!$G281, 0, 0, 1, 15), $E$2)</f>
        <v>0</v>
      </c>
      <c r="G278">
        <f ca="1">COUNTIF(OFFSET('정보 입력 시트'!$G281, 0, 0, 1, 15), $E$3)</f>
        <v>0</v>
      </c>
      <c r="H278" t="b">
        <f t="shared" ca="1" si="61"/>
        <v>0</v>
      </c>
      <c r="I278" t="str">
        <f ca="1">IF(NOT($H278), "", IF($F278=1,MATCH($E$2,OFFSET('정보 입력 시트'!$G281, 0, 0, 1, 15),0),0))</f>
        <v/>
      </c>
      <c r="J278" t="str">
        <f ca="1">IF(NOT($H278),"",IF($G278&lt;1, 0, MATCH($E$3,OFFSET('정보 입력 시트'!$G281, 0, 0, 1, 15),0)))</f>
        <v/>
      </c>
      <c r="K278" t="str">
        <f ca="1">IF(NOT($H278),"",IF($G278&lt;2, 0, MATCH($E$3,OFFSET('정보 입력 시트'!$G281, 0, J278, 1, 15-J278),0)+J278))</f>
        <v/>
      </c>
      <c r="L278" t="str">
        <f t="shared" ca="1" si="62"/>
        <v/>
      </c>
      <c r="M278" t="str" cm="1">
        <f t="array" aca="1" ref="M278" ca="1">_xlfn.IFS(NOT($H278),"",$L278=0,0,TRUE,J278)</f>
        <v/>
      </c>
      <c r="N278" t="str" cm="1">
        <f t="array" aca="1" ref="N278" ca="1">_xlfn.IFS(NOT($H278),"",$L278=0,0,TRUE,K278)</f>
        <v/>
      </c>
      <c r="O278" t="str" cm="1">
        <f t="array" aca="1" ref="O278" ca="1">_xlfn.IFS(NOT($H278), "", $F278=0, IF($G278=0, VLOOKUP("EMPTY",$D$29:$E$31,2,FALSE), VLOOKUP("REQUIRED",$D$29:$E$31,2,FALSE)), $F278&gt;1, VLOOKUP("OVER",$D$29:$E$31,2,FALSE), TRUE, VLOOKUP(I278, $A$9:$B$23, 2,FALSE))</f>
        <v/>
      </c>
      <c r="P278" t="str" cm="1">
        <f t="array" aca="1" ref="P278" ca="1">_xlfn.IFS(NOT($H278), "", $G278&lt;1, VLOOKUP("EMPTY",$D$29:$E$31,2,FALSE), $G278&gt;2, VLOOKUP("OVER",$D$29:$E$31,2,FALSE), TRUE, VLOOKUP(J278, $A$9:$B$23, 2,FALSE))</f>
        <v/>
      </c>
      <c r="Q278" t="str" cm="1">
        <f t="array" aca="1" ref="Q278" ca="1">_xlfn.IFS(NOT($H278), "", $G278&lt;2, VLOOKUP("EMPTY",$D$29:$E$31,2,FALSE), $G278&gt;2, VLOOKUP("OVER",$D$29:$E$31,2,FALSE), TRUE, VLOOKUP(K278, $A$9:$B$23, 2,FALSE))</f>
        <v/>
      </c>
    </row>
    <row r="279" spans="6:17" x14ac:dyDescent="0.3">
      <c r="F279">
        <f ca="1">COUNTIF(OFFSET('정보 입력 시트'!$G282, 0, 0, 1, 15), $E$2)</f>
        <v>0</v>
      </c>
      <c r="G279">
        <f ca="1">COUNTIF(OFFSET('정보 입력 시트'!$G282, 0, 0, 1, 15), $E$3)</f>
        <v>0</v>
      </c>
      <c r="H279" t="b">
        <f t="shared" ca="1" si="61"/>
        <v>0</v>
      </c>
      <c r="I279" t="str">
        <f ca="1">IF(NOT($H279), "", IF($F279=1,MATCH($E$2,OFFSET('정보 입력 시트'!$G282, 0, 0, 1, 15),0),0))</f>
        <v/>
      </c>
      <c r="J279" t="str">
        <f ca="1">IF(NOT($H279),"",IF($G279&lt;1, 0, MATCH($E$3,OFFSET('정보 입력 시트'!$G282, 0, 0, 1, 15),0)))</f>
        <v/>
      </c>
      <c r="K279" t="str">
        <f ca="1">IF(NOT($H279),"",IF($G279&lt;2, 0, MATCH($E$3,OFFSET('정보 입력 시트'!$G282, 0, J279, 1, 15-J279),0)+J279))</f>
        <v/>
      </c>
      <c r="L279" t="str">
        <f t="shared" ca="1" si="62"/>
        <v/>
      </c>
      <c r="M279" t="str" cm="1">
        <f t="array" aca="1" ref="M279" ca="1">_xlfn.IFS(NOT($H279),"",$L279=0,0,TRUE,J279)</f>
        <v/>
      </c>
      <c r="N279" t="str" cm="1">
        <f t="array" aca="1" ref="N279" ca="1">_xlfn.IFS(NOT($H279),"",$L279=0,0,TRUE,K279)</f>
        <v/>
      </c>
      <c r="O279" t="str" cm="1">
        <f t="array" aca="1" ref="O279" ca="1">_xlfn.IFS(NOT($H279), "", $F279=0, IF($G279=0, VLOOKUP("EMPTY",$D$29:$E$31,2,FALSE), VLOOKUP("REQUIRED",$D$29:$E$31,2,FALSE)), $F279&gt;1, VLOOKUP("OVER",$D$29:$E$31,2,FALSE), TRUE, VLOOKUP(I279, $A$9:$B$23, 2,FALSE))</f>
        <v/>
      </c>
      <c r="P279" t="str" cm="1">
        <f t="array" aca="1" ref="P279" ca="1">_xlfn.IFS(NOT($H279), "", $G279&lt;1, VLOOKUP("EMPTY",$D$29:$E$31,2,FALSE), $G279&gt;2, VLOOKUP("OVER",$D$29:$E$31,2,FALSE), TRUE, VLOOKUP(J279, $A$9:$B$23, 2,FALSE))</f>
        <v/>
      </c>
      <c r="Q279" t="str" cm="1">
        <f t="array" aca="1" ref="Q279" ca="1">_xlfn.IFS(NOT($H279), "", $G279&lt;2, VLOOKUP("EMPTY",$D$29:$E$31,2,FALSE), $G279&gt;2, VLOOKUP("OVER",$D$29:$E$31,2,FALSE), TRUE, VLOOKUP(K279, $A$9:$B$23, 2,FALSE))</f>
        <v/>
      </c>
    </row>
    <row r="280" spans="6:17" x14ac:dyDescent="0.3">
      <c r="F280">
        <f ca="1">COUNTIF(OFFSET('정보 입력 시트'!$G283, 0, 0, 1, 15), $E$2)</f>
        <v>0</v>
      </c>
      <c r="G280">
        <f ca="1">COUNTIF(OFFSET('정보 입력 시트'!$G283, 0, 0, 1, 15), $E$3)</f>
        <v>0</v>
      </c>
      <c r="H280" t="b">
        <f t="shared" ca="1" si="61"/>
        <v>0</v>
      </c>
      <c r="I280" t="str">
        <f ca="1">IF(NOT($H280), "", IF($F280=1,MATCH($E$2,OFFSET('정보 입력 시트'!$G283, 0, 0, 1, 15),0),0))</f>
        <v/>
      </c>
      <c r="J280" t="str">
        <f ca="1">IF(NOT($H280),"",IF($G280&lt;1, 0, MATCH($E$3,OFFSET('정보 입력 시트'!$G283, 0, 0, 1, 15),0)))</f>
        <v/>
      </c>
      <c r="K280" t="str">
        <f ca="1">IF(NOT($H280),"",IF($G280&lt;2, 0, MATCH($E$3,OFFSET('정보 입력 시트'!$G283, 0, J280, 1, 15-J280),0)+J280))</f>
        <v/>
      </c>
      <c r="L280" t="str">
        <f t="shared" ca="1" si="62"/>
        <v/>
      </c>
      <c r="M280" t="str" cm="1">
        <f t="array" aca="1" ref="M280" ca="1">_xlfn.IFS(NOT($H280),"",$L280=0,0,TRUE,J280)</f>
        <v/>
      </c>
      <c r="N280" t="str" cm="1">
        <f t="array" aca="1" ref="N280" ca="1">_xlfn.IFS(NOT($H280),"",$L280=0,0,TRUE,K280)</f>
        <v/>
      </c>
      <c r="O280" t="str" cm="1">
        <f t="array" aca="1" ref="O280" ca="1">_xlfn.IFS(NOT($H280), "", $F280=0, IF($G280=0, VLOOKUP("EMPTY",$D$29:$E$31,2,FALSE), VLOOKUP("REQUIRED",$D$29:$E$31,2,FALSE)), $F280&gt;1, VLOOKUP("OVER",$D$29:$E$31,2,FALSE), TRUE, VLOOKUP(I280, $A$9:$B$23, 2,FALSE))</f>
        <v/>
      </c>
      <c r="P280" t="str" cm="1">
        <f t="array" aca="1" ref="P280" ca="1">_xlfn.IFS(NOT($H280), "", $G280&lt;1, VLOOKUP("EMPTY",$D$29:$E$31,2,FALSE), $G280&gt;2, VLOOKUP("OVER",$D$29:$E$31,2,FALSE), TRUE, VLOOKUP(J280, $A$9:$B$23, 2,FALSE))</f>
        <v/>
      </c>
      <c r="Q280" t="str" cm="1">
        <f t="array" aca="1" ref="Q280" ca="1">_xlfn.IFS(NOT($H280), "", $G280&lt;2, VLOOKUP("EMPTY",$D$29:$E$31,2,FALSE), $G280&gt;2, VLOOKUP("OVER",$D$29:$E$31,2,FALSE), TRUE, VLOOKUP(K280, $A$9:$B$23, 2,FALSE))</f>
        <v/>
      </c>
    </row>
    <row r="281" spans="6:17" x14ac:dyDescent="0.3">
      <c r="F281">
        <f ca="1">COUNTIF(OFFSET('정보 입력 시트'!$G284, 0, 0, 1, 15), $E$2)</f>
        <v>0</v>
      </c>
      <c r="G281">
        <f ca="1">COUNTIF(OFFSET('정보 입력 시트'!$G284, 0, 0, 1, 15), $E$3)</f>
        <v>0</v>
      </c>
      <c r="H281" t="b">
        <f t="shared" ca="1" si="61"/>
        <v>0</v>
      </c>
      <c r="I281" t="str">
        <f ca="1">IF(NOT($H281), "", IF($F281=1,MATCH($E$2,OFFSET('정보 입력 시트'!$G284, 0, 0, 1, 15),0),0))</f>
        <v/>
      </c>
      <c r="J281" t="str">
        <f ca="1">IF(NOT($H281),"",IF($G281&lt;1, 0, MATCH($E$3,OFFSET('정보 입력 시트'!$G284, 0, 0, 1, 15),0)))</f>
        <v/>
      </c>
      <c r="K281" t="str">
        <f ca="1">IF(NOT($H281),"",IF($G281&lt;2, 0, MATCH($E$3,OFFSET('정보 입력 시트'!$G284, 0, J281, 1, 15-J281),0)+J281))</f>
        <v/>
      </c>
      <c r="L281" t="str">
        <f t="shared" ca="1" si="62"/>
        <v/>
      </c>
      <c r="M281" t="str" cm="1">
        <f t="array" aca="1" ref="M281" ca="1">_xlfn.IFS(NOT($H281),"",$L281=0,0,TRUE,J281)</f>
        <v/>
      </c>
      <c r="N281" t="str" cm="1">
        <f t="array" aca="1" ref="N281" ca="1">_xlfn.IFS(NOT($H281),"",$L281=0,0,TRUE,K281)</f>
        <v/>
      </c>
      <c r="O281" t="str" cm="1">
        <f t="array" aca="1" ref="O281" ca="1">_xlfn.IFS(NOT($H281), "", $F281=0, IF($G281=0, VLOOKUP("EMPTY",$D$29:$E$31,2,FALSE), VLOOKUP("REQUIRED",$D$29:$E$31,2,FALSE)), $F281&gt;1, VLOOKUP("OVER",$D$29:$E$31,2,FALSE), TRUE, VLOOKUP(I281, $A$9:$B$23, 2,FALSE))</f>
        <v/>
      </c>
      <c r="P281" t="str" cm="1">
        <f t="array" aca="1" ref="P281" ca="1">_xlfn.IFS(NOT($H281), "", $G281&lt;1, VLOOKUP("EMPTY",$D$29:$E$31,2,FALSE), $G281&gt;2, VLOOKUP("OVER",$D$29:$E$31,2,FALSE), TRUE, VLOOKUP(J281, $A$9:$B$23, 2,FALSE))</f>
        <v/>
      </c>
      <c r="Q281" t="str" cm="1">
        <f t="array" aca="1" ref="Q281" ca="1">_xlfn.IFS(NOT($H281), "", $G281&lt;2, VLOOKUP("EMPTY",$D$29:$E$31,2,FALSE), $G281&gt;2, VLOOKUP("OVER",$D$29:$E$31,2,FALSE), TRUE, VLOOKUP(K281, $A$9:$B$23, 2,FALSE))</f>
        <v/>
      </c>
    </row>
    <row r="282" spans="6:17" x14ac:dyDescent="0.3">
      <c r="F282">
        <f ca="1">COUNTIF(OFFSET('정보 입력 시트'!$G285, 0, 0, 1, 15), $E$2)</f>
        <v>0</v>
      </c>
      <c r="G282">
        <f ca="1">COUNTIF(OFFSET('정보 입력 시트'!$G285, 0, 0, 1, 15), $E$3)</f>
        <v>0</v>
      </c>
      <c r="H282" t="b">
        <f t="shared" ca="1" si="61"/>
        <v>0</v>
      </c>
      <c r="I282" t="str">
        <f ca="1">IF(NOT($H282), "", IF($F282=1,MATCH($E$2,OFFSET('정보 입력 시트'!$G285, 0, 0, 1, 15),0),0))</f>
        <v/>
      </c>
      <c r="J282" t="str">
        <f ca="1">IF(NOT($H282),"",IF($G282&lt;1, 0, MATCH($E$3,OFFSET('정보 입력 시트'!$G285, 0, 0, 1, 15),0)))</f>
        <v/>
      </c>
      <c r="K282" t="str">
        <f ca="1">IF(NOT($H282),"",IF($G282&lt;2, 0, MATCH($E$3,OFFSET('정보 입력 시트'!$G285, 0, J282, 1, 15-J282),0)+J282))</f>
        <v/>
      </c>
      <c r="L282" t="str">
        <f t="shared" ca="1" si="62"/>
        <v/>
      </c>
      <c r="M282" t="str" cm="1">
        <f t="array" aca="1" ref="M282" ca="1">_xlfn.IFS(NOT($H282),"",$L282=0,0,TRUE,J282)</f>
        <v/>
      </c>
      <c r="N282" t="str" cm="1">
        <f t="array" aca="1" ref="N282" ca="1">_xlfn.IFS(NOT($H282),"",$L282=0,0,TRUE,K282)</f>
        <v/>
      </c>
      <c r="O282" t="str" cm="1">
        <f t="array" aca="1" ref="O282" ca="1">_xlfn.IFS(NOT($H282), "", $F282=0, IF($G282=0, VLOOKUP("EMPTY",$D$29:$E$31,2,FALSE), VLOOKUP("REQUIRED",$D$29:$E$31,2,FALSE)), $F282&gt;1, VLOOKUP("OVER",$D$29:$E$31,2,FALSE), TRUE, VLOOKUP(I282, $A$9:$B$23, 2,FALSE))</f>
        <v/>
      </c>
      <c r="P282" t="str" cm="1">
        <f t="array" aca="1" ref="P282" ca="1">_xlfn.IFS(NOT($H282), "", $G282&lt;1, VLOOKUP("EMPTY",$D$29:$E$31,2,FALSE), $G282&gt;2, VLOOKUP("OVER",$D$29:$E$31,2,FALSE), TRUE, VLOOKUP(J282, $A$9:$B$23, 2,FALSE))</f>
        <v/>
      </c>
      <c r="Q282" t="str" cm="1">
        <f t="array" aca="1" ref="Q282" ca="1">_xlfn.IFS(NOT($H282), "", $G282&lt;2, VLOOKUP("EMPTY",$D$29:$E$31,2,FALSE), $G282&gt;2, VLOOKUP("OVER",$D$29:$E$31,2,FALSE), TRUE, VLOOKUP(K282, $A$9:$B$23, 2,FALSE))</f>
        <v/>
      </c>
    </row>
    <row r="283" spans="6:17" x14ac:dyDescent="0.3">
      <c r="F283">
        <f ca="1">COUNTIF(OFFSET('정보 입력 시트'!$G286, 0, 0, 1, 15), $E$2)</f>
        <v>0</v>
      </c>
      <c r="G283">
        <f ca="1">COUNTIF(OFFSET('정보 입력 시트'!$G286, 0, 0, 1, 15), $E$3)</f>
        <v>0</v>
      </c>
      <c r="H283" t="b">
        <f t="shared" ca="1" si="61"/>
        <v>0</v>
      </c>
      <c r="I283" t="str">
        <f ca="1">IF(NOT($H283), "", IF($F283=1,MATCH($E$2,OFFSET('정보 입력 시트'!$G286, 0, 0, 1, 15),0),0))</f>
        <v/>
      </c>
      <c r="J283" t="str">
        <f ca="1">IF(NOT($H283),"",IF($G283&lt;1, 0, MATCH($E$3,OFFSET('정보 입력 시트'!$G286, 0, 0, 1, 15),0)))</f>
        <v/>
      </c>
      <c r="K283" t="str">
        <f ca="1">IF(NOT($H283),"",IF($G283&lt;2, 0, MATCH($E$3,OFFSET('정보 입력 시트'!$G286, 0, J283, 1, 15-J283),0)+J283))</f>
        <v/>
      </c>
      <c r="L283" t="str">
        <f t="shared" ca="1" si="62"/>
        <v/>
      </c>
      <c r="M283" t="str" cm="1">
        <f t="array" aca="1" ref="M283" ca="1">_xlfn.IFS(NOT($H283),"",$L283=0,0,TRUE,J283)</f>
        <v/>
      </c>
      <c r="N283" t="str" cm="1">
        <f t="array" aca="1" ref="N283" ca="1">_xlfn.IFS(NOT($H283),"",$L283=0,0,TRUE,K283)</f>
        <v/>
      </c>
      <c r="O283" t="str" cm="1">
        <f t="array" aca="1" ref="O283" ca="1">_xlfn.IFS(NOT($H283), "", $F283=0, IF($G283=0, VLOOKUP("EMPTY",$D$29:$E$31,2,FALSE), VLOOKUP("REQUIRED",$D$29:$E$31,2,FALSE)), $F283&gt;1, VLOOKUP("OVER",$D$29:$E$31,2,FALSE), TRUE, VLOOKUP(I283, $A$9:$B$23, 2,FALSE))</f>
        <v/>
      </c>
      <c r="P283" t="str" cm="1">
        <f t="array" aca="1" ref="P283" ca="1">_xlfn.IFS(NOT($H283), "", $G283&lt;1, VLOOKUP("EMPTY",$D$29:$E$31,2,FALSE), $G283&gt;2, VLOOKUP("OVER",$D$29:$E$31,2,FALSE), TRUE, VLOOKUP(J283, $A$9:$B$23, 2,FALSE))</f>
        <v/>
      </c>
      <c r="Q283" t="str" cm="1">
        <f t="array" aca="1" ref="Q283" ca="1">_xlfn.IFS(NOT($H283), "", $G283&lt;2, VLOOKUP("EMPTY",$D$29:$E$31,2,FALSE), $G283&gt;2, VLOOKUP("OVER",$D$29:$E$31,2,FALSE), TRUE, VLOOKUP(K283, $A$9:$B$23, 2,FALSE))</f>
        <v/>
      </c>
    </row>
    <row r="284" spans="6:17" x14ac:dyDescent="0.3">
      <c r="F284">
        <f ca="1">COUNTIF(OFFSET('정보 입력 시트'!$G287, 0, 0, 1, 15), $E$2)</f>
        <v>0</v>
      </c>
      <c r="G284">
        <f ca="1">COUNTIF(OFFSET('정보 입력 시트'!$G287, 0, 0, 1, 15), $E$3)</f>
        <v>0</v>
      </c>
      <c r="H284" t="b">
        <f t="shared" ca="1" si="61"/>
        <v>0</v>
      </c>
      <c r="I284" t="str">
        <f ca="1">IF(NOT($H284), "", IF($F284=1,MATCH($E$2,OFFSET('정보 입력 시트'!$G287, 0, 0, 1, 15),0),0))</f>
        <v/>
      </c>
      <c r="J284" t="str">
        <f ca="1">IF(NOT($H284),"",IF($G284&lt;1, 0, MATCH($E$3,OFFSET('정보 입력 시트'!$G287, 0, 0, 1, 15),0)))</f>
        <v/>
      </c>
      <c r="K284" t="str">
        <f ca="1">IF(NOT($H284),"",IF($G284&lt;2, 0, MATCH($E$3,OFFSET('정보 입력 시트'!$G287, 0, J284, 1, 15-J284),0)+J284))</f>
        <v/>
      </c>
      <c r="L284" t="str">
        <f t="shared" ca="1" si="62"/>
        <v/>
      </c>
      <c r="M284" t="str" cm="1">
        <f t="array" aca="1" ref="M284" ca="1">_xlfn.IFS(NOT($H284),"",$L284=0,0,TRUE,J284)</f>
        <v/>
      </c>
      <c r="N284" t="str" cm="1">
        <f t="array" aca="1" ref="N284" ca="1">_xlfn.IFS(NOT($H284),"",$L284=0,0,TRUE,K284)</f>
        <v/>
      </c>
      <c r="O284" t="str" cm="1">
        <f t="array" aca="1" ref="O284" ca="1">_xlfn.IFS(NOT($H284), "", $F284=0, IF($G284=0, VLOOKUP("EMPTY",$D$29:$E$31,2,FALSE), VLOOKUP("REQUIRED",$D$29:$E$31,2,FALSE)), $F284&gt;1, VLOOKUP("OVER",$D$29:$E$31,2,FALSE), TRUE, VLOOKUP(I284, $A$9:$B$23, 2,FALSE))</f>
        <v/>
      </c>
      <c r="P284" t="str" cm="1">
        <f t="array" aca="1" ref="P284" ca="1">_xlfn.IFS(NOT($H284), "", $G284&lt;1, VLOOKUP("EMPTY",$D$29:$E$31,2,FALSE), $G284&gt;2, VLOOKUP("OVER",$D$29:$E$31,2,FALSE), TRUE, VLOOKUP(J284, $A$9:$B$23, 2,FALSE))</f>
        <v/>
      </c>
      <c r="Q284" t="str" cm="1">
        <f t="array" aca="1" ref="Q284" ca="1">_xlfn.IFS(NOT($H284), "", $G284&lt;2, VLOOKUP("EMPTY",$D$29:$E$31,2,FALSE), $G284&gt;2, VLOOKUP("OVER",$D$29:$E$31,2,FALSE), TRUE, VLOOKUP(K284, $A$9:$B$23, 2,FALSE))</f>
        <v/>
      </c>
    </row>
    <row r="285" spans="6:17" x14ac:dyDescent="0.3">
      <c r="F285">
        <f ca="1">COUNTIF(OFFSET('정보 입력 시트'!$G288, 0, 0, 1, 15), $E$2)</f>
        <v>0</v>
      </c>
      <c r="G285">
        <f ca="1">COUNTIF(OFFSET('정보 입력 시트'!$G288, 0, 0, 1, 15), $E$3)</f>
        <v>0</v>
      </c>
      <c r="H285" t="b">
        <f t="shared" ca="1" si="61"/>
        <v>0</v>
      </c>
      <c r="I285" t="str">
        <f ca="1">IF(NOT($H285), "", IF($F285=1,MATCH($E$2,OFFSET('정보 입력 시트'!$G288, 0, 0, 1, 15),0),0))</f>
        <v/>
      </c>
      <c r="J285" t="str">
        <f ca="1">IF(NOT($H285),"",IF($G285&lt;1, 0, MATCH($E$3,OFFSET('정보 입력 시트'!$G288, 0, 0, 1, 15),0)))</f>
        <v/>
      </c>
      <c r="K285" t="str">
        <f ca="1">IF(NOT($H285),"",IF($G285&lt;2, 0, MATCH($E$3,OFFSET('정보 입력 시트'!$G288, 0, J285, 1, 15-J285),0)+J285))</f>
        <v/>
      </c>
      <c r="L285" t="str">
        <f t="shared" ca="1" si="62"/>
        <v/>
      </c>
      <c r="M285" t="str" cm="1">
        <f t="array" aca="1" ref="M285" ca="1">_xlfn.IFS(NOT($H285),"",$L285=0,0,TRUE,J285)</f>
        <v/>
      </c>
      <c r="N285" t="str" cm="1">
        <f t="array" aca="1" ref="N285" ca="1">_xlfn.IFS(NOT($H285),"",$L285=0,0,TRUE,K285)</f>
        <v/>
      </c>
      <c r="O285" t="str" cm="1">
        <f t="array" aca="1" ref="O285" ca="1">_xlfn.IFS(NOT($H285), "", $F285=0, IF($G285=0, VLOOKUP("EMPTY",$D$29:$E$31,2,FALSE), VLOOKUP("REQUIRED",$D$29:$E$31,2,FALSE)), $F285&gt;1, VLOOKUP("OVER",$D$29:$E$31,2,FALSE), TRUE, VLOOKUP(I285, $A$9:$B$23, 2,FALSE))</f>
        <v/>
      </c>
      <c r="P285" t="str" cm="1">
        <f t="array" aca="1" ref="P285" ca="1">_xlfn.IFS(NOT($H285), "", $G285&lt;1, VLOOKUP("EMPTY",$D$29:$E$31,2,FALSE), $G285&gt;2, VLOOKUP("OVER",$D$29:$E$31,2,FALSE), TRUE, VLOOKUP(J285, $A$9:$B$23, 2,FALSE))</f>
        <v/>
      </c>
      <c r="Q285" t="str" cm="1">
        <f t="array" aca="1" ref="Q285" ca="1">_xlfn.IFS(NOT($H285), "", $G285&lt;2, VLOOKUP("EMPTY",$D$29:$E$31,2,FALSE), $G285&gt;2, VLOOKUP("OVER",$D$29:$E$31,2,FALSE), TRUE, VLOOKUP(K285, $A$9:$B$23, 2,FALSE))</f>
        <v/>
      </c>
    </row>
    <row r="286" spans="6:17" x14ac:dyDescent="0.3">
      <c r="F286">
        <f ca="1">COUNTIF(OFFSET('정보 입력 시트'!$G289, 0, 0, 1, 15), $E$2)</f>
        <v>0</v>
      </c>
      <c r="G286">
        <f ca="1">COUNTIF(OFFSET('정보 입력 시트'!$G289, 0, 0, 1, 15), $E$3)</f>
        <v>0</v>
      </c>
      <c r="H286" t="b">
        <f t="shared" ca="1" si="61"/>
        <v>0</v>
      </c>
      <c r="I286" t="str">
        <f ca="1">IF(NOT($H286), "", IF($F286=1,MATCH($E$2,OFFSET('정보 입력 시트'!$G289, 0, 0, 1, 15),0),0))</f>
        <v/>
      </c>
      <c r="J286" t="str">
        <f ca="1">IF(NOT($H286),"",IF($G286&lt;1, 0, MATCH($E$3,OFFSET('정보 입력 시트'!$G289, 0, 0, 1, 15),0)))</f>
        <v/>
      </c>
      <c r="K286" t="str">
        <f ca="1">IF(NOT($H286),"",IF($G286&lt;2, 0, MATCH($E$3,OFFSET('정보 입력 시트'!$G289, 0, J286, 1, 15-J286),0)+J286))</f>
        <v/>
      </c>
      <c r="L286" t="str">
        <f t="shared" ca="1" si="62"/>
        <v/>
      </c>
      <c r="M286" t="str" cm="1">
        <f t="array" aca="1" ref="M286" ca="1">_xlfn.IFS(NOT($H286),"",$L286=0,0,TRUE,J286)</f>
        <v/>
      </c>
      <c r="N286" t="str" cm="1">
        <f t="array" aca="1" ref="N286" ca="1">_xlfn.IFS(NOT($H286),"",$L286=0,0,TRUE,K286)</f>
        <v/>
      </c>
      <c r="O286" t="str" cm="1">
        <f t="array" aca="1" ref="O286" ca="1">_xlfn.IFS(NOT($H286), "", $F286=0, IF($G286=0, VLOOKUP("EMPTY",$D$29:$E$31,2,FALSE), VLOOKUP("REQUIRED",$D$29:$E$31,2,FALSE)), $F286&gt;1, VLOOKUP("OVER",$D$29:$E$31,2,FALSE), TRUE, VLOOKUP(I286, $A$9:$B$23, 2,FALSE))</f>
        <v/>
      </c>
      <c r="P286" t="str" cm="1">
        <f t="array" aca="1" ref="P286" ca="1">_xlfn.IFS(NOT($H286), "", $G286&lt;1, VLOOKUP("EMPTY",$D$29:$E$31,2,FALSE), $G286&gt;2, VLOOKUP("OVER",$D$29:$E$31,2,FALSE), TRUE, VLOOKUP(J286, $A$9:$B$23, 2,FALSE))</f>
        <v/>
      </c>
      <c r="Q286" t="str" cm="1">
        <f t="array" aca="1" ref="Q286" ca="1">_xlfn.IFS(NOT($H286), "", $G286&lt;2, VLOOKUP("EMPTY",$D$29:$E$31,2,FALSE), $G286&gt;2, VLOOKUP("OVER",$D$29:$E$31,2,FALSE), TRUE, VLOOKUP(K286, $A$9:$B$23, 2,FALSE))</f>
        <v/>
      </c>
    </row>
    <row r="287" spans="6:17" x14ac:dyDescent="0.3">
      <c r="F287">
        <f ca="1">COUNTIF(OFFSET('정보 입력 시트'!$G290, 0, 0, 1, 15), $E$2)</f>
        <v>0</v>
      </c>
      <c r="G287">
        <f ca="1">COUNTIF(OFFSET('정보 입력 시트'!$G290, 0, 0, 1, 15), $E$3)</f>
        <v>0</v>
      </c>
      <c r="H287" t="b">
        <f t="shared" ca="1" si="61"/>
        <v>0</v>
      </c>
      <c r="I287" t="str">
        <f ca="1">IF(NOT($H287), "", IF($F287=1,MATCH($E$2,OFFSET('정보 입력 시트'!$G290, 0, 0, 1, 15),0),0))</f>
        <v/>
      </c>
      <c r="J287" t="str">
        <f ca="1">IF(NOT($H287),"",IF($G287&lt;1, 0, MATCH($E$3,OFFSET('정보 입력 시트'!$G290, 0, 0, 1, 15),0)))</f>
        <v/>
      </c>
      <c r="K287" t="str">
        <f ca="1">IF(NOT($H287),"",IF($G287&lt;2, 0, MATCH($E$3,OFFSET('정보 입력 시트'!$G290, 0, J287, 1, 15-J287),0)+J287))</f>
        <v/>
      </c>
      <c r="L287" t="str">
        <f t="shared" ca="1" si="62"/>
        <v/>
      </c>
      <c r="M287" t="str" cm="1">
        <f t="array" aca="1" ref="M287" ca="1">_xlfn.IFS(NOT($H287),"",$L287=0,0,TRUE,J287)</f>
        <v/>
      </c>
      <c r="N287" t="str" cm="1">
        <f t="array" aca="1" ref="N287" ca="1">_xlfn.IFS(NOT($H287),"",$L287=0,0,TRUE,K287)</f>
        <v/>
      </c>
      <c r="O287" t="str" cm="1">
        <f t="array" aca="1" ref="O287" ca="1">_xlfn.IFS(NOT($H287), "", $F287=0, IF($G287=0, VLOOKUP("EMPTY",$D$29:$E$31,2,FALSE), VLOOKUP("REQUIRED",$D$29:$E$31,2,FALSE)), $F287&gt;1, VLOOKUP("OVER",$D$29:$E$31,2,FALSE), TRUE, VLOOKUP(I287, $A$9:$B$23, 2,FALSE))</f>
        <v/>
      </c>
      <c r="P287" t="str" cm="1">
        <f t="array" aca="1" ref="P287" ca="1">_xlfn.IFS(NOT($H287), "", $G287&lt;1, VLOOKUP("EMPTY",$D$29:$E$31,2,FALSE), $G287&gt;2, VLOOKUP("OVER",$D$29:$E$31,2,FALSE), TRUE, VLOOKUP(J287, $A$9:$B$23, 2,FALSE))</f>
        <v/>
      </c>
      <c r="Q287" t="str" cm="1">
        <f t="array" aca="1" ref="Q287" ca="1">_xlfn.IFS(NOT($H287), "", $G287&lt;2, VLOOKUP("EMPTY",$D$29:$E$31,2,FALSE), $G287&gt;2, VLOOKUP("OVER",$D$29:$E$31,2,FALSE), TRUE, VLOOKUP(K287, $A$9:$B$23, 2,FALSE))</f>
        <v/>
      </c>
    </row>
    <row r="288" spans="6:17" x14ac:dyDescent="0.3">
      <c r="F288">
        <f ca="1">COUNTIF(OFFSET('정보 입력 시트'!$G291, 0, 0, 1, 15), $E$2)</f>
        <v>0</v>
      </c>
      <c r="G288">
        <f ca="1">COUNTIF(OFFSET('정보 입력 시트'!$G291, 0, 0, 1, 15), $E$3)</f>
        <v>0</v>
      </c>
      <c r="H288" t="b">
        <f t="shared" ca="1" si="61"/>
        <v>0</v>
      </c>
      <c r="I288" t="str">
        <f ca="1">IF(NOT($H288), "", IF($F288=1,MATCH($E$2,OFFSET('정보 입력 시트'!$G291, 0, 0, 1, 15),0),0))</f>
        <v/>
      </c>
      <c r="J288" t="str">
        <f ca="1">IF(NOT($H288),"",IF($G288&lt;1, 0, MATCH($E$3,OFFSET('정보 입력 시트'!$G291, 0, 0, 1, 15),0)))</f>
        <v/>
      </c>
      <c r="K288" t="str">
        <f ca="1">IF(NOT($H288),"",IF($G288&lt;2, 0, MATCH($E$3,OFFSET('정보 입력 시트'!$G291, 0, J288, 1, 15-J288),0)+J288))</f>
        <v/>
      </c>
      <c r="L288" t="str">
        <f t="shared" ca="1" si="62"/>
        <v/>
      </c>
      <c r="M288" t="str" cm="1">
        <f t="array" aca="1" ref="M288" ca="1">_xlfn.IFS(NOT($H288),"",$L288=0,0,TRUE,J288)</f>
        <v/>
      </c>
      <c r="N288" t="str" cm="1">
        <f t="array" aca="1" ref="N288" ca="1">_xlfn.IFS(NOT($H288),"",$L288=0,0,TRUE,K288)</f>
        <v/>
      </c>
      <c r="O288" t="str" cm="1">
        <f t="array" aca="1" ref="O288" ca="1">_xlfn.IFS(NOT($H288), "", $F288=0, IF($G288=0, VLOOKUP("EMPTY",$D$29:$E$31,2,FALSE), VLOOKUP("REQUIRED",$D$29:$E$31,2,FALSE)), $F288&gt;1, VLOOKUP("OVER",$D$29:$E$31,2,FALSE), TRUE, VLOOKUP(I288, $A$9:$B$23, 2,FALSE))</f>
        <v/>
      </c>
      <c r="P288" t="str" cm="1">
        <f t="array" aca="1" ref="P288" ca="1">_xlfn.IFS(NOT($H288), "", $G288&lt;1, VLOOKUP("EMPTY",$D$29:$E$31,2,FALSE), $G288&gt;2, VLOOKUP("OVER",$D$29:$E$31,2,FALSE), TRUE, VLOOKUP(J288, $A$9:$B$23, 2,FALSE))</f>
        <v/>
      </c>
      <c r="Q288" t="str" cm="1">
        <f t="array" aca="1" ref="Q288" ca="1">_xlfn.IFS(NOT($H288), "", $G288&lt;2, VLOOKUP("EMPTY",$D$29:$E$31,2,FALSE), $G288&gt;2, VLOOKUP("OVER",$D$29:$E$31,2,FALSE), TRUE, VLOOKUP(K288, $A$9:$B$23, 2,FALSE))</f>
        <v/>
      </c>
    </row>
    <row r="289" spans="6:17" x14ac:dyDescent="0.3">
      <c r="F289">
        <f ca="1">COUNTIF(OFFSET('정보 입력 시트'!$G292, 0, 0, 1, 15), $E$2)</f>
        <v>0</v>
      </c>
      <c r="G289">
        <f ca="1">COUNTIF(OFFSET('정보 입력 시트'!$G292, 0, 0, 1, 15), $E$3)</f>
        <v>0</v>
      </c>
      <c r="H289" t="b">
        <f t="shared" ca="1" si="61"/>
        <v>0</v>
      </c>
      <c r="I289" t="str">
        <f ca="1">IF(NOT($H289), "", IF($F289=1,MATCH($E$2,OFFSET('정보 입력 시트'!$G292, 0, 0, 1, 15),0),0))</f>
        <v/>
      </c>
      <c r="J289" t="str">
        <f ca="1">IF(NOT($H289),"",IF($G289&lt;1, 0, MATCH($E$3,OFFSET('정보 입력 시트'!$G292, 0, 0, 1, 15),0)))</f>
        <v/>
      </c>
      <c r="K289" t="str">
        <f ca="1">IF(NOT($H289),"",IF($G289&lt;2, 0, MATCH($E$3,OFFSET('정보 입력 시트'!$G292, 0, J289, 1, 15-J289),0)+J289))</f>
        <v/>
      </c>
      <c r="L289" t="str">
        <f t="shared" ca="1" si="62"/>
        <v/>
      </c>
      <c r="M289" t="str" cm="1">
        <f t="array" aca="1" ref="M289" ca="1">_xlfn.IFS(NOT($H289),"",$L289=0,0,TRUE,J289)</f>
        <v/>
      </c>
      <c r="N289" t="str" cm="1">
        <f t="array" aca="1" ref="N289" ca="1">_xlfn.IFS(NOT($H289),"",$L289=0,0,TRUE,K289)</f>
        <v/>
      </c>
      <c r="O289" t="str" cm="1">
        <f t="array" aca="1" ref="O289" ca="1">_xlfn.IFS(NOT($H289), "", $F289=0, IF($G289=0, VLOOKUP("EMPTY",$D$29:$E$31,2,FALSE), VLOOKUP("REQUIRED",$D$29:$E$31,2,FALSE)), $F289&gt;1, VLOOKUP("OVER",$D$29:$E$31,2,FALSE), TRUE, VLOOKUP(I289, $A$9:$B$23, 2,FALSE))</f>
        <v/>
      </c>
      <c r="P289" t="str" cm="1">
        <f t="array" aca="1" ref="P289" ca="1">_xlfn.IFS(NOT($H289), "", $G289&lt;1, VLOOKUP("EMPTY",$D$29:$E$31,2,FALSE), $G289&gt;2, VLOOKUP("OVER",$D$29:$E$31,2,FALSE), TRUE, VLOOKUP(J289, $A$9:$B$23, 2,FALSE))</f>
        <v/>
      </c>
      <c r="Q289" t="str" cm="1">
        <f t="array" aca="1" ref="Q289" ca="1">_xlfn.IFS(NOT($H289), "", $G289&lt;2, VLOOKUP("EMPTY",$D$29:$E$31,2,FALSE), $G289&gt;2, VLOOKUP("OVER",$D$29:$E$31,2,FALSE), TRUE, VLOOKUP(K289, $A$9:$B$23, 2,FALSE))</f>
        <v/>
      </c>
    </row>
    <row r="290" spans="6:17" x14ac:dyDescent="0.3">
      <c r="F290">
        <f ca="1">COUNTIF(OFFSET('정보 입력 시트'!$G293, 0, 0, 1, 15), $E$2)</f>
        <v>0</v>
      </c>
      <c r="G290">
        <f ca="1">COUNTIF(OFFSET('정보 입력 시트'!$G293, 0, 0, 1, 15), $E$3)</f>
        <v>0</v>
      </c>
      <c r="H290" t="b">
        <f t="shared" ca="1" si="61"/>
        <v>0</v>
      </c>
      <c r="I290" t="str">
        <f ca="1">IF(NOT($H290), "", IF($F290=1,MATCH($E$2,OFFSET('정보 입력 시트'!$G293, 0, 0, 1, 15),0),0))</f>
        <v/>
      </c>
      <c r="J290" t="str">
        <f ca="1">IF(NOT($H290),"",IF($G290&lt;1, 0, MATCH($E$3,OFFSET('정보 입력 시트'!$G293, 0, 0, 1, 15),0)))</f>
        <v/>
      </c>
      <c r="K290" t="str">
        <f ca="1">IF(NOT($H290),"",IF($G290&lt;2, 0, MATCH($E$3,OFFSET('정보 입력 시트'!$G293, 0, J290, 1, 15-J290),0)+J290))</f>
        <v/>
      </c>
      <c r="L290" t="str">
        <f t="shared" ca="1" si="62"/>
        <v/>
      </c>
      <c r="M290" t="str" cm="1">
        <f t="array" aca="1" ref="M290" ca="1">_xlfn.IFS(NOT($H290),"",$L290=0,0,TRUE,J290)</f>
        <v/>
      </c>
      <c r="N290" t="str" cm="1">
        <f t="array" aca="1" ref="N290" ca="1">_xlfn.IFS(NOT($H290),"",$L290=0,0,TRUE,K290)</f>
        <v/>
      </c>
      <c r="O290" t="str" cm="1">
        <f t="array" aca="1" ref="O290" ca="1">_xlfn.IFS(NOT($H290), "", $F290=0, IF($G290=0, VLOOKUP("EMPTY",$D$29:$E$31,2,FALSE), VLOOKUP("REQUIRED",$D$29:$E$31,2,FALSE)), $F290&gt;1, VLOOKUP("OVER",$D$29:$E$31,2,FALSE), TRUE, VLOOKUP(I290, $A$9:$B$23, 2,FALSE))</f>
        <v/>
      </c>
      <c r="P290" t="str" cm="1">
        <f t="array" aca="1" ref="P290" ca="1">_xlfn.IFS(NOT($H290), "", $G290&lt;1, VLOOKUP("EMPTY",$D$29:$E$31,2,FALSE), $G290&gt;2, VLOOKUP("OVER",$D$29:$E$31,2,FALSE), TRUE, VLOOKUP(J290, $A$9:$B$23, 2,FALSE))</f>
        <v/>
      </c>
      <c r="Q290" t="str" cm="1">
        <f t="array" aca="1" ref="Q290" ca="1">_xlfn.IFS(NOT($H290), "", $G290&lt;2, VLOOKUP("EMPTY",$D$29:$E$31,2,FALSE), $G290&gt;2, VLOOKUP("OVER",$D$29:$E$31,2,FALSE), TRUE, VLOOKUP(K290, $A$9:$B$23, 2,FALSE))</f>
        <v/>
      </c>
    </row>
    <row r="291" spans="6:17" x14ac:dyDescent="0.3">
      <c r="F291">
        <f ca="1">COUNTIF(OFFSET('정보 입력 시트'!$G294, 0, 0, 1, 15), $E$2)</f>
        <v>0</v>
      </c>
      <c r="G291">
        <f ca="1">COUNTIF(OFFSET('정보 입력 시트'!$G294, 0, 0, 1, 15), $E$3)</f>
        <v>0</v>
      </c>
      <c r="H291" t="b">
        <f t="shared" ca="1" si="61"/>
        <v>0</v>
      </c>
      <c r="I291" t="str">
        <f ca="1">IF(NOT($H291), "", IF($F291=1,MATCH($E$2,OFFSET('정보 입력 시트'!$G294, 0, 0, 1, 15),0),0))</f>
        <v/>
      </c>
      <c r="J291" t="str">
        <f ca="1">IF(NOT($H291),"",IF($G291&lt;1, 0, MATCH($E$3,OFFSET('정보 입력 시트'!$G294, 0, 0, 1, 15),0)))</f>
        <v/>
      </c>
      <c r="K291" t="str">
        <f ca="1">IF(NOT($H291),"",IF($G291&lt;2, 0, MATCH($E$3,OFFSET('정보 입력 시트'!$G294, 0, J291, 1, 15-J291),0)+J291))</f>
        <v/>
      </c>
      <c r="L291" t="str">
        <f t="shared" ca="1" si="62"/>
        <v/>
      </c>
      <c r="M291" t="str" cm="1">
        <f t="array" aca="1" ref="M291" ca="1">_xlfn.IFS(NOT($H291),"",$L291=0,0,TRUE,J291)</f>
        <v/>
      </c>
      <c r="N291" t="str" cm="1">
        <f t="array" aca="1" ref="N291" ca="1">_xlfn.IFS(NOT($H291),"",$L291=0,0,TRUE,K291)</f>
        <v/>
      </c>
      <c r="O291" t="str" cm="1">
        <f t="array" aca="1" ref="O291" ca="1">_xlfn.IFS(NOT($H291), "", $F291=0, IF($G291=0, VLOOKUP("EMPTY",$D$29:$E$31,2,FALSE), VLOOKUP("REQUIRED",$D$29:$E$31,2,FALSE)), $F291&gt;1, VLOOKUP("OVER",$D$29:$E$31,2,FALSE), TRUE, VLOOKUP(I291, $A$9:$B$23, 2,FALSE))</f>
        <v/>
      </c>
      <c r="P291" t="str" cm="1">
        <f t="array" aca="1" ref="P291" ca="1">_xlfn.IFS(NOT($H291), "", $G291&lt;1, VLOOKUP("EMPTY",$D$29:$E$31,2,FALSE), $G291&gt;2, VLOOKUP("OVER",$D$29:$E$31,2,FALSE), TRUE, VLOOKUP(J291, $A$9:$B$23, 2,FALSE))</f>
        <v/>
      </c>
      <c r="Q291" t="str" cm="1">
        <f t="array" aca="1" ref="Q291" ca="1">_xlfn.IFS(NOT($H291), "", $G291&lt;2, VLOOKUP("EMPTY",$D$29:$E$31,2,FALSE), $G291&gt;2, VLOOKUP("OVER",$D$29:$E$31,2,FALSE), TRUE, VLOOKUP(K291, $A$9:$B$23, 2,FALSE))</f>
        <v/>
      </c>
    </row>
    <row r="292" spans="6:17" x14ac:dyDescent="0.3">
      <c r="F292">
        <f ca="1">COUNTIF(OFFSET('정보 입력 시트'!$G295, 0, 0, 1, 15), $E$2)</f>
        <v>0</v>
      </c>
      <c r="G292">
        <f ca="1">COUNTIF(OFFSET('정보 입력 시트'!$G295, 0, 0, 1, 15), $E$3)</f>
        <v>0</v>
      </c>
      <c r="H292" t="b">
        <f t="shared" ca="1" si="61"/>
        <v>0</v>
      </c>
      <c r="I292" t="str">
        <f ca="1">IF(NOT($H292), "", IF($F292=1,MATCH($E$2,OFFSET('정보 입력 시트'!$G295, 0, 0, 1, 15),0),0))</f>
        <v/>
      </c>
      <c r="J292" t="str">
        <f ca="1">IF(NOT($H292),"",IF($G292&lt;1, 0, MATCH($E$3,OFFSET('정보 입력 시트'!$G295, 0, 0, 1, 15),0)))</f>
        <v/>
      </c>
      <c r="K292" t="str">
        <f ca="1">IF(NOT($H292),"",IF($G292&lt;2, 0, MATCH($E$3,OFFSET('정보 입력 시트'!$G295, 0, J292, 1, 15-J292),0)+J292))</f>
        <v/>
      </c>
      <c r="L292" t="str">
        <f t="shared" ca="1" si="62"/>
        <v/>
      </c>
      <c r="M292" t="str" cm="1">
        <f t="array" aca="1" ref="M292" ca="1">_xlfn.IFS(NOT($H292),"",$L292=0,0,TRUE,J292)</f>
        <v/>
      </c>
      <c r="N292" t="str" cm="1">
        <f t="array" aca="1" ref="N292" ca="1">_xlfn.IFS(NOT($H292),"",$L292=0,0,TRUE,K292)</f>
        <v/>
      </c>
      <c r="O292" t="str" cm="1">
        <f t="array" aca="1" ref="O292" ca="1">_xlfn.IFS(NOT($H292), "", $F292=0, IF($G292=0, VLOOKUP("EMPTY",$D$29:$E$31,2,FALSE), VLOOKUP("REQUIRED",$D$29:$E$31,2,FALSE)), $F292&gt;1, VLOOKUP("OVER",$D$29:$E$31,2,FALSE), TRUE, VLOOKUP(I292, $A$9:$B$23, 2,FALSE))</f>
        <v/>
      </c>
      <c r="P292" t="str" cm="1">
        <f t="array" aca="1" ref="P292" ca="1">_xlfn.IFS(NOT($H292), "", $G292&lt;1, VLOOKUP("EMPTY",$D$29:$E$31,2,FALSE), $G292&gt;2, VLOOKUP("OVER",$D$29:$E$31,2,FALSE), TRUE, VLOOKUP(J292, $A$9:$B$23, 2,FALSE))</f>
        <v/>
      </c>
      <c r="Q292" t="str" cm="1">
        <f t="array" aca="1" ref="Q292" ca="1">_xlfn.IFS(NOT($H292), "", $G292&lt;2, VLOOKUP("EMPTY",$D$29:$E$31,2,FALSE), $G292&gt;2, VLOOKUP("OVER",$D$29:$E$31,2,FALSE), TRUE, VLOOKUP(K292, $A$9:$B$23, 2,FALSE))</f>
        <v/>
      </c>
    </row>
    <row r="293" spans="6:17" x14ac:dyDescent="0.3">
      <c r="F293">
        <f ca="1">COUNTIF(OFFSET('정보 입력 시트'!$G296, 0, 0, 1, 15), $E$2)</f>
        <v>0</v>
      </c>
      <c r="G293">
        <f ca="1">COUNTIF(OFFSET('정보 입력 시트'!$G296, 0, 0, 1, 15), $E$3)</f>
        <v>0</v>
      </c>
      <c r="H293" t="b">
        <f t="shared" ca="1" si="61"/>
        <v>0</v>
      </c>
      <c r="I293" t="str">
        <f ca="1">IF(NOT($H293), "", IF($F293=1,MATCH($E$2,OFFSET('정보 입력 시트'!$G296, 0, 0, 1, 15),0),0))</f>
        <v/>
      </c>
      <c r="J293" t="str">
        <f ca="1">IF(NOT($H293),"",IF($G293&lt;1, 0, MATCH($E$3,OFFSET('정보 입력 시트'!$G296, 0, 0, 1, 15),0)))</f>
        <v/>
      </c>
      <c r="K293" t="str">
        <f ca="1">IF(NOT($H293),"",IF($G293&lt;2, 0, MATCH($E$3,OFFSET('정보 입력 시트'!$G296, 0, J293, 1, 15-J293),0)+J293))</f>
        <v/>
      </c>
      <c r="L293" t="str">
        <f t="shared" ca="1" si="62"/>
        <v/>
      </c>
      <c r="M293" t="str" cm="1">
        <f t="array" aca="1" ref="M293" ca="1">_xlfn.IFS(NOT($H293),"",$L293=0,0,TRUE,J293)</f>
        <v/>
      </c>
      <c r="N293" t="str" cm="1">
        <f t="array" aca="1" ref="N293" ca="1">_xlfn.IFS(NOT($H293),"",$L293=0,0,TRUE,K293)</f>
        <v/>
      </c>
      <c r="O293" t="str" cm="1">
        <f t="array" aca="1" ref="O293" ca="1">_xlfn.IFS(NOT($H293), "", $F293=0, IF($G293=0, VLOOKUP("EMPTY",$D$29:$E$31,2,FALSE), VLOOKUP("REQUIRED",$D$29:$E$31,2,FALSE)), $F293&gt;1, VLOOKUP("OVER",$D$29:$E$31,2,FALSE), TRUE, VLOOKUP(I293, $A$9:$B$23, 2,FALSE))</f>
        <v/>
      </c>
      <c r="P293" t="str" cm="1">
        <f t="array" aca="1" ref="P293" ca="1">_xlfn.IFS(NOT($H293), "", $G293&lt;1, VLOOKUP("EMPTY",$D$29:$E$31,2,FALSE), $G293&gt;2, VLOOKUP("OVER",$D$29:$E$31,2,FALSE), TRUE, VLOOKUP(J293, $A$9:$B$23, 2,FALSE))</f>
        <v/>
      </c>
      <c r="Q293" t="str" cm="1">
        <f t="array" aca="1" ref="Q293" ca="1">_xlfn.IFS(NOT($H293), "", $G293&lt;2, VLOOKUP("EMPTY",$D$29:$E$31,2,FALSE), $G293&gt;2, VLOOKUP("OVER",$D$29:$E$31,2,FALSE), TRUE, VLOOKUP(K293, $A$9:$B$23, 2,FALSE))</f>
        <v/>
      </c>
    </row>
    <row r="294" spans="6:17" x14ac:dyDescent="0.3">
      <c r="F294">
        <f ca="1">COUNTIF(OFFSET('정보 입력 시트'!$G297, 0, 0, 1, 15), $E$2)</f>
        <v>0</v>
      </c>
      <c r="G294">
        <f ca="1">COUNTIF(OFFSET('정보 입력 시트'!$G297, 0, 0, 1, 15), $E$3)</f>
        <v>0</v>
      </c>
      <c r="H294" t="b">
        <f t="shared" ca="1" si="61"/>
        <v>0</v>
      </c>
      <c r="I294" t="str">
        <f ca="1">IF(NOT($H294), "", IF($F294=1,MATCH($E$2,OFFSET('정보 입력 시트'!$G297, 0, 0, 1, 15),0),0))</f>
        <v/>
      </c>
      <c r="J294" t="str">
        <f ca="1">IF(NOT($H294),"",IF($G294&lt;1, 0, MATCH($E$3,OFFSET('정보 입력 시트'!$G297, 0, 0, 1, 15),0)))</f>
        <v/>
      </c>
      <c r="K294" t="str">
        <f ca="1">IF(NOT($H294),"",IF($G294&lt;2, 0, MATCH($E$3,OFFSET('정보 입력 시트'!$G297, 0, J294, 1, 15-J294),0)+J294))</f>
        <v/>
      </c>
      <c r="L294" t="str">
        <f t="shared" ca="1" si="62"/>
        <v/>
      </c>
      <c r="M294" t="str" cm="1">
        <f t="array" aca="1" ref="M294" ca="1">_xlfn.IFS(NOT($H294),"",$L294=0,0,TRUE,J294)</f>
        <v/>
      </c>
      <c r="N294" t="str" cm="1">
        <f t="array" aca="1" ref="N294" ca="1">_xlfn.IFS(NOT($H294),"",$L294=0,0,TRUE,K294)</f>
        <v/>
      </c>
      <c r="O294" t="str" cm="1">
        <f t="array" aca="1" ref="O294" ca="1">_xlfn.IFS(NOT($H294), "", $F294=0, IF($G294=0, VLOOKUP("EMPTY",$D$29:$E$31,2,FALSE), VLOOKUP("REQUIRED",$D$29:$E$31,2,FALSE)), $F294&gt;1, VLOOKUP("OVER",$D$29:$E$31,2,FALSE), TRUE, VLOOKUP(I294, $A$9:$B$23, 2,FALSE))</f>
        <v/>
      </c>
      <c r="P294" t="str" cm="1">
        <f t="array" aca="1" ref="P294" ca="1">_xlfn.IFS(NOT($H294), "", $G294&lt;1, VLOOKUP("EMPTY",$D$29:$E$31,2,FALSE), $G294&gt;2, VLOOKUP("OVER",$D$29:$E$31,2,FALSE), TRUE, VLOOKUP(J294, $A$9:$B$23, 2,FALSE))</f>
        <v/>
      </c>
      <c r="Q294" t="str" cm="1">
        <f t="array" aca="1" ref="Q294" ca="1">_xlfn.IFS(NOT($H294), "", $G294&lt;2, VLOOKUP("EMPTY",$D$29:$E$31,2,FALSE), $G294&gt;2, VLOOKUP("OVER",$D$29:$E$31,2,FALSE), TRUE, VLOOKUP(K294, $A$9:$B$23, 2,FALSE))</f>
        <v/>
      </c>
    </row>
    <row r="295" spans="6:17" x14ac:dyDescent="0.3">
      <c r="F295">
        <f ca="1">COUNTIF(OFFSET('정보 입력 시트'!$G298, 0, 0, 1, 15), $E$2)</f>
        <v>0</v>
      </c>
      <c r="G295">
        <f ca="1">COUNTIF(OFFSET('정보 입력 시트'!$G298, 0, 0, 1, 15), $E$3)</f>
        <v>0</v>
      </c>
      <c r="H295" t="b">
        <f t="shared" ca="1" si="61"/>
        <v>0</v>
      </c>
      <c r="I295" t="str">
        <f ca="1">IF(NOT($H295), "", IF($F295=1,MATCH($E$2,OFFSET('정보 입력 시트'!$G298, 0, 0, 1, 15),0),0))</f>
        <v/>
      </c>
      <c r="J295" t="str">
        <f ca="1">IF(NOT($H295),"",IF($G295&lt;1, 0, MATCH($E$3,OFFSET('정보 입력 시트'!$G298, 0, 0, 1, 15),0)))</f>
        <v/>
      </c>
      <c r="K295" t="str">
        <f ca="1">IF(NOT($H295),"",IF($G295&lt;2, 0, MATCH($E$3,OFFSET('정보 입력 시트'!$G298, 0, J295, 1, 15-J295),0)+J295))</f>
        <v/>
      </c>
      <c r="L295" t="str">
        <f t="shared" ca="1" si="62"/>
        <v/>
      </c>
      <c r="M295" t="str" cm="1">
        <f t="array" aca="1" ref="M295" ca="1">_xlfn.IFS(NOT($H295),"",$L295=0,0,TRUE,J295)</f>
        <v/>
      </c>
      <c r="N295" t="str" cm="1">
        <f t="array" aca="1" ref="N295" ca="1">_xlfn.IFS(NOT($H295),"",$L295=0,0,TRUE,K295)</f>
        <v/>
      </c>
      <c r="O295" t="str" cm="1">
        <f t="array" aca="1" ref="O295" ca="1">_xlfn.IFS(NOT($H295), "", $F295=0, IF($G295=0, VLOOKUP("EMPTY",$D$29:$E$31,2,FALSE), VLOOKUP("REQUIRED",$D$29:$E$31,2,FALSE)), $F295&gt;1, VLOOKUP("OVER",$D$29:$E$31,2,FALSE), TRUE, VLOOKUP(I295, $A$9:$B$23, 2,FALSE))</f>
        <v/>
      </c>
      <c r="P295" t="str" cm="1">
        <f t="array" aca="1" ref="P295" ca="1">_xlfn.IFS(NOT($H295), "", $G295&lt;1, VLOOKUP("EMPTY",$D$29:$E$31,2,FALSE), $G295&gt;2, VLOOKUP("OVER",$D$29:$E$31,2,FALSE), TRUE, VLOOKUP(J295, $A$9:$B$23, 2,FALSE))</f>
        <v/>
      </c>
      <c r="Q295" t="str" cm="1">
        <f t="array" aca="1" ref="Q295" ca="1">_xlfn.IFS(NOT($H295), "", $G295&lt;2, VLOOKUP("EMPTY",$D$29:$E$31,2,FALSE), $G295&gt;2, VLOOKUP("OVER",$D$29:$E$31,2,FALSE), TRUE, VLOOKUP(K295, $A$9:$B$23, 2,FALSE))</f>
        <v/>
      </c>
    </row>
    <row r="296" spans="6:17" x14ac:dyDescent="0.3">
      <c r="F296">
        <f ca="1">COUNTIF(OFFSET('정보 입력 시트'!$G299, 0, 0, 1, 15), $E$2)</f>
        <v>0</v>
      </c>
      <c r="G296">
        <f ca="1">COUNTIF(OFFSET('정보 입력 시트'!$G299, 0, 0, 1, 15), $E$3)</f>
        <v>0</v>
      </c>
      <c r="H296" t="b">
        <f t="shared" ca="1" si="61"/>
        <v>0</v>
      </c>
      <c r="I296" t="str">
        <f ca="1">IF(NOT($H296), "", IF($F296=1,MATCH($E$2,OFFSET('정보 입력 시트'!$G299, 0, 0, 1, 15),0),0))</f>
        <v/>
      </c>
      <c r="J296" t="str">
        <f ca="1">IF(NOT($H296),"",IF($G296&lt;1, 0, MATCH($E$3,OFFSET('정보 입력 시트'!$G299, 0, 0, 1, 15),0)))</f>
        <v/>
      </c>
      <c r="K296" t="str">
        <f ca="1">IF(NOT($H296),"",IF($G296&lt;2, 0, MATCH($E$3,OFFSET('정보 입력 시트'!$G299, 0, J296, 1, 15-J296),0)+J296))</f>
        <v/>
      </c>
      <c r="L296" t="str">
        <f t="shared" ca="1" si="62"/>
        <v/>
      </c>
      <c r="M296" t="str" cm="1">
        <f t="array" aca="1" ref="M296" ca="1">_xlfn.IFS(NOT($H296),"",$L296=0,0,TRUE,J296)</f>
        <v/>
      </c>
      <c r="N296" t="str" cm="1">
        <f t="array" aca="1" ref="N296" ca="1">_xlfn.IFS(NOT($H296),"",$L296=0,0,TRUE,K296)</f>
        <v/>
      </c>
      <c r="O296" t="str" cm="1">
        <f t="array" aca="1" ref="O296" ca="1">_xlfn.IFS(NOT($H296), "", $F296=0, IF($G296=0, VLOOKUP("EMPTY",$D$29:$E$31,2,FALSE), VLOOKUP("REQUIRED",$D$29:$E$31,2,FALSE)), $F296&gt;1, VLOOKUP("OVER",$D$29:$E$31,2,FALSE), TRUE, VLOOKUP(I296, $A$9:$B$23, 2,FALSE))</f>
        <v/>
      </c>
      <c r="P296" t="str" cm="1">
        <f t="array" aca="1" ref="P296" ca="1">_xlfn.IFS(NOT($H296), "", $G296&lt;1, VLOOKUP("EMPTY",$D$29:$E$31,2,FALSE), $G296&gt;2, VLOOKUP("OVER",$D$29:$E$31,2,FALSE), TRUE, VLOOKUP(J296, $A$9:$B$23, 2,FALSE))</f>
        <v/>
      </c>
      <c r="Q296" t="str" cm="1">
        <f t="array" aca="1" ref="Q296" ca="1">_xlfn.IFS(NOT($H296), "", $G296&lt;2, VLOOKUP("EMPTY",$D$29:$E$31,2,FALSE), $G296&gt;2, VLOOKUP("OVER",$D$29:$E$31,2,FALSE), TRUE, VLOOKUP(K296, $A$9:$B$23, 2,FALSE))</f>
        <v/>
      </c>
    </row>
    <row r="297" spans="6:17" x14ac:dyDescent="0.3">
      <c r="F297">
        <f ca="1">COUNTIF(OFFSET('정보 입력 시트'!$G300, 0, 0, 1, 15), $E$2)</f>
        <v>0</v>
      </c>
      <c r="G297">
        <f ca="1">COUNTIF(OFFSET('정보 입력 시트'!$G300, 0, 0, 1, 15), $E$3)</f>
        <v>0</v>
      </c>
      <c r="H297" t="b">
        <f t="shared" ca="1" si="61"/>
        <v>0</v>
      </c>
      <c r="I297" t="str">
        <f ca="1">IF(NOT($H297), "", IF($F297=1,MATCH($E$2,OFFSET('정보 입력 시트'!$G300, 0, 0, 1, 15),0),0))</f>
        <v/>
      </c>
      <c r="J297" t="str">
        <f ca="1">IF(NOT($H297),"",IF($G297&lt;1, 0, MATCH($E$3,OFFSET('정보 입력 시트'!$G300, 0, 0, 1, 15),0)))</f>
        <v/>
      </c>
      <c r="K297" t="str">
        <f ca="1">IF(NOT($H297),"",IF($G297&lt;2, 0, MATCH($E$3,OFFSET('정보 입력 시트'!$G300, 0, J297, 1, 15-J297),0)+J297))</f>
        <v/>
      </c>
      <c r="L297" t="str">
        <f t="shared" ca="1" si="62"/>
        <v/>
      </c>
      <c r="M297" t="str" cm="1">
        <f t="array" aca="1" ref="M297" ca="1">_xlfn.IFS(NOT($H297),"",$L297=0,0,TRUE,J297)</f>
        <v/>
      </c>
      <c r="N297" t="str" cm="1">
        <f t="array" aca="1" ref="N297" ca="1">_xlfn.IFS(NOT($H297),"",$L297=0,0,TRUE,K297)</f>
        <v/>
      </c>
      <c r="O297" t="str" cm="1">
        <f t="array" aca="1" ref="O297" ca="1">_xlfn.IFS(NOT($H297), "", $F297=0, IF($G297=0, VLOOKUP("EMPTY",$D$29:$E$31,2,FALSE), VLOOKUP("REQUIRED",$D$29:$E$31,2,FALSE)), $F297&gt;1, VLOOKUP("OVER",$D$29:$E$31,2,FALSE), TRUE, VLOOKUP(I297, $A$9:$B$23, 2,FALSE))</f>
        <v/>
      </c>
      <c r="P297" t="str" cm="1">
        <f t="array" aca="1" ref="P297" ca="1">_xlfn.IFS(NOT($H297), "", $G297&lt;1, VLOOKUP("EMPTY",$D$29:$E$31,2,FALSE), $G297&gt;2, VLOOKUP("OVER",$D$29:$E$31,2,FALSE), TRUE, VLOOKUP(J297, $A$9:$B$23, 2,FALSE))</f>
        <v/>
      </c>
      <c r="Q297" t="str" cm="1">
        <f t="array" aca="1" ref="Q297" ca="1">_xlfn.IFS(NOT($H297), "", $G297&lt;2, VLOOKUP("EMPTY",$D$29:$E$31,2,FALSE), $G297&gt;2, VLOOKUP("OVER",$D$29:$E$31,2,FALSE), TRUE, VLOOKUP(K297, $A$9:$B$23, 2,FALSE))</f>
        <v/>
      </c>
    </row>
    <row r="298" spans="6:17" x14ac:dyDescent="0.3">
      <c r="F298">
        <f ca="1">COUNTIF(OFFSET('정보 입력 시트'!$G301, 0, 0, 1, 15), $E$2)</f>
        <v>0</v>
      </c>
      <c r="G298">
        <f ca="1">COUNTIF(OFFSET('정보 입력 시트'!$G301, 0, 0, 1, 15), $E$3)</f>
        <v>0</v>
      </c>
      <c r="H298" t="b">
        <f t="shared" ca="1" si="61"/>
        <v>0</v>
      </c>
      <c r="I298" t="str">
        <f ca="1">IF(NOT($H298), "", IF($F298=1,MATCH($E$2,OFFSET('정보 입력 시트'!$G301, 0, 0, 1, 15),0),0))</f>
        <v/>
      </c>
      <c r="J298" t="str">
        <f ca="1">IF(NOT($H298),"",IF($G298&lt;1, 0, MATCH($E$3,OFFSET('정보 입력 시트'!$G301, 0, 0, 1, 15),0)))</f>
        <v/>
      </c>
      <c r="K298" t="str">
        <f ca="1">IF(NOT($H298),"",IF($G298&lt;2, 0, MATCH($E$3,OFFSET('정보 입력 시트'!$G301, 0, J298, 1, 15-J298),0)+J298))</f>
        <v/>
      </c>
      <c r="L298" t="str">
        <f t="shared" ca="1" si="62"/>
        <v/>
      </c>
      <c r="M298" t="str" cm="1">
        <f t="array" aca="1" ref="M298" ca="1">_xlfn.IFS(NOT($H298),"",$L298=0,0,TRUE,J298)</f>
        <v/>
      </c>
      <c r="N298" t="str" cm="1">
        <f t="array" aca="1" ref="N298" ca="1">_xlfn.IFS(NOT($H298),"",$L298=0,0,TRUE,K298)</f>
        <v/>
      </c>
      <c r="O298" t="str" cm="1">
        <f t="array" aca="1" ref="O298" ca="1">_xlfn.IFS(NOT($H298), "", $F298=0, IF($G298=0, VLOOKUP("EMPTY",$D$29:$E$31,2,FALSE), VLOOKUP("REQUIRED",$D$29:$E$31,2,FALSE)), $F298&gt;1, VLOOKUP("OVER",$D$29:$E$31,2,FALSE), TRUE, VLOOKUP(I298, $A$9:$B$23, 2,FALSE))</f>
        <v/>
      </c>
      <c r="P298" t="str" cm="1">
        <f t="array" aca="1" ref="P298" ca="1">_xlfn.IFS(NOT($H298), "", $G298&lt;1, VLOOKUP("EMPTY",$D$29:$E$31,2,FALSE), $G298&gt;2, VLOOKUP("OVER",$D$29:$E$31,2,FALSE), TRUE, VLOOKUP(J298, $A$9:$B$23, 2,FALSE))</f>
        <v/>
      </c>
      <c r="Q298" t="str" cm="1">
        <f t="array" aca="1" ref="Q298" ca="1">_xlfn.IFS(NOT($H298), "", $G298&lt;2, VLOOKUP("EMPTY",$D$29:$E$31,2,FALSE), $G298&gt;2, VLOOKUP("OVER",$D$29:$E$31,2,FALSE), TRUE, VLOOKUP(K298, $A$9:$B$23, 2,FALSE))</f>
        <v/>
      </c>
    </row>
    <row r="299" spans="6:17" x14ac:dyDescent="0.3">
      <c r="F299">
        <f ca="1">COUNTIF(OFFSET('정보 입력 시트'!$G302, 0, 0, 1, 15), $E$2)</f>
        <v>0</v>
      </c>
      <c r="G299">
        <f ca="1">COUNTIF(OFFSET('정보 입력 시트'!$G302, 0, 0, 1, 15), $E$3)</f>
        <v>0</v>
      </c>
      <c r="H299" t="b">
        <f t="shared" ca="1" si="61"/>
        <v>0</v>
      </c>
      <c r="I299" t="str">
        <f ca="1">IF(NOT($H299), "", IF($F299=1,MATCH($E$2,OFFSET('정보 입력 시트'!$G302, 0, 0, 1, 15),0),0))</f>
        <v/>
      </c>
      <c r="J299" t="str">
        <f ca="1">IF(NOT($H299),"",IF($G299&lt;1, 0, MATCH($E$3,OFFSET('정보 입력 시트'!$G302, 0, 0, 1, 15),0)))</f>
        <v/>
      </c>
      <c r="K299" t="str">
        <f ca="1">IF(NOT($H299),"",IF($G299&lt;2, 0, MATCH($E$3,OFFSET('정보 입력 시트'!$G302, 0, J299, 1, 15-J299),0)+J299))</f>
        <v/>
      </c>
      <c r="L299" t="str">
        <f t="shared" ca="1" si="62"/>
        <v/>
      </c>
      <c r="M299" t="str" cm="1">
        <f t="array" aca="1" ref="M299" ca="1">_xlfn.IFS(NOT($H299),"",$L299=0,0,TRUE,J299)</f>
        <v/>
      </c>
      <c r="N299" t="str" cm="1">
        <f t="array" aca="1" ref="N299" ca="1">_xlfn.IFS(NOT($H299),"",$L299=0,0,TRUE,K299)</f>
        <v/>
      </c>
      <c r="O299" t="str" cm="1">
        <f t="array" aca="1" ref="O299" ca="1">_xlfn.IFS(NOT($H299), "", $F299=0, IF($G299=0, VLOOKUP("EMPTY",$D$29:$E$31,2,FALSE), VLOOKUP("REQUIRED",$D$29:$E$31,2,FALSE)), $F299&gt;1, VLOOKUP("OVER",$D$29:$E$31,2,FALSE), TRUE, VLOOKUP(I299, $A$9:$B$23, 2,FALSE))</f>
        <v/>
      </c>
      <c r="P299" t="str" cm="1">
        <f t="array" aca="1" ref="P299" ca="1">_xlfn.IFS(NOT($H299), "", $G299&lt;1, VLOOKUP("EMPTY",$D$29:$E$31,2,FALSE), $G299&gt;2, VLOOKUP("OVER",$D$29:$E$31,2,FALSE), TRUE, VLOOKUP(J299, $A$9:$B$23, 2,FALSE))</f>
        <v/>
      </c>
      <c r="Q299" t="str" cm="1">
        <f t="array" aca="1" ref="Q299" ca="1">_xlfn.IFS(NOT($H299), "", $G299&lt;2, VLOOKUP("EMPTY",$D$29:$E$31,2,FALSE), $G299&gt;2, VLOOKUP("OVER",$D$29:$E$31,2,FALSE), TRUE, VLOOKUP(K299, $A$9:$B$23, 2,FALSE))</f>
        <v/>
      </c>
    </row>
    <row r="300" spans="6:17" x14ac:dyDescent="0.3">
      <c r="F300">
        <f ca="1">COUNTIF(OFFSET('정보 입력 시트'!$G303, 0, 0, 1, 15), $E$2)</f>
        <v>0</v>
      </c>
      <c r="G300">
        <f ca="1">COUNTIF(OFFSET('정보 입력 시트'!$G303, 0, 0, 1, 15), $E$3)</f>
        <v>0</v>
      </c>
      <c r="H300" t="b">
        <f t="shared" ca="1" si="61"/>
        <v>0</v>
      </c>
      <c r="I300" t="str">
        <f ca="1">IF(NOT($H300), "", IF($F300=1,MATCH($E$2,OFFSET('정보 입력 시트'!$G303, 0, 0, 1, 15),0),0))</f>
        <v/>
      </c>
      <c r="J300" t="str">
        <f ca="1">IF(NOT($H300),"",IF($G300&lt;1, 0, MATCH($E$3,OFFSET('정보 입력 시트'!$G303, 0, 0, 1, 15),0)))</f>
        <v/>
      </c>
      <c r="K300" t="str">
        <f ca="1">IF(NOT($H300),"",IF($G300&lt;2, 0, MATCH($E$3,OFFSET('정보 입력 시트'!$G303, 0, J300, 1, 15-J300),0)+J300))</f>
        <v/>
      </c>
      <c r="L300" t="str">
        <f t="shared" ca="1" si="62"/>
        <v/>
      </c>
      <c r="M300" t="str" cm="1">
        <f t="array" aca="1" ref="M300" ca="1">_xlfn.IFS(NOT($H300),"",$L300=0,0,TRUE,J300)</f>
        <v/>
      </c>
      <c r="N300" t="str" cm="1">
        <f t="array" aca="1" ref="N300" ca="1">_xlfn.IFS(NOT($H300),"",$L300=0,0,TRUE,K300)</f>
        <v/>
      </c>
      <c r="O300" t="str" cm="1">
        <f t="array" aca="1" ref="O300" ca="1">_xlfn.IFS(NOT($H300), "", $F300=0, IF($G300=0, VLOOKUP("EMPTY",$D$29:$E$31,2,FALSE), VLOOKUP("REQUIRED",$D$29:$E$31,2,FALSE)), $F300&gt;1, VLOOKUP("OVER",$D$29:$E$31,2,FALSE), TRUE, VLOOKUP(I300, $A$9:$B$23, 2,FALSE))</f>
        <v/>
      </c>
      <c r="P300" t="str" cm="1">
        <f t="array" aca="1" ref="P300" ca="1">_xlfn.IFS(NOT($H300), "", $G300&lt;1, VLOOKUP("EMPTY",$D$29:$E$31,2,FALSE), $G300&gt;2, VLOOKUP("OVER",$D$29:$E$31,2,FALSE), TRUE, VLOOKUP(J300, $A$9:$B$23, 2,FALSE))</f>
        <v/>
      </c>
      <c r="Q300" t="str" cm="1">
        <f t="array" aca="1" ref="Q300" ca="1">_xlfn.IFS(NOT($H300), "", $G300&lt;2, VLOOKUP("EMPTY",$D$29:$E$31,2,FALSE), $G300&gt;2, VLOOKUP("OVER",$D$29:$E$31,2,FALSE), TRUE, VLOOKUP(K300, $A$9:$B$23, 2,FALSE))</f>
        <v/>
      </c>
    </row>
    <row r="301" spans="6:17" x14ac:dyDescent="0.3">
      <c r="F301">
        <f ca="1">COUNTIF(OFFSET('정보 입력 시트'!$G304, 0, 0, 1, 15), $E$2)</f>
        <v>0</v>
      </c>
      <c r="G301">
        <f ca="1">COUNTIF(OFFSET('정보 입력 시트'!$G304, 0, 0, 1, 15), $E$3)</f>
        <v>0</v>
      </c>
      <c r="H301" t="b">
        <f t="shared" ca="1" si="61"/>
        <v>0</v>
      </c>
      <c r="I301" t="str">
        <f ca="1">IF(NOT($H301), "", IF($F301=1,MATCH($E$2,OFFSET('정보 입력 시트'!$G304, 0, 0, 1, 15),0),0))</f>
        <v/>
      </c>
      <c r="J301" t="str">
        <f ca="1">IF(NOT($H301),"",IF($G301&lt;1, 0, MATCH($E$3,OFFSET('정보 입력 시트'!$G304, 0, 0, 1, 15),0)))</f>
        <v/>
      </c>
      <c r="K301" t="str">
        <f ca="1">IF(NOT($H301),"",IF($G301&lt;2, 0, MATCH($E$3,OFFSET('정보 입력 시트'!$G304, 0, J301, 1, 15-J301),0)+J301))</f>
        <v/>
      </c>
      <c r="L301" t="str">
        <f t="shared" ca="1" si="62"/>
        <v/>
      </c>
      <c r="M301" t="str" cm="1">
        <f t="array" aca="1" ref="M301" ca="1">_xlfn.IFS(NOT($H301),"",$L301=0,0,TRUE,J301)</f>
        <v/>
      </c>
      <c r="N301" t="str" cm="1">
        <f t="array" aca="1" ref="N301" ca="1">_xlfn.IFS(NOT($H301),"",$L301=0,0,TRUE,K301)</f>
        <v/>
      </c>
      <c r="O301" t="str" cm="1">
        <f t="array" aca="1" ref="O301" ca="1">_xlfn.IFS(NOT($H301), "", $F301=0, IF($G301=0, VLOOKUP("EMPTY",$D$29:$E$31,2,FALSE), VLOOKUP("REQUIRED",$D$29:$E$31,2,FALSE)), $F301&gt;1, VLOOKUP("OVER",$D$29:$E$31,2,FALSE), TRUE, VLOOKUP(I301, $A$9:$B$23, 2,FALSE))</f>
        <v/>
      </c>
      <c r="P301" t="str" cm="1">
        <f t="array" aca="1" ref="P301" ca="1">_xlfn.IFS(NOT($H301), "", $G301&lt;1, VLOOKUP("EMPTY",$D$29:$E$31,2,FALSE), $G301&gt;2, VLOOKUP("OVER",$D$29:$E$31,2,FALSE), TRUE, VLOOKUP(J301, $A$9:$B$23, 2,FALSE))</f>
        <v/>
      </c>
      <c r="Q301" t="str" cm="1">
        <f t="array" aca="1" ref="Q301" ca="1">_xlfn.IFS(NOT($H301), "", $G301&lt;2, VLOOKUP("EMPTY",$D$29:$E$31,2,FALSE), $G301&gt;2, VLOOKUP("OVER",$D$29:$E$31,2,FALSE), TRUE, VLOOKUP(K301, $A$9:$B$23, 2,FALSE))</f>
        <v/>
      </c>
    </row>
    <row r="302" spans="6:17" x14ac:dyDescent="0.3">
      <c r="F302">
        <f ca="1">COUNTIF(OFFSET('정보 입력 시트'!$G305, 0, 0, 1, 15), $E$2)</f>
        <v>0</v>
      </c>
      <c r="G302">
        <f ca="1">COUNTIF(OFFSET('정보 입력 시트'!$G305, 0, 0, 1, 15), $E$3)</f>
        <v>0</v>
      </c>
      <c r="H302" t="b">
        <f t="shared" ca="1" si="61"/>
        <v>0</v>
      </c>
      <c r="I302" t="str">
        <f ca="1">IF(NOT($H302), "", IF($F302=1,MATCH($E$2,OFFSET('정보 입력 시트'!$G305, 0, 0, 1, 15),0),0))</f>
        <v/>
      </c>
      <c r="J302" t="str">
        <f ca="1">IF(NOT($H302),"",IF($G302&lt;1, 0, MATCH($E$3,OFFSET('정보 입력 시트'!$G305, 0, 0, 1, 15),0)))</f>
        <v/>
      </c>
      <c r="K302" t="str">
        <f ca="1">IF(NOT($H302),"",IF($G302&lt;2, 0, MATCH($E$3,OFFSET('정보 입력 시트'!$G305, 0, J302, 1, 15-J302),0)+J302))</f>
        <v/>
      </c>
      <c r="L302" t="str">
        <f t="shared" ca="1" si="62"/>
        <v/>
      </c>
      <c r="M302" t="str" cm="1">
        <f t="array" aca="1" ref="M302" ca="1">_xlfn.IFS(NOT($H302),"",$L302=0,0,TRUE,J302)</f>
        <v/>
      </c>
      <c r="N302" t="str" cm="1">
        <f t="array" aca="1" ref="N302" ca="1">_xlfn.IFS(NOT($H302),"",$L302=0,0,TRUE,K302)</f>
        <v/>
      </c>
      <c r="O302" t="str" cm="1">
        <f t="array" aca="1" ref="O302" ca="1">_xlfn.IFS(NOT($H302), "", $F302=0, IF($G302=0, VLOOKUP("EMPTY",$D$29:$E$31,2,FALSE), VLOOKUP("REQUIRED",$D$29:$E$31,2,FALSE)), $F302&gt;1, VLOOKUP("OVER",$D$29:$E$31,2,FALSE), TRUE, VLOOKUP(I302, $A$9:$B$23, 2,FALSE))</f>
        <v/>
      </c>
      <c r="P302" t="str" cm="1">
        <f t="array" aca="1" ref="P302" ca="1">_xlfn.IFS(NOT($H302), "", $G302&lt;1, VLOOKUP("EMPTY",$D$29:$E$31,2,FALSE), $G302&gt;2, VLOOKUP("OVER",$D$29:$E$31,2,FALSE), TRUE, VLOOKUP(J302, $A$9:$B$23, 2,FALSE))</f>
        <v/>
      </c>
      <c r="Q302" t="str" cm="1">
        <f t="array" aca="1" ref="Q302" ca="1">_xlfn.IFS(NOT($H302), "", $G302&lt;2, VLOOKUP("EMPTY",$D$29:$E$31,2,FALSE), $G302&gt;2, VLOOKUP("OVER",$D$29:$E$31,2,FALSE), TRUE, VLOOKUP(K302, $A$9:$B$23, 2,FALSE))</f>
        <v/>
      </c>
    </row>
    <row r="303" spans="6:17" x14ac:dyDescent="0.3">
      <c r="F303">
        <f ca="1">COUNTIF(OFFSET('정보 입력 시트'!$G306, 0, 0, 1, 15), $E$2)</f>
        <v>0</v>
      </c>
      <c r="G303">
        <f ca="1">COUNTIF(OFFSET('정보 입력 시트'!$G306, 0, 0, 1, 15), $E$3)</f>
        <v>0</v>
      </c>
      <c r="H303" t="b">
        <f t="shared" ca="1" si="61"/>
        <v>0</v>
      </c>
      <c r="I303" t="str">
        <f ca="1">IF(NOT($H303), "", IF($F303=1,MATCH($E$2,OFFSET('정보 입력 시트'!$G306, 0, 0, 1, 15),0),0))</f>
        <v/>
      </c>
      <c r="J303" t="str">
        <f ca="1">IF(NOT($H303),"",IF($G303&lt;1, 0, MATCH($E$3,OFFSET('정보 입력 시트'!$G306, 0, 0, 1, 15),0)))</f>
        <v/>
      </c>
      <c r="K303" t="str">
        <f ca="1">IF(NOT($H303),"",IF($G303&lt;2, 0, MATCH($E$3,OFFSET('정보 입력 시트'!$G306, 0, J303, 1, 15-J303),0)+J303))</f>
        <v/>
      </c>
      <c r="L303" t="str">
        <f t="shared" ca="1" si="62"/>
        <v/>
      </c>
      <c r="M303" t="str" cm="1">
        <f t="array" aca="1" ref="M303" ca="1">_xlfn.IFS(NOT($H303),"",$L303=0,0,TRUE,J303)</f>
        <v/>
      </c>
      <c r="N303" t="str" cm="1">
        <f t="array" aca="1" ref="N303" ca="1">_xlfn.IFS(NOT($H303),"",$L303=0,0,TRUE,K303)</f>
        <v/>
      </c>
      <c r="O303" t="str" cm="1">
        <f t="array" aca="1" ref="O303" ca="1">_xlfn.IFS(NOT($H303), "", $F303=0, IF($G303=0, VLOOKUP("EMPTY",$D$29:$E$31,2,FALSE), VLOOKUP("REQUIRED",$D$29:$E$31,2,FALSE)), $F303&gt;1, VLOOKUP("OVER",$D$29:$E$31,2,FALSE), TRUE, VLOOKUP(I303, $A$9:$B$23, 2,FALSE))</f>
        <v/>
      </c>
      <c r="P303" t="str" cm="1">
        <f t="array" aca="1" ref="P303" ca="1">_xlfn.IFS(NOT($H303), "", $G303&lt;1, VLOOKUP("EMPTY",$D$29:$E$31,2,FALSE), $G303&gt;2, VLOOKUP("OVER",$D$29:$E$31,2,FALSE), TRUE, VLOOKUP(J303, $A$9:$B$23, 2,FALSE))</f>
        <v/>
      </c>
      <c r="Q303" t="str" cm="1">
        <f t="array" aca="1" ref="Q303" ca="1">_xlfn.IFS(NOT($H303), "", $G303&lt;2, VLOOKUP("EMPTY",$D$29:$E$31,2,FALSE), $G303&gt;2, VLOOKUP("OVER",$D$29:$E$31,2,FALSE), TRUE, VLOOKUP(K303, $A$9:$B$23, 2,FALSE))</f>
        <v/>
      </c>
    </row>
    <row r="304" spans="6:17" x14ac:dyDescent="0.3">
      <c r="F304">
        <f ca="1">COUNTIF(OFFSET('정보 입력 시트'!$G307, 0, 0, 1, 15), $E$2)</f>
        <v>0</v>
      </c>
      <c r="G304">
        <f ca="1">COUNTIF(OFFSET('정보 입력 시트'!$G307, 0, 0, 1, 15), $E$3)</f>
        <v>0</v>
      </c>
      <c r="H304" t="b">
        <f t="shared" ca="1" si="61"/>
        <v>0</v>
      </c>
      <c r="I304" t="str">
        <f ca="1">IF(NOT($H304), "", IF($F304=1,MATCH($E$2,OFFSET('정보 입력 시트'!$G307, 0, 0, 1, 15),0),0))</f>
        <v/>
      </c>
      <c r="J304" t="str">
        <f ca="1">IF(NOT($H304),"",IF($G304&lt;1, 0, MATCH($E$3,OFFSET('정보 입력 시트'!$G307, 0, 0, 1, 15),0)))</f>
        <v/>
      </c>
      <c r="K304" t="str">
        <f ca="1">IF(NOT($H304),"",IF($G304&lt;2, 0, MATCH($E$3,OFFSET('정보 입력 시트'!$G307, 0, J304, 1, 15-J304),0)+J304))</f>
        <v/>
      </c>
      <c r="L304" t="str">
        <f t="shared" ca="1" si="62"/>
        <v/>
      </c>
      <c r="M304" t="str" cm="1">
        <f t="array" aca="1" ref="M304" ca="1">_xlfn.IFS(NOT($H304),"",$L304=0,0,TRUE,J304)</f>
        <v/>
      </c>
      <c r="N304" t="str" cm="1">
        <f t="array" aca="1" ref="N304" ca="1">_xlfn.IFS(NOT($H304),"",$L304=0,0,TRUE,K304)</f>
        <v/>
      </c>
      <c r="O304" t="str" cm="1">
        <f t="array" aca="1" ref="O304" ca="1">_xlfn.IFS(NOT($H304), "", $F304=0, IF($G304=0, VLOOKUP("EMPTY",$D$29:$E$31,2,FALSE), VLOOKUP("REQUIRED",$D$29:$E$31,2,FALSE)), $F304&gt;1, VLOOKUP("OVER",$D$29:$E$31,2,FALSE), TRUE, VLOOKUP(I304, $A$9:$B$23, 2,FALSE))</f>
        <v/>
      </c>
      <c r="P304" t="str" cm="1">
        <f t="array" aca="1" ref="P304" ca="1">_xlfn.IFS(NOT($H304), "", $G304&lt;1, VLOOKUP("EMPTY",$D$29:$E$31,2,FALSE), $G304&gt;2, VLOOKUP("OVER",$D$29:$E$31,2,FALSE), TRUE, VLOOKUP(J304, $A$9:$B$23, 2,FALSE))</f>
        <v/>
      </c>
      <c r="Q304" t="str" cm="1">
        <f t="array" aca="1" ref="Q304" ca="1">_xlfn.IFS(NOT($H304), "", $G304&lt;2, VLOOKUP("EMPTY",$D$29:$E$31,2,FALSE), $G304&gt;2, VLOOKUP("OVER",$D$29:$E$31,2,FALSE), TRUE, VLOOKUP(K304, $A$9:$B$23, 2,FALSE))</f>
        <v/>
      </c>
    </row>
    <row r="305" spans="6:17" x14ac:dyDescent="0.3">
      <c r="F305">
        <f ca="1">COUNTIF(OFFSET('정보 입력 시트'!$G308, 0, 0, 1, 15), $E$2)</f>
        <v>0</v>
      </c>
      <c r="G305">
        <f ca="1">COUNTIF(OFFSET('정보 입력 시트'!$G308, 0, 0, 1, 15), $E$3)</f>
        <v>0</v>
      </c>
      <c r="H305" t="b">
        <f t="shared" ca="1" si="61"/>
        <v>0</v>
      </c>
      <c r="I305" t="str">
        <f ca="1">IF(NOT($H305), "", IF($F305=1,MATCH($E$2,OFFSET('정보 입력 시트'!$G308, 0, 0, 1, 15),0),0))</f>
        <v/>
      </c>
      <c r="J305" t="str">
        <f ca="1">IF(NOT($H305),"",IF($G305&lt;1, 0, MATCH($E$3,OFFSET('정보 입력 시트'!$G308, 0, 0, 1, 15),0)))</f>
        <v/>
      </c>
      <c r="K305" t="str">
        <f ca="1">IF(NOT($H305),"",IF($G305&lt;2, 0, MATCH($E$3,OFFSET('정보 입력 시트'!$G308, 0, J305, 1, 15-J305),0)+J305))</f>
        <v/>
      </c>
      <c r="L305" t="str">
        <f t="shared" ca="1" si="62"/>
        <v/>
      </c>
      <c r="M305" t="str" cm="1">
        <f t="array" aca="1" ref="M305" ca="1">_xlfn.IFS(NOT($H305),"",$L305=0,0,TRUE,J305)</f>
        <v/>
      </c>
      <c r="N305" t="str" cm="1">
        <f t="array" aca="1" ref="N305" ca="1">_xlfn.IFS(NOT($H305),"",$L305=0,0,TRUE,K305)</f>
        <v/>
      </c>
      <c r="O305" t="str" cm="1">
        <f t="array" aca="1" ref="O305" ca="1">_xlfn.IFS(NOT($H305), "", $F305=0, IF($G305=0, VLOOKUP("EMPTY",$D$29:$E$31,2,FALSE), VLOOKUP("REQUIRED",$D$29:$E$31,2,FALSE)), $F305&gt;1, VLOOKUP("OVER",$D$29:$E$31,2,FALSE), TRUE, VLOOKUP(I305, $A$9:$B$23, 2,FALSE))</f>
        <v/>
      </c>
      <c r="P305" t="str" cm="1">
        <f t="array" aca="1" ref="P305" ca="1">_xlfn.IFS(NOT($H305), "", $G305&lt;1, VLOOKUP("EMPTY",$D$29:$E$31,2,FALSE), $G305&gt;2, VLOOKUP("OVER",$D$29:$E$31,2,FALSE), TRUE, VLOOKUP(J305, $A$9:$B$23, 2,FALSE))</f>
        <v/>
      </c>
      <c r="Q305" t="str" cm="1">
        <f t="array" aca="1" ref="Q305" ca="1">_xlfn.IFS(NOT($H305), "", $G305&lt;2, VLOOKUP("EMPTY",$D$29:$E$31,2,FALSE), $G305&gt;2, VLOOKUP("OVER",$D$29:$E$31,2,FALSE), TRUE, VLOOKUP(K305, $A$9:$B$23, 2,FALSE))</f>
        <v/>
      </c>
    </row>
    <row r="306" spans="6:17" x14ac:dyDescent="0.3">
      <c r="F306">
        <f ca="1">COUNTIF(OFFSET('정보 입력 시트'!$G309, 0, 0, 1, 15), $E$2)</f>
        <v>0</v>
      </c>
      <c r="G306">
        <f ca="1">COUNTIF(OFFSET('정보 입력 시트'!$G309, 0, 0, 1, 15), $E$3)</f>
        <v>0</v>
      </c>
      <c r="H306" t="b">
        <f t="shared" ca="1" si="61"/>
        <v>0</v>
      </c>
      <c r="I306" t="str">
        <f ca="1">IF(NOT($H306), "", IF($F306=1,MATCH($E$2,OFFSET('정보 입력 시트'!$G309, 0, 0, 1, 15),0),0))</f>
        <v/>
      </c>
      <c r="J306" t="str">
        <f ca="1">IF(NOT($H306),"",IF($G306&lt;1, 0, MATCH($E$3,OFFSET('정보 입력 시트'!$G309, 0, 0, 1, 15),0)))</f>
        <v/>
      </c>
      <c r="K306" t="str">
        <f ca="1">IF(NOT($H306),"",IF($G306&lt;2, 0, MATCH($E$3,OFFSET('정보 입력 시트'!$G309, 0, J306, 1, 15-J306),0)+J306))</f>
        <v/>
      </c>
      <c r="L306" t="str">
        <f t="shared" ca="1" si="62"/>
        <v/>
      </c>
      <c r="M306" t="str" cm="1">
        <f t="array" aca="1" ref="M306" ca="1">_xlfn.IFS(NOT($H306),"",$L306=0,0,TRUE,J306)</f>
        <v/>
      </c>
      <c r="N306" t="str" cm="1">
        <f t="array" aca="1" ref="N306" ca="1">_xlfn.IFS(NOT($H306),"",$L306=0,0,TRUE,K306)</f>
        <v/>
      </c>
      <c r="O306" t="str" cm="1">
        <f t="array" aca="1" ref="O306" ca="1">_xlfn.IFS(NOT($H306), "", $F306=0, IF($G306=0, VLOOKUP("EMPTY",$D$29:$E$31,2,FALSE), VLOOKUP("REQUIRED",$D$29:$E$31,2,FALSE)), $F306&gt;1, VLOOKUP("OVER",$D$29:$E$31,2,FALSE), TRUE, VLOOKUP(I306, $A$9:$B$23, 2,FALSE))</f>
        <v/>
      </c>
      <c r="P306" t="str" cm="1">
        <f t="array" aca="1" ref="P306" ca="1">_xlfn.IFS(NOT($H306), "", $G306&lt;1, VLOOKUP("EMPTY",$D$29:$E$31,2,FALSE), $G306&gt;2, VLOOKUP("OVER",$D$29:$E$31,2,FALSE), TRUE, VLOOKUP(J306, $A$9:$B$23, 2,FALSE))</f>
        <v/>
      </c>
      <c r="Q306" t="str" cm="1">
        <f t="array" aca="1" ref="Q306" ca="1">_xlfn.IFS(NOT($H306), "", $G306&lt;2, VLOOKUP("EMPTY",$D$29:$E$31,2,FALSE), $G306&gt;2, VLOOKUP("OVER",$D$29:$E$31,2,FALSE), TRUE, VLOOKUP(K306, $A$9:$B$23, 2,FALSE))</f>
        <v/>
      </c>
    </row>
    <row r="307" spans="6:17" x14ac:dyDescent="0.3">
      <c r="F307">
        <f ca="1">COUNTIF(OFFSET('정보 입력 시트'!$G310, 0, 0, 1, 15), $E$2)</f>
        <v>0</v>
      </c>
      <c r="G307">
        <f ca="1">COUNTIF(OFFSET('정보 입력 시트'!$G310, 0, 0, 1, 15), $E$3)</f>
        <v>0</v>
      </c>
      <c r="H307" t="b">
        <f t="shared" ca="1" si="61"/>
        <v>0</v>
      </c>
      <c r="I307" t="str">
        <f ca="1">IF(NOT($H307), "", IF($F307=1,MATCH($E$2,OFFSET('정보 입력 시트'!$G310, 0, 0, 1, 15),0),0))</f>
        <v/>
      </c>
      <c r="J307" t="str">
        <f ca="1">IF(NOT($H307),"",IF($G307&lt;1, 0, MATCH($E$3,OFFSET('정보 입력 시트'!$G310, 0, 0, 1, 15),0)))</f>
        <v/>
      </c>
      <c r="K307" t="str">
        <f ca="1">IF(NOT($H307),"",IF($G307&lt;2, 0, MATCH($E$3,OFFSET('정보 입력 시트'!$G310, 0, J307, 1, 15-J307),0)+J307))</f>
        <v/>
      </c>
      <c r="L307" t="str">
        <f t="shared" ca="1" si="62"/>
        <v/>
      </c>
      <c r="M307" t="str" cm="1">
        <f t="array" aca="1" ref="M307" ca="1">_xlfn.IFS(NOT($H307),"",$L307=0,0,TRUE,J307)</f>
        <v/>
      </c>
      <c r="N307" t="str" cm="1">
        <f t="array" aca="1" ref="N307" ca="1">_xlfn.IFS(NOT($H307),"",$L307=0,0,TRUE,K307)</f>
        <v/>
      </c>
      <c r="O307" t="str" cm="1">
        <f t="array" aca="1" ref="O307" ca="1">_xlfn.IFS(NOT($H307), "", $F307=0, IF($G307=0, VLOOKUP("EMPTY",$D$29:$E$31,2,FALSE), VLOOKUP("REQUIRED",$D$29:$E$31,2,FALSE)), $F307&gt;1, VLOOKUP("OVER",$D$29:$E$31,2,FALSE), TRUE, VLOOKUP(I307, $A$9:$B$23, 2,FALSE))</f>
        <v/>
      </c>
      <c r="P307" t="str" cm="1">
        <f t="array" aca="1" ref="P307" ca="1">_xlfn.IFS(NOT($H307), "", $G307&lt;1, VLOOKUP("EMPTY",$D$29:$E$31,2,FALSE), $G307&gt;2, VLOOKUP("OVER",$D$29:$E$31,2,FALSE), TRUE, VLOOKUP(J307, $A$9:$B$23, 2,FALSE))</f>
        <v/>
      </c>
      <c r="Q307" t="str" cm="1">
        <f t="array" aca="1" ref="Q307" ca="1">_xlfn.IFS(NOT($H307), "", $G307&lt;2, VLOOKUP("EMPTY",$D$29:$E$31,2,FALSE), $G307&gt;2, VLOOKUP("OVER",$D$29:$E$31,2,FALSE), TRUE, VLOOKUP(K307, $A$9:$B$23, 2,FALSE))</f>
        <v/>
      </c>
    </row>
    <row r="308" spans="6:17" x14ac:dyDescent="0.3">
      <c r="F308">
        <f ca="1">COUNTIF(OFFSET('정보 입력 시트'!$G311, 0, 0, 1, 15), $E$2)</f>
        <v>0</v>
      </c>
      <c r="G308">
        <f ca="1">COUNTIF(OFFSET('정보 입력 시트'!$G311, 0, 0, 1, 15), $E$3)</f>
        <v>0</v>
      </c>
      <c r="H308" t="b">
        <f t="shared" ca="1" si="61"/>
        <v>0</v>
      </c>
      <c r="I308" t="str">
        <f ca="1">IF(NOT($H308), "", IF($F308=1,MATCH($E$2,OFFSET('정보 입력 시트'!$G311, 0, 0, 1, 15),0),0))</f>
        <v/>
      </c>
      <c r="J308" t="str">
        <f ca="1">IF(NOT($H308),"",IF($G308&lt;1, 0, MATCH($E$3,OFFSET('정보 입력 시트'!$G311, 0, 0, 1, 15),0)))</f>
        <v/>
      </c>
      <c r="K308" t="str">
        <f ca="1">IF(NOT($H308),"",IF($G308&lt;2, 0, MATCH($E$3,OFFSET('정보 입력 시트'!$G311, 0, J308, 1, 15-J308),0)+J308))</f>
        <v/>
      </c>
      <c r="L308" t="str">
        <f t="shared" ca="1" si="62"/>
        <v/>
      </c>
      <c r="M308" t="str" cm="1">
        <f t="array" aca="1" ref="M308" ca="1">_xlfn.IFS(NOT($H308),"",$L308=0,0,TRUE,J308)</f>
        <v/>
      </c>
      <c r="N308" t="str" cm="1">
        <f t="array" aca="1" ref="N308" ca="1">_xlfn.IFS(NOT($H308),"",$L308=0,0,TRUE,K308)</f>
        <v/>
      </c>
      <c r="O308" t="str" cm="1">
        <f t="array" aca="1" ref="O308" ca="1">_xlfn.IFS(NOT($H308), "", $F308=0, IF($G308=0, VLOOKUP("EMPTY",$D$29:$E$31,2,FALSE), VLOOKUP("REQUIRED",$D$29:$E$31,2,FALSE)), $F308&gt;1, VLOOKUP("OVER",$D$29:$E$31,2,FALSE), TRUE, VLOOKUP(I308, $A$9:$B$23, 2,FALSE))</f>
        <v/>
      </c>
      <c r="P308" t="str" cm="1">
        <f t="array" aca="1" ref="P308" ca="1">_xlfn.IFS(NOT($H308), "", $G308&lt;1, VLOOKUP("EMPTY",$D$29:$E$31,2,FALSE), $G308&gt;2, VLOOKUP("OVER",$D$29:$E$31,2,FALSE), TRUE, VLOOKUP(J308, $A$9:$B$23, 2,FALSE))</f>
        <v/>
      </c>
      <c r="Q308" t="str" cm="1">
        <f t="array" aca="1" ref="Q308" ca="1">_xlfn.IFS(NOT($H308), "", $G308&lt;2, VLOOKUP("EMPTY",$D$29:$E$31,2,FALSE), $G308&gt;2, VLOOKUP("OVER",$D$29:$E$31,2,FALSE), TRUE, VLOOKUP(K308, $A$9:$B$23, 2,FALSE))</f>
        <v/>
      </c>
    </row>
    <row r="309" spans="6:17" x14ac:dyDescent="0.3">
      <c r="F309">
        <f ca="1">COUNTIF(OFFSET('정보 입력 시트'!$G312, 0, 0, 1, 15), $E$2)</f>
        <v>0</v>
      </c>
      <c r="G309">
        <f ca="1">COUNTIF(OFFSET('정보 입력 시트'!$G312, 0, 0, 1, 15), $E$3)</f>
        <v>0</v>
      </c>
      <c r="H309" t="b">
        <f t="shared" ca="1" si="61"/>
        <v>0</v>
      </c>
      <c r="I309" t="str">
        <f ca="1">IF(NOT($H309), "", IF($F309=1,MATCH($E$2,OFFSET('정보 입력 시트'!$G312, 0, 0, 1, 15),0),0))</f>
        <v/>
      </c>
      <c r="J309" t="str">
        <f ca="1">IF(NOT($H309),"",IF($G309&lt;1, 0, MATCH($E$3,OFFSET('정보 입력 시트'!$G312, 0, 0, 1, 15),0)))</f>
        <v/>
      </c>
      <c r="K309" t="str">
        <f ca="1">IF(NOT($H309),"",IF($G309&lt;2, 0, MATCH($E$3,OFFSET('정보 입력 시트'!$G312, 0, J309, 1, 15-J309),0)+J309))</f>
        <v/>
      </c>
      <c r="L309" t="str">
        <f t="shared" ca="1" si="62"/>
        <v/>
      </c>
      <c r="M309" t="str" cm="1">
        <f t="array" aca="1" ref="M309" ca="1">_xlfn.IFS(NOT($H309),"",$L309=0,0,TRUE,J309)</f>
        <v/>
      </c>
      <c r="N309" t="str" cm="1">
        <f t="array" aca="1" ref="N309" ca="1">_xlfn.IFS(NOT($H309),"",$L309=0,0,TRUE,K309)</f>
        <v/>
      </c>
      <c r="O309" t="str" cm="1">
        <f t="array" aca="1" ref="O309" ca="1">_xlfn.IFS(NOT($H309), "", $F309=0, IF($G309=0, VLOOKUP("EMPTY",$D$29:$E$31,2,FALSE), VLOOKUP("REQUIRED",$D$29:$E$31,2,FALSE)), $F309&gt;1, VLOOKUP("OVER",$D$29:$E$31,2,FALSE), TRUE, VLOOKUP(I309, $A$9:$B$23, 2,FALSE))</f>
        <v/>
      </c>
      <c r="P309" t="str" cm="1">
        <f t="array" aca="1" ref="P309" ca="1">_xlfn.IFS(NOT($H309), "", $G309&lt;1, VLOOKUP("EMPTY",$D$29:$E$31,2,FALSE), $G309&gt;2, VLOOKUP("OVER",$D$29:$E$31,2,FALSE), TRUE, VLOOKUP(J309, $A$9:$B$23, 2,FALSE))</f>
        <v/>
      </c>
      <c r="Q309" t="str" cm="1">
        <f t="array" aca="1" ref="Q309" ca="1">_xlfn.IFS(NOT($H309), "", $G309&lt;2, VLOOKUP("EMPTY",$D$29:$E$31,2,FALSE), $G309&gt;2, VLOOKUP("OVER",$D$29:$E$31,2,FALSE), TRUE, VLOOKUP(K309, $A$9:$B$23, 2,FALSE))</f>
        <v/>
      </c>
    </row>
    <row r="310" spans="6:17" x14ac:dyDescent="0.3">
      <c r="F310">
        <f ca="1">COUNTIF(OFFSET('정보 입력 시트'!$G313, 0, 0, 1, 15), $E$2)</f>
        <v>0</v>
      </c>
      <c r="G310">
        <f ca="1">COUNTIF(OFFSET('정보 입력 시트'!$G313, 0, 0, 1, 15), $E$3)</f>
        <v>0</v>
      </c>
      <c r="H310" t="b">
        <f t="shared" ca="1" si="61"/>
        <v>0</v>
      </c>
      <c r="I310" t="str">
        <f ca="1">IF(NOT($H310), "", IF($F310=1,MATCH($E$2,OFFSET('정보 입력 시트'!$G313, 0, 0, 1, 15),0),0))</f>
        <v/>
      </c>
      <c r="J310" t="str">
        <f ca="1">IF(NOT($H310),"",IF($G310&lt;1, 0, MATCH($E$3,OFFSET('정보 입력 시트'!$G313, 0, 0, 1, 15),0)))</f>
        <v/>
      </c>
      <c r="K310" t="str">
        <f ca="1">IF(NOT($H310),"",IF($G310&lt;2, 0, MATCH($E$3,OFFSET('정보 입력 시트'!$G313, 0, J310, 1, 15-J310),0)+J310))</f>
        <v/>
      </c>
      <c r="L310" t="str">
        <f t="shared" ca="1" si="62"/>
        <v/>
      </c>
      <c r="M310" t="str" cm="1">
        <f t="array" aca="1" ref="M310" ca="1">_xlfn.IFS(NOT($H310),"",$L310=0,0,TRUE,J310)</f>
        <v/>
      </c>
      <c r="N310" t="str" cm="1">
        <f t="array" aca="1" ref="N310" ca="1">_xlfn.IFS(NOT($H310),"",$L310=0,0,TRUE,K310)</f>
        <v/>
      </c>
      <c r="O310" t="str" cm="1">
        <f t="array" aca="1" ref="O310" ca="1">_xlfn.IFS(NOT($H310), "", $F310=0, IF($G310=0, VLOOKUP("EMPTY",$D$29:$E$31,2,FALSE), VLOOKUP("REQUIRED",$D$29:$E$31,2,FALSE)), $F310&gt;1, VLOOKUP("OVER",$D$29:$E$31,2,FALSE), TRUE, VLOOKUP(I310, $A$9:$B$23, 2,FALSE))</f>
        <v/>
      </c>
      <c r="P310" t="str" cm="1">
        <f t="array" aca="1" ref="P310" ca="1">_xlfn.IFS(NOT($H310), "", $G310&lt;1, VLOOKUP("EMPTY",$D$29:$E$31,2,FALSE), $G310&gt;2, VLOOKUP("OVER",$D$29:$E$31,2,FALSE), TRUE, VLOOKUP(J310, $A$9:$B$23, 2,FALSE))</f>
        <v/>
      </c>
      <c r="Q310" t="str" cm="1">
        <f t="array" aca="1" ref="Q310" ca="1">_xlfn.IFS(NOT($H310), "", $G310&lt;2, VLOOKUP("EMPTY",$D$29:$E$31,2,FALSE), $G310&gt;2, VLOOKUP("OVER",$D$29:$E$31,2,FALSE), TRUE, VLOOKUP(K310, $A$9:$B$23, 2,FALSE))</f>
        <v/>
      </c>
    </row>
    <row r="311" spans="6:17" x14ac:dyDescent="0.3">
      <c r="F311">
        <f ca="1">COUNTIF(OFFSET('정보 입력 시트'!$G314, 0, 0, 1, 15), $E$2)</f>
        <v>0</v>
      </c>
      <c r="G311">
        <f ca="1">COUNTIF(OFFSET('정보 입력 시트'!$G314, 0, 0, 1, 15), $E$3)</f>
        <v>0</v>
      </c>
      <c r="H311" t="b">
        <f t="shared" ca="1" si="61"/>
        <v>0</v>
      </c>
      <c r="I311" t="str">
        <f ca="1">IF(NOT($H311), "", IF($F311=1,MATCH($E$2,OFFSET('정보 입력 시트'!$G314, 0, 0, 1, 15),0),0))</f>
        <v/>
      </c>
      <c r="J311" t="str">
        <f ca="1">IF(NOT($H311),"",IF($G311&lt;1, 0, MATCH($E$3,OFFSET('정보 입력 시트'!$G314, 0, 0, 1, 15),0)))</f>
        <v/>
      </c>
      <c r="K311" t="str">
        <f ca="1">IF(NOT($H311),"",IF($G311&lt;2, 0, MATCH($E$3,OFFSET('정보 입력 시트'!$G314, 0, J311, 1, 15-J311),0)+J311))</f>
        <v/>
      </c>
      <c r="L311" t="str">
        <f t="shared" ca="1" si="62"/>
        <v/>
      </c>
      <c r="M311" t="str" cm="1">
        <f t="array" aca="1" ref="M311" ca="1">_xlfn.IFS(NOT($H311),"",$L311=0,0,TRUE,J311)</f>
        <v/>
      </c>
      <c r="N311" t="str" cm="1">
        <f t="array" aca="1" ref="N311" ca="1">_xlfn.IFS(NOT($H311),"",$L311=0,0,TRUE,K311)</f>
        <v/>
      </c>
      <c r="O311" t="str" cm="1">
        <f t="array" aca="1" ref="O311" ca="1">_xlfn.IFS(NOT($H311), "", $F311=0, IF($G311=0, VLOOKUP("EMPTY",$D$29:$E$31,2,FALSE), VLOOKUP("REQUIRED",$D$29:$E$31,2,FALSE)), $F311&gt;1, VLOOKUP("OVER",$D$29:$E$31,2,FALSE), TRUE, VLOOKUP(I311, $A$9:$B$23, 2,FALSE))</f>
        <v/>
      </c>
      <c r="P311" t="str" cm="1">
        <f t="array" aca="1" ref="P311" ca="1">_xlfn.IFS(NOT($H311), "", $G311&lt;1, VLOOKUP("EMPTY",$D$29:$E$31,2,FALSE), $G311&gt;2, VLOOKUP("OVER",$D$29:$E$31,2,FALSE), TRUE, VLOOKUP(J311, $A$9:$B$23, 2,FALSE))</f>
        <v/>
      </c>
      <c r="Q311" t="str" cm="1">
        <f t="array" aca="1" ref="Q311" ca="1">_xlfn.IFS(NOT($H311), "", $G311&lt;2, VLOOKUP("EMPTY",$D$29:$E$31,2,FALSE), $G311&gt;2, VLOOKUP("OVER",$D$29:$E$31,2,FALSE), TRUE, VLOOKUP(K311, $A$9:$B$23, 2,FALSE))</f>
        <v/>
      </c>
    </row>
    <row r="312" spans="6:17" x14ac:dyDescent="0.3">
      <c r="F312">
        <f ca="1">COUNTIF(OFFSET('정보 입력 시트'!$G315, 0, 0, 1, 15), $E$2)</f>
        <v>0</v>
      </c>
      <c r="G312">
        <f ca="1">COUNTIF(OFFSET('정보 입력 시트'!$G315, 0, 0, 1, 15), $E$3)</f>
        <v>0</v>
      </c>
      <c r="H312" t="b">
        <f t="shared" ca="1" si="61"/>
        <v>0</v>
      </c>
      <c r="I312" t="str">
        <f ca="1">IF(NOT($H312), "", IF($F312=1,MATCH($E$2,OFFSET('정보 입력 시트'!$G315, 0, 0, 1, 15),0),0))</f>
        <v/>
      </c>
      <c r="J312" t="str">
        <f ca="1">IF(NOT($H312),"",IF($G312&lt;1, 0, MATCH($E$3,OFFSET('정보 입력 시트'!$G315, 0, 0, 1, 15),0)))</f>
        <v/>
      </c>
      <c r="K312" t="str">
        <f ca="1">IF(NOT($H312),"",IF($G312&lt;2, 0, MATCH($E$3,OFFSET('정보 입력 시트'!$G315, 0, J312, 1, 15-J312),0)+J312))</f>
        <v/>
      </c>
      <c r="L312" t="str">
        <f t="shared" ca="1" si="62"/>
        <v/>
      </c>
      <c r="M312" t="str" cm="1">
        <f t="array" aca="1" ref="M312" ca="1">_xlfn.IFS(NOT($H312),"",$L312=0,0,TRUE,J312)</f>
        <v/>
      </c>
      <c r="N312" t="str" cm="1">
        <f t="array" aca="1" ref="N312" ca="1">_xlfn.IFS(NOT($H312),"",$L312=0,0,TRUE,K312)</f>
        <v/>
      </c>
      <c r="O312" t="str" cm="1">
        <f t="array" aca="1" ref="O312" ca="1">_xlfn.IFS(NOT($H312), "", $F312=0, IF($G312=0, VLOOKUP("EMPTY",$D$29:$E$31,2,FALSE), VLOOKUP("REQUIRED",$D$29:$E$31,2,FALSE)), $F312&gt;1, VLOOKUP("OVER",$D$29:$E$31,2,FALSE), TRUE, VLOOKUP(I312, $A$9:$B$23, 2,FALSE))</f>
        <v/>
      </c>
      <c r="P312" t="str" cm="1">
        <f t="array" aca="1" ref="P312" ca="1">_xlfn.IFS(NOT($H312), "", $G312&lt;1, VLOOKUP("EMPTY",$D$29:$E$31,2,FALSE), $G312&gt;2, VLOOKUP("OVER",$D$29:$E$31,2,FALSE), TRUE, VLOOKUP(J312, $A$9:$B$23, 2,FALSE))</f>
        <v/>
      </c>
      <c r="Q312" t="str" cm="1">
        <f t="array" aca="1" ref="Q312" ca="1">_xlfn.IFS(NOT($H312), "", $G312&lt;2, VLOOKUP("EMPTY",$D$29:$E$31,2,FALSE), $G312&gt;2, VLOOKUP("OVER",$D$29:$E$31,2,FALSE), TRUE, VLOOKUP(K312, $A$9:$B$23, 2,FALSE))</f>
        <v/>
      </c>
    </row>
    <row r="313" spans="6:17" x14ac:dyDescent="0.3">
      <c r="F313">
        <f ca="1">COUNTIF(OFFSET('정보 입력 시트'!$G316, 0, 0, 1, 15), $E$2)</f>
        <v>0</v>
      </c>
      <c r="G313">
        <f ca="1">COUNTIF(OFFSET('정보 입력 시트'!$G316, 0, 0, 1, 15), $E$3)</f>
        <v>0</v>
      </c>
      <c r="H313" t="b">
        <f t="shared" ca="1" si="61"/>
        <v>0</v>
      </c>
      <c r="I313" t="str">
        <f ca="1">IF(NOT($H313), "", IF($F313=1,MATCH($E$2,OFFSET('정보 입력 시트'!$G316, 0, 0, 1, 15),0),0))</f>
        <v/>
      </c>
      <c r="J313" t="str">
        <f ca="1">IF(NOT($H313),"",IF($G313&lt;1, 0, MATCH($E$3,OFFSET('정보 입력 시트'!$G316, 0, 0, 1, 15),0)))</f>
        <v/>
      </c>
      <c r="K313" t="str">
        <f ca="1">IF(NOT($H313),"",IF($G313&lt;2, 0, MATCH($E$3,OFFSET('정보 입력 시트'!$G316, 0, J313, 1, 15-J313),0)+J313))</f>
        <v/>
      </c>
      <c r="L313" t="str">
        <f t="shared" ca="1" si="62"/>
        <v/>
      </c>
      <c r="M313" t="str" cm="1">
        <f t="array" aca="1" ref="M313" ca="1">_xlfn.IFS(NOT($H313),"",$L313=0,0,TRUE,J313)</f>
        <v/>
      </c>
      <c r="N313" t="str" cm="1">
        <f t="array" aca="1" ref="N313" ca="1">_xlfn.IFS(NOT($H313),"",$L313=0,0,TRUE,K313)</f>
        <v/>
      </c>
      <c r="O313" t="str" cm="1">
        <f t="array" aca="1" ref="O313" ca="1">_xlfn.IFS(NOT($H313), "", $F313=0, IF($G313=0, VLOOKUP("EMPTY",$D$29:$E$31,2,FALSE), VLOOKUP("REQUIRED",$D$29:$E$31,2,FALSE)), $F313&gt;1, VLOOKUP("OVER",$D$29:$E$31,2,FALSE), TRUE, VLOOKUP(I313, $A$9:$B$23, 2,FALSE))</f>
        <v/>
      </c>
      <c r="P313" t="str" cm="1">
        <f t="array" aca="1" ref="P313" ca="1">_xlfn.IFS(NOT($H313), "", $G313&lt;1, VLOOKUP("EMPTY",$D$29:$E$31,2,FALSE), $G313&gt;2, VLOOKUP("OVER",$D$29:$E$31,2,FALSE), TRUE, VLOOKUP(J313, $A$9:$B$23, 2,FALSE))</f>
        <v/>
      </c>
      <c r="Q313" t="str" cm="1">
        <f t="array" aca="1" ref="Q313" ca="1">_xlfn.IFS(NOT($H313), "", $G313&lt;2, VLOOKUP("EMPTY",$D$29:$E$31,2,FALSE), $G313&gt;2, VLOOKUP("OVER",$D$29:$E$31,2,FALSE), TRUE, VLOOKUP(K313, $A$9:$B$23, 2,FALSE))</f>
        <v/>
      </c>
    </row>
    <row r="314" spans="6:17" x14ac:dyDescent="0.3">
      <c r="F314">
        <f ca="1">COUNTIF(OFFSET('정보 입력 시트'!$G317, 0, 0, 1, 15), $E$2)</f>
        <v>0</v>
      </c>
      <c r="G314">
        <f ca="1">COUNTIF(OFFSET('정보 입력 시트'!$G317, 0, 0, 1, 15), $E$3)</f>
        <v>0</v>
      </c>
      <c r="H314" t="b">
        <f t="shared" ca="1" si="61"/>
        <v>0</v>
      </c>
      <c r="I314" t="str">
        <f ca="1">IF(NOT($H314), "", IF($F314=1,MATCH($E$2,OFFSET('정보 입력 시트'!$G317, 0, 0, 1, 15),0),0))</f>
        <v/>
      </c>
      <c r="J314" t="str">
        <f ca="1">IF(NOT($H314),"",IF($G314&lt;1, 0, MATCH($E$3,OFFSET('정보 입력 시트'!$G317, 0, 0, 1, 15),0)))</f>
        <v/>
      </c>
      <c r="K314" t="str">
        <f ca="1">IF(NOT($H314),"",IF($G314&lt;2, 0, MATCH($E$3,OFFSET('정보 입력 시트'!$G317, 0, J314, 1, 15-J314),0)+J314))</f>
        <v/>
      </c>
      <c r="L314" t="str">
        <f t="shared" ca="1" si="62"/>
        <v/>
      </c>
      <c r="M314" t="str" cm="1">
        <f t="array" aca="1" ref="M314" ca="1">_xlfn.IFS(NOT($H314),"",$L314=0,0,TRUE,J314)</f>
        <v/>
      </c>
      <c r="N314" t="str" cm="1">
        <f t="array" aca="1" ref="N314" ca="1">_xlfn.IFS(NOT($H314),"",$L314=0,0,TRUE,K314)</f>
        <v/>
      </c>
      <c r="O314" t="str" cm="1">
        <f t="array" aca="1" ref="O314" ca="1">_xlfn.IFS(NOT($H314), "", $F314=0, IF($G314=0, VLOOKUP("EMPTY",$D$29:$E$31,2,FALSE), VLOOKUP("REQUIRED",$D$29:$E$31,2,FALSE)), $F314&gt;1, VLOOKUP("OVER",$D$29:$E$31,2,FALSE), TRUE, VLOOKUP(I314, $A$9:$B$23, 2,FALSE))</f>
        <v/>
      </c>
      <c r="P314" t="str" cm="1">
        <f t="array" aca="1" ref="P314" ca="1">_xlfn.IFS(NOT($H314), "", $G314&lt;1, VLOOKUP("EMPTY",$D$29:$E$31,2,FALSE), $G314&gt;2, VLOOKUP("OVER",$D$29:$E$31,2,FALSE), TRUE, VLOOKUP(J314, $A$9:$B$23, 2,FALSE))</f>
        <v/>
      </c>
      <c r="Q314" t="str" cm="1">
        <f t="array" aca="1" ref="Q314" ca="1">_xlfn.IFS(NOT($H314), "", $G314&lt;2, VLOOKUP("EMPTY",$D$29:$E$31,2,FALSE), $G314&gt;2, VLOOKUP("OVER",$D$29:$E$31,2,FALSE), TRUE, VLOOKUP(K314, $A$9:$B$23, 2,FALSE))</f>
        <v/>
      </c>
    </row>
    <row r="315" spans="6:17" x14ac:dyDescent="0.3">
      <c r="F315">
        <f ca="1">COUNTIF(OFFSET('정보 입력 시트'!$G318, 0, 0, 1, 15), $E$2)</f>
        <v>0</v>
      </c>
      <c r="G315">
        <f ca="1">COUNTIF(OFFSET('정보 입력 시트'!$G318, 0, 0, 1, 15), $E$3)</f>
        <v>0</v>
      </c>
      <c r="H315" t="b">
        <f t="shared" ca="1" si="61"/>
        <v>0</v>
      </c>
      <c r="I315" t="str">
        <f ca="1">IF(NOT($H315), "", IF($F315=1,MATCH($E$2,OFFSET('정보 입력 시트'!$G318, 0, 0, 1, 15),0),0))</f>
        <v/>
      </c>
      <c r="J315" t="str">
        <f ca="1">IF(NOT($H315),"",IF($G315&lt;1, 0, MATCH($E$3,OFFSET('정보 입력 시트'!$G318, 0, 0, 1, 15),0)))</f>
        <v/>
      </c>
      <c r="K315" t="str">
        <f ca="1">IF(NOT($H315),"",IF($G315&lt;2, 0, MATCH($E$3,OFFSET('정보 입력 시트'!$G318, 0, J315, 1, 15-J315),0)+J315))</f>
        <v/>
      </c>
      <c r="L315" t="str">
        <f t="shared" ca="1" si="62"/>
        <v/>
      </c>
      <c r="M315" t="str" cm="1">
        <f t="array" aca="1" ref="M315" ca="1">_xlfn.IFS(NOT($H315),"",$L315=0,0,TRUE,J315)</f>
        <v/>
      </c>
      <c r="N315" t="str" cm="1">
        <f t="array" aca="1" ref="N315" ca="1">_xlfn.IFS(NOT($H315),"",$L315=0,0,TRUE,K315)</f>
        <v/>
      </c>
      <c r="O315" t="str" cm="1">
        <f t="array" aca="1" ref="O315" ca="1">_xlfn.IFS(NOT($H315), "", $F315=0, IF($G315=0, VLOOKUP("EMPTY",$D$29:$E$31,2,FALSE), VLOOKUP("REQUIRED",$D$29:$E$31,2,FALSE)), $F315&gt;1, VLOOKUP("OVER",$D$29:$E$31,2,FALSE), TRUE, VLOOKUP(I315, $A$9:$B$23, 2,FALSE))</f>
        <v/>
      </c>
      <c r="P315" t="str" cm="1">
        <f t="array" aca="1" ref="P315" ca="1">_xlfn.IFS(NOT($H315), "", $G315&lt;1, VLOOKUP("EMPTY",$D$29:$E$31,2,FALSE), $G315&gt;2, VLOOKUP("OVER",$D$29:$E$31,2,FALSE), TRUE, VLOOKUP(J315, $A$9:$B$23, 2,FALSE))</f>
        <v/>
      </c>
      <c r="Q315" t="str" cm="1">
        <f t="array" aca="1" ref="Q315" ca="1">_xlfn.IFS(NOT($H315), "", $G315&lt;2, VLOOKUP("EMPTY",$D$29:$E$31,2,FALSE), $G315&gt;2, VLOOKUP("OVER",$D$29:$E$31,2,FALSE), TRUE, VLOOKUP(K315, $A$9:$B$23, 2,FALSE))</f>
        <v/>
      </c>
    </row>
    <row r="316" spans="6:17" x14ac:dyDescent="0.3">
      <c r="F316">
        <f ca="1">COUNTIF(OFFSET('정보 입력 시트'!$G319, 0, 0, 1, 15), $E$2)</f>
        <v>0</v>
      </c>
      <c r="G316">
        <f ca="1">COUNTIF(OFFSET('정보 입력 시트'!$G319, 0, 0, 1, 15), $E$3)</f>
        <v>0</v>
      </c>
      <c r="H316" t="b">
        <f t="shared" ca="1" si="61"/>
        <v>0</v>
      </c>
      <c r="I316" t="str">
        <f ca="1">IF(NOT($H316), "", IF($F316=1,MATCH($E$2,OFFSET('정보 입력 시트'!$G319, 0, 0, 1, 15),0),0))</f>
        <v/>
      </c>
      <c r="J316" t="str">
        <f ca="1">IF(NOT($H316),"",IF($G316&lt;1, 0, MATCH($E$3,OFFSET('정보 입력 시트'!$G319, 0, 0, 1, 15),0)))</f>
        <v/>
      </c>
      <c r="K316" t="str">
        <f ca="1">IF(NOT($H316),"",IF($G316&lt;2, 0, MATCH($E$3,OFFSET('정보 입력 시트'!$G319, 0, J316, 1, 15-J316),0)+J316))</f>
        <v/>
      </c>
      <c r="L316" t="str">
        <f t="shared" ca="1" si="62"/>
        <v/>
      </c>
      <c r="M316" t="str" cm="1">
        <f t="array" aca="1" ref="M316" ca="1">_xlfn.IFS(NOT($H316),"",$L316=0,0,TRUE,J316)</f>
        <v/>
      </c>
      <c r="N316" t="str" cm="1">
        <f t="array" aca="1" ref="N316" ca="1">_xlfn.IFS(NOT($H316),"",$L316=0,0,TRUE,K316)</f>
        <v/>
      </c>
      <c r="O316" t="str" cm="1">
        <f t="array" aca="1" ref="O316" ca="1">_xlfn.IFS(NOT($H316), "", $F316=0, IF($G316=0, VLOOKUP("EMPTY",$D$29:$E$31,2,FALSE), VLOOKUP("REQUIRED",$D$29:$E$31,2,FALSE)), $F316&gt;1, VLOOKUP("OVER",$D$29:$E$31,2,FALSE), TRUE, VLOOKUP(I316, $A$9:$B$23, 2,FALSE))</f>
        <v/>
      </c>
      <c r="P316" t="str" cm="1">
        <f t="array" aca="1" ref="P316" ca="1">_xlfn.IFS(NOT($H316), "", $G316&lt;1, VLOOKUP("EMPTY",$D$29:$E$31,2,FALSE), $G316&gt;2, VLOOKUP("OVER",$D$29:$E$31,2,FALSE), TRUE, VLOOKUP(J316, $A$9:$B$23, 2,FALSE))</f>
        <v/>
      </c>
      <c r="Q316" t="str" cm="1">
        <f t="array" aca="1" ref="Q316" ca="1">_xlfn.IFS(NOT($H316), "", $G316&lt;2, VLOOKUP("EMPTY",$D$29:$E$31,2,FALSE), $G316&gt;2, VLOOKUP("OVER",$D$29:$E$31,2,FALSE), TRUE, VLOOKUP(K316, $A$9:$B$23, 2,FALSE))</f>
        <v/>
      </c>
    </row>
    <row r="317" spans="6:17" x14ac:dyDescent="0.3">
      <c r="F317">
        <f ca="1">COUNTIF(OFFSET('정보 입력 시트'!$G320, 0, 0, 1, 15), $E$2)</f>
        <v>0</v>
      </c>
      <c r="G317">
        <f ca="1">COUNTIF(OFFSET('정보 입력 시트'!$G320, 0, 0, 1, 15), $E$3)</f>
        <v>0</v>
      </c>
      <c r="H317" t="b">
        <f t="shared" ca="1" si="61"/>
        <v>0</v>
      </c>
      <c r="I317" t="str">
        <f ca="1">IF(NOT($H317), "", IF($F317=1,MATCH($E$2,OFFSET('정보 입력 시트'!$G320, 0, 0, 1, 15),0),0))</f>
        <v/>
      </c>
      <c r="J317" t="str">
        <f ca="1">IF(NOT($H317),"",IF($G317&lt;1, 0, MATCH($E$3,OFFSET('정보 입력 시트'!$G320, 0, 0, 1, 15),0)))</f>
        <v/>
      </c>
      <c r="K317" t="str">
        <f ca="1">IF(NOT($H317),"",IF($G317&lt;2, 0, MATCH($E$3,OFFSET('정보 입력 시트'!$G320, 0, J317, 1, 15-J317),0)+J317))</f>
        <v/>
      </c>
      <c r="L317" t="str">
        <f t="shared" ca="1" si="62"/>
        <v/>
      </c>
      <c r="M317" t="str" cm="1">
        <f t="array" aca="1" ref="M317" ca="1">_xlfn.IFS(NOT($H317),"",$L317=0,0,TRUE,J317)</f>
        <v/>
      </c>
      <c r="N317" t="str" cm="1">
        <f t="array" aca="1" ref="N317" ca="1">_xlfn.IFS(NOT($H317),"",$L317=0,0,TRUE,K317)</f>
        <v/>
      </c>
      <c r="O317" t="str" cm="1">
        <f t="array" aca="1" ref="O317" ca="1">_xlfn.IFS(NOT($H317), "", $F317=0, IF($G317=0, VLOOKUP("EMPTY",$D$29:$E$31,2,FALSE), VLOOKUP("REQUIRED",$D$29:$E$31,2,FALSE)), $F317&gt;1, VLOOKUP("OVER",$D$29:$E$31,2,FALSE), TRUE, VLOOKUP(I317, $A$9:$B$23, 2,FALSE))</f>
        <v/>
      </c>
      <c r="P317" t="str" cm="1">
        <f t="array" aca="1" ref="P317" ca="1">_xlfn.IFS(NOT($H317), "", $G317&lt;1, VLOOKUP("EMPTY",$D$29:$E$31,2,FALSE), $G317&gt;2, VLOOKUP("OVER",$D$29:$E$31,2,FALSE), TRUE, VLOOKUP(J317, $A$9:$B$23, 2,FALSE))</f>
        <v/>
      </c>
      <c r="Q317" t="str" cm="1">
        <f t="array" aca="1" ref="Q317" ca="1">_xlfn.IFS(NOT($H317), "", $G317&lt;2, VLOOKUP("EMPTY",$D$29:$E$31,2,FALSE), $G317&gt;2, VLOOKUP("OVER",$D$29:$E$31,2,FALSE), TRUE, VLOOKUP(K317, $A$9:$B$23, 2,FALSE))</f>
        <v/>
      </c>
    </row>
    <row r="318" spans="6:17" x14ac:dyDescent="0.3">
      <c r="F318">
        <f ca="1">COUNTIF(OFFSET('정보 입력 시트'!$G321, 0, 0, 1, 15), $E$2)</f>
        <v>0</v>
      </c>
      <c r="G318">
        <f ca="1">COUNTIF(OFFSET('정보 입력 시트'!$G321, 0, 0, 1, 15), $E$3)</f>
        <v>0</v>
      </c>
      <c r="H318" t="b">
        <f t="shared" ca="1" si="61"/>
        <v>0</v>
      </c>
      <c r="I318" t="str">
        <f ca="1">IF(NOT($H318), "", IF($F318=1,MATCH($E$2,OFFSET('정보 입력 시트'!$G321, 0, 0, 1, 15),0),0))</f>
        <v/>
      </c>
      <c r="J318" t="str">
        <f ca="1">IF(NOT($H318),"",IF($G318&lt;1, 0, MATCH($E$3,OFFSET('정보 입력 시트'!$G321, 0, 0, 1, 15),0)))</f>
        <v/>
      </c>
      <c r="K318" t="str">
        <f ca="1">IF(NOT($H318),"",IF($G318&lt;2, 0, MATCH($E$3,OFFSET('정보 입력 시트'!$G321, 0, J318, 1, 15-J318),0)+J318))</f>
        <v/>
      </c>
      <c r="L318" t="str">
        <f t="shared" ca="1" si="62"/>
        <v/>
      </c>
      <c r="M318" t="str" cm="1">
        <f t="array" aca="1" ref="M318" ca="1">_xlfn.IFS(NOT($H318),"",$L318=0,0,TRUE,J318)</f>
        <v/>
      </c>
      <c r="N318" t="str" cm="1">
        <f t="array" aca="1" ref="N318" ca="1">_xlfn.IFS(NOT($H318),"",$L318=0,0,TRUE,K318)</f>
        <v/>
      </c>
      <c r="O318" t="str" cm="1">
        <f t="array" aca="1" ref="O318" ca="1">_xlfn.IFS(NOT($H318), "", $F318=0, IF($G318=0, VLOOKUP("EMPTY",$D$29:$E$31,2,FALSE), VLOOKUP("REQUIRED",$D$29:$E$31,2,FALSE)), $F318&gt;1, VLOOKUP("OVER",$D$29:$E$31,2,FALSE), TRUE, VLOOKUP(I318, $A$9:$B$23, 2,FALSE))</f>
        <v/>
      </c>
      <c r="P318" t="str" cm="1">
        <f t="array" aca="1" ref="P318" ca="1">_xlfn.IFS(NOT($H318), "", $G318&lt;1, VLOOKUP("EMPTY",$D$29:$E$31,2,FALSE), $G318&gt;2, VLOOKUP("OVER",$D$29:$E$31,2,FALSE), TRUE, VLOOKUP(J318, $A$9:$B$23, 2,FALSE))</f>
        <v/>
      </c>
      <c r="Q318" t="str" cm="1">
        <f t="array" aca="1" ref="Q318" ca="1">_xlfn.IFS(NOT($H318), "", $G318&lt;2, VLOOKUP("EMPTY",$D$29:$E$31,2,FALSE), $G318&gt;2, VLOOKUP("OVER",$D$29:$E$31,2,FALSE), TRUE, VLOOKUP(K318, $A$9:$B$23, 2,FALSE))</f>
        <v/>
      </c>
    </row>
    <row r="319" spans="6:17" x14ac:dyDescent="0.3">
      <c r="F319">
        <f ca="1">COUNTIF(OFFSET('정보 입력 시트'!$G322, 0, 0, 1, 15), $E$2)</f>
        <v>0</v>
      </c>
      <c r="G319">
        <f ca="1">COUNTIF(OFFSET('정보 입력 시트'!$G322, 0, 0, 1, 15), $E$3)</f>
        <v>0</v>
      </c>
      <c r="H319" t="b">
        <f t="shared" ca="1" si="61"/>
        <v>0</v>
      </c>
      <c r="I319" t="str">
        <f ca="1">IF(NOT($H319), "", IF($F319=1,MATCH($E$2,OFFSET('정보 입력 시트'!$G322, 0, 0, 1, 15),0),0))</f>
        <v/>
      </c>
      <c r="J319" t="str">
        <f ca="1">IF(NOT($H319),"",IF($G319&lt;1, 0, MATCH($E$3,OFFSET('정보 입력 시트'!$G322, 0, 0, 1, 15),0)))</f>
        <v/>
      </c>
      <c r="K319" t="str">
        <f ca="1">IF(NOT($H319),"",IF($G319&lt;2, 0, MATCH($E$3,OFFSET('정보 입력 시트'!$G322, 0, J319, 1, 15-J319),0)+J319))</f>
        <v/>
      </c>
      <c r="L319" t="str">
        <f t="shared" ca="1" si="62"/>
        <v/>
      </c>
      <c r="M319" t="str" cm="1">
        <f t="array" aca="1" ref="M319" ca="1">_xlfn.IFS(NOT($H319),"",$L319=0,0,TRUE,J319)</f>
        <v/>
      </c>
      <c r="N319" t="str" cm="1">
        <f t="array" aca="1" ref="N319" ca="1">_xlfn.IFS(NOT($H319),"",$L319=0,0,TRUE,K319)</f>
        <v/>
      </c>
      <c r="O319" t="str" cm="1">
        <f t="array" aca="1" ref="O319" ca="1">_xlfn.IFS(NOT($H319), "", $F319=0, IF($G319=0, VLOOKUP("EMPTY",$D$29:$E$31,2,FALSE), VLOOKUP("REQUIRED",$D$29:$E$31,2,FALSE)), $F319&gt;1, VLOOKUP("OVER",$D$29:$E$31,2,FALSE), TRUE, VLOOKUP(I319, $A$9:$B$23, 2,FALSE))</f>
        <v/>
      </c>
      <c r="P319" t="str" cm="1">
        <f t="array" aca="1" ref="P319" ca="1">_xlfn.IFS(NOT($H319), "", $G319&lt;1, VLOOKUP("EMPTY",$D$29:$E$31,2,FALSE), $G319&gt;2, VLOOKUP("OVER",$D$29:$E$31,2,FALSE), TRUE, VLOOKUP(J319, $A$9:$B$23, 2,FALSE))</f>
        <v/>
      </c>
      <c r="Q319" t="str" cm="1">
        <f t="array" aca="1" ref="Q319" ca="1">_xlfn.IFS(NOT($H319), "", $G319&lt;2, VLOOKUP("EMPTY",$D$29:$E$31,2,FALSE), $G319&gt;2, VLOOKUP("OVER",$D$29:$E$31,2,FALSE), TRUE, VLOOKUP(K319, $A$9:$B$23, 2,FALSE))</f>
        <v/>
      </c>
    </row>
    <row r="320" spans="6:17" x14ac:dyDescent="0.3">
      <c r="F320">
        <f ca="1">COUNTIF(OFFSET('정보 입력 시트'!$G323, 0, 0, 1, 15), $E$2)</f>
        <v>0</v>
      </c>
      <c r="G320">
        <f ca="1">COUNTIF(OFFSET('정보 입력 시트'!$G323, 0, 0, 1, 15), $E$3)</f>
        <v>0</v>
      </c>
      <c r="H320" t="b">
        <f t="shared" ca="1" si="61"/>
        <v>0</v>
      </c>
      <c r="I320" t="str">
        <f ca="1">IF(NOT($H320), "", IF($F320=1,MATCH($E$2,OFFSET('정보 입력 시트'!$G323, 0, 0, 1, 15),0),0))</f>
        <v/>
      </c>
      <c r="J320" t="str">
        <f ca="1">IF(NOT($H320),"",IF($G320&lt;1, 0, MATCH($E$3,OFFSET('정보 입력 시트'!$G323, 0, 0, 1, 15),0)))</f>
        <v/>
      </c>
      <c r="K320" t="str">
        <f ca="1">IF(NOT($H320),"",IF($G320&lt;2, 0, MATCH($E$3,OFFSET('정보 입력 시트'!$G323, 0, J320, 1, 15-J320),0)+J320))</f>
        <v/>
      </c>
      <c r="L320" t="str">
        <f t="shared" ca="1" si="62"/>
        <v/>
      </c>
      <c r="M320" t="str" cm="1">
        <f t="array" aca="1" ref="M320" ca="1">_xlfn.IFS(NOT($H320),"",$L320=0,0,TRUE,J320)</f>
        <v/>
      </c>
      <c r="N320" t="str" cm="1">
        <f t="array" aca="1" ref="N320" ca="1">_xlfn.IFS(NOT($H320),"",$L320=0,0,TRUE,K320)</f>
        <v/>
      </c>
      <c r="O320" t="str" cm="1">
        <f t="array" aca="1" ref="O320" ca="1">_xlfn.IFS(NOT($H320), "", $F320=0, IF($G320=0, VLOOKUP("EMPTY",$D$29:$E$31,2,FALSE), VLOOKUP("REQUIRED",$D$29:$E$31,2,FALSE)), $F320&gt;1, VLOOKUP("OVER",$D$29:$E$31,2,FALSE), TRUE, VLOOKUP(I320, $A$9:$B$23, 2,FALSE))</f>
        <v/>
      </c>
      <c r="P320" t="str" cm="1">
        <f t="array" aca="1" ref="P320" ca="1">_xlfn.IFS(NOT($H320), "", $G320&lt;1, VLOOKUP("EMPTY",$D$29:$E$31,2,FALSE), $G320&gt;2, VLOOKUP("OVER",$D$29:$E$31,2,FALSE), TRUE, VLOOKUP(J320, $A$9:$B$23, 2,FALSE))</f>
        <v/>
      </c>
      <c r="Q320" t="str" cm="1">
        <f t="array" aca="1" ref="Q320" ca="1">_xlfn.IFS(NOT($H320), "", $G320&lt;2, VLOOKUP("EMPTY",$D$29:$E$31,2,FALSE), $G320&gt;2, VLOOKUP("OVER",$D$29:$E$31,2,FALSE), TRUE, VLOOKUP(K320, $A$9:$B$23, 2,FALSE))</f>
        <v/>
      </c>
    </row>
    <row r="321" spans="6:17" x14ac:dyDescent="0.3">
      <c r="F321">
        <f ca="1">COUNTIF(OFFSET('정보 입력 시트'!$G324, 0, 0, 1, 15), $E$2)</f>
        <v>0</v>
      </c>
      <c r="G321">
        <f ca="1">COUNTIF(OFFSET('정보 입력 시트'!$G324, 0, 0, 1, 15), $E$3)</f>
        <v>0</v>
      </c>
      <c r="H321" t="b">
        <f t="shared" ca="1" si="61"/>
        <v>0</v>
      </c>
      <c r="I321" t="str">
        <f ca="1">IF(NOT($H321), "", IF($F321=1,MATCH($E$2,OFFSET('정보 입력 시트'!$G324, 0, 0, 1, 15),0),0))</f>
        <v/>
      </c>
      <c r="J321" t="str">
        <f ca="1">IF(NOT($H321),"",IF($G321&lt;1, 0, MATCH($E$3,OFFSET('정보 입력 시트'!$G324, 0, 0, 1, 15),0)))</f>
        <v/>
      </c>
      <c r="K321" t="str">
        <f ca="1">IF(NOT($H321),"",IF($G321&lt;2, 0, MATCH($E$3,OFFSET('정보 입력 시트'!$G324, 0, J321, 1, 15-J321),0)+J321))</f>
        <v/>
      </c>
      <c r="L321" t="str">
        <f t="shared" ca="1" si="62"/>
        <v/>
      </c>
      <c r="M321" t="str" cm="1">
        <f t="array" aca="1" ref="M321" ca="1">_xlfn.IFS(NOT($H321),"",$L321=0,0,TRUE,J321)</f>
        <v/>
      </c>
      <c r="N321" t="str" cm="1">
        <f t="array" aca="1" ref="N321" ca="1">_xlfn.IFS(NOT($H321),"",$L321=0,0,TRUE,K321)</f>
        <v/>
      </c>
      <c r="O321" t="str" cm="1">
        <f t="array" aca="1" ref="O321" ca="1">_xlfn.IFS(NOT($H321), "", $F321=0, IF($G321=0, VLOOKUP("EMPTY",$D$29:$E$31,2,FALSE), VLOOKUP("REQUIRED",$D$29:$E$31,2,FALSE)), $F321&gt;1, VLOOKUP("OVER",$D$29:$E$31,2,FALSE), TRUE, VLOOKUP(I321, $A$9:$B$23, 2,FALSE))</f>
        <v/>
      </c>
      <c r="P321" t="str" cm="1">
        <f t="array" aca="1" ref="P321" ca="1">_xlfn.IFS(NOT($H321), "", $G321&lt;1, VLOOKUP("EMPTY",$D$29:$E$31,2,FALSE), $G321&gt;2, VLOOKUP("OVER",$D$29:$E$31,2,FALSE), TRUE, VLOOKUP(J321, $A$9:$B$23, 2,FALSE))</f>
        <v/>
      </c>
      <c r="Q321" t="str" cm="1">
        <f t="array" aca="1" ref="Q321" ca="1">_xlfn.IFS(NOT($H321), "", $G321&lt;2, VLOOKUP("EMPTY",$D$29:$E$31,2,FALSE), $G321&gt;2, VLOOKUP("OVER",$D$29:$E$31,2,FALSE), TRUE, VLOOKUP(K321, $A$9:$B$23, 2,FALSE))</f>
        <v/>
      </c>
    </row>
    <row r="322" spans="6:17" x14ac:dyDescent="0.3">
      <c r="F322">
        <f ca="1">COUNTIF(OFFSET('정보 입력 시트'!$G325, 0, 0, 1, 15), $E$2)</f>
        <v>0</v>
      </c>
      <c r="G322">
        <f ca="1">COUNTIF(OFFSET('정보 입력 시트'!$G325, 0, 0, 1, 15), $E$3)</f>
        <v>0</v>
      </c>
      <c r="H322" t="b">
        <f t="shared" ca="1" si="61"/>
        <v>0</v>
      </c>
      <c r="I322" t="str">
        <f ca="1">IF(NOT($H322), "", IF($F322=1,MATCH($E$2,OFFSET('정보 입력 시트'!$G325, 0, 0, 1, 15),0),0))</f>
        <v/>
      </c>
      <c r="J322" t="str">
        <f ca="1">IF(NOT($H322),"",IF($G322&lt;1, 0, MATCH($E$3,OFFSET('정보 입력 시트'!$G325, 0, 0, 1, 15),0)))</f>
        <v/>
      </c>
      <c r="K322" t="str">
        <f ca="1">IF(NOT($H322),"",IF($G322&lt;2, 0, MATCH($E$3,OFFSET('정보 입력 시트'!$G325, 0, J322, 1, 15-J322),0)+J322))</f>
        <v/>
      </c>
      <c r="L322" t="str">
        <f t="shared" ca="1" si="62"/>
        <v/>
      </c>
      <c r="M322" t="str" cm="1">
        <f t="array" aca="1" ref="M322" ca="1">_xlfn.IFS(NOT($H322),"",$L322=0,0,TRUE,J322)</f>
        <v/>
      </c>
      <c r="N322" t="str" cm="1">
        <f t="array" aca="1" ref="N322" ca="1">_xlfn.IFS(NOT($H322),"",$L322=0,0,TRUE,K322)</f>
        <v/>
      </c>
      <c r="O322" t="str" cm="1">
        <f t="array" aca="1" ref="O322" ca="1">_xlfn.IFS(NOT($H322), "", $F322=0, IF($G322=0, VLOOKUP("EMPTY",$D$29:$E$31,2,FALSE), VLOOKUP("REQUIRED",$D$29:$E$31,2,FALSE)), $F322&gt;1, VLOOKUP("OVER",$D$29:$E$31,2,FALSE), TRUE, VLOOKUP(I322, $A$9:$B$23, 2,FALSE))</f>
        <v/>
      </c>
      <c r="P322" t="str" cm="1">
        <f t="array" aca="1" ref="P322" ca="1">_xlfn.IFS(NOT($H322), "", $G322&lt;1, VLOOKUP("EMPTY",$D$29:$E$31,2,FALSE), $G322&gt;2, VLOOKUP("OVER",$D$29:$E$31,2,FALSE), TRUE, VLOOKUP(J322, $A$9:$B$23, 2,FALSE))</f>
        <v/>
      </c>
      <c r="Q322" t="str" cm="1">
        <f t="array" aca="1" ref="Q322" ca="1">_xlfn.IFS(NOT($H322), "", $G322&lt;2, VLOOKUP("EMPTY",$D$29:$E$31,2,FALSE), $G322&gt;2, VLOOKUP("OVER",$D$29:$E$31,2,FALSE), TRUE, VLOOKUP(K322, $A$9:$B$23, 2,FALSE))</f>
        <v/>
      </c>
    </row>
    <row r="323" spans="6:17" x14ac:dyDescent="0.3">
      <c r="F323">
        <f ca="1">COUNTIF(OFFSET('정보 입력 시트'!$G326, 0, 0, 1, 15), $E$2)</f>
        <v>0</v>
      </c>
      <c r="G323">
        <f ca="1">COUNTIF(OFFSET('정보 입력 시트'!$G326, 0, 0, 1, 15), $E$3)</f>
        <v>0</v>
      </c>
      <c r="H323" t="b">
        <f t="shared" ref="H323:H386" ca="1" si="63">OR($F323=1,I324&lt;&gt;"")</f>
        <v>0</v>
      </c>
      <c r="I323" t="str">
        <f ca="1">IF(NOT($H323), "", IF($F323=1,MATCH($E$2,OFFSET('정보 입력 시트'!$G326, 0, 0, 1, 15),0),0))</f>
        <v/>
      </c>
      <c r="J323" t="str">
        <f ca="1">IF(NOT($H323),"",IF($G323&lt;1, 0, MATCH($E$3,OFFSET('정보 입력 시트'!$G326, 0, 0, 1, 15),0)))</f>
        <v/>
      </c>
      <c r="K323" t="str">
        <f ca="1">IF(NOT($H323),"",IF($G323&lt;2, 0, MATCH($E$3,OFFSET('정보 입력 시트'!$G326, 0, J323, 1, 15-J323),0)+J323))</f>
        <v/>
      </c>
      <c r="L323" t="str">
        <f t="shared" ref="L323:L386" ca="1" si="64">IF(NOT($H323),"",I323)</f>
        <v/>
      </c>
      <c r="M323" t="str" cm="1">
        <f t="array" aca="1" ref="M323" ca="1">_xlfn.IFS(NOT($H323),"",$L323=0,0,TRUE,J323)</f>
        <v/>
      </c>
      <c r="N323" t="str" cm="1">
        <f t="array" aca="1" ref="N323" ca="1">_xlfn.IFS(NOT($H323),"",$L323=0,0,TRUE,K323)</f>
        <v/>
      </c>
      <c r="O323" t="str" cm="1">
        <f t="array" aca="1" ref="O323" ca="1">_xlfn.IFS(NOT($H323), "", $F323=0, IF($G323=0, VLOOKUP("EMPTY",$D$29:$E$31,2,FALSE), VLOOKUP("REQUIRED",$D$29:$E$31,2,FALSE)), $F323&gt;1, VLOOKUP("OVER",$D$29:$E$31,2,FALSE), TRUE, VLOOKUP(I323, $A$9:$B$23, 2,FALSE))</f>
        <v/>
      </c>
      <c r="P323" t="str" cm="1">
        <f t="array" aca="1" ref="P323" ca="1">_xlfn.IFS(NOT($H323), "", $G323&lt;1, VLOOKUP("EMPTY",$D$29:$E$31,2,FALSE), $G323&gt;2, VLOOKUP("OVER",$D$29:$E$31,2,FALSE), TRUE, VLOOKUP(J323, $A$9:$B$23, 2,FALSE))</f>
        <v/>
      </c>
      <c r="Q323" t="str" cm="1">
        <f t="array" aca="1" ref="Q323" ca="1">_xlfn.IFS(NOT($H323), "", $G323&lt;2, VLOOKUP("EMPTY",$D$29:$E$31,2,FALSE), $G323&gt;2, VLOOKUP("OVER",$D$29:$E$31,2,FALSE), TRUE, VLOOKUP(K323, $A$9:$B$23, 2,FALSE))</f>
        <v/>
      </c>
    </row>
    <row r="324" spans="6:17" x14ac:dyDescent="0.3">
      <c r="F324">
        <f ca="1">COUNTIF(OFFSET('정보 입력 시트'!$G327, 0, 0, 1, 15), $E$2)</f>
        <v>0</v>
      </c>
      <c r="G324">
        <f ca="1">COUNTIF(OFFSET('정보 입력 시트'!$G327, 0, 0, 1, 15), $E$3)</f>
        <v>0</v>
      </c>
      <c r="H324" t="b">
        <f t="shared" ca="1" si="63"/>
        <v>0</v>
      </c>
      <c r="I324" t="str">
        <f ca="1">IF(NOT($H324), "", IF($F324=1,MATCH($E$2,OFFSET('정보 입력 시트'!$G327, 0, 0, 1, 15),0),0))</f>
        <v/>
      </c>
      <c r="J324" t="str">
        <f ca="1">IF(NOT($H324),"",IF($G324&lt;1, 0, MATCH($E$3,OFFSET('정보 입력 시트'!$G327, 0, 0, 1, 15),0)))</f>
        <v/>
      </c>
      <c r="K324" t="str">
        <f ca="1">IF(NOT($H324),"",IF($G324&lt;2, 0, MATCH($E$3,OFFSET('정보 입력 시트'!$G327, 0, J324, 1, 15-J324),0)+J324))</f>
        <v/>
      </c>
      <c r="L324" t="str">
        <f t="shared" ca="1" si="64"/>
        <v/>
      </c>
      <c r="M324" t="str" cm="1">
        <f t="array" aca="1" ref="M324" ca="1">_xlfn.IFS(NOT($H324),"",$L324=0,0,TRUE,J324)</f>
        <v/>
      </c>
      <c r="N324" t="str" cm="1">
        <f t="array" aca="1" ref="N324" ca="1">_xlfn.IFS(NOT($H324),"",$L324=0,0,TRUE,K324)</f>
        <v/>
      </c>
      <c r="O324" t="str" cm="1">
        <f t="array" aca="1" ref="O324" ca="1">_xlfn.IFS(NOT($H324), "", $F324=0, IF($G324=0, VLOOKUP("EMPTY",$D$29:$E$31,2,FALSE), VLOOKUP("REQUIRED",$D$29:$E$31,2,FALSE)), $F324&gt;1, VLOOKUP("OVER",$D$29:$E$31,2,FALSE), TRUE, VLOOKUP(I324, $A$9:$B$23, 2,FALSE))</f>
        <v/>
      </c>
      <c r="P324" t="str" cm="1">
        <f t="array" aca="1" ref="P324" ca="1">_xlfn.IFS(NOT($H324), "", $G324&lt;1, VLOOKUP("EMPTY",$D$29:$E$31,2,FALSE), $G324&gt;2, VLOOKUP("OVER",$D$29:$E$31,2,FALSE), TRUE, VLOOKUP(J324, $A$9:$B$23, 2,FALSE))</f>
        <v/>
      </c>
      <c r="Q324" t="str" cm="1">
        <f t="array" aca="1" ref="Q324" ca="1">_xlfn.IFS(NOT($H324), "", $G324&lt;2, VLOOKUP("EMPTY",$D$29:$E$31,2,FALSE), $G324&gt;2, VLOOKUP("OVER",$D$29:$E$31,2,FALSE), TRUE, VLOOKUP(K324, $A$9:$B$23, 2,FALSE))</f>
        <v/>
      </c>
    </row>
    <row r="325" spans="6:17" x14ac:dyDescent="0.3">
      <c r="F325">
        <f ca="1">COUNTIF(OFFSET('정보 입력 시트'!$G328, 0, 0, 1, 15), $E$2)</f>
        <v>0</v>
      </c>
      <c r="G325">
        <f ca="1">COUNTIF(OFFSET('정보 입력 시트'!$G328, 0, 0, 1, 15), $E$3)</f>
        <v>0</v>
      </c>
      <c r="H325" t="b">
        <f t="shared" ca="1" si="63"/>
        <v>0</v>
      </c>
      <c r="I325" t="str">
        <f ca="1">IF(NOT($H325), "", IF($F325=1,MATCH($E$2,OFFSET('정보 입력 시트'!$G328, 0, 0, 1, 15),0),0))</f>
        <v/>
      </c>
      <c r="J325" t="str">
        <f ca="1">IF(NOT($H325),"",IF($G325&lt;1, 0, MATCH($E$3,OFFSET('정보 입력 시트'!$G328, 0, 0, 1, 15),0)))</f>
        <v/>
      </c>
      <c r="K325" t="str">
        <f ca="1">IF(NOT($H325),"",IF($G325&lt;2, 0, MATCH($E$3,OFFSET('정보 입력 시트'!$G328, 0, J325, 1, 15-J325),0)+J325))</f>
        <v/>
      </c>
      <c r="L325" t="str">
        <f t="shared" ca="1" si="64"/>
        <v/>
      </c>
      <c r="M325" t="str" cm="1">
        <f t="array" aca="1" ref="M325" ca="1">_xlfn.IFS(NOT($H325),"",$L325=0,0,TRUE,J325)</f>
        <v/>
      </c>
      <c r="N325" t="str" cm="1">
        <f t="array" aca="1" ref="N325" ca="1">_xlfn.IFS(NOT($H325),"",$L325=0,0,TRUE,K325)</f>
        <v/>
      </c>
      <c r="O325" t="str" cm="1">
        <f t="array" aca="1" ref="O325" ca="1">_xlfn.IFS(NOT($H325), "", $F325=0, IF($G325=0, VLOOKUP("EMPTY",$D$29:$E$31,2,FALSE), VLOOKUP("REQUIRED",$D$29:$E$31,2,FALSE)), $F325&gt;1, VLOOKUP("OVER",$D$29:$E$31,2,FALSE), TRUE, VLOOKUP(I325, $A$9:$B$23, 2,FALSE))</f>
        <v/>
      </c>
      <c r="P325" t="str" cm="1">
        <f t="array" aca="1" ref="P325" ca="1">_xlfn.IFS(NOT($H325), "", $G325&lt;1, VLOOKUP("EMPTY",$D$29:$E$31,2,FALSE), $G325&gt;2, VLOOKUP("OVER",$D$29:$E$31,2,FALSE), TRUE, VLOOKUP(J325, $A$9:$B$23, 2,FALSE))</f>
        <v/>
      </c>
      <c r="Q325" t="str" cm="1">
        <f t="array" aca="1" ref="Q325" ca="1">_xlfn.IFS(NOT($H325), "", $G325&lt;2, VLOOKUP("EMPTY",$D$29:$E$31,2,FALSE), $G325&gt;2, VLOOKUP("OVER",$D$29:$E$31,2,FALSE), TRUE, VLOOKUP(K325, $A$9:$B$23, 2,FALSE))</f>
        <v/>
      </c>
    </row>
    <row r="326" spans="6:17" x14ac:dyDescent="0.3">
      <c r="F326">
        <f ca="1">COUNTIF(OFFSET('정보 입력 시트'!$G329, 0, 0, 1, 15), $E$2)</f>
        <v>0</v>
      </c>
      <c r="G326">
        <f ca="1">COUNTIF(OFFSET('정보 입력 시트'!$G329, 0, 0, 1, 15), $E$3)</f>
        <v>0</v>
      </c>
      <c r="H326" t="b">
        <f t="shared" ca="1" si="63"/>
        <v>0</v>
      </c>
      <c r="I326" t="str">
        <f ca="1">IF(NOT($H326), "", IF($F326=1,MATCH($E$2,OFFSET('정보 입력 시트'!$G329, 0, 0, 1, 15),0),0))</f>
        <v/>
      </c>
      <c r="J326" t="str">
        <f ca="1">IF(NOT($H326),"",IF($G326&lt;1, 0, MATCH($E$3,OFFSET('정보 입력 시트'!$G329, 0, 0, 1, 15),0)))</f>
        <v/>
      </c>
      <c r="K326" t="str">
        <f ca="1">IF(NOT($H326),"",IF($G326&lt;2, 0, MATCH($E$3,OFFSET('정보 입력 시트'!$G329, 0, J326, 1, 15-J326),0)+J326))</f>
        <v/>
      </c>
      <c r="L326" t="str">
        <f t="shared" ca="1" si="64"/>
        <v/>
      </c>
      <c r="M326" t="str" cm="1">
        <f t="array" aca="1" ref="M326" ca="1">_xlfn.IFS(NOT($H326),"",$L326=0,0,TRUE,J326)</f>
        <v/>
      </c>
      <c r="N326" t="str" cm="1">
        <f t="array" aca="1" ref="N326" ca="1">_xlfn.IFS(NOT($H326),"",$L326=0,0,TRUE,K326)</f>
        <v/>
      </c>
      <c r="O326" t="str" cm="1">
        <f t="array" aca="1" ref="O326" ca="1">_xlfn.IFS(NOT($H326), "", $F326=0, IF($G326=0, VLOOKUP("EMPTY",$D$29:$E$31,2,FALSE), VLOOKUP("REQUIRED",$D$29:$E$31,2,FALSE)), $F326&gt;1, VLOOKUP("OVER",$D$29:$E$31,2,FALSE), TRUE, VLOOKUP(I326, $A$9:$B$23, 2,FALSE))</f>
        <v/>
      </c>
      <c r="P326" t="str" cm="1">
        <f t="array" aca="1" ref="P326" ca="1">_xlfn.IFS(NOT($H326), "", $G326&lt;1, VLOOKUP("EMPTY",$D$29:$E$31,2,FALSE), $G326&gt;2, VLOOKUP("OVER",$D$29:$E$31,2,FALSE), TRUE, VLOOKUP(J326, $A$9:$B$23, 2,FALSE))</f>
        <v/>
      </c>
      <c r="Q326" t="str" cm="1">
        <f t="array" aca="1" ref="Q326" ca="1">_xlfn.IFS(NOT($H326), "", $G326&lt;2, VLOOKUP("EMPTY",$D$29:$E$31,2,FALSE), $G326&gt;2, VLOOKUP("OVER",$D$29:$E$31,2,FALSE), TRUE, VLOOKUP(K326, $A$9:$B$23, 2,FALSE))</f>
        <v/>
      </c>
    </row>
    <row r="327" spans="6:17" x14ac:dyDescent="0.3">
      <c r="F327">
        <f ca="1">COUNTIF(OFFSET('정보 입력 시트'!$G330, 0, 0, 1, 15), $E$2)</f>
        <v>0</v>
      </c>
      <c r="G327">
        <f ca="1">COUNTIF(OFFSET('정보 입력 시트'!$G330, 0, 0, 1, 15), $E$3)</f>
        <v>0</v>
      </c>
      <c r="H327" t="b">
        <f t="shared" ca="1" si="63"/>
        <v>0</v>
      </c>
      <c r="I327" t="str">
        <f ca="1">IF(NOT($H327), "", IF($F327=1,MATCH($E$2,OFFSET('정보 입력 시트'!$G330, 0, 0, 1, 15),0),0))</f>
        <v/>
      </c>
      <c r="J327" t="str">
        <f ca="1">IF(NOT($H327),"",IF($G327&lt;1, 0, MATCH($E$3,OFFSET('정보 입력 시트'!$G330, 0, 0, 1, 15),0)))</f>
        <v/>
      </c>
      <c r="K327" t="str">
        <f ca="1">IF(NOT($H327),"",IF($G327&lt;2, 0, MATCH($E$3,OFFSET('정보 입력 시트'!$G330, 0, J327, 1, 15-J327),0)+J327))</f>
        <v/>
      </c>
      <c r="L327" t="str">
        <f t="shared" ca="1" si="64"/>
        <v/>
      </c>
      <c r="M327" t="str" cm="1">
        <f t="array" aca="1" ref="M327" ca="1">_xlfn.IFS(NOT($H327),"",$L327=0,0,TRUE,J327)</f>
        <v/>
      </c>
      <c r="N327" t="str" cm="1">
        <f t="array" aca="1" ref="N327" ca="1">_xlfn.IFS(NOT($H327),"",$L327=0,0,TRUE,K327)</f>
        <v/>
      </c>
      <c r="O327" t="str" cm="1">
        <f t="array" aca="1" ref="O327" ca="1">_xlfn.IFS(NOT($H327), "", $F327=0, IF($G327=0, VLOOKUP("EMPTY",$D$29:$E$31,2,FALSE), VLOOKUP("REQUIRED",$D$29:$E$31,2,FALSE)), $F327&gt;1, VLOOKUP("OVER",$D$29:$E$31,2,FALSE), TRUE, VLOOKUP(I327, $A$9:$B$23, 2,FALSE))</f>
        <v/>
      </c>
      <c r="P327" t="str" cm="1">
        <f t="array" aca="1" ref="P327" ca="1">_xlfn.IFS(NOT($H327), "", $G327&lt;1, VLOOKUP("EMPTY",$D$29:$E$31,2,FALSE), $G327&gt;2, VLOOKUP("OVER",$D$29:$E$31,2,FALSE), TRUE, VLOOKUP(J327, $A$9:$B$23, 2,FALSE))</f>
        <v/>
      </c>
      <c r="Q327" t="str" cm="1">
        <f t="array" aca="1" ref="Q327" ca="1">_xlfn.IFS(NOT($H327), "", $G327&lt;2, VLOOKUP("EMPTY",$D$29:$E$31,2,FALSE), $G327&gt;2, VLOOKUP("OVER",$D$29:$E$31,2,FALSE), TRUE, VLOOKUP(K327, $A$9:$B$23, 2,FALSE))</f>
        <v/>
      </c>
    </row>
    <row r="328" spans="6:17" x14ac:dyDescent="0.3">
      <c r="F328">
        <f ca="1">COUNTIF(OFFSET('정보 입력 시트'!$G331, 0, 0, 1, 15), $E$2)</f>
        <v>0</v>
      </c>
      <c r="G328">
        <f ca="1">COUNTIF(OFFSET('정보 입력 시트'!$G331, 0, 0, 1, 15), $E$3)</f>
        <v>0</v>
      </c>
      <c r="H328" t="b">
        <f t="shared" ca="1" si="63"/>
        <v>0</v>
      </c>
      <c r="I328" t="str">
        <f ca="1">IF(NOT($H328), "", IF($F328=1,MATCH($E$2,OFFSET('정보 입력 시트'!$G331, 0, 0, 1, 15),0),0))</f>
        <v/>
      </c>
      <c r="J328" t="str">
        <f ca="1">IF(NOT($H328),"",IF($G328&lt;1, 0, MATCH($E$3,OFFSET('정보 입력 시트'!$G331, 0, 0, 1, 15),0)))</f>
        <v/>
      </c>
      <c r="K328" t="str">
        <f ca="1">IF(NOT($H328),"",IF($G328&lt;2, 0, MATCH($E$3,OFFSET('정보 입력 시트'!$G331, 0, J328, 1, 15-J328),0)+J328))</f>
        <v/>
      </c>
      <c r="L328" t="str">
        <f t="shared" ca="1" si="64"/>
        <v/>
      </c>
      <c r="M328" t="str" cm="1">
        <f t="array" aca="1" ref="M328" ca="1">_xlfn.IFS(NOT($H328),"",$L328=0,0,TRUE,J328)</f>
        <v/>
      </c>
      <c r="N328" t="str" cm="1">
        <f t="array" aca="1" ref="N328" ca="1">_xlfn.IFS(NOT($H328),"",$L328=0,0,TRUE,K328)</f>
        <v/>
      </c>
      <c r="O328" t="str" cm="1">
        <f t="array" aca="1" ref="O328" ca="1">_xlfn.IFS(NOT($H328), "", $F328=0, IF($G328=0, VLOOKUP("EMPTY",$D$29:$E$31,2,FALSE), VLOOKUP("REQUIRED",$D$29:$E$31,2,FALSE)), $F328&gt;1, VLOOKUP("OVER",$D$29:$E$31,2,FALSE), TRUE, VLOOKUP(I328, $A$9:$B$23, 2,FALSE))</f>
        <v/>
      </c>
      <c r="P328" t="str" cm="1">
        <f t="array" aca="1" ref="P328" ca="1">_xlfn.IFS(NOT($H328), "", $G328&lt;1, VLOOKUP("EMPTY",$D$29:$E$31,2,FALSE), $G328&gt;2, VLOOKUP("OVER",$D$29:$E$31,2,FALSE), TRUE, VLOOKUP(J328, $A$9:$B$23, 2,FALSE))</f>
        <v/>
      </c>
      <c r="Q328" t="str" cm="1">
        <f t="array" aca="1" ref="Q328" ca="1">_xlfn.IFS(NOT($H328), "", $G328&lt;2, VLOOKUP("EMPTY",$D$29:$E$31,2,FALSE), $G328&gt;2, VLOOKUP("OVER",$D$29:$E$31,2,FALSE), TRUE, VLOOKUP(K328, $A$9:$B$23, 2,FALSE))</f>
        <v/>
      </c>
    </row>
    <row r="329" spans="6:17" x14ac:dyDescent="0.3">
      <c r="F329">
        <f ca="1">COUNTIF(OFFSET('정보 입력 시트'!$G332, 0, 0, 1, 15), $E$2)</f>
        <v>0</v>
      </c>
      <c r="G329">
        <f ca="1">COUNTIF(OFFSET('정보 입력 시트'!$G332, 0, 0, 1, 15), $E$3)</f>
        <v>0</v>
      </c>
      <c r="H329" t="b">
        <f t="shared" ca="1" si="63"/>
        <v>0</v>
      </c>
      <c r="I329" t="str">
        <f ca="1">IF(NOT($H329), "", IF($F329=1,MATCH($E$2,OFFSET('정보 입력 시트'!$G332, 0, 0, 1, 15),0),0))</f>
        <v/>
      </c>
      <c r="J329" t="str">
        <f ca="1">IF(NOT($H329),"",IF($G329&lt;1, 0, MATCH($E$3,OFFSET('정보 입력 시트'!$G332, 0, 0, 1, 15),0)))</f>
        <v/>
      </c>
      <c r="K329" t="str">
        <f ca="1">IF(NOT($H329),"",IF($G329&lt;2, 0, MATCH($E$3,OFFSET('정보 입력 시트'!$G332, 0, J329, 1, 15-J329),0)+J329))</f>
        <v/>
      </c>
      <c r="L329" t="str">
        <f t="shared" ca="1" si="64"/>
        <v/>
      </c>
      <c r="M329" t="str" cm="1">
        <f t="array" aca="1" ref="M329" ca="1">_xlfn.IFS(NOT($H329),"",$L329=0,0,TRUE,J329)</f>
        <v/>
      </c>
      <c r="N329" t="str" cm="1">
        <f t="array" aca="1" ref="N329" ca="1">_xlfn.IFS(NOT($H329),"",$L329=0,0,TRUE,K329)</f>
        <v/>
      </c>
      <c r="O329" t="str" cm="1">
        <f t="array" aca="1" ref="O329" ca="1">_xlfn.IFS(NOT($H329), "", $F329=0, IF($G329=0, VLOOKUP("EMPTY",$D$29:$E$31,2,FALSE), VLOOKUP("REQUIRED",$D$29:$E$31,2,FALSE)), $F329&gt;1, VLOOKUP("OVER",$D$29:$E$31,2,FALSE), TRUE, VLOOKUP(I329, $A$9:$B$23, 2,FALSE))</f>
        <v/>
      </c>
      <c r="P329" t="str" cm="1">
        <f t="array" aca="1" ref="P329" ca="1">_xlfn.IFS(NOT($H329), "", $G329&lt;1, VLOOKUP("EMPTY",$D$29:$E$31,2,FALSE), $G329&gt;2, VLOOKUP("OVER",$D$29:$E$31,2,FALSE), TRUE, VLOOKUP(J329, $A$9:$B$23, 2,FALSE))</f>
        <v/>
      </c>
      <c r="Q329" t="str" cm="1">
        <f t="array" aca="1" ref="Q329" ca="1">_xlfn.IFS(NOT($H329), "", $G329&lt;2, VLOOKUP("EMPTY",$D$29:$E$31,2,FALSE), $G329&gt;2, VLOOKUP("OVER",$D$29:$E$31,2,FALSE), TRUE, VLOOKUP(K329, $A$9:$B$23, 2,FALSE))</f>
        <v/>
      </c>
    </row>
    <row r="330" spans="6:17" x14ac:dyDescent="0.3">
      <c r="F330">
        <f ca="1">COUNTIF(OFFSET('정보 입력 시트'!$G333, 0, 0, 1, 15), $E$2)</f>
        <v>0</v>
      </c>
      <c r="G330">
        <f ca="1">COUNTIF(OFFSET('정보 입력 시트'!$G333, 0, 0, 1, 15), $E$3)</f>
        <v>0</v>
      </c>
      <c r="H330" t="b">
        <f t="shared" ca="1" si="63"/>
        <v>0</v>
      </c>
      <c r="I330" t="str">
        <f ca="1">IF(NOT($H330), "", IF($F330=1,MATCH($E$2,OFFSET('정보 입력 시트'!$G333, 0, 0, 1, 15),0),0))</f>
        <v/>
      </c>
      <c r="J330" t="str">
        <f ca="1">IF(NOT($H330),"",IF($G330&lt;1, 0, MATCH($E$3,OFFSET('정보 입력 시트'!$G333, 0, 0, 1, 15),0)))</f>
        <v/>
      </c>
      <c r="K330" t="str">
        <f ca="1">IF(NOT($H330),"",IF($G330&lt;2, 0, MATCH($E$3,OFFSET('정보 입력 시트'!$G333, 0, J330, 1, 15-J330),0)+J330))</f>
        <v/>
      </c>
      <c r="L330" t="str">
        <f t="shared" ca="1" si="64"/>
        <v/>
      </c>
      <c r="M330" t="str" cm="1">
        <f t="array" aca="1" ref="M330" ca="1">_xlfn.IFS(NOT($H330),"",$L330=0,0,TRUE,J330)</f>
        <v/>
      </c>
      <c r="N330" t="str" cm="1">
        <f t="array" aca="1" ref="N330" ca="1">_xlfn.IFS(NOT($H330),"",$L330=0,0,TRUE,K330)</f>
        <v/>
      </c>
      <c r="O330" t="str" cm="1">
        <f t="array" aca="1" ref="O330" ca="1">_xlfn.IFS(NOT($H330), "", $F330=0, IF($G330=0, VLOOKUP("EMPTY",$D$29:$E$31,2,FALSE), VLOOKUP("REQUIRED",$D$29:$E$31,2,FALSE)), $F330&gt;1, VLOOKUP("OVER",$D$29:$E$31,2,FALSE), TRUE, VLOOKUP(I330, $A$9:$B$23, 2,FALSE))</f>
        <v/>
      </c>
      <c r="P330" t="str" cm="1">
        <f t="array" aca="1" ref="P330" ca="1">_xlfn.IFS(NOT($H330), "", $G330&lt;1, VLOOKUP("EMPTY",$D$29:$E$31,2,FALSE), $G330&gt;2, VLOOKUP("OVER",$D$29:$E$31,2,FALSE), TRUE, VLOOKUP(J330, $A$9:$B$23, 2,FALSE))</f>
        <v/>
      </c>
      <c r="Q330" t="str" cm="1">
        <f t="array" aca="1" ref="Q330" ca="1">_xlfn.IFS(NOT($H330), "", $G330&lt;2, VLOOKUP("EMPTY",$D$29:$E$31,2,FALSE), $G330&gt;2, VLOOKUP("OVER",$D$29:$E$31,2,FALSE), TRUE, VLOOKUP(K330, $A$9:$B$23, 2,FALSE))</f>
        <v/>
      </c>
    </row>
    <row r="331" spans="6:17" x14ac:dyDescent="0.3">
      <c r="F331">
        <f ca="1">COUNTIF(OFFSET('정보 입력 시트'!$G334, 0, 0, 1, 15), $E$2)</f>
        <v>0</v>
      </c>
      <c r="G331">
        <f ca="1">COUNTIF(OFFSET('정보 입력 시트'!$G334, 0, 0, 1, 15), $E$3)</f>
        <v>0</v>
      </c>
      <c r="H331" t="b">
        <f t="shared" ca="1" si="63"/>
        <v>0</v>
      </c>
      <c r="I331" t="str">
        <f ca="1">IF(NOT($H331), "", IF($F331=1,MATCH($E$2,OFFSET('정보 입력 시트'!$G334, 0, 0, 1, 15),0),0))</f>
        <v/>
      </c>
      <c r="J331" t="str">
        <f ca="1">IF(NOT($H331),"",IF($G331&lt;1, 0, MATCH($E$3,OFFSET('정보 입력 시트'!$G334, 0, 0, 1, 15),0)))</f>
        <v/>
      </c>
      <c r="K331" t="str">
        <f ca="1">IF(NOT($H331),"",IF($G331&lt;2, 0, MATCH($E$3,OFFSET('정보 입력 시트'!$G334, 0, J331, 1, 15-J331),0)+J331))</f>
        <v/>
      </c>
      <c r="L331" t="str">
        <f t="shared" ca="1" si="64"/>
        <v/>
      </c>
      <c r="M331" t="str" cm="1">
        <f t="array" aca="1" ref="M331" ca="1">_xlfn.IFS(NOT($H331),"",$L331=0,0,TRUE,J331)</f>
        <v/>
      </c>
      <c r="N331" t="str" cm="1">
        <f t="array" aca="1" ref="N331" ca="1">_xlfn.IFS(NOT($H331),"",$L331=0,0,TRUE,K331)</f>
        <v/>
      </c>
      <c r="O331" t="str" cm="1">
        <f t="array" aca="1" ref="O331" ca="1">_xlfn.IFS(NOT($H331), "", $F331=0, IF($G331=0, VLOOKUP("EMPTY",$D$29:$E$31,2,FALSE), VLOOKUP("REQUIRED",$D$29:$E$31,2,FALSE)), $F331&gt;1, VLOOKUP("OVER",$D$29:$E$31,2,FALSE), TRUE, VLOOKUP(I331, $A$9:$B$23, 2,FALSE))</f>
        <v/>
      </c>
      <c r="P331" t="str" cm="1">
        <f t="array" aca="1" ref="P331" ca="1">_xlfn.IFS(NOT($H331), "", $G331&lt;1, VLOOKUP("EMPTY",$D$29:$E$31,2,FALSE), $G331&gt;2, VLOOKUP("OVER",$D$29:$E$31,2,FALSE), TRUE, VLOOKUP(J331, $A$9:$B$23, 2,FALSE))</f>
        <v/>
      </c>
      <c r="Q331" t="str" cm="1">
        <f t="array" aca="1" ref="Q331" ca="1">_xlfn.IFS(NOT($H331), "", $G331&lt;2, VLOOKUP("EMPTY",$D$29:$E$31,2,FALSE), $G331&gt;2, VLOOKUP("OVER",$D$29:$E$31,2,FALSE), TRUE, VLOOKUP(K331, $A$9:$B$23, 2,FALSE))</f>
        <v/>
      </c>
    </row>
    <row r="332" spans="6:17" x14ac:dyDescent="0.3">
      <c r="F332">
        <f ca="1">COUNTIF(OFFSET('정보 입력 시트'!$G335, 0, 0, 1, 15), $E$2)</f>
        <v>0</v>
      </c>
      <c r="G332">
        <f ca="1">COUNTIF(OFFSET('정보 입력 시트'!$G335, 0, 0, 1, 15), $E$3)</f>
        <v>0</v>
      </c>
      <c r="H332" t="b">
        <f t="shared" ca="1" si="63"/>
        <v>0</v>
      </c>
      <c r="I332" t="str">
        <f ca="1">IF(NOT($H332), "", IF($F332=1,MATCH($E$2,OFFSET('정보 입력 시트'!$G335, 0, 0, 1, 15),0),0))</f>
        <v/>
      </c>
      <c r="J332" t="str">
        <f ca="1">IF(NOT($H332),"",IF($G332&lt;1, 0, MATCH($E$3,OFFSET('정보 입력 시트'!$G335, 0, 0, 1, 15),0)))</f>
        <v/>
      </c>
      <c r="K332" t="str">
        <f ca="1">IF(NOT($H332),"",IF($G332&lt;2, 0, MATCH($E$3,OFFSET('정보 입력 시트'!$G335, 0, J332, 1, 15-J332),0)+J332))</f>
        <v/>
      </c>
      <c r="L332" t="str">
        <f t="shared" ca="1" si="64"/>
        <v/>
      </c>
      <c r="M332" t="str" cm="1">
        <f t="array" aca="1" ref="M332" ca="1">_xlfn.IFS(NOT($H332),"",$L332=0,0,TRUE,J332)</f>
        <v/>
      </c>
      <c r="N332" t="str" cm="1">
        <f t="array" aca="1" ref="N332" ca="1">_xlfn.IFS(NOT($H332),"",$L332=0,0,TRUE,K332)</f>
        <v/>
      </c>
      <c r="O332" t="str" cm="1">
        <f t="array" aca="1" ref="O332" ca="1">_xlfn.IFS(NOT($H332), "", $F332=0, IF($G332=0, VLOOKUP("EMPTY",$D$29:$E$31,2,FALSE), VLOOKUP("REQUIRED",$D$29:$E$31,2,FALSE)), $F332&gt;1, VLOOKUP("OVER",$D$29:$E$31,2,FALSE), TRUE, VLOOKUP(I332, $A$9:$B$23, 2,FALSE))</f>
        <v/>
      </c>
      <c r="P332" t="str" cm="1">
        <f t="array" aca="1" ref="P332" ca="1">_xlfn.IFS(NOT($H332), "", $G332&lt;1, VLOOKUP("EMPTY",$D$29:$E$31,2,FALSE), $G332&gt;2, VLOOKUP("OVER",$D$29:$E$31,2,FALSE), TRUE, VLOOKUP(J332, $A$9:$B$23, 2,FALSE))</f>
        <v/>
      </c>
      <c r="Q332" t="str" cm="1">
        <f t="array" aca="1" ref="Q332" ca="1">_xlfn.IFS(NOT($H332), "", $G332&lt;2, VLOOKUP("EMPTY",$D$29:$E$31,2,FALSE), $G332&gt;2, VLOOKUP("OVER",$D$29:$E$31,2,FALSE), TRUE, VLOOKUP(K332, $A$9:$B$23, 2,FALSE))</f>
        <v/>
      </c>
    </row>
    <row r="333" spans="6:17" x14ac:dyDescent="0.3">
      <c r="F333">
        <f ca="1">COUNTIF(OFFSET('정보 입력 시트'!$G336, 0, 0, 1, 15), $E$2)</f>
        <v>0</v>
      </c>
      <c r="G333">
        <f ca="1">COUNTIF(OFFSET('정보 입력 시트'!$G336, 0, 0, 1, 15), $E$3)</f>
        <v>0</v>
      </c>
      <c r="H333" t="b">
        <f t="shared" ca="1" si="63"/>
        <v>0</v>
      </c>
      <c r="I333" t="str">
        <f ca="1">IF(NOT($H333), "", IF($F333=1,MATCH($E$2,OFFSET('정보 입력 시트'!$G336, 0, 0, 1, 15),0),0))</f>
        <v/>
      </c>
      <c r="J333" t="str">
        <f ca="1">IF(NOT($H333),"",IF($G333&lt;1, 0, MATCH($E$3,OFFSET('정보 입력 시트'!$G336, 0, 0, 1, 15),0)))</f>
        <v/>
      </c>
      <c r="K333" t="str">
        <f ca="1">IF(NOT($H333),"",IF($G333&lt;2, 0, MATCH($E$3,OFFSET('정보 입력 시트'!$G336, 0, J333, 1, 15-J333),0)+J333))</f>
        <v/>
      </c>
      <c r="L333" t="str">
        <f t="shared" ca="1" si="64"/>
        <v/>
      </c>
      <c r="M333" t="str" cm="1">
        <f t="array" aca="1" ref="M333" ca="1">_xlfn.IFS(NOT($H333),"",$L333=0,0,TRUE,J333)</f>
        <v/>
      </c>
      <c r="N333" t="str" cm="1">
        <f t="array" aca="1" ref="N333" ca="1">_xlfn.IFS(NOT($H333),"",$L333=0,0,TRUE,K333)</f>
        <v/>
      </c>
      <c r="O333" t="str" cm="1">
        <f t="array" aca="1" ref="O333" ca="1">_xlfn.IFS(NOT($H333), "", $F333=0, IF($G333=0, VLOOKUP("EMPTY",$D$29:$E$31,2,FALSE), VLOOKUP("REQUIRED",$D$29:$E$31,2,FALSE)), $F333&gt;1, VLOOKUP("OVER",$D$29:$E$31,2,FALSE), TRUE, VLOOKUP(I333, $A$9:$B$23, 2,FALSE))</f>
        <v/>
      </c>
      <c r="P333" t="str" cm="1">
        <f t="array" aca="1" ref="P333" ca="1">_xlfn.IFS(NOT($H333), "", $G333&lt;1, VLOOKUP("EMPTY",$D$29:$E$31,2,FALSE), $G333&gt;2, VLOOKUP("OVER",$D$29:$E$31,2,FALSE), TRUE, VLOOKUP(J333, $A$9:$B$23, 2,FALSE))</f>
        <v/>
      </c>
      <c r="Q333" t="str" cm="1">
        <f t="array" aca="1" ref="Q333" ca="1">_xlfn.IFS(NOT($H333), "", $G333&lt;2, VLOOKUP("EMPTY",$D$29:$E$31,2,FALSE), $G333&gt;2, VLOOKUP("OVER",$D$29:$E$31,2,FALSE), TRUE, VLOOKUP(K333, $A$9:$B$23, 2,FALSE))</f>
        <v/>
      </c>
    </row>
    <row r="334" spans="6:17" x14ac:dyDescent="0.3">
      <c r="F334">
        <f ca="1">COUNTIF(OFFSET('정보 입력 시트'!$G337, 0, 0, 1, 15), $E$2)</f>
        <v>0</v>
      </c>
      <c r="G334">
        <f ca="1">COUNTIF(OFFSET('정보 입력 시트'!$G337, 0, 0, 1, 15), $E$3)</f>
        <v>0</v>
      </c>
      <c r="H334" t="b">
        <f t="shared" ca="1" si="63"/>
        <v>0</v>
      </c>
      <c r="I334" t="str">
        <f ca="1">IF(NOT($H334), "", IF($F334=1,MATCH($E$2,OFFSET('정보 입력 시트'!$G337, 0, 0, 1, 15),0),0))</f>
        <v/>
      </c>
      <c r="J334" t="str">
        <f ca="1">IF(NOT($H334),"",IF($G334&lt;1, 0, MATCH($E$3,OFFSET('정보 입력 시트'!$G337, 0, 0, 1, 15),0)))</f>
        <v/>
      </c>
      <c r="K334" t="str">
        <f ca="1">IF(NOT($H334),"",IF($G334&lt;2, 0, MATCH($E$3,OFFSET('정보 입력 시트'!$G337, 0, J334, 1, 15-J334),0)+J334))</f>
        <v/>
      </c>
      <c r="L334" t="str">
        <f t="shared" ca="1" si="64"/>
        <v/>
      </c>
      <c r="M334" t="str" cm="1">
        <f t="array" aca="1" ref="M334" ca="1">_xlfn.IFS(NOT($H334),"",$L334=0,0,TRUE,J334)</f>
        <v/>
      </c>
      <c r="N334" t="str" cm="1">
        <f t="array" aca="1" ref="N334" ca="1">_xlfn.IFS(NOT($H334),"",$L334=0,0,TRUE,K334)</f>
        <v/>
      </c>
      <c r="O334" t="str" cm="1">
        <f t="array" aca="1" ref="O334" ca="1">_xlfn.IFS(NOT($H334), "", $F334=0, IF($G334=0, VLOOKUP("EMPTY",$D$29:$E$31,2,FALSE), VLOOKUP("REQUIRED",$D$29:$E$31,2,FALSE)), $F334&gt;1, VLOOKUP("OVER",$D$29:$E$31,2,FALSE), TRUE, VLOOKUP(I334, $A$9:$B$23, 2,FALSE))</f>
        <v/>
      </c>
      <c r="P334" t="str" cm="1">
        <f t="array" aca="1" ref="P334" ca="1">_xlfn.IFS(NOT($H334), "", $G334&lt;1, VLOOKUP("EMPTY",$D$29:$E$31,2,FALSE), $G334&gt;2, VLOOKUP("OVER",$D$29:$E$31,2,FALSE), TRUE, VLOOKUP(J334, $A$9:$B$23, 2,FALSE))</f>
        <v/>
      </c>
      <c r="Q334" t="str" cm="1">
        <f t="array" aca="1" ref="Q334" ca="1">_xlfn.IFS(NOT($H334), "", $G334&lt;2, VLOOKUP("EMPTY",$D$29:$E$31,2,FALSE), $G334&gt;2, VLOOKUP("OVER",$D$29:$E$31,2,FALSE), TRUE, VLOOKUP(K334, $A$9:$B$23, 2,FALSE))</f>
        <v/>
      </c>
    </row>
    <row r="335" spans="6:17" x14ac:dyDescent="0.3">
      <c r="F335">
        <f ca="1">COUNTIF(OFFSET('정보 입력 시트'!$G338, 0, 0, 1, 15), $E$2)</f>
        <v>0</v>
      </c>
      <c r="G335">
        <f ca="1">COUNTIF(OFFSET('정보 입력 시트'!$G338, 0, 0, 1, 15), $E$3)</f>
        <v>0</v>
      </c>
      <c r="H335" t="b">
        <f t="shared" ca="1" si="63"/>
        <v>0</v>
      </c>
      <c r="I335" t="str">
        <f ca="1">IF(NOT($H335), "", IF($F335=1,MATCH($E$2,OFFSET('정보 입력 시트'!$G338, 0, 0, 1, 15),0),0))</f>
        <v/>
      </c>
      <c r="J335" t="str">
        <f ca="1">IF(NOT($H335),"",IF($G335&lt;1, 0, MATCH($E$3,OFFSET('정보 입력 시트'!$G338, 0, 0, 1, 15),0)))</f>
        <v/>
      </c>
      <c r="K335" t="str">
        <f ca="1">IF(NOT($H335),"",IF($G335&lt;2, 0, MATCH($E$3,OFFSET('정보 입력 시트'!$G338, 0, J335, 1, 15-J335),0)+J335))</f>
        <v/>
      </c>
      <c r="L335" t="str">
        <f t="shared" ca="1" si="64"/>
        <v/>
      </c>
      <c r="M335" t="str" cm="1">
        <f t="array" aca="1" ref="M335" ca="1">_xlfn.IFS(NOT($H335),"",$L335=0,0,TRUE,J335)</f>
        <v/>
      </c>
      <c r="N335" t="str" cm="1">
        <f t="array" aca="1" ref="N335" ca="1">_xlfn.IFS(NOT($H335),"",$L335=0,0,TRUE,K335)</f>
        <v/>
      </c>
      <c r="O335" t="str" cm="1">
        <f t="array" aca="1" ref="O335" ca="1">_xlfn.IFS(NOT($H335), "", $F335=0, IF($G335=0, VLOOKUP("EMPTY",$D$29:$E$31,2,FALSE), VLOOKUP("REQUIRED",$D$29:$E$31,2,FALSE)), $F335&gt;1, VLOOKUP("OVER",$D$29:$E$31,2,FALSE), TRUE, VLOOKUP(I335, $A$9:$B$23, 2,FALSE))</f>
        <v/>
      </c>
      <c r="P335" t="str" cm="1">
        <f t="array" aca="1" ref="P335" ca="1">_xlfn.IFS(NOT($H335), "", $G335&lt;1, VLOOKUP("EMPTY",$D$29:$E$31,2,FALSE), $G335&gt;2, VLOOKUP("OVER",$D$29:$E$31,2,FALSE), TRUE, VLOOKUP(J335, $A$9:$B$23, 2,FALSE))</f>
        <v/>
      </c>
      <c r="Q335" t="str" cm="1">
        <f t="array" aca="1" ref="Q335" ca="1">_xlfn.IFS(NOT($H335), "", $G335&lt;2, VLOOKUP("EMPTY",$D$29:$E$31,2,FALSE), $G335&gt;2, VLOOKUP("OVER",$D$29:$E$31,2,FALSE), TRUE, VLOOKUP(K335, $A$9:$B$23, 2,FALSE))</f>
        <v/>
      </c>
    </row>
    <row r="336" spans="6:17" x14ac:dyDescent="0.3">
      <c r="F336">
        <f ca="1">COUNTIF(OFFSET('정보 입력 시트'!$G339, 0, 0, 1, 15), $E$2)</f>
        <v>0</v>
      </c>
      <c r="G336">
        <f ca="1">COUNTIF(OFFSET('정보 입력 시트'!$G339, 0, 0, 1, 15), $E$3)</f>
        <v>0</v>
      </c>
      <c r="H336" t="b">
        <f t="shared" ca="1" si="63"/>
        <v>0</v>
      </c>
      <c r="I336" t="str">
        <f ca="1">IF(NOT($H336), "", IF($F336=1,MATCH($E$2,OFFSET('정보 입력 시트'!$G339, 0, 0, 1, 15),0),0))</f>
        <v/>
      </c>
      <c r="J336" t="str">
        <f ca="1">IF(NOT($H336),"",IF($G336&lt;1, 0, MATCH($E$3,OFFSET('정보 입력 시트'!$G339, 0, 0, 1, 15),0)))</f>
        <v/>
      </c>
      <c r="K336" t="str">
        <f ca="1">IF(NOT($H336),"",IF($G336&lt;2, 0, MATCH($E$3,OFFSET('정보 입력 시트'!$G339, 0, J336, 1, 15-J336),0)+J336))</f>
        <v/>
      </c>
      <c r="L336" t="str">
        <f t="shared" ca="1" si="64"/>
        <v/>
      </c>
      <c r="M336" t="str" cm="1">
        <f t="array" aca="1" ref="M336" ca="1">_xlfn.IFS(NOT($H336),"",$L336=0,0,TRUE,J336)</f>
        <v/>
      </c>
      <c r="N336" t="str" cm="1">
        <f t="array" aca="1" ref="N336" ca="1">_xlfn.IFS(NOT($H336),"",$L336=0,0,TRUE,K336)</f>
        <v/>
      </c>
      <c r="O336" t="str" cm="1">
        <f t="array" aca="1" ref="O336" ca="1">_xlfn.IFS(NOT($H336), "", $F336=0, IF($G336=0, VLOOKUP("EMPTY",$D$29:$E$31,2,FALSE), VLOOKUP("REQUIRED",$D$29:$E$31,2,FALSE)), $F336&gt;1, VLOOKUP("OVER",$D$29:$E$31,2,FALSE), TRUE, VLOOKUP(I336, $A$9:$B$23, 2,FALSE))</f>
        <v/>
      </c>
      <c r="P336" t="str" cm="1">
        <f t="array" aca="1" ref="P336" ca="1">_xlfn.IFS(NOT($H336), "", $G336&lt;1, VLOOKUP("EMPTY",$D$29:$E$31,2,FALSE), $G336&gt;2, VLOOKUP("OVER",$D$29:$E$31,2,FALSE), TRUE, VLOOKUP(J336, $A$9:$B$23, 2,FALSE))</f>
        <v/>
      </c>
      <c r="Q336" t="str" cm="1">
        <f t="array" aca="1" ref="Q336" ca="1">_xlfn.IFS(NOT($H336), "", $G336&lt;2, VLOOKUP("EMPTY",$D$29:$E$31,2,FALSE), $G336&gt;2, VLOOKUP("OVER",$D$29:$E$31,2,FALSE), TRUE, VLOOKUP(K336, $A$9:$B$23, 2,FALSE))</f>
        <v/>
      </c>
    </row>
    <row r="337" spans="6:17" x14ac:dyDescent="0.3">
      <c r="F337">
        <f ca="1">COUNTIF(OFFSET('정보 입력 시트'!$G340, 0, 0, 1, 15), $E$2)</f>
        <v>0</v>
      </c>
      <c r="G337">
        <f ca="1">COUNTIF(OFFSET('정보 입력 시트'!$G340, 0, 0, 1, 15), $E$3)</f>
        <v>0</v>
      </c>
      <c r="H337" t="b">
        <f t="shared" ca="1" si="63"/>
        <v>0</v>
      </c>
      <c r="I337" t="str">
        <f ca="1">IF(NOT($H337), "", IF($F337=1,MATCH($E$2,OFFSET('정보 입력 시트'!$G340, 0, 0, 1, 15),0),0))</f>
        <v/>
      </c>
      <c r="J337" t="str">
        <f ca="1">IF(NOT($H337),"",IF($G337&lt;1, 0, MATCH($E$3,OFFSET('정보 입력 시트'!$G340, 0, 0, 1, 15),0)))</f>
        <v/>
      </c>
      <c r="K337" t="str">
        <f ca="1">IF(NOT($H337),"",IF($G337&lt;2, 0, MATCH($E$3,OFFSET('정보 입력 시트'!$G340, 0, J337, 1, 15-J337),0)+J337))</f>
        <v/>
      </c>
      <c r="L337" t="str">
        <f t="shared" ca="1" si="64"/>
        <v/>
      </c>
      <c r="M337" t="str" cm="1">
        <f t="array" aca="1" ref="M337" ca="1">_xlfn.IFS(NOT($H337),"",$L337=0,0,TRUE,J337)</f>
        <v/>
      </c>
      <c r="N337" t="str" cm="1">
        <f t="array" aca="1" ref="N337" ca="1">_xlfn.IFS(NOT($H337),"",$L337=0,0,TRUE,K337)</f>
        <v/>
      </c>
      <c r="O337" t="str" cm="1">
        <f t="array" aca="1" ref="O337" ca="1">_xlfn.IFS(NOT($H337), "", $F337=0, IF($G337=0, VLOOKUP("EMPTY",$D$29:$E$31,2,FALSE), VLOOKUP("REQUIRED",$D$29:$E$31,2,FALSE)), $F337&gt;1, VLOOKUP("OVER",$D$29:$E$31,2,FALSE), TRUE, VLOOKUP(I337, $A$9:$B$23, 2,FALSE))</f>
        <v/>
      </c>
      <c r="P337" t="str" cm="1">
        <f t="array" aca="1" ref="P337" ca="1">_xlfn.IFS(NOT($H337), "", $G337&lt;1, VLOOKUP("EMPTY",$D$29:$E$31,2,FALSE), $G337&gt;2, VLOOKUP("OVER",$D$29:$E$31,2,FALSE), TRUE, VLOOKUP(J337, $A$9:$B$23, 2,FALSE))</f>
        <v/>
      </c>
      <c r="Q337" t="str" cm="1">
        <f t="array" aca="1" ref="Q337" ca="1">_xlfn.IFS(NOT($H337), "", $G337&lt;2, VLOOKUP("EMPTY",$D$29:$E$31,2,FALSE), $G337&gt;2, VLOOKUP("OVER",$D$29:$E$31,2,FALSE), TRUE, VLOOKUP(K337, $A$9:$B$23, 2,FALSE))</f>
        <v/>
      </c>
    </row>
    <row r="338" spans="6:17" x14ac:dyDescent="0.3">
      <c r="F338">
        <f ca="1">COUNTIF(OFFSET('정보 입력 시트'!$G341, 0, 0, 1, 15), $E$2)</f>
        <v>0</v>
      </c>
      <c r="G338">
        <f ca="1">COUNTIF(OFFSET('정보 입력 시트'!$G341, 0, 0, 1, 15), $E$3)</f>
        <v>0</v>
      </c>
      <c r="H338" t="b">
        <f t="shared" ca="1" si="63"/>
        <v>0</v>
      </c>
      <c r="I338" t="str">
        <f ca="1">IF(NOT($H338), "", IF($F338=1,MATCH($E$2,OFFSET('정보 입력 시트'!$G341, 0, 0, 1, 15),0),0))</f>
        <v/>
      </c>
      <c r="J338" t="str">
        <f ca="1">IF(NOT($H338),"",IF($G338&lt;1, 0, MATCH($E$3,OFFSET('정보 입력 시트'!$G341, 0, 0, 1, 15),0)))</f>
        <v/>
      </c>
      <c r="K338" t="str">
        <f ca="1">IF(NOT($H338),"",IF($G338&lt;2, 0, MATCH($E$3,OFFSET('정보 입력 시트'!$G341, 0, J338, 1, 15-J338),0)+J338))</f>
        <v/>
      </c>
      <c r="L338" t="str">
        <f t="shared" ca="1" si="64"/>
        <v/>
      </c>
      <c r="M338" t="str" cm="1">
        <f t="array" aca="1" ref="M338" ca="1">_xlfn.IFS(NOT($H338),"",$L338=0,0,TRUE,J338)</f>
        <v/>
      </c>
      <c r="N338" t="str" cm="1">
        <f t="array" aca="1" ref="N338" ca="1">_xlfn.IFS(NOT($H338),"",$L338=0,0,TRUE,K338)</f>
        <v/>
      </c>
      <c r="O338" t="str" cm="1">
        <f t="array" aca="1" ref="O338" ca="1">_xlfn.IFS(NOT($H338), "", $F338=0, IF($G338=0, VLOOKUP("EMPTY",$D$29:$E$31,2,FALSE), VLOOKUP("REQUIRED",$D$29:$E$31,2,FALSE)), $F338&gt;1, VLOOKUP("OVER",$D$29:$E$31,2,FALSE), TRUE, VLOOKUP(I338, $A$9:$B$23, 2,FALSE))</f>
        <v/>
      </c>
      <c r="P338" t="str" cm="1">
        <f t="array" aca="1" ref="P338" ca="1">_xlfn.IFS(NOT($H338), "", $G338&lt;1, VLOOKUP("EMPTY",$D$29:$E$31,2,FALSE), $G338&gt;2, VLOOKUP("OVER",$D$29:$E$31,2,FALSE), TRUE, VLOOKUP(J338, $A$9:$B$23, 2,FALSE))</f>
        <v/>
      </c>
      <c r="Q338" t="str" cm="1">
        <f t="array" aca="1" ref="Q338" ca="1">_xlfn.IFS(NOT($H338), "", $G338&lt;2, VLOOKUP("EMPTY",$D$29:$E$31,2,FALSE), $G338&gt;2, VLOOKUP("OVER",$D$29:$E$31,2,FALSE), TRUE, VLOOKUP(K338, $A$9:$B$23, 2,FALSE))</f>
        <v/>
      </c>
    </row>
    <row r="339" spans="6:17" x14ac:dyDescent="0.3">
      <c r="F339">
        <f ca="1">COUNTIF(OFFSET('정보 입력 시트'!$G342, 0, 0, 1, 15), $E$2)</f>
        <v>0</v>
      </c>
      <c r="G339">
        <f ca="1">COUNTIF(OFFSET('정보 입력 시트'!$G342, 0, 0, 1, 15), $E$3)</f>
        <v>0</v>
      </c>
      <c r="H339" t="b">
        <f t="shared" ca="1" si="63"/>
        <v>0</v>
      </c>
      <c r="I339" t="str">
        <f ca="1">IF(NOT($H339), "", IF($F339=1,MATCH($E$2,OFFSET('정보 입력 시트'!$G342, 0, 0, 1, 15),0),0))</f>
        <v/>
      </c>
      <c r="J339" t="str">
        <f ca="1">IF(NOT($H339),"",IF($G339&lt;1, 0, MATCH($E$3,OFFSET('정보 입력 시트'!$G342, 0, 0, 1, 15),0)))</f>
        <v/>
      </c>
      <c r="K339" t="str">
        <f ca="1">IF(NOT($H339),"",IF($G339&lt;2, 0, MATCH($E$3,OFFSET('정보 입력 시트'!$G342, 0, J339, 1, 15-J339),0)+J339))</f>
        <v/>
      </c>
      <c r="L339" t="str">
        <f t="shared" ca="1" si="64"/>
        <v/>
      </c>
      <c r="M339" t="str" cm="1">
        <f t="array" aca="1" ref="M339" ca="1">_xlfn.IFS(NOT($H339),"",$L339=0,0,TRUE,J339)</f>
        <v/>
      </c>
      <c r="N339" t="str" cm="1">
        <f t="array" aca="1" ref="N339" ca="1">_xlfn.IFS(NOT($H339),"",$L339=0,0,TRUE,K339)</f>
        <v/>
      </c>
      <c r="O339" t="str" cm="1">
        <f t="array" aca="1" ref="O339" ca="1">_xlfn.IFS(NOT($H339), "", $F339=0, IF($G339=0, VLOOKUP("EMPTY",$D$29:$E$31,2,FALSE), VLOOKUP("REQUIRED",$D$29:$E$31,2,FALSE)), $F339&gt;1, VLOOKUP("OVER",$D$29:$E$31,2,FALSE), TRUE, VLOOKUP(I339, $A$9:$B$23, 2,FALSE))</f>
        <v/>
      </c>
      <c r="P339" t="str" cm="1">
        <f t="array" aca="1" ref="P339" ca="1">_xlfn.IFS(NOT($H339), "", $G339&lt;1, VLOOKUP("EMPTY",$D$29:$E$31,2,FALSE), $G339&gt;2, VLOOKUP("OVER",$D$29:$E$31,2,FALSE), TRUE, VLOOKUP(J339, $A$9:$B$23, 2,FALSE))</f>
        <v/>
      </c>
      <c r="Q339" t="str" cm="1">
        <f t="array" aca="1" ref="Q339" ca="1">_xlfn.IFS(NOT($H339), "", $G339&lt;2, VLOOKUP("EMPTY",$D$29:$E$31,2,FALSE), $G339&gt;2, VLOOKUP("OVER",$D$29:$E$31,2,FALSE), TRUE, VLOOKUP(K339, $A$9:$B$23, 2,FALSE))</f>
        <v/>
      </c>
    </row>
    <row r="340" spans="6:17" x14ac:dyDescent="0.3">
      <c r="F340">
        <f ca="1">COUNTIF(OFFSET('정보 입력 시트'!$G343, 0, 0, 1, 15), $E$2)</f>
        <v>0</v>
      </c>
      <c r="G340">
        <f ca="1">COUNTIF(OFFSET('정보 입력 시트'!$G343, 0, 0, 1, 15), $E$3)</f>
        <v>0</v>
      </c>
      <c r="H340" t="b">
        <f t="shared" ca="1" si="63"/>
        <v>0</v>
      </c>
      <c r="I340" t="str">
        <f ca="1">IF(NOT($H340), "", IF($F340=1,MATCH($E$2,OFFSET('정보 입력 시트'!$G343, 0, 0, 1, 15),0),0))</f>
        <v/>
      </c>
      <c r="J340" t="str">
        <f ca="1">IF(NOT($H340),"",IF($G340&lt;1, 0, MATCH($E$3,OFFSET('정보 입력 시트'!$G343, 0, 0, 1, 15),0)))</f>
        <v/>
      </c>
      <c r="K340" t="str">
        <f ca="1">IF(NOT($H340),"",IF($G340&lt;2, 0, MATCH($E$3,OFFSET('정보 입력 시트'!$G343, 0, J340, 1, 15-J340),0)+J340))</f>
        <v/>
      </c>
      <c r="L340" t="str">
        <f t="shared" ca="1" si="64"/>
        <v/>
      </c>
      <c r="M340" t="str" cm="1">
        <f t="array" aca="1" ref="M340" ca="1">_xlfn.IFS(NOT($H340),"",$L340=0,0,TRUE,J340)</f>
        <v/>
      </c>
      <c r="N340" t="str" cm="1">
        <f t="array" aca="1" ref="N340" ca="1">_xlfn.IFS(NOT($H340),"",$L340=0,0,TRUE,K340)</f>
        <v/>
      </c>
      <c r="O340" t="str" cm="1">
        <f t="array" aca="1" ref="O340" ca="1">_xlfn.IFS(NOT($H340), "", $F340=0, IF($G340=0, VLOOKUP("EMPTY",$D$29:$E$31,2,FALSE), VLOOKUP("REQUIRED",$D$29:$E$31,2,FALSE)), $F340&gt;1, VLOOKUP("OVER",$D$29:$E$31,2,FALSE), TRUE, VLOOKUP(I340, $A$9:$B$23, 2,FALSE))</f>
        <v/>
      </c>
      <c r="P340" t="str" cm="1">
        <f t="array" aca="1" ref="P340" ca="1">_xlfn.IFS(NOT($H340), "", $G340&lt;1, VLOOKUP("EMPTY",$D$29:$E$31,2,FALSE), $G340&gt;2, VLOOKUP("OVER",$D$29:$E$31,2,FALSE), TRUE, VLOOKUP(J340, $A$9:$B$23, 2,FALSE))</f>
        <v/>
      </c>
      <c r="Q340" t="str" cm="1">
        <f t="array" aca="1" ref="Q340" ca="1">_xlfn.IFS(NOT($H340), "", $G340&lt;2, VLOOKUP("EMPTY",$D$29:$E$31,2,FALSE), $G340&gt;2, VLOOKUP("OVER",$D$29:$E$31,2,FALSE), TRUE, VLOOKUP(K340, $A$9:$B$23, 2,FALSE))</f>
        <v/>
      </c>
    </row>
    <row r="341" spans="6:17" x14ac:dyDescent="0.3">
      <c r="F341">
        <f ca="1">COUNTIF(OFFSET('정보 입력 시트'!$G344, 0, 0, 1, 15), $E$2)</f>
        <v>0</v>
      </c>
      <c r="G341">
        <f ca="1">COUNTIF(OFFSET('정보 입력 시트'!$G344, 0, 0, 1, 15), $E$3)</f>
        <v>0</v>
      </c>
      <c r="H341" t="b">
        <f t="shared" ca="1" si="63"/>
        <v>0</v>
      </c>
      <c r="I341" t="str">
        <f ca="1">IF(NOT($H341), "", IF($F341=1,MATCH($E$2,OFFSET('정보 입력 시트'!$G344, 0, 0, 1, 15),0),0))</f>
        <v/>
      </c>
      <c r="J341" t="str">
        <f ca="1">IF(NOT($H341),"",IF($G341&lt;1, 0, MATCH($E$3,OFFSET('정보 입력 시트'!$G344, 0, 0, 1, 15),0)))</f>
        <v/>
      </c>
      <c r="K341" t="str">
        <f ca="1">IF(NOT($H341),"",IF($G341&lt;2, 0, MATCH($E$3,OFFSET('정보 입력 시트'!$G344, 0, J341, 1, 15-J341),0)+J341))</f>
        <v/>
      </c>
      <c r="L341" t="str">
        <f t="shared" ca="1" si="64"/>
        <v/>
      </c>
      <c r="M341" t="str" cm="1">
        <f t="array" aca="1" ref="M341" ca="1">_xlfn.IFS(NOT($H341),"",$L341=0,0,TRUE,J341)</f>
        <v/>
      </c>
      <c r="N341" t="str" cm="1">
        <f t="array" aca="1" ref="N341" ca="1">_xlfn.IFS(NOT($H341),"",$L341=0,0,TRUE,K341)</f>
        <v/>
      </c>
      <c r="O341" t="str" cm="1">
        <f t="array" aca="1" ref="O341" ca="1">_xlfn.IFS(NOT($H341), "", $F341=0, IF($G341=0, VLOOKUP("EMPTY",$D$29:$E$31,2,FALSE), VLOOKUP("REQUIRED",$D$29:$E$31,2,FALSE)), $F341&gt;1, VLOOKUP("OVER",$D$29:$E$31,2,FALSE), TRUE, VLOOKUP(I341, $A$9:$B$23, 2,FALSE))</f>
        <v/>
      </c>
      <c r="P341" t="str" cm="1">
        <f t="array" aca="1" ref="P341" ca="1">_xlfn.IFS(NOT($H341), "", $G341&lt;1, VLOOKUP("EMPTY",$D$29:$E$31,2,FALSE), $G341&gt;2, VLOOKUP("OVER",$D$29:$E$31,2,FALSE), TRUE, VLOOKUP(J341, $A$9:$B$23, 2,FALSE))</f>
        <v/>
      </c>
      <c r="Q341" t="str" cm="1">
        <f t="array" aca="1" ref="Q341" ca="1">_xlfn.IFS(NOT($H341), "", $G341&lt;2, VLOOKUP("EMPTY",$D$29:$E$31,2,FALSE), $G341&gt;2, VLOOKUP("OVER",$D$29:$E$31,2,FALSE), TRUE, VLOOKUP(K341, $A$9:$B$23, 2,FALSE))</f>
        <v/>
      </c>
    </row>
    <row r="342" spans="6:17" x14ac:dyDescent="0.3">
      <c r="F342">
        <f ca="1">COUNTIF(OFFSET('정보 입력 시트'!$G345, 0, 0, 1, 15), $E$2)</f>
        <v>0</v>
      </c>
      <c r="G342">
        <f ca="1">COUNTIF(OFFSET('정보 입력 시트'!$G345, 0, 0, 1, 15), $E$3)</f>
        <v>0</v>
      </c>
      <c r="H342" t="b">
        <f t="shared" ca="1" si="63"/>
        <v>0</v>
      </c>
      <c r="I342" t="str">
        <f ca="1">IF(NOT($H342), "", IF($F342=1,MATCH($E$2,OFFSET('정보 입력 시트'!$G345, 0, 0, 1, 15),0),0))</f>
        <v/>
      </c>
      <c r="J342" t="str">
        <f ca="1">IF(NOT($H342),"",IF($G342&lt;1, 0, MATCH($E$3,OFFSET('정보 입력 시트'!$G345, 0, 0, 1, 15),0)))</f>
        <v/>
      </c>
      <c r="K342" t="str">
        <f ca="1">IF(NOT($H342),"",IF($G342&lt;2, 0, MATCH($E$3,OFFSET('정보 입력 시트'!$G345, 0, J342, 1, 15-J342),0)+J342))</f>
        <v/>
      </c>
      <c r="L342" t="str">
        <f t="shared" ca="1" si="64"/>
        <v/>
      </c>
      <c r="M342" t="str" cm="1">
        <f t="array" aca="1" ref="M342" ca="1">_xlfn.IFS(NOT($H342),"",$L342=0,0,TRUE,J342)</f>
        <v/>
      </c>
      <c r="N342" t="str" cm="1">
        <f t="array" aca="1" ref="N342" ca="1">_xlfn.IFS(NOT($H342),"",$L342=0,0,TRUE,K342)</f>
        <v/>
      </c>
      <c r="O342" t="str" cm="1">
        <f t="array" aca="1" ref="O342" ca="1">_xlfn.IFS(NOT($H342), "", $F342=0, IF($G342=0, VLOOKUP("EMPTY",$D$29:$E$31,2,FALSE), VLOOKUP("REQUIRED",$D$29:$E$31,2,FALSE)), $F342&gt;1, VLOOKUP("OVER",$D$29:$E$31,2,FALSE), TRUE, VLOOKUP(I342, $A$9:$B$23, 2,FALSE))</f>
        <v/>
      </c>
      <c r="P342" t="str" cm="1">
        <f t="array" aca="1" ref="P342" ca="1">_xlfn.IFS(NOT($H342), "", $G342&lt;1, VLOOKUP("EMPTY",$D$29:$E$31,2,FALSE), $G342&gt;2, VLOOKUP("OVER",$D$29:$E$31,2,FALSE), TRUE, VLOOKUP(J342, $A$9:$B$23, 2,FALSE))</f>
        <v/>
      </c>
      <c r="Q342" t="str" cm="1">
        <f t="array" aca="1" ref="Q342" ca="1">_xlfn.IFS(NOT($H342), "", $G342&lt;2, VLOOKUP("EMPTY",$D$29:$E$31,2,FALSE), $G342&gt;2, VLOOKUP("OVER",$D$29:$E$31,2,FALSE), TRUE, VLOOKUP(K342, $A$9:$B$23, 2,FALSE))</f>
        <v/>
      </c>
    </row>
    <row r="343" spans="6:17" x14ac:dyDescent="0.3">
      <c r="F343">
        <f ca="1">COUNTIF(OFFSET('정보 입력 시트'!$G346, 0, 0, 1, 15), $E$2)</f>
        <v>0</v>
      </c>
      <c r="G343">
        <f ca="1">COUNTIF(OFFSET('정보 입력 시트'!$G346, 0, 0, 1, 15), $E$3)</f>
        <v>0</v>
      </c>
      <c r="H343" t="b">
        <f t="shared" ca="1" si="63"/>
        <v>0</v>
      </c>
      <c r="I343" t="str">
        <f ca="1">IF(NOT($H343), "", IF($F343=1,MATCH($E$2,OFFSET('정보 입력 시트'!$G346, 0, 0, 1, 15),0),0))</f>
        <v/>
      </c>
      <c r="J343" t="str">
        <f ca="1">IF(NOT($H343),"",IF($G343&lt;1, 0, MATCH($E$3,OFFSET('정보 입력 시트'!$G346, 0, 0, 1, 15),0)))</f>
        <v/>
      </c>
      <c r="K343" t="str">
        <f ca="1">IF(NOT($H343),"",IF($G343&lt;2, 0, MATCH($E$3,OFFSET('정보 입력 시트'!$G346, 0, J343, 1, 15-J343),0)+J343))</f>
        <v/>
      </c>
      <c r="L343" t="str">
        <f t="shared" ca="1" si="64"/>
        <v/>
      </c>
      <c r="M343" t="str" cm="1">
        <f t="array" aca="1" ref="M343" ca="1">_xlfn.IFS(NOT($H343),"",$L343=0,0,TRUE,J343)</f>
        <v/>
      </c>
      <c r="N343" t="str" cm="1">
        <f t="array" aca="1" ref="N343" ca="1">_xlfn.IFS(NOT($H343),"",$L343=0,0,TRUE,K343)</f>
        <v/>
      </c>
      <c r="O343" t="str" cm="1">
        <f t="array" aca="1" ref="O343" ca="1">_xlfn.IFS(NOT($H343), "", $F343=0, IF($G343=0, VLOOKUP("EMPTY",$D$29:$E$31,2,FALSE), VLOOKUP("REQUIRED",$D$29:$E$31,2,FALSE)), $F343&gt;1, VLOOKUP("OVER",$D$29:$E$31,2,FALSE), TRUE, VLOOKUP(I343, $A$9:$B$23, 2,FALSE))</f>
        <v/>
      </c>
      <c r="P343" t="str" cm="1">
        <f t="array" aca="1" ref="P343" ca="1">_xlfn.IFS(NOT($H343), "", $G343&lt;1, VLOOKUP("EMPTY",$D$29:$E$31,2,FALSE), $G343&gt;2, VLOOKUP("OVER",$D$29:$E$31,2,FALSE), TRUE, VLOOKUP(J343, $A$9:$B$23, 2,FALSE))</f>
        <v/>
      </c>
      <c r="Q343" t="str" cm="1">
        <f t="array" aca="1" ref="Q343" ca="1">_xlfn.IFS(NOT($H343), "", $G343&lt;2, VLOOKUP("EMPTY",$D$29:$E$31,2,FALSE), $G343&gt;2, VLOOKUP("OVER",$D$29:$E$31,2,FALSE), TRUE, VLOOKUP(K343, $A$9:$B$23, 2,FALSE))</f>
        <v/>
      </c>
    </row>
    <row r="344" spans="6:17" x14ac:dyDescent="0.3">
      <c r="F344">
        <f ca="1">COUNTIF(OFFSET('정보 입력 시트'!$G347, 0, 0, 1, 15), $E$2)</f>
        <v>0</v>
      </c>
      <c r="G344">
        <f ca="1">COUNTIF(OFFSET('정보 입력 시트'!$G347, 0, 0, 1, 15), $E$3)</f>
        <v>0</v>
      </c>
      <c r="H344" t="b">
        <f t="shared" ca="1" si="63"/>
        <v>0</v>
      </c>
      <c r="I344" t="str">
        <f ca="1">IF(NOT($H344), "", IF($F344=1,MATCH($E$2,OFFSET('정보 입력 시트'!$G347, 0, 0, 1, 15),0),0))</f>
        <v/>
      </c>
      <c r="J344" t="str">
        <f ca="1">IF(NOT($H344),"",IF($G344&lt;1, 0, MATCH($E$3,OFFSET('정보 입력 시트'!$G347, 0, 0, 1, 15),0)))</f>
        <v/>
      </c>
      <c r="K344" t="str">
        <f ca="1">IF(NOT($H344),"",IF($G344&lt;2, 0, MATCH($E$3,OFFSET('정보 입력 시트'!$G347, 0, J344, 1, 15-J344),0)+J344))</f>
        <v/>
      </c>
      <c r="L344" t="str">
        <f t="shared" ca="1" si="64"/>
        <v/>
      </c>
      <c r="M344" t="str" cm="1">
        <f t="array" aca="1" ref="M344" ca="1">_xlfn.IFS(NOT($H344),"",$L344=0,0,TRUE,J344)</f>
        <v/>
      </c>
      <c r="N344" t="str" cm="1">
        <f t="array" aca="1" ref="N344" ca="1">_xlfn.IFS(NOT($H344),"",$L344=0,0,TRUE,K344)</f>
        <v/>
      </c>
      <c r="O344" t="str" cm="1">
        <f t="array" aca="1" ref="O344" ca="1">_xlfn.IFS(NOT($H344), "", $F344=0, IF($G344=0, VLOOKUP("EMPTY",$D$29:$E$31,2,FALSE), VLOOKUP("REQUIRED",$D$29:$E$31,2,FALSE)), $F344&gt;1, VLOOKUP("OVER",$D$29:$E$31,2,FALSE), TRUE, VLOOKUP(I344, $A$9:$B$23, 2,FALSE))</f>
        <v/>
      </c>
      <c r="P344" t="str" cm="1">
        <f t="array" aca="1" ref="P344" ca="1">_xlfn.IFS(NOT($H344), "", $G344&lt;1, VLOOKUP("EMPTY",$D$29:$E$31,2,FALSE), $G344&gt;2, VLOOKUP("OVER",$D$29:$E$31,2,FALSE), TRUE, VLOOKUP(J344, $A$9:$B$23, 2,FALSE))</f>
        <v/>
      </c>
      <c r="Q344" t="str" cm="1">
        <f t="array" aca="1" ref="Q344" ca="1">_xlfn.IFS(NOT($H344), "", $G344&lt;2, VLOOKUP("EMPTY",$D$29:$E$31,2,FALSE), $G344&gt;2, VLOOKUP("OVER",$D$29:$E$31,2,FALSE), TRUE, VLOOKUP(K344, $A$9:$B$23, 2,FALSE))</f>
        <v/>
      </c>
    </row>
    <row r="345" spans="6:17" x14ac:dyDescent="0.3">
      <c r="F345">
        <f ca="1">COUNTIF(OFFSET('정보 입력 시트'!$G348, 0, 0, 1, 15), $E$2)</f>
        <v>0</v>
      </c>
      <c r="G345">
        <f ca="1">COUNTIF(OFFSET('정보 입력 시트'!$G348, 0, 0, 1, 15), $E$3)</f>
        <v>0</v>
      </c>
      <c r="H345" t="b">
        <f t="shared" ca="1" si="63"/>
        <v>0</v>
      </c>
      <c r="I345" t="str">
        <f ca="1">IF(NOT($H345), "", IF($F345=1,MATCH($E$2,OFFSET('정보 입력 시트'!$G348, 0, 0, 1, 15),0),0))</f>
        <v/>
      </c>
      <c r="J345" t="str">
        <f ca="1">IF(NOT($H345),"",IF($G345&lt;1, 0, MATCH($E$3,OFFSET('정보 입력 시트'!$G348, 0, 0, 1, 15),0)))</f>
        <v/>
      </c>
      <c r="K345" t="str">
        <f ca="1">IF(NOT($H345),"",IF($G345&lt;2, 0, MATCH($E$3,OFFSET('정보 입력 시트'!$G348, 0, J345, 1, 15-J345),0)+J345))</f>
        <v/>
      </c>
      <c r="L345" t="str">
        <f t="shared" ca="1" si="64"/>
        <v/>
      </c>
      <c r="M345" t="str" cm="1">
        <f t="array" aca="1" ref="M345" ca="1">_xlfn.IFS(NOT($H345),"",$L345=0,0,TRUE,J345)</f>
        <v/>
      </c>
      <c r="N345" t="str" cm="1">
        <f t="array" aca="1" ref="N345" ca="1">_xlfn.IFS(NOT($H345),"",$L345=0,0,TRUE,K345)</f>
        <v/>
      </c>
      <c r="O345" t="str" cm="1">
        <f t="array" aca="1" ref="O345" ca="1">_xlfn.IFS(NOT($H345), "", $F345=0, IF($G345=0, VLOOKUP("EMPTY",$D$29:$E$31,2,FALSE), VLOOKUP("REQUIRED",$D$29:$E$31,2,FALSE)), $F345&gt;1, VLOOKUP("OVER",$D$29:$E$31,2,FALSE), TRUE, VLOOKUP(I345, $A$9:$B$23, 2,FALSE))</f>
        <v/>
      </c>
      <c r="P345" t="str" cm="1">
        <f t="array" aca="1" ref="P345" ca="1">_xlfn.IFS(NOT($H345), "", $G345&lt;1, VLOOKUP("EMPTY",$D$29:$E$31,2,FALSE), $G345&gt;2, VLOOKUP("OVER",$D$29:$E$31,2,FALSE), TRUE, VLOOKUP(J345, $A$9:$B$23, 2,FALSE))</f>
        <v/>
      </c>
      <c r="Q345" t="str" cm="1">
        <f t="array" aca="1" ref="Q345" ca="1">_xlfn.IFS(NOT($H345), "", $G345&lt;2, VLOOKUP("EMPTY",$D$29:$E$31,2,FALSE), $G345&gt;2, VLOOKUP("OVER",$D$29:$E$31,2,FALSE), TRUE, VLOOKUP(K345, $A$9:$B$23, 2,FALSE))</f>
        <v/>
      </c>
    </row>
    <row r="346" spans="6:17" x14ac:dyDescent="0.3">
      <c r="F346">
        <f ca="1">COUNTIF(OFFSET('정보 입력 시트'!$G349, 0, 0, 1, 15), $E$2)</f>
        <v>0</v>
      </c>
      <c r="G346">
        <f ca="1">COUNTIF(OFFSET('정보 입력 시트'!$G349, 0, 0, 1, 15), $E$3)</f>
        <v>0</v>
      </c>
      <c r="H346" t="b">
        <f t="shared" ca="1" si="63"/>
        <v>0</v>
      </c>
      <c r="I346" t="str">
        <f ca="1">IF(NOT($H346), "", IF($F346=1,MATCH($E$2,OFFSET('정보 입력 시트'!$G349, 0, 0, 1, 15),0),0))</f>
        <v/>
      </c>
      <c r="J346" t="str">
        <f ca="1">IF(NOT($H346),"",IF($G346&lt;1, 0, MATCH($E$3,OFFSET('정보 입력 시트'!$G349, 0, 0, 1, 15),0)))</f>
        <v/>
      </c>
      <c r="K346" t="str">
        <f ca="1">IF(NOT($H346),"",IF($G346&lt;2, 0, MATCH($E$3,OFFSET('정보 입력 시트'!$G349, 0, J346, 1, 15-J346),0)+J346))</f>
        <v/>
      </c>
      <c r="L346" t="str">
        <f t="shared" ca="1" si="64"/>
        <v/>
      </c>
      <c r="M346" t="str" cm="1">
        <f t="array" aca="1" ref="M346" ca="1">_xlfn.IFS(NOT($H346),"",$L346=0,0,TRUE,J346)</f>
        <v/>
      </c>
      <c r="N346" t="str" cm="1">
        <f t="array" aca="1" ref="N346" ca="1">_xlfn.IFS(NOT($H346),"",$L346=0,0,TRUE,K346)</f>
        <v/>
      </c>
      <c r="O346" t="str" cm="1">
        <f t="array" aca="1" ref="O346" ca="1">_xlfn.IFS(NOT($H346), "", $F346=0, IF($G346=0, VLOOKUP("EMPTY",$D$29:$E$31,2,FALSE), VLOOKUP("REQUIRED",$D$29:$E$31,2,FALSE)), $F346&gt;1, VLOOKUP("OVER",$D$29:$E$31,2,FALSE), TRUE, VLOOKUP(I346, $A$9:$B$23, 2,FALSE))</f>
        <v/>
      </c>
      <c r="P346" t="str" cm="1">
        <f t="array" aca="1" ref="P346" ca="1">_xlfn.IFS(NOT($H346), "", $G346&lt;1, VLOOKUP("EMPTY",$D$29:$E$31,2,FALSE), $G346&gt;2, VLOOKUP("OVER",$D$29:$E$31,2,FALSE), TRUE, VLOOKUP(J346, $A$9:$B$23, 2,FALSE))</f>
        <v/>
      </c>
      <c r="Q346" t="str" cm="1">
        <f t="array" aca="1" ref="Q346" ca="1">_xlfn.IFS(NOT($H346), "", $G346&lt;2, VLOOKUP("EMPTY",$D$29:$E$31,2,FALSE), $G346&gt;2, VLOOKUP("OVER",$D$29:$E$31,2,FALSE), TRUE, VLOOKUP(K346, $A$9:$B$23, 2,FALSE))</f>
        <v/>
      </c>
    </row>
    <row r="347" spans="6:17" x14ac:dyDescent="0.3">
      <c r="F347">
        <f ca="1">COUNTIF(OFFSET('정보 입력 시트'!$G350, 0, 0, 1, 15), $E$2)</f>
        <v>0</v>
      </c>
      <c r="G347">
        <f ca="1">COUNTIF(OFFSET('정보 입력 시트'!$G350, 0, 0, 1, 15), $E$3)</f>
        <v>0</v>
      </c>
      <c r="H347" t="b">
        <f t="shared" ca="1" si="63"/>
        <v>0</v>
      </c>
      <c r="I347" t="str">
        <f ca="1">IF(NOT($H347), "", IF($F347=1,MATCH($E$2,OFFSET('정보 입력 시트'!$G350, 0, 0, 1, 15),0),0))</f>
        <v/>
      </c>
      <c r="J347" t="str">
        <f ca="1">IF(NOT($H347),"",IF($G347&lt;1, 0, MATCH($E$3,OFFSET('정보 입력 시트'!$G350, 0, 0, 1, 15),0)))</f>
        <v/>
      </c>
      <c r="K347" t="str">
        <f ca="1">IF(NOT($H347),"",IF($G347&lt;2, 0, MATCH($E$3,OFFSET('정보 입력 시트'!$G350, 0, J347, 1, 15-J347),0)+J347))</f>
        <v/>
      </c>
      <c r="L347" t="str">
        <f t="shared" ca="1" si="64"/>
        <v/>
      </c>
      <c r="M347" t="str" cm="1">
        <f t="array" aca="1" ref="M347" ca="1">_xlfn.IFS(NOT($H347),"",$L347=0,0,TRUE,J347)</f>
        <v/>
      </c>
      <c r="N347" t="str" cm="1">
        <f t="array" aca="1" ref="N347" ca="1">_xlfn.IFS(NOT($H347),"",$L347=0,0,TRUE,K347)</f>
        <v/>
      </c>
      <c r="O347" t="str" cm="1">
        <f t="array" aca="1" ref="O347" ca="1">_xlfn.IFS(NOT($H347), "", $F347=0, IF($G347=0, VLOOKUP("EMPTY",$D$29:$E$31,2,FALSE), VLOOKUP("REQUIRED",$D$29:$E$31,2,FALSE)), $F347&gt;1, VLOOKUP("OVER",$D$29:$E$31,2,FALSE), TRUE, VLOOKUP(I347, $A$9:$B$23, 2,FALSE))</f>
        <v/>
      </c>
      <c r="P347" t="str" cm="1">
        <f t="array" aca="1" ref="P347" ca="1">_xlfn.IFS(NOT($H347), "", $G347&lt;1, VLOOKUP("EMPTY",$D$29:$E$31,2,FALSE), $G347&gt;2, VLOOKUP("OVER",$D$29:$E$31,2,FALSE), TRUE, VLOOKUP(J347, $A$9:$B$23, 2,FALSE))</f>
        <v/>
      </c>
      <c r="Q347" t="str" cm="1">
        <f t="array" aca="1" ref="Q347" ca="1">_xlfn.IFS(NOT($H347), "", $G347&lt;2, VLOOKUP("EMPTY",$D$29:$E$31,2,FALSE), $G347&gt;2, VLOOKUP("OVER",$D$29:$E$31,2,FALSE), TRUE, VLOOKUP(K347, $A$9:$B$23, 2,FALSE))</f>
        <v/>
      </c>
    </row>
    <row r="348" spans="6:17" x14ac:dyDescent="0.3">
      <c r="F348">
        <f ca="1">COUNTIF(OFFSET('정보 입력 시트'!$G351, 0, 0, 1, 15), $E$2)</f>
        <v>0</v>
      </c>
      <c r="G348">
        <f ca="1">COUNTIF(OFFSET('정보 입력 시트'!$G351, 0, 0, 1, 15), $E$3)</f>
        <v>0</v>
      </c>
      <c r="H348" t="b">
        <f t="shared" ca="1" si="63"/>
        <v>0</v>
      </c>
      <c r="I348" t="str">
        <f ca="1">IF(NOT($H348), "", IF($F348=1,MATCH($E$2,OFFSET('정보 입력 시트'!$G351, 0, 0, 1, 15),0),0))</f>
        <v/>
      </c>
      <c r="J348" t="str">
        <f ca="1">IF(NOT($H348),"",IF($G348&lt;1, 0, MATCH($E$3,OFFSET('정보 입력 시트'!$G351, 0, 0, 1, 15),0)))</f>
        <v/>
      </c>
      <c r="K348" t="str">
        <f ca="1">IF(NOT($H348),"",IF($G348&lt;2, 0, MATCH($E$3,OFFSET('정보 입력 시트'!$G351, 0, J348, 1, 15-J348),0)+J348))</f>
        <v/>
      </c>
      <c r="L348" t="str">
        <f t="shared" ca="1" si="64"/>
        <v/>
      </c>
      <c r="M348" t="str" cm="1">
        <f t="array" aca="1" ref="M348" ca="1">_xlfn.IFS(NOT($H348),"",$L348=0,0,TRUE,J348)</f>
        <v/>
      </c>
      <c r="N348" t="str" cm="1">
        <f t="array" aca="1" ref="N348" ca="1">_xlfn.IFS(NOT($H348),"",$L348=0,0,TRUE,K348)</f>
        <v/>
      </c>
      <c r="O348" t="str" cm="1">
        <f t="array" aca="1" ref="O348" ca="1">_xlfn.IFS(NOT($H348), "", $F348=0, IF($G348=0, VLOOKUP("EMPTY",$D$29:$E$31,2,FALSE), VLOOKUP("REQUIRED",$D$29:$E$31,2,FALSE)), $F348&gt;1, VLOOKUP("OVER",$D$29:$E$31,2,FALSE), TRUE, VLOOKUP(I348, $A$9:$B$23, 2,FALSE))</f>
        <v/>
      </c>
      <c r="P348" t="str" cm="1">
        <f t="array" aca="1" ref="P348" ca="1">_xlfn.IFS(NOT($H348), "", $G348&lt;1, VLOOKUP("EMPTY",$D$29:$E$31,2,FALSE), $G348&gt;2, VLOOKUP("OVER",$D$29:$E$31,2,FALSE), TRUE, VLOOKUP(J348, $A$9:$B$23, 2,FALSE))</f>
        <v/>
      </c>
      <c r="Q348" t="str" cm="1">
        <f t="array" aca="1" ref="Q348" ca="1">_xlfn.IFS(NOT($H348), "", $G348&lt;2, VLOOKUP("EMPTY",$D$29:$E$31,2,FALSE), $G348&gt;2, VLOOKUP("OVER",$D$29:$E$31,2,FALSE), TRUE, VLOOKUP(K348, $A$9:$B$23, 2,FALSE))</f>
        <v/>
      </c>
    </row>
    <row r="349" spans="6:17" x14ac:dyDescent="0.3">
      <c r="F349">
        <f ca="1">COUNTIF(OFFSET('정보 입력 시트'!$G352, 0, 0, 1, 15), $E$2)</f>
        <v>0</v>
      </c>
      <c r="G349">
        <f ca="1">COUNTIF(OFFSET('정보 입력 시트'!$G352, 0, 0, 1, 15), $E$3)</f>
        <v>0</v>
      </c>
      <c r="H349" t="b">
        <f t="shared" ca="1" si="63"/>
        <v>0</v>
      </c>
      <c r="I349" t="str">
        <f ca="1">IF(NOT($H349), "", IF($F349=1,MATCH($E$2,OFFSET('정보 입력 시트'!$G352, 0, 0, 1, 15),0),0))</f>
        <v/>
      </c>
      <c r="J349" t="str">
        <f ca="1">IF(NOT($H349),"",IF($G349&lt;1, 0, MATCH($E$3,OFFSET('정보 입력 시트'!$G352, 0, 0, 1, 15),0)))</f>
        <v/>
      </c>
      <c r="K349" t="str">
        <f ca="1">IF(NOT($H349),"",IF($G349&lt;2, 0, MATCH($E$3,OFFSET('정보 입력 시트'!$G352, 0, J349, 1, 15-J349),0)+J349))</f>
        <v/>
      </c>
      <c r="L349" t="str">
        <f t="shared" ca="1" si="64"/>
        <v/>
      </c>
      <c r="M349" t="str" cm="1">
        <f t="array" aca="1" ref="M349" ca="1">_xlfn.IFS(NOT($H349),"",$L349=0,0,TRUE,J349)</f>
        <v/>
      </c>
      <c r="N349" t="str" cm="1">
        <f t="array" aca="1" ref="N349" ca="1">_xlfn.IFS(NOT($H349),"",$L349=0,0,TRUE,K349)</f>
        <v/>
      </c>
      <c r="O349" t="str" cm="1">
        <f t="array" aca="1" ref="O349" ca="1">_xlfn.IFS(NOT($H349), "", $F349=0, IF($G349=0, VLOOKUP("EMPTY",$D$29:$E$31,2,FALSE), VLOOKUP("REQUIRED",$D$29:$E$31,2,FALSE)), $F349&gt;1, VLOOKUP("OVER",$D$29:$E$31,2,FALSE), TRUE, VLOOKUP(I349, $A$9:$B$23, 2,FALSE))</f>
        <v/>
      </c>
      <c r="P349" t="str" cm="1">
        <f t="array" aca="1" ref="P349" ca="1">_xlfn.IFS(NOT($H349), "", $G349&lt;1, VLOOKUP("EMPTY",$D$29:$E$31,2,FALSE), $G349&gt;2, VLOOKUP("OVER",$D$29:$E$31,2,FALSE), TRUE, VLOOKUP(J349, $A$9:$B$23, 2,FALSE))</f>
        <v/>
      </c>
      <c r="Q349" t="str" cm="1">
        <f t="array" aca="1" ref="Q349" ca="1">_xlfn.IFS(NOT($H349), "", $G349&lt;2, VLOOKUP("EMPTY",$D$29:$E$31,2,FALSE), $G349&gt;2, VLOOKUP("OVER",$D$29:$E$31,2,FALSE), TRUE, VLOOKUP(K349, $A$9:$B$23, 2,FALSE))</f>
        <v/>
      </c>
    </row>
    <row r="350" spans="6:17" x14ac:dyDescent="0.3">
      <c r="F350">
        <f ca="1">COUNTIF(OFFSET('정보 입력 시트'!$G353, 0, 0, 1, 15), $E$2)</f>
        <v>0</v>
      </c>
      <c r="G350">
        <f ca="1">COUNTIF(OFFSET('정보 입력 시트'!$G353, 0, 0, 1, 15), $E$3)</f>
        <v>0</v>
      </c>
      <c r="H350" t="b">
        <f t="shared" ca="1" si="63"/>
        <v>0</v>
      </c>
      <c r="I350" t="str">
        <f ca="1">IF(NOT($H350), "", IF($F350=1,MATCH($E$2,OFFSET('정보 입력 시트'!$G353, 0, 0, 1, 15),0),0))</f>
        <v/>
      </c>
      <c r="J350" t="str">
        <f ca="1">IF(NOT($H350),"",IF($G350&lt;1, 0, MATCH($E$3,OFFSET('정보 입력 시트'!$G353, 0, 0, 1, 15),0)))</f>
        <v/>
      </c>
      <c r="K350" t="str">
        <f ca="1">IF(NOT($H350),"",IF($G350&lt;2, 0, MATCH($E$3,OFFSET('정보 입력 시트'!$G353, 0, J350, 1, 15-J350),0)+J350))</f>
        <v/>
      </c>
      <c r="L350" t="str">
        <f t="shared" ca="1" si="64"/>
        <v/>
      </c>
      <c r="M350" t="str" cm="1">
        <f t="array" aca="1" ref="M350" ca="1">_xlfn.IFS(NOT($H350),"",$L350=0,0,TRUE,J350)</f>
        <v/>
      </c>
      <c r="N350" t="str" cm="1">
        <f t="array" aca="1" ref="N350" ca="1">_xlfn.IFS(NOT($H350),"",$L350=0,0,TRUE,K350)</f>
        <v/>
      </c>
      <c r="O350" t="str" cm="1">
        <f t="array" aca="1" ref="O350" ca="1">_xlfn.IFS(NOT($H350), "", $F350=0, IF($G350=0, VLOOKUP("EMPTY",$D$29:$E$31,2,FALSE), VLOOKUP("REQUIRED",$D$29:$E$31,2,FALSE)), $F350&gt;1, VLOOKUP("OVER",$D$29:$E$31,2,FALSE), TRUE, VLOOKUP(I350, $A$9:$B$23, 2,FALSE))</f>
        <v/>
      </c>
      <c r="P350" t="str" cm="1">
        <f t="array" aca="1" ref="P350" ca="1">_xlfn.IFS(NOT($H350), "", $G350&lt;1, VLOOKUP("EMPTY",$D$29:$E$31,2,FALSE), $G350&gt;2, VLOOKUP("OVER",$D$29:$E$31,2,FALSE), TRUE, VLOOKUP(J350, $A$9:$B$23, 2,FALSE))</f>
        <v/>
      </c>
      <c r="Q350" t="str" cm="1">
        <f t="array" aca="1" ref="Q350" ca="1">_xlfn.IFS(NOT($H350), "", $G350&lt;2, VLOOKUP("EMPTY",$D$29:$E$31,2,FALSE), $G350&gt;2, VLOOKUP("OVER",$D$29:$E$31,2,FALSE), TRUE, VLOOKUP(K350, $A$9:$B$23, 2,FALSE))</f>
        <v/>
      </c>
    </row>
    <row r="351" spans="6:17" x14ac:dyDescent="0.3">
      <c r="F351">
        <f ca="1">COUNTIF(OFFSET('정보 입력 시트'!$G354, 0, 0, 1, 15), $E$2)</f>
        <v>0</v>
      </c>
      <c r="G351">
        <f ca="1">COUNTIF(OFFSET('정보 입력 시트'!$G354, 0, 0, 1, 15), $E$3)</f>
        <v>0</v>
      </c>
      <c r="H351" t="b">
        <f t="shared" ca="1" si="63"/>
        <v>0</v>
      </c>
      <c r="I351" t="str">
        <f ca="1">IF(NOT($H351), "", IF($F351=1,MATCH($E$2,OFFSET('정보 입력 시트'!$G354, 0, 0, 1, 15),0),0))</f>
        <v/>
      </c>
      <c r="J351" t="str">
        <f ca="1">IF(NOT($H351),"",IF($G351&lt;1, 0, MATCH($E$3,OFFSET('정보 입력 시트'!$G354, 0, 0, 1, 15),0)))</f>
        <v/>
      </c>
      <c r="K351" t="str">
        <f ca="1">IF(NOT($H351),"",IF($G351&lt;2, 0, MATCH($E$3,OFFSET('정보 입력 시트'!$G354, 0, J351, 1, 15-J351),0)+J351))</f>
        <v/>
      </c>
      <c r="L351" t="str">
        <f t="shared" ca="1" si="64"/>
        <v/>
      </c>
      <c r="M351" t="str" cm="1">
        <f t="array" aca="1" ref="M351" ca="1">_xlfn.IFS(NOT($H351),"",$L351=0,0,TRUE,J351)</f>
        <v/>
      </c>
      <c r="N351" t="str" cm="1">
        <f t="array" aca="1" ref="N351" ca="1">_xlfn.IFS(NOT($H351),"",$L351=0,0,TRUE,K351)</f>
        <v/>
      </c>
      <c r="O351" t="str" cm="1">
        <f t="array" aca="1" ref="O351" ca="1">_xlfn.IFS(NOT($H351), "", $F351=0, IF($G351=0, VLOOKUP("EMPTY",$D$29:$E$31,2,FALSE), VLOOKUP("REQUIRED",$D$29:$E$31,2,FALSE)), $F351&gt;1, VLOOKUP("OVER",$D$29:$E$31,2,FALSE), TRUE, VLOOKUP(I351, $A$9:$B$23, 2,FALSE))</f>
        <v/>
      </c>
      <c r="P351" t="str" cm="1">
        <f t="array" aca="1" ref="P351" ca="1">_xlfn.IFS(NOT($H351), "", $G351&lt;1, VLOOKUP("EMPTY",$D$29:$E$31,2,FALSE), $G351&gt;2, VLOOKUP("OVER",$D$29:$E$31,2,FALSE), TRUE, VLOOKUP(J351, $A$9:$B$23, 2,FALSE))</f>
        <v/>
      </c>
      <c r="Q351" t="str" cm="1">
        <f t="array" aca="1" ref="Q351" ca="1">_xlfn.IFS(NOT($H351), "", $G351&lt;2, VLOOKUP("EMPTY",$D$29:$E$31,2,FALSE), $G351&gt;2, VLOOKUP("OVER",$D$29:$E$31,2,FALSE), TRUE, VLOOKUP(K351, $A$9:$B$23, 2,FALSE))</f>
        <v/>
      </c>
    </row>
    <row r="352" spans="6:17" x14ac:dyDescent="0.3">
      <c r="F352">
        <f ca="1">COUNTIF(OFFSET('정보 입력 시트'!$G355, 0, 0, 1, 15), $E$2)</f>
        <v>0</v>
      </c>
      <c r="G352">
        <f ca="1">COUNTIF(OFFSET('정보 입력 시트'!$G355, 0, 0, 1, 15), $E$3)</f>
        <v>0</v>
      </c>
      <c r="H352" t="b">
        <f t="shared" ca="1" si="63"/>
        <v>0</v>
      </c>
      <c r="I352" t="str">
        <f ca="1">IF(NOT($H352), "", IF($F352=1,MATCH($E$2,OFFSET('정보 입력 시트'!$G355, 0, 0, 1, 15),0),0))</f>
        <v/>
      </c>
      <c r="J352" t="str">
        <f ca="1">IF(NOT($H352),"",IF($G352&lt;1, 0, MATCH($E$3,OFFSET('정보 입력 시트'!$G355, 0, 0, 1, 15),0)))</f>
        <v/>
      </c>
      <c r="K352" t="str">
        <f ca="1">IF(NOT($H352),"",IF($G352&lt;2, 0, MATCH($E$3,OFFSET('정보 입력 시트'!$G355, 0, J352, 1, 15-J352),0)+J352))</f>
        <v/>
      </c>
      <c r="L352" t="str">
        <f t="shared" ca="1" si="64"/>
        <v/>
      </c>
      <c r="M352" t="str" cm="1">
        <f t="array" aca="1" ref="M352" ca="1">_xlfn.IFS(NOT($H352),"",$L352=0,0,TRUE,J352)</f>
        <v/>
      </c>
      <c r="N352" t="str" cm="1">
        <f t="array" aca="1" ref="N352" ca="1">_xlfn.IFS(NOT($H352),"",$L352=0,0,TRUE,K352)</f>
        <v/>
      </c>
      <c r="O352" t="str" cm="1">
        <f t="array" aca="1" ref="O352" ca="1">_xlfn.IFS(NOT($H352), "", $F352=0, IF($G352=0, VLOOKUP("EMPTY",$D$29:$E$31,2,FALSE), VLOOKUP("REQUIRED",$D$29:$E$31,2,FALSE)), $F352&gt;1, VLOOKUP("OVER",$D$29:$E$31,2,FALSE), TRUE, VLOOKUP(I352, $A$9:$B$23, 2,FALSE))</f>
        <v/>
      </c>
      <c r="P352" t="str" cm="1">
        <f t="array" aca="1" ref="P352" ca="1">_xlfn.IFS(NOT($H352), "", $G352&lt;1, VLOOKUP("EMPTY",$D$29:$E$31,2,FALSE), $G352&gt;2, VLOOKUP("OVER",$D$29:$E$31,2,FALSE), TRUE, VLOOKUP(J352, $A$9:$B$23, 2,FALSE))</f>
        <v/>
      </c>
      <c r="Q352" t="str" cm="1">
        <f t="array" aca="1" ref="Q352" ca="1">_xlfn.IFS(NOT($H352), "", $G352&lt;2, VLOOKUP("EMPTY",$D$29:$E$31,2,FALSE), $G352&gt;2, VLOOKUP("OVER",$D$29:$E$31,2,FALSE), TRUE, VLOOKUP(K352, $A$9:$B$23, 2,FALSE))</f>
        <v/>
      </c>
    </row>
    <row r="353" spans="6:17" x14ac:dyDescent="0.3">
      <c r="F353">
        <f ca="1">COUNTIF(OFFSET('정보 입력 시트'!$G356, 0, 0, 1, 15), $E$2)</f>
        <v>0</v>
      </c>
      <c r="G353">
        <f ca="1">COUNTIF(OFFSET('정보 입력 시트'!$G356, 0, 0, 1, 15), $E$3)</f>
        <v>0</v>
      </c>
      <c r="H353" t="b">
        <f t="shared" ca="1" si="63"/>
        <v>0</v>
      </c>
      <c r="I353" t="str">
        <f ca="1">IF(NOT($H353), "", IF($F353=1,MATCH($E$2,OFFSET('정보 입력 시트'!$G356, 0, 0, 1, 15),0),0))</f>
        <v/>
      </c>
      <c r="J353" t="str">
        <f ca="1">IF(NOT($H353),"",IF($G353&lt;1, 0, MATCH($E$3,OFFSET('정보 입력 시트'!$G356, 0, 0, 1, 15),0)))</f>
        <v/>
      </c>
      <c r="K353" t="str">
        <f ca="1">IF(NOT($H353),"",IF($G353&lt;2, 0, MATCH($E$3,OFFSET('정보 입력 시트'!$G356, 0, J353, 1, 15-J353),0)+J353))</f>
        <v/>
      </c>
      <c r="L353" t="str">
        <f t="shared" ca="1" si="64"/>
        <v/>
      </c>
      <c r="M353" t="str" cm="1">
        <f t="array" aca="1" ref="M353" ca="1">_xlfn.IFS(NOT($H353),"",$L353=0,0,TRUE,J353)</f>
        <v/>
      </c>
      <c r="N353" t="str" cm="1">
        <f t="array" aca="1" ref="N353" ca="1">_xlfn.IFS(NOT($H353),"",$L353=0,0,TRUE,K353)</f>
        <v/>
      </c>
      <c r="O353" t="str" cm="1">
        <f t="array" aca="1" ref="O353" ca="1">_xlfn.IFS(NOT($H353), "", $F353=0, IF($G353=0, VLOOKUP("EMPTY",$D$29:$E$31,2,FALSE), VLOOKUP("REQUIRED",$D$29:$E$31,2,FALSE)), $F353&gt;1, VLOOKUP("OVER",$D$29:$E$31,2,FALSE), TRUE, VLOOKUP(I353, $A$9:$B$23, 2,FALSE))</f>
        <v/>
      </c>
      <c r="P353" t="str" cm="1">
        <f t="array" aca="1" ref="P353" ca="1">_xlfn.IFS(NOT($H353), "", $G353&lt;1, VLOOKUP("EMPTY",$D$29:$E$31,2,FALSE), $G353&gt;2, VLOOKUP("OVER",$D$29:$E$31,2,FALSE), TRUE, VLOOKUP(J353, $A$9:$B$23, 2,FALSE))</f>
        <v/>
      </c>
      <c r="Q353" t="str" cm="1">
        <f t="array" aca="1" ref="Q353" ca="1">_xlfn.IFS(NOT($H353), "", $G353&lt;2, VLOOKUP("EMPTY",$D$29:$E$31,2,FALSE), $G353&gt;2, VLOOKUP("OVER",$D$29:$E$31,2,FALSE), TRUE, VLOOKUP(K353, $A$9:$B$23, 2,FALSE))</f>
        <v/>
      </c>
    </row>
    <row r="354" spans="6:17" x14ac:dyDescent="0.3">
      <c r="F354">
        <f ca="1">COUNTIF(OFFSET('정보 입력 시트'!$G357, 0, 0, 1, 15), $E$2)</f>
        <v>0</v>
      </c>
      <c r="G354">
        <f ca="1">COUNTIF(OFFSET('정보 입력 시트'!$G357, 0, 0, 1, 15), $E$3)</f>
        <v>0</v>
      </c>
      <c r="H354" t="b">
        <f t="shared" ca="1" si="63"/>
        <v>0</v>
      </c>
      <c r="I354" t="str">
        <f ca="1">IF(NOT($H354), "", IF($F354=1,MATCH($E$2,OFFSET('정보 입력 시트'!$G357, 0, 0, 1, 15),0),0))</f>
        <v/>
      </c>
      <c r="J354" t="str">
        <f ca="1">IF(NOT($H354),"",IF($G354&lt;1, 0, MATCH($E$3,OFFSET('정보 입력 시트'!$G357, 0, 0, 1, 15),0)))</f>
        <v/>
      </c>
      <c r="K354" t="str">
        <f ca="1">IF(NOT($H354),"",IF($G354&lt;2, 0, MATCH($E$3,OFFSET('정보 입력 시트'!$G357, 0, J354, 1, 15-J354),0)+J354))</f>
        <v/>
      </c>
      <c r="L354" t="str">
        <f t="shared" ca="1" si="64"/>
        <v/>
      </c>
      <c r="M354" t="str" cm="1">
        <f t="array" aca="1" ref="M354" ca="1">_xlfn.IFS(NOT($H354),"",$L354=0,0,TRUE,J354)</f>
        <v/>
      </c>
      <c r="N354" t="str" cm="1">
        <f t="array" aca="1" ref="N354" ca="1">_xlfn.IFS(NOT($H354),"",$L354=0,0,TRUE,K354)</f>
        <v/>
      </c>
      <c r="O354" t="str" cm="1">
        <f t="array" aca="1" ref="O354" ca="1">_xlfn.IFS(NOT($H354), "", $F354=0, IF($G354=0, VLOOKUP("EMPTY",$D$29:$E$31,2,FALSE), VLOOKUP("REQUIRED",$D$29:$E$31,2,FALSE)), $F354&gt;1, VLOOKUP("OVER",$D$29:$E$31,2,FALSE), TRUE, VLOOKUP(I354, $A$9:$B$23, 2,FALSE))</f>
        <v/>
      </c>
      <c r="P354" t="str" cm="1">
        <f t="array" aca="1" ref="P354" ca="1">_xlfn.IFS(NOT($H354), "", $G354&lt;1, VLOOKUP("EMPTY",$D$29:$E$31,2,FALSE), $G354&gt;2, VLOOKUP("OVER",$D$29:$E$31,2,FALSE), TRUE, VLOOKUP(J354, $A$9:$B$23, 2,FALSE))</f>
        <v/>
      </c>
      <c r="Q354" t="str" cm="1">
        <f t="array" aca="1" ref="Q354" ca="1">_xlfn.IFS(NOT($H354), "", $G354&lt;2, VLOOKUP("EMPTY",$D$29:$E$31,2,FALSE), $G354&gt;2, VLOOKUP("OVER",$D$29:$E$31,2,FALSE), TRUE, VLOOKUP(K354, $A$9:$B$23, 2,FALSE))</f>
        <v/>
      </c>
    </row>
    <row r="355" spans="6:17" x14ac:dyDescent="0.3">
      <c r="F355">
        <f ca="1">COUNTIF(OFFSET('정보 입력 시트'!$G358, 0, 0, 1, 15), $E$2)</f>
        <v>0</v>
      </c>
      <c r="G355">
        <f ca="1">COUNTIF(OFFSET('정보 입력 시트'!$G358, 0, 0, 1, 15), $E$3)</f>
        <v>0</v>
      </c>
      <c r="H355" t="b">
        <f t="shared" ca="1" si="63"/>
        <v>0</v>
      </c>
      <c r="I355" t="str">
        <f ca="1">IF(NOT($H355), "", IF($F355=1,MATCH($E$2,OFFSET('정보 입력 시트'!$G358, 0, 0, 1, 15),0),0))</f>
        <v/>
      </c>
      <c r="J355" t="str">
        <f ca="1">IF(NOT($H355),"",IF($G355&lt;1, 0, MATCH($E$3,OFFSET('정보 입력 시트'!$G358, 0, 0, 1, 15),0)))</f>
        <v/>
      </c>
      <c r="K355" t="str">
        <f ca="1">IF(NOT($H355),"",IF($G355&lt;2, 0, MATCH($E$3,OFFSET('정보 입력 시트'!$G358, 0, J355, 1, 15-J355),0)+J355))</f>
        <v/>
      </c>
      <c r="L355" t="str">
        <f t="shared" ca="1" si="64"/>
        <v/>
      </c>
      <c r="M355" t="str" cm="1">
        <f t="array" aca="1" ref="M355" ca="1">_xlfn.IFS(NOT($H355),"",$L355=0,0,TRUE,J355)</f>
        <v/>
      </c>
      <c r="N355" t="str" cm="1">
        <f t="array" aca="1" ref="N355" ca="1">_xlfn.IFS(NOT($H355),"",$L355=0,0,TRUE,K355)</f>
        <v/>
      </c>
      <c r="O355" t="str" cm="1">
        <f t="array" aca="1" ref="O355" ca="1">_xlfn.IFS(NOT($H355), "", $F355=0, IF($G355=0, VLOOKUP("EMPTY",$D$29:$E$31,2,FALSE), VLOOKUP("REQUIRED",$D$29:$E$31,2,FALSE)), $F355&gt;1, VLOOKUP("OVER",$D$29:$E$31,2,FALSE), TRUE, VLOOKUP(I355, $A$9:$B$23, 2,FALSE))</f>
        <v/>
      </c>
      <c r="P355" t="str" cm="1">
        <f t="array" aca="1" ref="P355" ca="1">_xlfn.IFS(NOT($H355), "", $G355&lt;1, VLOOKUP("EMPTY",$D$29:$E$31,2,FALSE), $G355&gt;2, VLOOKUP("OVER",$D$29:$E$31,2,FALSE), TRUE, VLOOKUP(J355, $A$9:$B$23, 2,FALSE))</f>
        <v/>
      </c>
      <c r="Q355" t="str" cm="1">
        <f t="array" aca="1" ref="Q355" ca="1">_xlfn.IFS(NOT($H355), "", $G355&lt;2, VLOOKUP("EMPTY",$D$29:$E$31,2,FALSE), $G355&gt;2, VLOOKUP("OVER",$D$29:$E$31,2,FALSE), TRUE, VLOOKUP(K355, $A$9:$B$23, 2,FALSE))</f>
        <v/>
      </c>
    </row>
    <row r="356" spans="6:17" x14ac:dyDescent="0.3">
      <c r="F356">
        <f ca="1">COUNTIF(OFFSET('정보 입력 시트'!$G359, 0, 0, 1, 15), $E$2)</f>
        <v>0</v>
      </c>
      <c r="G356">
        <f ca="1">COUNTIF(OFFSET('정보 입력 시트'!$G359, 0, 0, 1, 15), $E$3)</f>
        <v>0</v>
      </c>
      <c r="H356" t="b">
        <f t="shared" ca="1" si="63"/>
        <v>0</v>
      </c>
      <c r="I356" t="str">
        <f ca="1">IF(NOT($H356), "", IF($F356=1,MATCH($E$2,OFFSET('정보 입력 시트'!$G359, 0, 0, 1, 15),0),0))</f>
        <v/>
      </c>
      <c r="J356" t="str">
        <f ca="1">IF(NOT($H356),"",IF($G356&lt;1, 0, MATCH($E$3,OFFSET('정보 입력 시트'!$G359, 0, 0, 1, 15),0)))</f>
        <v/>
      </c>
      <c r="K356" t="str">
        <f ca="1">IF(NOT($H356),"",IF($G356&lt;2, 0, MATCH($E$3,OFFSET('정보 입력 시트'!$G359, 0, J356, 1, 15-J356),0)+J356))</f>
        <v/>
      </c>
      <c r="L356" t="str">
        <f t="shared" ca="1" si="64"/>
        <v/>
      </c>
      <c r="M356" t="str" cm="1">
        <f t="array" aca="1" ref="M356" ca="1">_xlfn.IFS(NOT($H356),"",$L356=0,0,TRUE,J356)</f>
        <v/>
      </c>
      <c r="N356" t="str" cm="1">
        <f t="array" aca="1" ref="N356" ca="1">_xlfn.IFS(NOT($H356),"",$L356=0,0,TRUE,K356)</f>
        <v/>
      </c>
      <c r="O356" t="str" cm="1">
        <f t="array" aca="1" ref="O356" ca="1">_xlfn.IFS(NOT($H356), "", $F356=0, IF($G356=0, VLOOKUP("EMPTY",$D$29:$E$31,2,FALSE), VLOOKUP("REQUIRED",$D$29:$E$31,2,FALSE)), $F356&gt;1, VLOOKUP("OVER",$D$29:$E$31,2,FALSE), TRUE, VLOOKUP(I356, $A$9:$B$23, 2,FALSE))</f>
        <v/>
      </c>
      <c r="P356" t="str" cm="1">
        <f t="array" aca="1" ref="P356" ca="1">_xlfn.IFS(NOT($H356), "", $G356&lt;1, VLOOKUP("EMPTY",$D$29:$E$31,2,FALSE), $G356&gt;2, VLOOKUP("OVER",$D$29:$E$31,2,FALSE), TRUE, VLOOKUP(J356, $A$9:$B$23, 2,FALSE))</f>
        <v/>
      </c>
      <c r="Q356" t="str" cm="1">
        <f t="array" aca="1" ref="Q356" ca="1">_xlfn.IFS(NOT($H356), "", $G356&lt;2, VLOOKUP("EMPTY",$D$29:$E$31,2,FALSE), $G356&gt;2, VLOOKUP("OVER",$D$29:$E$31,2,FALSE), TRUE, VLOOKUP(K356, $A$9:$B$23, 2,FALSE))</f>
        <v/>
      </c>
    </row>
    <row r="357" spans="6:17" x14ac:dyDescent="0.3">
      <c r="F357">
        <f ca="1">COUNTIF(OFFSET('정보 입력 시트'!$G360, 0, 0, 1, 15), $E$2)</f>
        <v>0</v>
      </c>
      <c r="G357">
        <f ca="1">COUNTIF(OFFSET('정보 입력 시트'!$G360, 0, 0, 1, 15), $E$3)</f>
        <v>0</v>
      </c>
      <c r="H357" t="b">
        <f t="shared" ca="1" si="63"/>
        <v>0</v>
      </c>
      <c r="I357" t="str">
        <f ca="1">IF(NOT($H357), "", IF($F357=1,MATCH($E$2,OFFSET('정보 입력 시트'!$G360, 0, 0, 1, 15),0),0))</f>
        <v/>
      </c>
      <c r="J357" t="str">
        <f ca="1">IF(NOT($H357),"",IF($G357&lt;1, 0, MATCH($E$3,OFFSET('정보 입력 시트'!$G360, 0, 0, 1, 15),0)))</f>
        <v/>
      </c>
      <c r="K357" t="str">
        <f ca="1">IF(NOT($H357),"",IF($G357&lt;2, 0, MATCH($E$3,OFFSET('정보 입력 시트'!$G360, 0, J357, 1, 15-J357),0)+J357))</f>
        <v/>
      </c>
      <c r="L357" t="str">
        <f t="shared" ca="1" si="64"/>
        <v/>
      </c>
      <c r="M357" t="str" cm="1">
        <f t="array" aca="1" ref="M357" ca="1">_xlfn.IFS(NOT($H357),"",$L357=0,0,TRUE,J357)</f>
        <v/>
      </c>
      <c r="N357" t="str" cm="1">
        <f t="array" aca="1" ref="N357" ca="1">_xlfn.IFS(NOT($H357),"",$L357=0,0,TRUE,K357)</f>
        <v/>
      </c>
      <c r="O357" t="str" cm="1">
        <f t="array" aca="1" ref="O357" ca="1">_xlfn.IFS(NOT($H357), "", $F357=0, IF($G357=0, VLOOKUP("EMPTY",$D$29:$E$31,2,FALSE), VLOOKUP("REQUIRED",$D$29:$E$31,2,FALSE)), $F357&gt;1, VLOOKUP("OVER",$D$29:$E$31,2,FALSE), TRUE, VLOOKUP(I357, $A$9:$B$23, 2,FALSE))</f>
        <v/>
      </c>
      <c r="P357" t="str" cm="1">
        <f t="array" aca="1" ref="P357" ca="1">_xlfn.IFS(NOT($H357), "", $G357&lt;1, VLOOKUP("EMPTY",$D$29:$E$31,2,FALSE), $G357&gt;2, VLOOKUP("OVER",$D$29:$E$31,2,FALSE), TRUE, VLOOKUP(J357, $A$9:$B$23, 2,FALSE))</f>
        <v/>
      </c>
      <c r="Q357" t="str" cm="1">
        <f t="array" aca="1" ref="Q357" ca="1">_xlfn.IFS(NOT($H357), "", $G357&lt;2, VLOOKUP("EMPTY",$D$29:$E$31,2,FALSE), $G357&gt;2, VLOOKUP("OVER",$D$29:$E$31,2,FALSE), TRUE, VLOOKUP(K357, $A$9:$B$23, 2,FALSE))</f>
        <v/>
      </c>
    </row>
    <row r="358" spans="6:17" x14ac:dyDescent="0.3">
      <c r="F358">
        <f ca="1">COUNTIF(OFFSET('정보 입력 시트'!$G361, 0, 0, 1, 15), $E$2)</f>
        <v>0</v>
      </c>
      <c r="G358">
        <f ca="1">COUNTIF(OFFSET('정보 입력 시트'!$G361, 0, 0, 1, 15), $E$3)</f>
        <v>0</v>
      </c>
      <c r="H358" t="b">
        <f t="shared" ca="1" si="63"/>
        <v>0</v>
      </c>
      <c r="I358" t="str">
        <f ca="1">IF(NOT($H358), "", IF($F358=1,MATCH($E$2,OFFSET('정보 입력 시트'!$G361, 0, 0, 1, 15),0),0))</f>
        <v/>
      </c>
      <c r="J358" t="str">
        <f ca="1">IF(NOT($H358),"",IF($G358&lt;1, 0, MATCH($E$3,OFFSET('정보 입력 시트'!$G361, 0, 0, 1, 15),0)))</f>
        <v/>
      </c>
      <c r="K358" t="str">
        <f ca="1">IF(NOT($H358),"",IF($G358&lt;2, 0, MATCH($E$3,OFFSET('정보 입력 시트'!$G361, 0, J358, 1, 15-J358),0)+J358))</f>
        <v/>
      </c>
      <c r="L358" t="str">
        <f t="shared" ca="1" si="64"/>
        <v/>
      </c>
      <c r="M358" t="str" cm="1">
        <f t="array" aca="1" ref="M358" ca="1">_xlfn.IFS(NOT($H358),"",$L358=0,0,TRUE,J358)</f>
        <v/>
      </c>
      <c r="N358" t="str" cm="1">
        <f t="array" aca="1" ref="N358" ca="1">_xlfn.IFS(NOT($H358),"",$L358=0,0,TRUE,K358)</f>
        <v/>
      </c>
      <c r="O358" t="str" cm="1">
        <f t="array" aca="1" ref="O358" ca="1">_xlfn.IFS(NOT($H358), "", $F358=0, IF($G358=0, VLOOKUP("EMPTY",$D$29:$E$31,2,FALSE), VLOOKUP("REQUIRED",$D$29:$E$31,2,FALSE)), $F358&gt;1, VLOOKUP("OVER",$D$29:$E$31,2,FALSE), TRUE, VLOOKUP(I358, $A$9:$B$23, 2,FALSE))</f>
        <v/>
      </c>
      <c r="P358" t="str" cm="1">
        <f t="array" aca="1" ref="P358" ca="1">_xlfn.IFS(NOT($H358), "", $G358&lt;1, VLOOKUP("EMPTY",$D$29:$E$31,2,FALSE), $G358&gt;2, VLOOKUP("OVER",$D$29:$E$31,2,FALSE), TRUE, VLOOKUP(J358, $A$9:$B$23, 2,FALSE))</f>
        <v/>
      </c>
      <c r="Q358" t="str" cm="1">
        <f t="array" aca="1" ref="Q358" ca="1">_xlfn.IFS(NOT($H358), "", $G358&lt;2, VLOOKUP("EMPTY",$D$29:$E$31,2,FALSE), $G358&gt;2, VLOOKUP("OVER",$D$29:$E$31,2,FALSE), TRUE, VLOOKUP(K358, $A$9:$B$23, 2,FALSE))</f>
        <v/>
      </c>
    </row>
    <row r="359" spans="6:17" x14ac:dyDescent="0.3">
      <c r="F359">
        <f ca="1">COUNTIF(OFFSET('정보 입력 시트'!$G362, 0, 0, 1, 15), $E$2)</f>
        <v>0</v>
      </c>
      <c r="G359">
        <f ca="1">COUNTIF(OFFSET('정보 입력 시트'!$G362, 0, 0, 1, 15), $E$3)</f>
        <v>0</v>
      </c>
      <c r="H359" t="b">
        <f t="shared" ca="1" si="63"/>
        <v>0</v>
      </c>
      <c r="I359" t="str">
        <f ca="1">IF(NOT($H359), "", IF($F359=1,MATCH($E$2,OFFSET('정보 입력 시트'!$G362, 0, 0, 1, 15),0),0))</f>
        <v/>
      </c>
      <c r="J359" t="str">
        <f ca="1">IF(NOT($H359),"",IF($G359&lt;1, 0, MATCH($E$3,OFFSET('정보 입력 시트'!$G362, 0, 0, 1, 15),0)))</f>
        <v/>
      </c>
      <c r="K359" t="str">
        <f ca="1">IF(NOT($H359),"",IF($G359&lt;2, 0, MATCH($E$3,OFFSET('정보 입력 시트'!$G362, 0, J359, 1, 15-J359),0)+J359))</f>
        <v/>
      </c>
      <c r="L359" t="str">
        <f t="shared" ca="1" si="64"/>
        <v/>
      </c>
      <c r="M359" t="str" cm="1">
        <f t="array" aca="1" ref="M359" ca="1">_xlfn.IFS(NOT($H359),"",$L359=0,0,TRUE,J359)</f>
        <v/>
      </c>
      <c r="N359" t="str" cm="1">
        <f t="array" aca="1" ref="N359" ca="1">_xlfn.IFS(NOT($H359),"",$L359=0,0,TRUE,K359)</f>
        <v/>
      </c>
      <c r="O359" t="str" cm="1">
        <f t="array" aca="1" ref="O359" ca="1">_xlfn.IFS(NOT($H359), "", $F359=0, IF($G359=0, VLOOKUP("EMPTY",$D$29:$E$31,2,FALSE), VLOOKUP("REQUIRED",$D$29:$E$31,2,FALSE)), $F359&gt;1, VLOOKUP("OVER",$D$29:$E$31,2,FALSE), TRUE, VLOOKUP(I359, $A$9:$B$23, 2,FALSE))</f>
        <v/>
      </c>
      <c r="P359" t="str" cm="1">
        <f t="array" aca="1" ref="P359" ca="1">_xlfn.IFS(NOT($H359), "", $G359&lt;1, VLOOKUP("EMPTY",$D$29:$E$31,2,FALSE), $G359&gt;2, VLOOKUP("OVER",$D$29:$E$31,2,FALSE), TRUE, VLOOKUP(J359, $A$9:$B$23, 2,FALSE))</f>
        <v/>
      </c>
      <c r="Q359" t="str" cm="1">
        <f t="array" aca="1" ref="Q359" ca="1">_xlfn.IFS(NOT($H359), "", $G359&lt;2, VLOOKUP("EMPTY",$D$29:$E$31,2,FALSE), $G359&gt;2, VLOOKUP("OVER",$D$29:$E$31,2,FALSE), TRUE, VLOOKUP(K359, $A$9:$B$23, 2,FALSE))</f>
        <v/>
      </c>
    </row>
    <row r="360" spans="6:17" x14ac:dyDescent="0.3">
      <c r="F360">
        <f ca="1">COUNTIF(OFFSET('정보 입력 시트'!$G363, 0, 0, 1, 15), $E$2)</f>
        <v>0</v>
      </c>
      <c r="G360">
        <f ca="1">COUNTIF(OFFSET('정보 입력 시트'!$G363, 0, 0, 1, 15), $E$3)</f>
        <v>0</v>
      </c>
      <c r="H360" t="b">
        <f t="shared" ca="1" si="63"/>
        <v>0</v>
      </c>
      <c r="I360" t="str">
        <f ca="1">IF(NOT($H360), "", IF($F360=1,MATCH($E$2,OFFSET('정보 입력 시트'!$G363, 0, 0, 1, 15),0),0))</f>
        <v/>
      </c>
      <c r="J360" t="str">
        <f ca="1">IF(NOT($H360),"",IF($G360&lt;1, 0, MATCH($E$3,OFFSET('정보 입력 시트'!$G363, 0, 0, 1, 15),0)))</f>
        <v/>
      </c>
      <c r="K360" t="str">
        <f ca="1">IF(NOT($H360),"",IF($G360&lt;2, 0, MATCH($E$3,OFFSET('정보 입력 시트'!$G363, 0, J360, 1, 15-J360),0)+J360))</f>
        <v/>
      </c>
      <c r="L360" t="str">
        <f t="shared" ca="1" si="64"/>
        <v/>
      </c>
      <c r="M360" t="str" cm="1">
        <f t="array" aca="1" ref="M360" ca="1">_xlfn.IFS(NOT($H360),"",$L360=0,0,TRUE,J360)</f>
        <v/>
      </c>
      <c r="N360" t="str" cm="1">
        <f t="array" aca="1" ref="N360" ca="1">_xlfn.IFS(NOT($H360),"",$L360=0,0,TRUE,K360)</f>
        <v/>
      </c>
      <c r="O360" t="str" cm="1">
        <f t="array" aca="1" ref="O360" ca="1">_xlfn.IFS(NOT($H360), "", $F360=0, IF($G360=0, VLOOKUP("EMPTY",$D$29:$E$31,2,FALSE), VLOOKUP("REQUIRED",$D$29:$E$31,2,FALSE)), $F360&gt;1, VLOOKUP("OVER",$D$29:$E$31,2,FALSE), TRUE, VLOOKUP(I360, $A$9:$B$23, 2,FALSE))</f>
        <v/>
      </c>
      <c r="P360" t="str" cm="1">
        <f t="array" aca="1" ref="P360" ca="1">_xlfn.IFS(NOT($H360), "", $G360&lt;1, VLOOKUP("EMPTY",$D$29:$E$31,2,FALSE), $G360&gt;2, VLOOKUP("OVER",$D$29:$E$31,2,FALSE), TRUE, VLOOKUP(J360, $A$9:$B$23, 2,FALSE))</f>
        <v/>
      </c>
      <c r="Q360" t="str" cm="1">
        <f t="array" aca="1" ref="Q360" ca="1">_xlfn.IFS(NOT($H360), "", $G360&lt;2, VLOOKUP("EMPTY",$D$29:$E$31,2,FALSE), $G360&gt;2, VLOOKUP("OVER",$D$29:$E$31,2,FALSE), TRUE, VLOOKUP(K360, $A$9:$B$23, 2,FALSE))</f>
        <v/>
      </c>
    </row>
    <row r="361" spans="6:17" x14ac:dyDescent="0.3">
      <c r="F361">
        <f ca="1">COUNTIF(OFFSET('정보 입력 시트'!$G364, 0, 0, 1, 15), $E$2)</f>
        <v>0</v>
      </c>
      <c r="G361">
        <f ca="1">COUNTIF(OFFSET('정보 입력 시트'!$G364, 0, 0, 1, 15), $E$3)</f>
        <v>0</v>
      </c>
      <c r="H361" t="b">
        <f t="shared" ca="1" si="63"/>
        <v>0</v>
      </c>
      <c r="I361" t="str">
        <f ca="1">IF(NOT($H361), "", IF($F361=1,MATCH($E$2,OFFSET('정보 입력 시트'!$G364, 0, 0, 1, 15),0),0))</f>
        <v/>
      </c>
      <c r="J361" t="str">
        <f ca="1">IF(NOT($H361),"",IF($G361&lt;1, 0, MATCH($E$3,OFFSET('정보 입력 시트'!$G364, 0, 0, 1, 15),0)))</f>
        <v/>
      </c>
      <c r="K361" t="str">
        <f ca="1">IF(NOT($H361),"",IF($G361&lt;2, 0, MATCH($E$3,OFFSET('정보 입력 시트'!$G364, 0, J361, 1, 15-J361),0)+J361))</f>
        <v/>
      </c>
      <c r="L361" t="str">
        <f t="shared" ca="1" si="64"/>
        <v/>
      </c>
      <c r="M361" t="str" cm="1">
        <f t="array" aca="1" ref="M361" ca="1">_xlfn.IFS(NOT($H361),"",$L361=0,0,TRUE,J361)</f>
        <v/>
      </c>
      <c r="N361" t="str" cm="1">
        <f t="array" aca="1" ref="N361" ca="1">_xlfn.IFS(NOT($H361),"",$L361=0,0,TRUE,K361)</f>
        <v/>
      </c>
      <c r="O361" t="str" cm="1">
        <f t="array" aca="1" ref="O361" ca="1">_xlfn.IFS(NOT($H361), "", $F361=0, IF($G361=0, VLOOKUP("EMPTY",$D$29:$E$31,2,FALSE), VLOOKUP("REQUIRED",$D$29:$E$31,2,FALSE)), $F361&gt;1, VLOOKUP("OVER",$D$29:$E$31,2,FALSE), TRUE, VLOOKUP(I361, $A$9:$B$23, 2,FALSE))</f>
        <v/>
      </c>
      <c r="P361" t="str" cm="1">
        <f t="array" aca="1" ref="P361" ca="1">_xlfn.IFS(NOT($H361), "", $G361&lt;1, VLOOKUP("EMPTY",$D$29:$E$31,2,FALSE), $G361&gt;2, VLOOKUP("OVER",$D$29:$E$31,2,FALSE), TRUE, VLOOKUP(J361, $A$9:$B$23, 2,FALSE))</f>
        <v/>
      </c>
      <c r="Q361" t="str" cm="1">
        <f t="array" aca="1" ref="Q361" ca="1">_xlfn.IFS(NOT($H361), "", $G361&lt;2, VLOOKUP("EMPTY",$D$29:$E$31,2,FALSE), $G361&gt;2, VLOOKUP("OVER",$D$29:$E$31,2,FALSE), TRUE, VLOOKUP(K361, $A$9:$B$23, 2,FALSE))</f>
        <v/>
      </c>
    </row>
    <row r="362" spans="6:17" x14ac:dyDescent="0.3">
      <c r="F362">
        <f ca="1">COUNTIF(OFFSET('정보 입력 시트'!$G365, 0, 0, 1, 15), $E$2)</f>
        <v>0</v>
      </c>
      <c r="G362">
        <f ca="1">COUNTIF(OFFSET('정보 입력 시트'!$G365, 0, 0, 1, 15), $E$3)</f>
        <v>0</v>
      </c>
      <c r="H362" t="b">
        <f t="shared" ca="1" si="63"/>
        <v>0</v>
      </c>
      <c r="I362" t="str">
        <f ca="1">IF(NOT($H362), "", IF($F362=1,MATCH($E$2,OFFSET('정보 입력 시트'!$G365, 0, 0, 1, 15),0),0))</f>
        <v/>
      </c>
      <c r="J362" t="str">
        <f ca="1">IF(NOT($H362),"",IF($G362&lt;1, 0, MATCH($E$3,OFFSET('정보 입력 시트'!$G365, 0, 0, 1, 15),0)))</f>
        <v/>
      </c>
      <c r="K362" t="str">
        <f ca="1">IF(NOT($H362),"",IF($G362&lt;2, 0, MATCH($E$3,OFFSET('정보 입력 시트'!$G365, 0, J362, 1, 15-J362),0)+J362))</f>
        <v/>
      </c>
      <c r="L362" t="str">
        <f t="shared" ca="1" si="64"/>
        <v/>
      </c>
      <c r="M362" t="str" cm="1">
        <f t="array" aca="1" ref="M362" ca="1">_xlfn.IFS(NOT($H362),"",$L362=0,0,TRUE,J362)</f>
        <v/>
      </c>
      <c r="N362" t="str" cm="1">
        <f t="array" aca="1" ref="N362" ca="1">_xlfn.IFS(NOT($H362),"",$L362=0,0,TRUE,K362)</f>
        <v/>
      </c>
      <c r="O362" t="str" cm="1">
        <f t="array" aca="1" ref="O362" ca="1">_xlfn.IFS(NOT($H362), "", $F362=0, IF($G362=0, VLOOKUP("EMPTY",$D$29:$E$31,2,FALSE), VLOOKUP("REQUIRED",$D$29:$E$31,2,FALSE)), $F362&gt;1, VLOOKUP("OVER",$D$29:$E$31,2,FALSE), TRUE, VLOOKUP(I362, $A$9:$B$23, 2,FALSE))</f>
        <v/>
      </c>
      <c r="P362" t="str" cm="1">
        <f t="array" aca="1" ref="P362" ca="1">_xlfn.IFS(NOT($H362), "", $G362&lt;1, VLOOKUP("EMPTY",$D$29:$E$31,2,FALSE), $G362&gt;2, VLOOKUP("OVER",$D$29:$E$31,2,FALSE), TRUE, VLOOKUP(J362, $A$9:$B$23, 2,FALSE))</f>
        <v/>
      </c>
      <c r="Q362" t="str" cm="1">
        <f t="array" aca="1" ref="Q362" ca="1">_xlfn.IFS(NOT($H362), "", $G362&lt;2, VLOOKUP("EMPTY",$D$29:$E$31,2,FALSE), $G362&gt;2, VLOOKUP("OVER",$D$29:$E$31,2,FALSE), TRUE, VLOOKUP(K362, $A$9:$B$23, 2,FALSE))</f>
        <v/>
      </c>
    </row>
    <row r="363" spans="6:17" x14ac:dyDescent="0.3">
      <c r="F363">
        <f ca="1">COUNTIF(OFFSET('정보 입력 시트'!$G366, 0, 0, 1, 15), $E$2)</f>
        <v>0</v>
      </c>
      <c r="G363">
        <f ca="1">COUNTIF(OFFSET('정보 입력 시트'!$G366, 0, 0, 1, 15), $E$3)</f>
        <v>0</v>
      </c>
      <c r="H363" t="b">
        <f t="shared" ca="1" si="63"/>
        <v>0</v>
      </c>
      <c r="I363" t="str">
        <f ca="1">IF(NOT($H363), "", IF($F363=1,MATCH($E$2,OFFSET('정보 입력 시트'!$G366, 0, 0, 1, 15),0),0))</f>
        <v/>
      </c>
      <c r="J363" t="str">
        <f ca="1">IF(NOT($H363),"",IF($G363&lt;1, 0, MATCH($E$3,OFFSET('정보 입력 시트'!$G366, 0, 0, 1, 15),0)))</f>
        <v/>
      </c>
      <c r="K363" t="str">
        <f ca="1">IF(NOT($H363),"",IF($G363&lt;2, 0, MATCH($E$3,OFFSET('정보 입력 시트'!$G366, 0, J363, 1, 15-J363),0)+J363))</f>
        <v/>
      </c>
      <c r="L363" t="str">
        <f t="shared" ca="1" si="64"/>
        <v/>
      </c>
      <c r="M363" t="str" cm="1">
        <f t="array" aca="1" ref="M363" ca="1">_xlfn.IFS(NOT($H363),"",$L363=0,0,TRUE,J363)</f>
        <v/>
      </c>
      <c r="N363" t="str" cm="1">
        <f t="array" aca="1" ref="N363" ca="1">_xlfn.IFS(NOT($H363),"",$L363=0,0,TRUE,K363)</f>
        <v/>
      </c>
      <c r="O363" t="str" cm="1">
        <f t="array" aca="1" ref="O363" ca="1">_xlfn.IFS(NOT($H363), "", $F363=0, IF($G363=0, VLOOKUP("EMPTY",$D$29:$E$31,2,FALSE), VLOOKUP("REQUIRED",$D$29:$E$31,2,FALSE)), $F363&gt;1, VLOOKUP("OVER",$D$29:$E$31,2,FALSE), TRUE, VLOOKUP(I363, $A$9:$B$23, 2,FALSE))</f>
        <v/>
      </c>
      <c r="P363" t="str" cm="1">
        <f t="array" aca="1" ref="P363" ca="1">_xlfn.IFS(NOT($H363), "", $G363&lt;1, VLOOKUP("EMPTY",$D$29:$E$31,2,FALSE), $G363&gt;2, VLOOKUP("OVER",$D$29:$E$31,2,FALSE), TRUE, VLOOKUP(J363, $A$9:$B$23, 2,FALSE))</f>
        <v/>
      </c>
      <c r="Q363" t="str" cm="1">
        <f t="array" aca="1" ref="Q363" ca="1">_xlfn.IFS(NOT($H363), "", $G363&lt;2, VLOOKUP("EMPTY",$D$29:$E$31,2,FALSE), $G363&gt;2, VLOOKUP("OVER",$D$29:$E$31,2,FALSE), TRUE, VLOOKUP(K363, $A$9:$B$23, 2,FALSE))</f>
        <v/>
      </c>
    </row>
    <row r="364" spans="6:17" x14ac:dyDescent="0.3">
      <c r="F364">
        <f ca="1">COUNTIF(OFFSET('정보 입력 시트'!$G367, 0, 0, 1, 15), $E$2)</f>
        <v>0</v>
      </c>
      <c r="G364">
        <f ca="1">COUNTIF(OFFSET('정보 입력 시트'!$G367, 0, 0, 1, 15), $E$3)</f>
        <v>0</v>
      </c>
      <c r="H364" t="b">
        <f t="shared" ca="1" si="63"/>
        <v>0</v>
      </c>
      <c r="I364" t="str">
        <f ca="1">IF(NOT($H364), "", IF($F364=1,MATCH($E$2,OFFSET('정보 입력 시트'!$G367, 0, 0, 1, 15),0),0))</f>
        <v/>
      </c>
      <c r="J364" t="str">
        <f ca="1">IF(NOT($H364),"",IF($G364&lt;1, 0, MATCH($E$3,OFFSET('정보 입력 시트'!$G367, 0, 0, 1, 15),0)))</f>
        <v/>
      </c>
      <c r="K364" t="str">
        <f ca="1">IF(NOT($H364),"",IF($G364&lt;2, 0, MATCH($E$3,OFFSET('정보 입력 시트'!$G367, 0, J364, 1, 15-J364),0)+J364))</f>
        <v/>
      </c>
      <c r="L364" t="str">
        <f t="shared" ca="1" si="64"/>
        <v/>
      </c>
      <c r="M364" t="str" cm="1">
        <f t="array" aca="1" ref="M364" ca="1">_xlfn.IFS(NOT($H364),"",$L364=0,0,TRUE,J364)</f>
        <v/>
      </c>
      <c r="N364" t="str" cm="1">
        <f t="array" aca="1" ref="N364" ca="1">_xlfn.IFS(NOT($H364),"",$L364=0,0,TRUE,K364)</f>
        <v/>
      </c>
      <c r="O364" t="str" cm="1">
        <f t="array" aca="1" ref="O364" ca="1">_xlfn.IFS(NOT($H364), "", $F364=0, IF($G364=0, VLOOKUP("EMPTY",$D$29:$E$31,2,FALSE), VLOOKUP("REQUIRED",$D$29:$E$31,2,FALSE)), $F364&gt;1, VLOOKUP("OVER",$D$29:$E$31,2,FALSE), TRUE, VLOOKUP(I364, $A$9:$B$23, 2,FALSE))</f>
        <v/>
      </c>
      <c r="P364" t="str" cm="1">
        <f t="array" aca="1" ref="P364" ca="1">_xlfn.IFS(NOT($H364), "", $G364&lt;1, VLOOKUP("EMPTY",$D$29:$E$31,2,FALSE), $G364&gt;2, VLOOKUP("OVER",$D$29:$E$31,2,FALSE), TRUE, VLOOKUP(J364, $A$9:$B$23, 2,FALSE))</f>
        <v/>
      </c>
      <c r="Q364" t="str" cm="1">
        <f t="array" aca="1" ref="Q364" ca="1">_xlfn.IFS(NOT($H364), "", $G364&lt;2, VLOOKUP("EMPTY",$D$29:$E$31,2,FALSE), $G364&gt;2, VLOOKUP("OVER",$D$29:$E$31,2,FALSE), TRUE, VLOOKUP(K364, $A$9:$B$23, 2,FALSE))</f>
        <v/>
      </c>
    </row>
    <row r="365" spans="6:17" x14ac:dyDescent="0.3">
      <c r="F365">
        <f ca="1">COUNTIF(OFFSET('정보 입력 시트'!$G368, 0, 0, 1, 15), $E$2)</f>
        <v>0</v>
      </c>
      <c r="G365">
        <f ca="1">COUNTIF(OFFSET('정보 입력 시트'!$G368, 0, 0, 1, 15), $E$3)</f>
        <v>0</v>
      </c>
      <c r="H365" t="b">
        <f t="shared" ca="1" si="63"/>
        <v>0</v>
      </c>
      <c r="I365" t="str">
        <f ca="1">IF(NOT($H365), "", IF($F365=1,MATCH($E$2,OFFSET('정보 입력 시트'!$G368, 0, 0, 1, 15),0),0))</f>
        <v/>
      </c>
      <c r="J365" t="str">
        <f ca="1">IF(NOT($H365),"",IF($G365&lt;1, 0, MATCH($E$3,OFFSET('정보 입력 시트'!$G368, 0, 0, 1, 15),0)))</f>
        <v/>
      </c>
      <c r="K365" t="str">
        <f ca="1">IF(NOT($H365),"",IF($G365&lt;2, 0, MATCH($E$3,OFFSET('정보 입력 시트'!$G368, 0, J365, 1, 15-J365),0)+J365))</f>
        <v/>
      </c>
      <c r="L365" t="str">
        <f t="shared" ca="1" si="64"/>
        <v/>
      </c>
      <c r="M365" t="str" cm="1">
        <f t="array" aca="1" ref="M365" ca="1">_xlfn.IFS(NOT($H365),"",$L365=0,0,TRUE,J365)</f>
        <v/>
      </c>
      <c r="N365" t="str" cm="1">
        <f t="array" aca="1" ref="N365" ca="1">_xlfn.IFS(NOT($H365),"",$L365=0,0,TRUE,K365)</f>
        <v/>
      </c>
      <c r="O365" t="str" cm="1">
        <f t="array" aca="1" ref="O365" ca="1">_xlfn.IFS(NOT($H365), "", $F365=0, IF($G365=0, VLOOKUP("EMPTY",$D$29:$E$31,2,FALSE), VLOOKUP("REQUIRED",$D$29:$E$31,2,FALSE)), $F365&gt;1, VLOOKUP("OVER",$D$29:$E$31,2,FALSE), TRUE, VLOOKUP(I365, $A$9:$B$23, 2,FALSE))</f>
        <v/>
      </c>
      <c r="P365" t="str" cm="1">
        <f t="array" aca="1" ref="P365" ca="1">_xlfn.IFS(NOT($H365), "", $G365&lt;1, VLOOKUP("EMPTY",$D$29:$E$31,2,FALSE), $G365&gt;2, VLOOKUP("OVER",$D$29:$E$31,2,FALSE), TRUE, VLOOKUP(J365, $A$9:$B$23, 2,FALSE))</f>
        <v/>
      </c>
      <c r="Q365" t="str" cm="1">
        <f t="array" aca="1" ref="Q365" ca="1">_xlfn.IFS(NOT($H365), "", $G365&lt;2, VLOOKUP("EMPTY",$D$29:$E$31,2,FALSE), $G365&gt;2, VLOOKUP("OVER",$D$29:$E$31,2,FALSE), TRUE, VLOOKUP(K365, $A$9:$B$23, 2,FALSE))</f>
        <v/>
      </c>
    </row>
    <row r="366" spans="6:17" x14ac:dyDescent="0.3">
      <c r="F366">
        <f ca="1">COUNTIF(OFFSET('정보 입력 시트'!$G369, 0, 0, 1, 15), $E$2)</f>
        <v>0</v>
      </c>
      <c r="G366">
        <f ca="1">COUNTIF(OFFSET('정보 입력 시트'!$G369, 0, 0, 1, 15), $E$3)</f>
        <v>0</v>
      </c>
      <c r="H366" t="b">
        <f t="shared" ca="1" si="63"/>
        <v>0</v>
      </c>
      <c r="I366" t="str">
        <f ca="1">IF(NOT($H366), "", IF($F366=1,MATCH($E$2,OFFSET('정보 입력 시트'!$G369, 0, 0, 1, 15),0),0))</f>
        <v/>
      </c>
      <c r="J366" t="str">
        <f ca="1">IF(NOT($H366),"",IF($G366&lt;1, 0, MATCH($E$3,OFFSET('정보 입력 시트'!$G369, 0, 0, 1, 15),0)))</f>
        <v/>
      </c>
      <c r="K366" t="str">
        <f ca="1">IF(NOT($H366),"",IF($G366&lt;2, 0, MATCH($E$3,OFFSET('정보 입력 시트'!$G369, 0, J366, 1, 15-J366),0)+J366))</f>
        <v/>
      </c>
      <c r="L366" t="str">
        <f t="shared" ca="1" si="64"/>
        <v/>
      </c>
      <c r="M366" t="str" cm="1">
        <f t="array" aca="1" ref="M366" ca="1">_xlfn.IFS(NOT($H366),"",$L366=0,0,TRUE,J366)</f>
        <v/>
      </c>
      <c r="N366" t="str" cm="1">
        <f t="array" aca="1" ref="N366" ca="1">_xlfn.IFS(NOT($H366),"",$L366=0,0,TRUE,K366)</f>
        <v/>
      </c>
      <c r="O366" t="str" cm="1">
        <f t="array" aca="1" ref="O366" ca="1">_xlfn.IFS(NOT($H366), "", $F366=0, IF($G366=0, VLOOKUP("EMPTY",$D$29:$E$31,2,FALSE), VLOOKUP("REQUIRED",$D$29:$E$31,2,FALSE)), $F366&gt;1, VLOOKUP("OVER",$D$29:$E$31,2,FALSE), TRUE, VLOOKUP(I366, $A$9:$B$23, 2,FALSE))</f>
        <v/>
      </c>
      <c r="P366" t="str" cm="1">
        <f t="array" aca="1" ref="P366" ca="1">_xlfn.IFS(NOT($H366), "", $G366&lt;1, VLOOKUP("EMPTY",$D$29:$E$31,2,FALSE), $G366&gt;2, VLOOKUP("OVER",$D$29:$E$31,2,FALSE), TRUE, VLOOKUP(J366, $A$9:$B$23, 2,FALSE))</f>
        <v/>
      </c>
      <c r="Q366" t="str" cm="1">
        <f t="array" aca="1" ref="Q366" ca="1">_xlfn.IFS(NOT($H366), "", $G366&lt;2, VLOOKUP("EMPTY",$D$29:$E$31,2,FALSE), $G366&gt;2, VLOOKUP("OVER",$D$29:$E$31,2,FALSE), TRUE, VLOOKUP(K366, $A$9:$B$23, 2,FALSE))</f>
        <v/>
      </c>
    </row>
    <row r="367" spans="6:17" x14ac:dyDescent="0.3">
      <c r="F367">
        <f ca="1">COUNTIF(OFFSET('정보 입력 시트'!$G370, 0, 0, 1, 15), $E$2)</f>
        <v>0</v>
      </c>
      <c r="G367">
        <f ca="1">COUNTIF(OFFSET('정보 입력 시트'!$G370, 0, 0, 1, 15), $E$3)</f>
        <v>0</v>
      </c>
      <c r="H367" t="b">
        <f t="shared" ca="1" si="63"/>
        <v>0</v>
      </c>
      <c r="I367" t="str">
        <f ca="1">IF(NOT($H367), "", IF($F367=1,MATCH($E$2,OFFSET('정보 입력 시트'!$G370, 0, 0, 1, 15),0),0))</f>
        <v/>
      </c>
      <c r="J367" t="str">
        <f ca="1">IF(NOT($H367),"",IF($G367&lt;1, 0, MATCH($E$3,OFFSET('정보 입력 시트'!$G370, 0, 0, 1, 15),0)))</f>
        <v/>
      </c>
      <c r="K367" t="str">
        <f ca="1">IF(NOT($H367),"",IF($G367&lt;2, 0, MATCH($E$3,OFFSET('정보 입력 시트'!$G370, 0, J367, 1, 15-J367),0)+J367))</f>
        <v/>
      </c>
      <c r="L367" t="str">
        <f t="shared" ca="1" si="64"/>
        <v/>
      </c>
      <c r="M367" t="str" cm="1">
        <f t="array" aca="1" ref="M367" ca="1">_xlfn.IFS(NOT($H367),"",$L367=0,0,TRUE,J367)</f>
        <v/>
      </c>
      <c r="N367" t="str" cm="1">
        <f t="array" aca="1" ref="N367" ca="1">_xlfn.IFS(NOT($H367),"",$L367=0,0,TRUE,K367)</f>
        <v/>
      </c>
      <c r="O367" t="str" cm="1">
        <f t="array" aca="1" ref="O367" ca="1">_xlfn.IFS(NOT($H367), "", $F367=0, IF($G367=0, VLOOKUP("EMPTY",$D$29:$E$31,2,FALSE), VLOOKUP("REQUIRED",$D$29:$E$31,2,FALSE)), $F367&gt;1, VLOOKUP("OVER",$D$29:$E$31,2,FALSE), TRUE, VLOOKUP(I367, $A$9:$B$23, 2,FALSE))</f>
        <v/>
      </c>
      <c r="P367" t="str" cm="1">
        <f t="array" aca="1" ref="P367" ca="1">_xlfn.IFS(NOT($H367), "", $G367&lt;1, VLOOKUP("EMPTY",$D$29:$E$31,2,FALSE), $G367&gt;2, VLOOKUP("OVER",$D$29:$E$31,2,FALSE), TRUE, VLOOKUP(J367, $A$9:$B$23, 2,FALSE))</f>
        <v/>
      </c>
      <c r="Q367" t="str" cm="1">
        <f t="array" aca="1" ref="Q367" ca="1">_xlfn.IFS(NOT($H367), "", $G367&lt;2, VLOOKUP("EMPTY",$D$29:$E$31,2,FALSE), $G367&gt;2, VLOOKUP("OVER",$D$29:$E$31,2,FALSE), TRUE, VLOOKUP(K367, $A$9:$B$23, 2,FALSE))</f>
        <v/>
      </c>
    </row>
    <row r="368" spans="6:17" x14ac:dyDescent="0.3">
      <c r="F368">
        <f ca="1">COUNTIF(OFFSET('정보 입력 시트'!$G371, 0, 0, 1, 15), $E$2)</f>
        <v>0</v>
      </c>
      <c r="G368">
        <f ca="1">COUNTIF(OFFSET('정보 입력 시트'!$G371, 0, 0, 1, 15), $E$3)</f>
        <v>0</v>
      </c>
      <c r="H368" t="b">
        <f t="shared" ca="1" si="63"/>
        <v>0</v>
      </c>
      <c r="I368" t="str">
        <f ca="1">IF(NOT($H368), "", IF($F368=1,MATCH($E$2,OFFSET('정보 입력 시트'!$G371, 0, 0, 1, 15),0),0))</f>
        <v/>
      </c>
      <c r="J368" t="str">
        <f ca="1">IF(NOT($H368),"",IF($G368&lt;1, 0, MATCH($E$3,OFFSET('정보 입력 시트'!$G371, 0, 0, 1, 15),0)))</f>
        <v/>
      </c>
      <c r="K368" t="str">
        <f ca="1">IF(NOT($H368),"",IF($G368&lt;2, 0, MATCH($E$3,OFFSET('정보 입력 시트'!$G371, 0, J368, 1, 15-J368),0)+J368))</f>
        <v/>
      </c>
      <c r="L368" t="str">
        <f t="shared" ca="1" si="64"/>
        <v/>
      </c>
      <c r="M368" t="str" cm="1">
        <f t="array" aca="1" ref="M368" ca="1">_xlfn.IFS(NOT($H368),"",$L368=0,0,TRUE,J368)</f>
        <v/>
      </c>
      <c r="N368" t="str" cm="1">
        <f t="array" aca="1" ref="N368" ca="1">_xlfn.IFS(NOT($H368),"",$L368=0,0,TRUE,K368)</f>
        <v/>
      </c>
      <c r="O368" t="str" cm="1">
        <f t="array" aca="1" ref="O368" ca="1">_xlfn.IFS(NOT($H368), "", $F368=0, IF($G368=0, VLOOKUP("EMPTY",$D$29:$E$31,2,FALSE), VLOOKUP("REQUIRED",$D$29:$E$31,2,FALSE)), $F368&gt;1, VLOOKUP("OVER",$D$29:$E$31,2,FALSE), TRUE, VLOOKUP(I368, $A$9:$B$23, 2,FALSE))</f>
        <v/>
      </c>
      <c r="P368" t="str" cm="1">
        <f t="array" aca="1" ref="P368" ca="1">_xlfn.IFS(NOT($H368), "", $G368&lt;1, VLOOKUP("EMPTY",$D$29:$E$31,2,FALSE), $G368&gt;2, VLOOKUP("OVER",$D$29:$E$31,2,FALSE), TRUE, VLOOKUP(J368, $A$9:$B$23, 2,FALSE))</f>
        <v/>
      </c>
      <c r="Q368" t="str" cm="1">
        <f t="array" aca="1" ref="Q368" ca="1">_xlfn.IFS(NOT($H368), "", $G368&lt;2, VLOOKUP("EMPTY",$D$29:$E$31,2,FALSE), $G368&gt;2, VLOOKUP("OVER",$D$29:$E$31,2,FALSE), TRUE, VLOOKUP(K368, $A$9:$B$23, 2,FALSE))</f>
        <v/>
      </c>
    </row>
    <row r="369" spans="6:17" x14ac:dyDescent="0.3">
      <c r="F369">
        <f ca="1">COUNTIF(OFFSET('정보 입력 시트'!$G372, 0, 0, 1, 15), $E$2)</f>
        <v>0</v>
      </c>
      <c r="G369">
        <f ca="1">COUNTIF(OFFSET('정보 입력 시트'!$G372, 0, 0, 1, 15), $E$3)</f>
        <v>0</v>
      </c>
      <c r="H369" t="b">
        <f t="shared" ca="1" si="63"/>
        <v>0</v>
      </c>
      <c r="I369" t="str">
        <f ca="1">IF(NOT($H369), "", IF($F369=1,MATCH($E$2,OFFSET('정보 입력 시트'!$G372, 0, 0, 1, 15),0),0))</f>
        <v/>
      </c>
      <c r="J369" t="str">
        <f ca="1">IF(NOT($H369),"",IF($G369&lt;1, 0, MATCH($E$3,OFFSET('정보 입력 시트'!$G372, 0, 0, 1, 15),0)))</f>
        <v/>
      </c>
      <c r="K369" t="str">
        <f ca="1">IF(NOT($H369),"",IF($G369&lt;2, 0, MATCH($E$3,OFFSET('정보 입력 시트'!$G372, 0, J369, 1, 15-J369),0)+J369))</f>
        <v/>
      </c>
      <c r="L369" t="str">
        <f t="shared" ca="1" si="64"/>
        <v/>
      </c>
      <c r="M369" t="str" cm="1">
        <f t="array" aca="1" ref="M369" ca="1">_xlfn.IFS(NOT($H369),"",$L369=0,0,TRUE,J369)</f>
        <v/>
      </c>
      <c r="N369" t="str" cm="1">
        <f t="array" aca="1" ref="N369" ca="1">_xlfn.IFS(NOT($H369),"",$L369=0,0,TRUE,K369)</f>
        <v/>
      </c>
      <c r="O369" t="str" cm="1">
        <f t="array" aca="1" ref="O369" ca="1">_xlfn.IFS(NOT($H369), "", $F369=0, IF($G369=0, VLOOKUP("EMPTY",$D$29:$E$31,2,FALSE), VLOOKUP("REQUIRED",$D$29:$E$31,2,FALSE)), $F369&gt;1, VLOOKUP("OVER",$D$29:$E$31,2,FALSE), TRUE, VLOOKUP(I369, $A$9:$B$23, 2,FALSE))</f>
        <v/>
      </c>
      <c r="P369" t="str" cm="1">
        <f t="array" aca="1" ref="P369" ca="1">_xlfn.IFS(NOT($H369), "", $G369&lt;1, VLOOKUP("EMPTY",$D$29:$E$31,2,FALSE), $G369&gt;2, VLOOKUP("OVER",$D$29:$E$31,2,FALSE), TRUE, VLOOKUP(J369, $A$9:$B$23, 2,FALSE))</f>
        <v/>
      </c>
      <c r="Q369" t="str" cm="1">
        <f t="array" aca="1" ref="Q369" ca="1">_xlfn.IFS(NOT($H369), "", $G369&lt;2, VLOOKUP("EMPTY",$D$29:$E$31,2,FALSE), $G369&gt;2, VLOOKUP("OVER",$D$29:$E$31,2,FALSE), TRUE, VLOOKUP(K369, $A$9:$B$23, 2,FALSE))</f>
        <v/>
      </c>
    </row>
    <row r="370" spans="6:17" x14ac:dyDescent="0.3">
      <c r="F370">
        <f ca="1">COUNTIF(OFFSET('정보 입력 시트'!$G373, 0, 0, 1, 15), $E$2)</f>
        <v>0</v>
      </c>
      <c r="G370">
        <f ca="1">COUNTIF(OFFSET('정보 입력 시트'!$G373, 0, 0, 1, 15), $E$3)</f>
        <v>0</v>
      </c>
      <c r="H370" t="b">
        <f t="shared" ca="1" si="63"/>
        <v>0</v>
      </c>
      <c r="I370" t="str">
        <f ca="1">IF(NOT($H370), "", IF($F370=1,MATCH($E$2,OFFSET('정보 입력 시트'!$G373, 0, 0, 1, 15),0),0))</f>
        <v/>
      </c>
      <c r="J370" t="str">
        <f ca="1">IF(NOT($H370),"",IF($G370&lt;1, 0, MATCH($E$3,OFFSET('정보 입력 시트'!$G373, 0, 0, 1, 15),0)))</f>
        <v/>
      </c>
      <c r="K370" t="str">
        <f ca="1">IF(NOT($H370),"",IF($G370&lt;2, 0, MATCH($E$3,OFFSET('정보 입력 시트'!$G373, 0, J370, 1, 15-J370),0)+J370))</f>
        <v/>
      </c>
      <c r="L370" t="str">
        <f t="shared" ca="1" si="64"/>
        <v/>
      </c>
      <c r="M370" t="str" cm="1">
        <f t="array" aca="1" ref="M370" ca="1">_xlfn.IFS(NOT($H370),"",$L370=0,0,TRUE,J370)</f>
        <v/>
      </c>
      <c r="N370" t="str" cm="1">
        <f t="array" aca="1" ref="N370" ca="1">_xlfn.IFS(NOT($H370),"",$L370=0,0,TRUE,K370)</f>
        <v/>
      </c>
      <c r="O370" t="str" cm="1">
        <f t="array" aca="1" ref="O370" ca="1">_xlfn.IFS(NOT($H370), "", $F370=0, IF($G370=0, VLOOKUP("EMPTY",$D$29:$E$31,2,FALSE), VLOOKUP("REQUIRED",$D$29:$E$31,2,FALSE)), $F370&gt;1, VLOOKUP("OVER",$D$29:$E$31,2,FALSE), TRUE, VLOOKUP(I370, $A$9:$B$23, 2,FALSE))</f>
        <v/>
      </c>
      <c r="P370" t="str" cm="1">
        <f t="array" aca="1" ref="P370" ca="1">_xlfn.IFS(NOT($H370), "", $G370&lt;1, VLOOKUP("EMPTY",$D$29:$E$31,2,FALSE), $G370&gt;2, VLOOKUP("OVER",$D$29:$E$31,2,FALSE), TRUE, VLOOKUP(J370, $A$9:$B$23, 2,FALSE))</f>
        <v/>
      </c>
      <c r="Q370" t="str" cm="1">
        <f t="array" aca="1" ref="Q370" ca="1">_xlfn.IFS(NOT($H370), "", $G370&lt;2, VLOOKUP("EMPTY",$D$29:$E$31,2,FALSE), $G370&gt;2, VLOOKUP("OVER",$D$29:$E$31,2,FALSE), TRUE, VLOOKUP(K370, $A$9:$B$23, 2,FALSE))</f>
        <v/>
      </c>
    </row>
    <row r="371" spans="6:17" x14ac:dyDescent="0.3">
      <c r="F371">
        <f ca="1">COUNTIF(OFFSET('정보 입력 시트'!$G374, 0, 0, 1, 15), $E$2)</f>
        <v>0</v>
      </c>
      <c r="G371">
        <f ca="1">COUNTIF(OFFSET('정보 입력 시트'!$G374, 0, 0, 1, 15), $E$3)</f>
        <v>0</v>
      </c>
      <c r="H371" t="b">
        <f t="shared" ca="1" si="63"/>
        <v>0</v>
      </c>
      <c r="I371" t="str">
        <f ca="1">IF(NOT($H371), "", IF($F371=1,MATCH($E$2,OFFSET('정보 입력 시트'!$G374, 0, 0, 1, 15),0),0))</f>
        <v/>
      </c>
      <c r="J371" t="str">
        <f ca="1">IF(NOT($H371),"",IF($G371&lt;1, 0, MATCH($E$3,OFFSET('정보 입력 시트'!$G374, 0, 0, 1, 15),0)))</f>
        <v/>
      </c>
      <c r="K371" t="str">
        <f ca="1">IF(NOT($H371),"",IF($G371&lt;2, 0, MATCH($E$3,OFFSET('정보 입력 시트'!$G374, 0, J371, 1, 15-J371),0)+J371))</f>
        <v/>
      </c>
      <c r="L371" t="str">
        <f t="shared" ca="1" si="64"/>
        <v/>
      </c>
      <c r="M371" t="str" cm="1">
        <f t="array" aca="1" ref="M371" ca="1">_xlfn.IFS(NOT($H371),"",$L371=0,0,TRUE,J371)</f>
        <v/>
      </c>
      <c r="N371" t="str" cm="1">
        <f t="array" aca="1" ref="N371" ca="1">_xlfn.IFS(NOT($H371),"",$L371=0,0,TRUE,K371)</f>
        <v/>
      </c>
      <c r="O371" t="str" cm="1">
        <f t="array" aca="1" ref="O371" ca="1">_xlfn.IFS(NOT($H371), "", $F371=0, IF($G371=0, VLOOKUP("EMPTY",$D$29:$E$31,2,FALSE), VLOOKUP("REQUIRED",$D$29:$E$31,2,FALSE)), $F371&gt;1, VLOOKUP("OVER",$D$29:$E$31,2,FALSE), TRUE, VLOOKUP(I371, $A$9:$B$23, 2,FALSE))</f>
        <v/>
      </c>
      <c r="P371" t="str" cm="1">
        <f t="array" aca="1" ref="P371" ca="1">_xlfn.IFS(NOT($H371), "", $G371&lt;1, VLOOKUP("EMPTY",$D$29:$E$31,2,FALSE), $G371&gt;2, VLOOKUP("OVER",$D$29:$E$31,2,FALSE), TRUE, VLOOKUP(J371, $A$9:$B$23, 2,FALSE))</f>
        <v/>
      </c>
      <c r="Q371" t="str" cm="1">
        <f t="array" aca="1" ref="Q371" ca="1">_xlfn.IFS(NOT($H371), "", $G371&lt;2, VLOOKUP("EMPTY",$D$29:$E$31,2,FALSE), $G371&gt;2, VLOOKUP("OVER",$D$29:$E$31,2,FALSE), TRUE, VLOOKUP(K371, $A$9:$B$23, 2,FALSE))</f>
        <v/>
      </c>
    </row>
    <row r="372" spans="6:17" x14ac:dyDescent="0.3">
      <c r="F372">
        <f ca="1">COUNTIF(OFFSET('정보 입력 시트'!$G375, 0, 0, 1, 15), $E$2)</f>
        <v>0</v>
      </c>
      <c r="G372">
        <f ca="1">COUNTIF(OFFSET('정보 입력 시트'!$G375, 0, 0, 1, 15), $E$3)</f>
        <v>0</v>
      </c>
      <c r="H372" t="b">
        <f t="shared" ca="1" si="63"/>
        <v>0</v>
      </c>
      <c r="I372" t="str">
        <f ca="1">IF(NOT($H372), "", IF($F372=1,MATCH($E$2,OFFSET('정보 입력 시트'!$G375, 0, 0, 1, 15),0),0))</f>
        <v/>
      </c>
      <c r="J372" t="str">
        <f ca="1">IF(NOT($H372),"",IF($G372&lt;1, 0, MATCH($E$3,OFFSET('정보 입력 시트'!$G375, 0, 0, 1, 15),0)))</f>
        <v/>
      </c>
      <c r="K372" t="str">
        <f ca="1">IF(NOT($H372),"",IF($G372&lt;2, 0, MATCH($E$3,OFFSET('정보 입력 시트'!$G375, 0, J372, 1, 15-J372),0)+J372))</f>
        <v/>
      </c>
      <c r="L372" t="str">
        <f t="shared" ca="1" si="64"/>
        <v/>
      </c>
      <c r="M372" t="str" cm="1">
        <f t="array" aca="1" ref="M372" ca="1">_xlfn.IFS(NOT($H372),"",$L372=0,0,TRUE,J372)</f>
        <v/>
      </c>
      <c r="N372" t="str" cm="1">
        <f t="array" aca="1" ref="N372" ca="1">_xlfn.IFS(NOT($H372),"",$L372=0,0,TRUE,K372)</f>
        <v/>
      </c>
      <c r="O372" t="str" cm="1">
        <f t="array" aca="1" ref="O372" ca="1">_xlfn.IFS(NOT($H372), "", $F372=0, IF($G372=0, VLOOKUP("EMPTY",$D$29:$E$31,2,FALSE), VLOOKUP("REQUIRED",$D$29:$E$31,2,FALSE)), $F372&gt;1, VLOOKUP("OVER",$D$29:$E$31,2,FALSE), TRUE, VLOOKUP(I372, $A$9:$B$23, 2,FALSE))</f>
        <v/>
      </c>
      <c r="P372" t="str" cm="1">
        <f t="array" aca="1" ref="P372" ca="1">_xlfn.IFS(NOT($H372), "", $G372&lt;1, VLOOKUP("EMPTY",$D$29:$E$31,2,FALSE), $G372&gt;2, VLOOKUP("OVER",$D$29:$E$31,2,FALSE), TRUE, VLOOKUP(J372, $A$9:$B$23, 2,FALSE))</f>
        <v/>
      </c>
      <c r="Q372" t="str" cm="1">
        <f t="array" aca="1" ref="Q372" ca="1">_xlfn.IFS(NOT($H372), "", $G372&lt;2, VLOOKUP("EMPTY",$D$29:$E$31,2,FALSE), $G372&gt;2, VLOOKUP("OVER",$D$29:$E$31,2,FALSE), TRUE, VLOOKUP(K372, $A$9:$B$23, 2,FALSE))</f>
        <v/>
      </c>
    </row>
    <row r="373" spans="6:17" x14ac:dyDescent="0.3">
      <c r="F373">
        <f ca="1">COUNTIF(OFFSET('정보 입력 시트'!$G376, 0, 0, 1, 15), $E$2)</f>
        <v>0</v>
      </c>
      <c r="G373">
        <f ca="1">COUNTIF(OFFSET('정보 입력 시트'!$G376, 0, 0, 1, 15), $E$3)</f>
        <v>0</v>
      </c>
      <c r="H373" t="b">
        <f t="shared" ca="1" si="63"/>
        <v>0</v>
      </c>
      <c r="I373" t="str">
        <f ca="1">IF(NOT($H373), "", IF($F373=1,MATCH($E$2,OFFSET('정보 입력 시트'!$G376, 0, 0, 1, 15),0),0))</f>
        <v/>
      </c>
      <c r="J373" t="str">
        <f ca="1">IF(NOT($H373),"",IF($G373&lt;1, 0, MATCH($E$3,OFFSET('정보 입력 시트'!$G376, 0, 0, 1, 15),0)))</f>
        <v/>
      </c>
      <c r="K373" t="str">
        <f ca="1">IF(NOT($H373),"",IF($G373&lt;2, 0, MATCH($E$3,OFFSET('정보 입력 시트'!$G376, 0, J373, 1, 15-J373),0)+J373))</f>
        <v/>
      </c>
      <c r="L373" t="str">
        <f t="shared" ca="1" si="64"/>
        <v/>
      </c>
      <c r="M373" t="str" cm="1">
        <f t="array" aca="1" ref="M373" ca="1">_xlfn.IFS(NOT($H373),"",$L373=0,0,TRUE,J373)</f>
        <v/>
      </c>
      <c r="N373" t="str" cm="1">
        <f t="array" aca="1" ref="N373" ca="1">_xlfn.IFS(NOT($H373),"",$L373=0,0,TRUE,K373)</f>
        <v/>
      </c>
      <c r="O373" t="str" cm="1">
        <f t="array" aca="1" ref="O373" ca="1">_xlfn.IFS(NOT($H373), "", $F373=0, IF($G373=0, VLOOKUP("EMPTY",$D$29:$E$31,2,FALSE), VLOOKUP("REQUIRED",$D$29:$E$31,2,FALSE)), $F373&gt;1, VLOOKUP("OVER",$D$29:$E$31,2,FALSE), TRUE, VLOOKUP(I373, $A$9:$B$23, 2,FALSE))</f>
        <v/>
      </c>
      <c r="P373" t="str" cm="1">
        <f t="array" aca="1" ref="P373" ca="1">_xlfn.IFS(NOT($H373), "", $G373&lt;1, VLOOKUP("EMPTY",$D$29:$E$31,2,FALSE), $G373&gt;2, VLOOKUP("OVER",$D$29:$E$31,2,FALSE), TRUE, VLOOKUP(J373, $A$9:$B$23, 2,FALSE))</f>
        <v/>
      </c>
      <c r="Q373" t="str" cm="1">
        <f t="array" aca="1" ref="Q373" ca="1">_xlfn.IFS(NOT($H373), "", $G373&lt;2, VLOOKUP("EMPTY",$D$29:$E$31,2,FALSE), $G373&gt;2, VLOOKUP("OVER",$D$29:$E$31,2,FALSE), TRUE, VLOOKUP(K373, $A$9:$B$23, 2,FALSE))</f>
        <v/>
      </c>
    </row>
    <row r="374" spans="6:17" x14ac:dyDescent="0.3">
      <c r="F374">
        <f ca="1">COUNTIF(OFFSET('정보 입력 시트'!$G377, 0, 0, 1, 15), $E$2)</f>
        <v>0</v>
      </c>
      <c r="G374">
        <f ca="1">COUNTIF(OFFSET('정보 입력 시트'!$G377, 0, 0, 1, 15), $E$3)</f>
        <v>0</v>
      </c>
      <c r="H374" t="b">
        <f t="shared" ca="1" si="63"/>
        <v>0</v>
      </c>
      <c r="I374" t="str">
        <f ca="1">IF(NOT($H374), "", IF($F374=1,MATCH($E$2,OFFSET('정보 입력 시트'!$G377, 0, 0, 1, 15),0),0))</f>
        <v/>
      </c>
      <c r="J374" t="str">
        <f ca="1">IF(NOT($H374),"",IF($G374&lt;1, 0, MATCH($E$3,OFFSET('정보 입력 시트'!$G377, 0, 0, 1, 15),0)))</f>
        <v/>
      </c>
      <c r="K374" t="str">
        <f ca="1">IF(NOT($H374),"",IF($G374&lt;2, 0, MATCH($E$3,OFFSET('정보 입력 시트'!$G377, 0, J374, 1, 15-J374),0)+J374))</f>
        <v/>
      </c>
      <c r="L374" t="str">
        <f t="shared" ca="1" si="64"/>
        <v/>
      </c>
      <c r="M374" t="str" cm="1">
        <f t="array" aca="1" ref="M374" ca="1">_xlfn.IFS(NOT($H374),"",$L374=0,0,TRUE,J374)</f>
        <v/>
      </c>
      <c r="N374" t="str" cm="1">
        <f t="array" aca="1" ref="N374" ca="1">_xlfn.IFS(NOT($H374),"",$L374=0,0,TRUE,K374)</f>
        <v/>
      </c>
      <c r="O374" t="str" cm="1">
        <f t="array" aca="1" ref="O374" ca="1">_xlfn.IFS(NOT($H374), "", $F374=0, IF($G374=0, VLOOKUP("EMPTY",$D$29:$E$31,2,FALSE), VLOOKUP("REQUIRED",$D$29:$E$31,2,FALSE)), $F374&gt;1, VLOOKUP("OVER",$D$29:$E$31,2,FALSE), TRUE, VLOOKUP(I374, $A$9:$B$23, 2,FALSE))</f>
        <v/>
      </c>
      <c r="P374" t="str" cm="1">
        <f t="array" aca="1" ref="P374" ca="1">_xlfn.IFS(NOT($H374), "", $G374&lt;1, VLOOKUP("EMPTY",$D$29:$E$31,2,FALSE), $G374&gt;2, VLOOKUP("OVER",$D$29:$E$31,2,FALSE), TRUE, VLOOKUP(J374, $A$9:$B$23, 2,FALSE))</f>
        <v/>
      </c>
      <c r="Q374" t="str" cm="1">
        <f t="array" aca="1" ref="Q374" ca="1">_xlfn.IFS(NOT($H374), "", $G374&lt;2, VLOOKUP("EMPTY",$D$29:$E$31,2,FALSE), $G374&gt;2, VLOOKUP("OVER",$D$29:$E$31,2,FALSE), TRUE, VLOOKUP(K374, $A$9:$B$23, 2,FALSE))</f>
        <v/>
      </c>
    </row>
    <row r="375" spans="6:17" x14ac:dyDescent="0.3">
      <c r="F375">
        <f ca="1">COUNTIF(OFFSET('정보 입력 시트'!$G378, 0, 0, 1, 15), $E$2)</f>
        <v>0</v>
      </c>
      <c r="G375">
        <f ca="1">COUNTIF(OFFSET('정보 입력 시트'!$G378, 0, 0, 1, 15), $E$3)</f>
        <v>0</v>
      </c>
      <c r="H375" t="b">
        <f t="shared" ca="1" si="63"/>
        <v>0</v>
      </c>
      <c r="I375" t="str">
        <f ca="1">IF(NOT($H375), "", IF($F375=1,MATCH($E$2,OFFSET('정보 입력 시트'!$G378, 0, 0, 1, 15),0),0))</f>
        <v/>
      </c>
      <c r="J375" t="str">
        <f ca="1">IF(NOT($H375),"",IF($G375&lt;1, 0, MATCH($E$3,OFFSET('정보 입력 시트'!$G378, 0, 0, 1, 15),0)))</f>
        <v/>
      </c>
      <c r="K375" t="str">
        <f ca="1">IF(NOT($H375),"",IF($G375&lt;2, 0, MATCH($E$3,OFFSET('정보 입력 시트'!$G378, 0, J375, 1, 15-J375),0)+J375))</f>
        <v/>
      </c>
      <c r="L375" t="str">
        <f t="shared" ca="1" si="64"/>
        <v/>
      </c>
      <c r="M375" t="str" cm="1">
        <f t="array" aca="1" ref="M375" ca="1">_xlfn.IFS(NOT($H375),"",$L375=0,0,TRUE,J375)</f>
        <v/>
      </c>
      <c r="N375" t="str" cm="1">
        <f t="array" aca="1" ref="N375" ca="1">_xlfn.IFS(NOT($H375),"",$L375=0,0,TRUE,K375)</f>
        <v/>
      </c>
      <c r="O375" t="str" cm="1">
        <f t="array" aca="1" ref="O375" ca="1">_xlfn.IFS(NOT($H375), "", $F375=0, IF($G375=0, VLOOKUP("EMPTY",$D$29:$E$31,2,FALSE), VLOOKUP("REQUIRED",$D$29:$E$31,2,FALSE)), $F375&gt;1, VLOOKUP("OVER",$D$29:$E$31,2,FALSE), TRUE, VLOOKUP(I375, $A$9:$B$23, 2,FALSE))</f>
        <v/>
      </c>
      <c r="P375" t="str" cm="1">
        <f t="array" aca="1" ref="P375" ca="1">_xlfn.IFS(NOT($H375), "", $G375&lt;1, VLOOKUP("EMPTY",$D$29:$E$31,2,FALSE), $G375&gt;2, VLOOKUP("OVER",$D$29:$E$31,2,FALSE), TRUE, VLOOKUP(J375, $A$9:$B$23, 2,FALSE))</f>
        <v/>
      </c>
      <c r="Q375" t="str" cm="1">
        <f t="array" aca="1" ref="Q375" ca="1">_xlfn.IFS(NOT($H375), "", $G375&lt;2, VLOOKUP("EMPTY",$D$29:$E$31,2,FALSE), $G375&gt;2, VLOOKUP("OVER",$D$29:$E$31,2,FALSE), TRUE, VLOOKUP(K375, $A$9:$B$23, 2,FALSE))</f>
        <v/>
      </c>
    </row>
    <row r="376" spans="6:17" x14ac:dyDescent="0.3">
      <c r="F376">
        <f ca="1">COUNTIF(OFFSET('정보 입력 시트'!$G379, 0, 0, 1, 15), $E$2)</f>
        <v>0</v>
      </c>
      <c r="G376">
        <f ca="1">COUNTIF(OFFSET('정보 입력 시트'!$G379, 0, 0, 1, 15), $E$3)</f>
        <v>0</v>
      </c>
      <c r="H376" t="b">
        <f t="shared" ca="1" si="63"/>
        <v>0</v>
      </c>
      <c r="I376" t="str">
        <f ca="1">IF(NOT($H376), "", IF($F376=1,MATCH($E$2,OFFSET('정보 입력 시트'!$G379, 0, 0, 1, 15),0),0))</f>
        <v/>
      </c>
      <c r="J376" t="str">
        <f ca="1">IF(NOT($H376),"",IF($G376&lt;1, 0, MATCH($E$3,OFFSET('정보 입력 시트'!$G379, 0, 0, 1, 15),0)))</f>
        <v/>
      </c>
      <c r="K376" t="str">
        <f ca="1">IF(NOT($H376),"",IF($G376&lt;2, 0, MATCH($E$3,OFFSET('정보 입력 시트'!$G379, 0, J376, 1, 15-J376),0)+J376))</f>
        <v/>
      </c>
      <c r="L376" t="str">
        <f t="shared" ca="1" si="64"/>
        <v/>
      </c>
      <c r="M376" t="str" cm="1">
        <f t="array" aca="1" ref="M376" ca="1">_xlfn.IFS(NOT($H376),"",$L376=0,0,TRUE,J376)</f>
        <v/>
      </c>
      <c r="N376" t="str" cm="1">
        <f t="array" aca="1" ref="N376" ca="1">_xlfn.IFS(NOT($H376),"",$L376=0,0,TRUE,K376)</f>
        <v/>
      </c>
      <c r="O376" t="str" cm="1">
        <f t="array" aca="1" ref="O376" ca="1">_xlfn.IFS(NOT($H376), "", $F376=0, IF($G376=0, VLOOKUP("EMPTY",$D$29:$E$31,2,FALSE), VLOOKUP("REQUIRED",$D$29:$E$31,2,FALSE)), $F376&gt;1, VLOOKUP("OVER",$D$29:$E$31,2,FALSE), TRUE, VLOOKUP(I376, $A$9:$B$23, 2,FALSE))</f>
        <v/>
      </c>
      <c r="P376" t="str" cm="1">
        <f t="array" aca="1" ref="P376" ca="1">_xlfn.IFS(NOT($H376), "", $G376&lt;1, VLOOKUP("EMPTY",$D$29:$E$31,2,FALSE), $G376&gt;2, VLOOKUP("OVER",$D$29:$E$31,2,FALSE), TRUE, VLOOKUP(J376, $A$9:$B$23, 2,FALSE))</f>
        <v/>
      </c>
      <c r="Q376" t="str" cm="1">
        <f t="array" aca="1" ref="Q376" ca="1">_xlfn.IFS(NOT($H376), "", $G376&lt;2, VLOOKUP("EMPTY",$D$29:$E$31,2,FALSE), $G376&gt;2, VLOOKUP("OVER",$D$29:$E$31,2,FALSE), TRUE, VLOOKUP(K376, $A$9:$B$23, 2,FALSE))</f>
        <v/>
      </c>
    </row>
    <row r="377" spans="6:17" x14ac:dyDescent="0.3">
      <c r="F377">
        <f ca="1">COUNTIF(OFFSET('정보 입력 시트'!$G380, 0, 0, 1, 15), $E$2)</f>
        <v>0</v>
      </c>
      <c r="G377">
        <f ca="1">COUNTIF(OFFSET('정보 입력 시트'!$G380, 0, 0, 1, 15), $E$3)</f>
        <v>0</v>
      </c>
      <c r="H377" t="b">
        <f t="shared" ca="1" si="63"/>
        <v>0</v>
      </c>
      <c r="I377" t="str">
        <f ca="1">IF(NOT($H377), "", IF($F377=1,MATCH($E$2,OFFSET('정보 입력 시트'!$G380, 0, 0, 1, 15),0),0))</f>
        <v/>
      </c>
      <c r="J377" t="str">
        <f ca="1">IF(NOT($H377),"",IF($G377&lt;1, 0, MATCH($E$3,OFFSET('정보 입력 시트'!$G380, 0, 0, 1, 15),0)))</f>
        <v/>
      </c>
      <c r="K377" t="str">
        <f ca="1">IF(NOT($H377),"",IF($G377&lt;2, 0, MATCH($E$3,OFFSET('정보 입력 시트'!$G380, 0, J377, 1, 15-J377),0)+J377))</f>
        <v/>
      </c>
      <c r="L377" t="str">
        <f t="shared" ca="1" si="64"/>
        <v/>
      </c>
      <c r="M377" t="str" cm="1">
        <f t="array" aca="1" ref="M377" ca="1">_xlfn.IFS(NOT($H377),"",$L377=0,0,TRUE,J377)</f>
        <v/>
      </c>
      <c r="N377" t="str" cm="1">
        <f t="array" aca="1" ref="N377" ca="1">_xlfn.IFS(NOT($H377),"",$L377=0,0,TRUE,K377)</f>
        <v/>
      </c>
      <c r="O377" t="str" cm="1">
        <f t="array" aca="1" ref="O377" ca="1">_xlfn.IFS(NOT($H377), "", $F377=0, IF($G377=0, VLOOKUP("EMPTY",$D$29:$E$31,2,FALSE), VLOOKUP("REQUIRED",$D$29:$E$31,2,FALSE)), $F377&gt;1, VLOOKUP("OVER",$D$29:$E$31,2,FALSE), TRUE, VLOOKUP(I377, $A$9:$B$23, 2,FALSE))</f>
        <v/>
      </c>
      <c r="P377" t="str" cm="1">
        <f t="array" aca="1" ref="P377" ca="1">_xlfn.IFS(NOT($H377), "", $G377&lt;1, VLOOKUP("EMPTY",$D$29:$E$31,2,FALSE), $G377&gt;2, VLOOKUP("OVER",$D$29:$E$31,2,FALSE), TRUE, VLOOKUP(J377, $A$9:$B$23, 2,FALSE))</f>
        <v/>
      </c>
      <c r="Q377" t="str" cm="1">
        <f t="array" aca="1" ref="Q377" ca="1">_xlfn.IFS(NOT($H377), "", $G377&lt;2, VLOOKUP("EMPTY",$D$29:$E$31,2,FALSE), $G377&gt;2, VLOOKUP("OVER",$D$29:$E$31,2,FALSE), TRUE, VLOOKUP(K377, $A$9:$B$23, 2,FALSE))</f>
        <v/>
      </c>
    </row>
    <row r="378" spans="6:17" x14ac:dyDescent="0.3">
      <c r="F378">
        <f ca="1">COUNTIF(OFFSET('정보 입력 시트'!$G381, 0, 0, 1, 15), $E$2)</f>
        <v>0</v>
      </c>
      <c r="G378">
        <f ca="1">COUNTIF(OFFSET('정보 입력 시트'!$G381, 0, 0, 1, 15), $E$3)</f>
        <v>0</v>
      </c>
      <c r="H378" t="b">
        <f t="shared" ca="1" si="63"/>
        <v>0</v>
      </c>
      <c r="I378" t="str">
        <f ca="1">IF(NOT($H378), "", IF($F378=1,MATCH($E$2,OFFSET('정보 입력 시트'!$G381, 0, 0, 1, 15),0),0))</f>
        <v/>
      </c>
      <c r="J378" t="str">
        <f ca="1">IF(NOT($H378),"",IF($G378&lt;1, 0, MATCH($E$3,OFFSET('정보 입력 시트'!$G381, 0, 0, 1, 15),0)))</f>
        <v/>
      </c>
      <c r="K378" t="str">
        <f ca="1">IF(NOT($H378),"",IF($G378&lt;2, 0, MATCH($E$3,OFFSET('정보 입력 시트'!$G381, 0, J378, 1, 15-J378),0)+J378))</f>
        <v/>
      </c>
      <c r="L378" t="str">
        <f t="shared" ca="1" si="64"/>
        <v/>
      </c>
      <c r="M378" t="str" cm="1">
        <f t="array" aca="1" ref="M378" ca="1">_xlfn.IFS(NOT($H378),"",$L378=0,0,TRUE,J378)</f>
        <v/>
      </c>
      <c r="N378" t="str" cm="1">
        <f t="array" aca="1" ref="N378" ca="1">_xlfn.IFS(NOT($H378),"",$L378=0,0,TRUE,K378)</f>
        <v/>
      </c>
      <c r="O378" t="str" cm="1">
        <f t="array" aca="1" ref="O378" ca="1">_xlfn.IFS(NOT($H378), "", $F378=0, IF($G378=0, VLOOKUP("EMPTY",$D$29:$E$31,2,FALSE), VLOOKUP("REQUIRED",$D$29:$E$31,2,FALSE)), $F378&gt;1, VLOOKUP("OVER",$D$29:$E$31,2,FALSE), TRUE, VLOOKUP(I378, $A$9:$B$23, 2,FALSE))</f>
        <v/>
      </c>
      <c r="P378" t="str" cm="1">
        <f t="array" aca="1" ref="P378" ca="1">_xlfn.IFS(NOT($H378), "", $G378&lt;1, VLOOKUP("EMPTY",$D$29:$E$31,2,FALSE), $G378&gt;2, VLOOKUP("OVER",$D$29:$E$31,2,FALSE), TRUE, VLOOKUP(J378, $A$9:$B$23, 2,FALSE))</f>
        <v/>
      </c>
      <c r="Q378" t="str" cm="1">
        <f t="array" aca="1" ref="Q378" ca="1">_xlfn.IFS(NOT($H378), "", $G378&lt;2, VLOOKUP("EMPTY",$D$29:$E$31,2,FALSE), $G378&gt;2, VLOOKUP("OVER",$D$29:$E$31,2,FALSE), TRUE, VLOOKUP(K378, $A$9:$B$23, 2,FALSE))</f>
        <v/>
      </c>
    </row>
    <row r="379" spans="6:17" x14ac:dyDescent="0.3">
      <c r="F379">
        <f ca="1">COUNTIF(OFFSET('정보 입력 시트'!$G382, 0, 0, 1, 15), $E$2)</f>
        <v>0</v>
      </c>
      <c r="G379">
        <f ca="1">COUNTIF(OFFSET('정보 입력 시트'!$G382, 0, 0, 1, 15), $E$3)</f>
        <v>0</v>
      </c>
      <c r="H379" t="b">
        <f t="shared" ca="1" si="63"/>
        <v>0</v>
      </c>
      <c r="I379" t="str">
        <f ca="1">IF(NOT($H379), "", IF($F379=1,MATCH($E$2,OFFSET('정보 입력 시트'!$G382, 0, 0, 1, 15),0),0))</f>
        <v/>
      </c>
      <c r="J379" t="str">
        <f ca="1">IF(NOT($H379),"",IF($G379&lt;1, 0, MATCH($E$3,OFFSET('정보 입력 시트'!$G382, 0, 0, 1, 15),0)))</f>
        <v/>
      </c>
      <c r="K379" t="str">
        <f ca="1">IF(NOT($H379),"",IF($G379&lt;2, 0, MATCH($E$3,OFFSET('정보 입력 시트'!$G382, 0, J379, 1, 15-J379),0)+J379))</f>
        <v/>
      </c>
      <c r="L379" t="str">
        <f t="shared" ca="1" si="64"/>
        <v/>
      </c>
      <c r="M379" t="str" cm="1">
        <f t="array" aca="1" ref="M379" ca="1">_xlfn.IFS(NOT($H379),"",$L379=0,0,TRUE,J379)</f>
        <v/>
      </c>
      <c r="N379" t="str" cm="1">
        <f t="array" aca="1" ref="N379" ca="1">_xlfn.IFS(NOT($H379),"",$L379=0,0,TRUE,K379)</f>
        <v/>
      </c>
      <c r="O379" t="str" cm="1">
        <f t="array" aca="1" ref="O379" ca="1">_xlfn.IFS(NOT($H379), "", $F379=0, IF($G379=0, VLOOKUP("EMPTY",$D$29:$E$31,2,FALSE), VLOOKUP("REQUIRED",$D$29:$E$31,2,FALSE)), $F379&gt;1, VLOOKUP("OVER",$D$29:$E$31,2,FALSE), TRUE, VLOOKUP(I379, $A$9:$B$23, 2,FALSE))</f>
        <v/>
      </c>
      <c r="P379" t="str" cm="1">
        <f t="array" aca="1" ref="P379" ca="1">_xlfn.IFS(NOT($H379), "", $G379&lt;1, VLOOKUP("EMPTY",$D$29:$E$31,2,FALSE), $G379&gt;2, VLOOKUP("OVER",$D$29:$E$31,2,FALSE), TRUE, VLOOKUP(J379, $A$9:$B$23, 2,FALSE))</f>
        <v/>
      </c>
      <c r="Q379" t="str" cm="1">
        <f t="array" aca="1" ref="Q379" ca="1">_xlfn.IFS(NOT($H379), "", $G379&lt;2, VLOOKUP("EMPTY",$D$29:$E$31,2,FALSE), $G379&gt;2, VLOOKUP("OVER",$D$29:$E$31,2,FALSE), TRUE, VLOOKUP(K379, $A$9:$B$23, 2,FALSE))</f>
        <v/>
      </c>
    </row>
    <row r="380" spans="6:17" x14ac:dyDescent="0.3">
      <c r="F380">
        <f ca="1">COUNTIF(OFFSET('정보 입력 시트'!$G383, 0, 0, 1, 15), $E$2)</f>
        <v>0</v>
      </c>
      <c r="G380">
        <f ca="1">COUNTIF(OFFSET('정보 입력 시트'!$G383, 0, 0, 1, 15), $E$3)</f>
        <v>0</v>
      </c>
      <c r="H380" t="b">
        <f t="shared" ca="1" si="63"/>
        <v>0</v>
      </c>
      <c r="I380" t="str">
        <f ca="1">IF(NOT($H380), "", IF($F380=1,MATCH($E$2,OFFSET('정보 입력 시트'!$G383, 0, 0, 1, 15),0),0))</f>
        <v/>
      </c>
      <c r="J380" t="str">
        <f ca="1">IF(NOT($H380),"",IF($G380&lt;1, 0, MATCH($E$3,OFFSET('정보 입력 시트'!$G383, 0, 0, 1, 15),0)))</f>
        <v/>
      </c>
      <c r="K380" t="str">
        <f ca="1">IF(NOT($H380),"",IF($G380&lt;2, 0, MATCH($E$3,OFFSET('정보 입력 시트'!$G383, 0, J380, 1, 15-J380),0)+J380))</f>
        <v/>
      </c>
      <c r="L380" t="str">
        <f t="shared" ca="1" si="64"/>
        <v/>
      </c>
      <c r="M380" t="str" cm="1">
        <f t="array" aca="1" ref="M380" ca="1">_xlfn.IFS(NOT($H380),"",$L380=0,0,TRUE,J380)</f>
        <v/>
      </c>
      <c r="N380" t="str" cm="1">
        <f t="array" aca="1" ref="N380" ca="1">_xlfn.IFS(NOT($H380),"",$L380=0,0,TRUE,K380)</f>
        <v/>
      </c>
      <c r="O380" t="str" cm="1">
        <f t="array" aca="1" ref="O380" ca="1">_xlfn.IFS(NOT($H380), "", $F380=0, IF($G380=0, VLOOKUP("EMPTY",$D$29:$E$31,2,FALSE), VLOOKUP("REQUIRED",$D$29:$E$31,2,FALSE)), $F380&gt;1, VLOOKUP("OVER",$D$29:$E$31,2,FALSE), TRUE, VLOOKUP(I380, $A$9:$B$23, 2,FALSE))</f>
        <v/>
      </c>
      <c r="P380" t="str" cm="1">
        <f t="array" aca="1" ref="P380" ca="1">_xlfn.IFS(NOT($H380), "", $G380&lt;1, VLOOKUP("EMPTY",$D$29:$E$31,2,FALSE), $G380&gt;2, VLOOKUP("OVER",$D$29:$E$31,2,FALSE), TRUE, VLOOKUP(J380, $A$9:$B$23, 2,FALSE))</f>
        <v/>
      </c>
      <c r="Q380" t="str" cm="1">
        <f t="array" aca="1" ref="Q380" ca="1">_xlfn.IFS(NOT($H380), "", $G380&lt;2, VLOOKUP("EMPTY",$D$29:$E$31,2,FALSE), $G380&gt;2, VLOOKUP("OVER",$D$29:$E$31,2,FALSE), TRUE, VLOOKUP(K380, $A$9:$B$23, 2,FALSE))</f>
        <v/>
      </c>
    </row>
    <row r="381" spans="6:17" x14ac:dyDescent="0.3">
      <c r="F381">
        <f ca="1">COUNTIF(OFFSET('정보 입력 시트'!$G384, 0, 0, 1, 15), $E$2)</f>
        <v>0</v>
      </c>
      <c r="G381">
        <f ca="1">COUNTIF(OFFSET('정보 입력 시트'!$G384, 0, 0, 1, 15), $E$3)</f>
        <v>0</v>
      </c>
      <c r="H381" t="b">
        <f t="shared" ca="1" si="63"/>
        <v>0</v>
      </c>
      <c r="I381" t="str">
        <f ca="1">IF(NOT($H381), "", IF($F381=1,MATCH($E$2,OFFSET('정보 입력 시트'!$G384, 0, 0, 1, 15),0),0))</f>
        <v/>
      </c>
      <c r="J381" t="str">
        <f ca="1">IF(NOT($H381),"",IF($G381&lt;1, 0, MATCH($E$3,OFFSET('정보 입력 시트'!$G384, 0, 0, 1, 15),0)))</f>
        <v/>
      </c>
      <c r="K381" t="str">
        <f ca="1">IF(NOT($H381),"",IF($G381&lt;2, 0, MATCH($E$3,OFFSET('정보 입력 시트'!$G384, 0, J381, 1, 15-J381),0)+J381))</f>
        <v/>
      </c>
      <c r="L381" t="str">
        <f t="shared" ca="1" si="64"/>
        <v/>
      </c>
      <c r="M381" t="str" cm="1">
        <f t="array" aca="1" ref="M381" ca="1">_xlfn.IFS(NOT($H381),"",$L381=0,0,TRUE,J381)</f>
        <v/>
      </c>
      <c r="N381" t="str" cm="1">
        <f t="array" aca="1" ref="N381" ca="1">_xlfn.IFS(NOT($H381),"",$L381=0,0,TRUE,K381)</f>
        <v/>
      </c>
      <c r="O381" t="str" cm="1">
        <f t="array" aca="1" ref="O381" ca="1">_xlfn.IFS(NOT($H381), "", $F381=0, IF($G381=0, VLOOKUP("EMPTY",$D$29:$E$31,2,FALSE), VLOOKUP("REQUIRED",$D$29:$E$31,2,FALSE)), $F381&gt;1, VLOOKUP("OVER",$D$29:$E$31,2,FALSE), TRUE, VLOOKUP(I381, $A$9:$B$23, 2,FALSE))</f>
        <v/>
      </c>
      <c r="P381" t="str" cm="1">
        <f t="array" aca="1" ref="P381" ca="1">_xlfn.IFS(NOT($H381), "", $G381&lt;1, VLOOKUP("EMPTY",$D$29:$E$31,2,FALSE), $G381&gt;2, VLOOKUP("OVER",$D$29:$E$31,2,FALSE), TRUE, VLOOKUP(J381, $A$9:$B$23, 2,FALSE))</f>
        <v/>
      </c>
      <c r="Q381" t="str" cm="1">
        <f t="array" aca="1" ref="Q381" ca="1">_xlfn.IFS(NOT($H381), "", $G381&lt;2, VLOOKUP("EMPTY",$D$29:$E$31,2,FALSE), $G381&gt;2, VLOOKUP("OVER",$D$29:$E$31,2,FALSE), TRUE, VLOOKUP(K381, $A$9:$B$23, 2,FALSE))</f>
        <v/>
      </c>
    </row>
    <row r="382" spans="6:17" x14ac:dyDescent="0.3">
      <c r="F382">
        <f ca="1">COUNTIF(OFFSET('정보 입력 시트'!$G385, 0, 0, 1, 15), $E$2)</f>
        <v>0</v>
      </c>
      <c r="G382">
        <f ca="1">COUNTIF(OFFSET('정보 입력 시트'!$G385, 0, 0, 1, 15), $E$3)</f>
        <v>0</v>
      </c>
      <c r="H382" t="b">
        <f t="shared" ca="1" si="63"/>
        <v>0</v>
      </c>
      <c r="I382" t="str">
        <f ca="1">IF(NOT($H382), "", IF($F382=1,MATCH($E$2,OFFSET('정보 입력 시트'!$G385, 0, 0, 1, 15),0),0))</f>
        <v/>
      </c>
      <c r="J382" t="str">
        <f ca="1">IF(NOT($H382),"",IF($G382&lt;1, 0, MATCH($E$3,OFFSET('정보 입력 시트'!$G385, 0, 0, 1, 15),0)))</f>
        <v/>
      </c>
      <c r="K382" t="str">
        <f ca="1">IF(NOT($H382),"",IF($G382&lt;2, 0, MATCH($E$3,OFFSET('정보 입력 시트'!$G385, 0, J382, 1, 15-J382),0)+J382))</f>
        <v/>
      </c>
      <c r="L382" t="str">
        <f t="shared" ca="1" si="64"/>
        <v/>
      </c>
      <c r="M382" t="str" cm="1">
        <f t="array" aca="1" ref="M382" ca="1">_xlfn.IFS(NOT($H382),"",$L382=0,0,TRUE,J382)</f>
        <v/>
      </c>
      <c r="N382" t="str" cm="1">
        <f t="array" aca="1" ref="N382" ca="1">_xlfn.IFS(NOT($H382),"",$L382=0,0,TRUE,K382)</f>
        <v/>
      </c>
      <c r="O382" t="str" cm="1">
        <f t="array" aca="1" ref="O382" ca="1">_xlfn.IFS(NOT($H382), "", $F382=0, IF($G382=0, VLOOKUP("EMPTY",$D$29:$E$31,2,FALSE), VLOOKUP("REQUIRED",$D$29:$E$31,2,FALSE)), $F382&gt;1, VLOOKUP("OVER",$D$29:$E$31,2,FALSE), TRUE, VLOOKUP(I382, $A$9:$B$23, 2,FALSE))</f>
        <v/>
      </c>
      <c r="P382" t="str" cm="1">
        <f t="array" aca="1" ref="P382" ca="1">_xlfn.IFS(NOT($H382), "", $G382&lt;1, VLOOKUP("EMPTY",$D$29:$E$31,2,FALSE), $G382&gt;2, VLOOKUP("OVER",$D$29:$E$31,2,FALSE), TRUE, VLOOKUP(J382, $A$9:$B$23, 2,FALSE))</f>
        <v/>
      </c>
      <c r="Q382" t="str" cm="1">
        <f t="array" aca="1" ref="Q382" ca="1">_xlfn.IFS(NOT($H382), "", $G382&lt;2, VLOOKUP("EMPTY",$D$29:$E$31,2,FALSE), $G382&gt;2, VLOOKUP("OVER",$D$29:$E$31,2,FALSE), TRUE, VLOOKUP(K382, $A$9:$B$23, 2,FALSE))</f>
        <v/>
      </c>
    </row>
    <row r="383" spans="6:17" x14ac:dyDescent="0.3">
      <c r="F383">
        <f ca="1">COUNTIF(OFFSET('정보 입력 시트'!$G386, 0, 0, 1, 15), $E$2)</f>
        <v>0</v>
      </c>
      <c r="G383">
        <f ca="1">COUNTIF(OFFSET('정보 입력 시트'!$G386, 0, 0, 1, 15), $E$3)</f>
        <v>0</v>
      </c>
      <c r="H383" t="b">
        <f t="shared" ca="1" si="63"/>
        <v>0</v>
      </c>
      <c r="I383" t="str">
        <f ca="1">IF(NOT($H383), "", IF($F383=1,MATCH($E$2,OFFSET('정보 입력 시트'!$G386, 0, 0, 1, 15),0),0))</f>
        <v/>
      </c>
      <c r="J383" t="str">
        <f ca="1">IF(NOT($H383),"",IF($G383&lt;1, 0, MATCH($E$3,OFFSET('정보 입력 시트'!$G386, 0, 0, 1, 15),0)))</f>
        <v/>
      </c>
      <c r="K383" t="str">
        <f ca="1">IF(NOT($H383),"",IF($G383&lt;2, 0, MATCH($E$3,OFFSET('정보 입력 시트'!$G386, 0, J383, 1, 15-J383),0)+J383))</f>
        <v/>
      </c>
      <c r="L383" t="str">
        <f t="shared" ca="1" si="64"/>
        <v/>
      </c>
      <c r="M383" t="str" cm="1">
        <f t="array" aca="1" ref="M383" ca="1">_xlfn.IFS(NOT($H383),"",$L383=0,0,TRUE,J383)</f>
        <v/>
      </c>
      <c r="N383" t="str" cm="1">
        <f t="array" aca="1" ref="N383" ca="1">_xlfn.IFS(NOT($H383),"",$L383=0,0,TRUE,K383)</f>
        <v/>
      </c>
      <c r="O383" t="str" cm="1">
        <f t="array" aca="1" ref="O383" ca="1">_xlfn.IFS(NOT($H383), "", $F383=0, IF($G383=0, VLOOKUP("EMPTY",$D$29:$E$31,2,FALSE), VLOOKUP("REQUIRED",$D$29:$E$31,2,FALSE)), $F383&gt;1, VLOOKUP("OVER",$D$29:$E$31,2,FALSE), TRUE, VLOOKUP(I383, $A$9:$B$23, 2,FALSE))</f>
        <v/>
      </c>
      <c r="P383" t="str" cm="1">
        <f t="array" aca="1" ref="P383" ca="1">_xlfn.IFS(NOT($H383), "", $G383&lt;1, VLOOKUP("EMPTY",$D$29:$E$31,2,FALSE), $G383&gt;2, VLOOKUP("OVER",$D$29:$E$31,2,FALSE), TRUE, VLOOKUP(J383, $A$9:$B$23, 2,FALSE))</f>
        <v/>
      </c>
      <c r="Q383" t="str" cm="1">
        <f t="array" aca="1" ref="Q383" ca="1">_xlfn.IFS(NOT($H383), "", $G383&lt;2, VLOOKUP("EMPTY",$D$29:$E$31,2,FALSE), $G383&gt;2, VLOOKUP("OVER",$D$29:$E$31,2,FALSE), TRUE, VLOOKUP(K383, $A$9:$B$23, 2,FALSE))</f>
        <v/>
      </c>
    </row>
    <row r="384" spans="6:17" x14ac:dyDescent="0.3">
      <c r="F384">
        <f ca="1">COUNTIF(OFFSET('정보 입력 시트'!$G387, 0, 0, 1, 15), $E$2)</f>
        <v>0</v>
      </c>
      <c r="G384">
        <f ca="1">COUNTIF(OFFSET('정보 입력 시트'!$G387, 0, 0, 1, 15), $E$3)</f>
        <v>0</v>
      </c>
      <c r="H384" t="b">
        <f t="shared" ca="1" si="63"/>
        <v>0</v>
      </c>
      <c r="I384" t="str">
        <f ca="1">IF(NOT($H384), "", IF($F384=1,MATCH($E$2,OFFSET('정보 입력 시트'!$G387, 0, 0, 1, 15),0),0))</f>
        <v/>
      </c>
      <c r="J384" t="str">
        <f ca="1">IF(NOT($H384),"",IF($G384&lt;1, 0, MATCH($E$3,OFFSET('정보 입력 시트'!$G387, 0, 0, 1, 15),0)))</f>
        <v/>
      </c>
      <c r="K384" t="str">
        <f ca="1">IF(NOT($H384),"",IF($G384&lt;2, 0, MATCH($E$3,OFFSET('정보 입력 시트'!$G387, 0, J384, 1, 15-J384),0)+J384))</f>
        <v/>
      </c>
      <c r="L384" t="str">
        <f t="shared" ca="1" si="64"/>
        <v/>
      </c>
      <c r="M384" t="str" cm="1">
        <f t="array" aca="1" ref="M384" ca="1">_xlfn.IFS(NOT($H384),"",$L384=0,0,TRUE,J384)</f>
        <v/>
      </c>
      <c r="N384" t="str" cm="1">
        <f t="array" aca="1" ref="N384" ca="1">_xlfn.IFS(NOT($H384),"",$L384=0,0,TRUE,K384)</f>
        <v/>
      </c>
      <c r="O384" t="str" cm="1">
        <f t="array" aca="1" ref="O384" ca="1">_xlfn.IFS(NOT($H384), "", $F384=0, IF($G384=0, VLOOKUP("EMPTY",$D$29:$E$31,2,FALSE), VLOOKUP("REQUIRED",$D$29:$E$31,2,FALSE)), $F384&gt;1, VLOOKUP("OVER",$D$29:$E$31,2,FALSE), TRUE, VLOOKUP(I384, $A$9:$B$23, 2,FALSE))</f>
        <v/>
      </c>
      <c r="P384" t="str" cm="1">
        <f t="array" aca="1" ref="P384" ca="1">_xlfn.IFS(NOT($H384), "", $G384&lt;1, VLOOKUP("EMPTY",$D$29:$E$31,2,FALSE), $G384&gt;2, VLOOKUP("OVER",$D$29:$E$31,2,FALSE), TRUE, VLOOKUP(J384, $A$9:$B$23, 2,FALSE))</f>
        <v/>
      </c>
      <c r="Q384" t="str" cm="1">
        <f t="array" aca="1" ref="Q384" ca="1">_xlfn.IFS(NOT($H384), "", $G384&lt;2, VLOOKUP("EMPTY",$D$29:$E$31,2,FALSE), $G384&gt;2, VLOOKUP("OVER",$D$29:$E$31,2,FALSE), TRUE, VLOOKUP(K384, $A$9:$B$23, 2,FALSE))</f>
        <v/>
      </c>
    </row>
    <row r="385" spans="6:17" x14ac:dyDescent="0.3">
      <c r="F385">
        <f ca="1">COUNTIF(OFFSET('정보 입력 시트'!$G388, 0, 0, 1, 15), $E$2)</f>
        <v>0</v>
      </c>
      <c r="G385">
        <f ca="1">COUNTIF(OFFSET('정보 입력 시트'!$G388, 0, 0, 1, 15), $E$3)</f>
        <v>0</v>
      </c>
      <c r="H385" t="b">
        <f t="shared" ca="1" si="63"/>
        <v>0</v>
      </c>
      <c r="I385" t="str">
        <f ca="1">IF(NOT($H385), "", IF($F385=1,MATCH($E$2,OFFSET('정보 입력 시트'!$G388, 0, 0, 1, 15),0),0))</f>
        <v/>
      </c>
      <c r="J385" t="str">
        <f ca="1">IF(NOT($H385),"",IF($G385&lt;1, 0, MATCH($E$3,OFFSET('정보 입력 시트'!$G388, 0, 0, 1, 15),0)))</f>
        <v/>
      </c>
      <c r="K385" t="str">
        <f ca="1">IF(NOT($H385),"",IF($G385&lt;2, 0, MATCH($E$3,OFFSET('정보 입력 시트'!$G388, 0, J385, 1, 15-J385),0)+J385))</f>
        <v/>
      </c>
      <c r="L385" t="str">
        <f t="shared" ca="1" si="64"/>
        <v/>
      </c>
      <c r="M385" t="str" cm="1">
        <f t="array" aca="1" ref="M385" ca="1">_xlfn.IFS(NOT($H385),"",$L385=0,0,TRUE,J385)</f>
        <v/>
      </c>
      <c r="N385" t="str" cm="1">
        <f t="array" aca="1" ref="N385" ca="1">_xlfn.IFS(NOT($H385),"",$L385=0,0,TRUE,K385)</f>
        <v/>
      </c>
      <c r="O385" t="str" cm="1">
        <f t="array" aca="1" ref="O385" ca="1">_xlfn.IFS(NOT($H385), "", $F385=0, IF($G385=0, VLOOKUP("EMPTY",$D$29:$E$31,2,FALSE), VLOOKUP("REQUIRED",$D$29:$E$31,2,FALSE)), $F385&gt;1, VLOOKUP("OVER",$D$29:$E$31,2,FALSE), TRUE, VLOOKUP(I385, $A$9:$B$23, 2,FALSE))</f>
        <v/>
      </c>
      <c r="P385" t="str" cm="1">
        <f t="array" aca="1" ref="P385" ca="1">_xlfn.IFS(NOT($H385), "", $G385&lt;1, VLOOKUP("EMPTY",$D$29:$E$31,2,FALSE), $G385&gt;2, VLOOKUP("OVER",$D$29:$E$31,2,FALSE), TRUE, VLOOKUP(J385, $A$9:$B$23, 2,FALSE))</f>
        <v/>
      </c>
      <c r="Q385" t="str" cm="1">
        <f t="array" aca="1" ref="Q385" ca="1">_xlfn.IFS(NOT($H385), "", $G385&lt;2, VLOOKUP("EMPTY",$D$29:$E$31,2,FALSE), $G385&gt;2, VLOOKUP("OVER",$D$29:$E$31,2,FALSE), TRUE, VLOOKUP(K385, $A$9:$B$23, 2,FALSE))</f>
        <v/>
      </c>
    </row>
    <row r="386" spans="6:17" x14ac:dyDescent="0.3">
      <c r="F386">
        <f ca="1">COUNTIF(OFFSET('정보 입력 시트'!$G389, 0, 0, 1, 15), $E$2)</f>
        <v>0</v>
      </c>
      <c r="G386">
        <f ca="1">COUNTIF(OFFSET('정보 입력 시트'!$G389, 0, 0, 1, 15), $E$3)</f>
        <v>0</v>
      </c>
      <c r="H386" t="b">
        <f t="shared" ca="1" si="63"/>
        <v>0</v>
      </c>
      <c r="I386" t="str">
        <f ca="1">IF(NOT($H386), "", IF($F386=1,MATCH($E$2,OFFSET('정보 입력 시트'!$G389, 0, 0, 1, 15),0),0))</f>
        <v/>
      </c>
      <c r="J386" t="str">
        <f ca="1">IF(NOT($H386),"",IF($G386&lt;1, 0, MATCH($E$3,OFFSET('정보 입력 시트'!$G389, 0, 0, 1, 15),0)))</f>
        <v/>
      </c>
      <c r="K386" t="str">
        <f ca="1">IF(NOT($H386),"",IF($G386&lt;2, 0, MATCH($E$3,OFFSET('정보 입력 시트'!$G389, 0, J386, 1, 15-J386),0)+J386))</f>
        <v/>
      </c>
      <c r="L386" t="str">
        <f t="shared" ca="1" si="64"/>
        <v/>
      </c>
      <c r="M386" t="str" cm="1">
        <f t="array" aca="1" ref="M386" ca="1">_xlfn.IFS(NOT($H386),"",$L386=0,0,TRUE,J386)</f>
        <v/>
      </c>
      <c r="N386" t="str" cm="1">
        <f t="array" aca="1" ref="N386" ca="1">_xlfn.IFS(NOT($H386),"",$L386=0,0,TRUE,K386)</f>
        <v/>
      </c>
      <c r="O386" t="str" cm="1">
        <f t="array" aca="1" ref="O386" ca="1">_xlfn.IFS(NOT($H386), "", $F386=0, IF($G386=0, VLOOKUP("EMPTY",$D$29:$E$31,2,FALSE), VLOOKUP("REQUIRED",$D$29:$E$31,2,FALSE)), $F386&gt;1, VLOOKUP("OVER",$D$29:$E$31,2,FALSE), TRUE, VLOOKUP(I386, $A$9:$B$23, 2,FALSE))</f>
        <v/>
      </c>
      <c r="P386" t="str" cm="1">
        <f t="array" aca="1" ref="P386" ca="1">_xlfn.IFS(NOT($H386), "", $G386&lt;1, VLOOKUP("EMPTY",$D$29:$E$31,2,FALSE), $G386&gt;2, VLOOKUP("OVER",$D$29:$E$31,2,FALSE), TRUE, VLOOKUP(J386, $A$9:$B$23, 2,FALSE))</f>
        <v/>
      </c>
      <c r="Q386" t="str" cm="1">
        <f t="array" aca="1" ref="Q386" ca="1">_xlfn.IFS(NOT($H386), "", $G386&lt;2, VLOOKUP("EMPTY",$D$29:$E$31,2,FALSE), $G386&gt;2, VLOOKUP("OVER",$D$29:$E$31,2,FALSE), TRUE, VLOOKUP(K386, $A$9:$B$23, 2,FALSE))</f>
        <v/>
      </c>
    </row>
    <row r="387" spans="6:17" x14ac:dyDescent="0.3">
      <c r="F387">
        <f ca="1">COUNTIF(OFFSET('정보 입력 시트'!$G390, 0, 0, 1, 15), $E$2)</f>
        <v>0</v>
      </c>
      <c r="G387">
        <f ca="1">COUNTIF(OFFSET('정보 입력 시트'!$G390, 0, 0, 1, 15), $E$3)</f>
        <v>0</v>
      </c>
      <c r="H387" t="b">
        <f t="shared" ref="H387:H450" ca="1" si="65">OR($F387=1,I388&lt;&gt;"")</f>
        <v>0</v>
      </c>
      <c r="I387" t="str">
        <f ca="1">IF(NOT($H387), "", IF($F387=1,MATCH($E$2,OFFSET('정보 입력 시트'!$G390, 0, 0, 1, 15),0),0))</f>
        <v/>
      </c>
      <c r="J387" t="str">
        <f ca="1">IF(NOT($H387),"",IF($G387&lt;1, 0, MATCH($E$3,OFFSET('정보 입력 시트'!$G390, 0, 0, 1, 15),0)))</f>
        <v/>
      </c>
      <c r="K387" t="str">
        <f ca="1">IF(NOT($H387),"",IF($G387&lt;2, 0, MATCH($E$3,OFFSET('정보 입력 시트'!$G390, 0, J387, 1, 15-J387),0)+J387))</f>
        <v/>
      </c>
      <c r="L387" t="str">
        <f t="shared" ref="L387:L450" ca="1" si="66">IF(NOT($H387),"",I387)</f>
        <v/>
      </c>
      <c r="M387" t="str" cm="1">
        <f t="array" aca="1" ref="M387" ca="1">_xlfn.IFS(NOT($H387),"",$L387=0,0,TRUE,J387)</f>
        <v/>
      </c>
      <c r="N387" t="str" cm="1">
        <f t="array" aca="1" ref="N387" ca="1">_xlfn.IFS(NOT($H387),"",$L387=0,0,TRUE,K387)</f>
        <v/>
      </c>
      <c r="O387" t="str" cm="1">
        <f t="array" aca="1" ref="O387" ca="1">_xlfn.IFS(NOT($H387), "", $F387=0, IF($G387=0, VLOOKUP("EMPTY",$D$29:$E$31,2,FALSE), VLOOKUP("REQUIRED",$D$29:$E$31,2,FALSE)), $F387&gt;1, VLOOKUP("OVER",$D$29:$E$31,2,FALSE), TRUE, VLOOKUP(I387, $A$9:$B$23, 2,FALSE))</f>
        <v/>
      </c>
      <c r="P387" t="str" cm="1">
        <f t="array" aca="1" ref="P387" ca="1">_xlfn.IFS(NOT($H387), "", $G387&lt;1, VLOOKUP("EMPTY",$D$29:$E$31,2,FALSE), $G387&gt;2, VLOOKUP("OVER",$D$29:$E$31,2,FALSE), TRUE, VLOOKUP(J387, $A$9:$B$23, 2,FALSE))</f>
        <v/>
      </c>
      <c r="Q387" t="str" cm="1">
        <f t="array" aca="1" ref="Q387" ca="1">_xlfn.IFS(NOT($H387), "", $G387&lt;2, VLOOKUP("EMPTY",$D$29:$E$31,2,FALSE), $G387&gt;2, VLOOKUP("OVER",$D$29:$E$31,2,FALSE), TRUE, VLOOKUP(K387, $A$9:$B$23, 2,FALSE))</f>
        <v/>
      </c>
    </row>
    <row r="388" spans="6:17" x14ac:dyDescent="0.3">
      <c r="F388">
        <f ca="1">COUNTIF(OFFSET('정보 입력 시트'!$G391, 0, 0, 1, 15), $E$2)</f>
        <v>0</v>
      </c>
      <c r="G388">
        <f ca="1">COUNTIF(OFFSET('정보 입력 시트'!$G391, 0, 0, 1, 15), $E$3)</f>
        <v>0</v>
      </c>
      <c r="H388" t="b">
        <f t="shared" ca="1" si="65"/>
        <v>0</v>
      </c>
      <c r="I388" t="str">
        <f ca="1">IF(NOT($H388), "", IF($F388=1,MATCH($E$2,OFFSET('정보 입력 시트'!$G391, 0, 0, 1, 15),0),0))</f>
        <v/>
      </c>
      <c r="J388" t="str">
        <f ca="1">IF(NOT($H388),"",IF($G388&lt;1, 0, MATCH($E$3,OFFSET('정보 입력 시트'!$G391, 0, 0, 1, 15),0)))</f>
        <v/>
      </c>
      <c r="K388" t="str">
        <f ca="1">IF(NOT($H388),"",IF($G388&lt;2, 0, MATCH($E$3,OFFSET('정보 입력 시트'!$G391, 0, J388, 1, 15-J388),0)+J388))</f>
        <v/>
      </c>
      <c r="L388" t="str">
        <f t="shared" ca="1" si="66"/>
        <v/>
      </c>
      <c r="M388" t="str" cm="1">
        <f t="array" aca="1" ref="M388" ca="1">_xlfn.IFS(NOT($H388),"",$L388=0,0,TRUE,J388)</f>
        <v/>
      </c>
      <c r="N388" t="str" cm="1">
        <f t="array" aca="1" ref="N388" ca="1">_xlfn.IFS(NOT($H388),"",$L388=0,0,TRUE,K388)</f>
        <v/>
      </c>
      <c r="O388" t="str" cm="1">
        <f t="array" aca="1" ref="O388" ca="1">_xlfn.IFS(NOT($H388), "", $F388=0, IF($G388=0, VLOOKUP("EMPTY",$D$29:$E$31,2,FALSE), VLOOKUP("REQUIRED",$D$29:$E$31,2,FALSE)), $F388&gt;1, VLOOKUP("OVER",$D$29:$E$31,2,FALSE), TRUE, VLOOKUP(I388, $A$9:$B$23, 2,FALSE))</f>
        <v/>
      </c>
      <c r="P388" t="str" cm="1">
        <f t="array" aca="1" ref="P388" ca="1">_xlfn.IFS(NOT($H388), "", $G388&lt;1, VLOOKUP("EMPTY",$D$29:$E$31,2,FALSE), $G388&gt;2, VLOOKUP("OVER",$D$29:$E$31,2,FALSE), TRUE, VLOOKUP(J388, $A$9:$B$23, 2,FALSE))</f>
        <v/>
      </c>
      <c r="Q388" t="str" cm="1">
        <f t="array" aca="1" ref="Q388" ca="1">_xlfn.IFS(NOT($H388), "", $G388&lt;2, VLOOKUP("EMPTY",$D$29:$E$31,2,FALSE), $G388&gt;2, VLOOKUP("OVER",$D$29:$E$31,2,FALSE), TRUE, VLOOKUP(K388, $A$9:$B$23, 2,FALSE))</f>
        <v/>
      </c>
    </row>
    <row r="389" spans="6:17" x14ac:dyDescent="0.3">
      <c r="F389">
        <f ca="1">COUNTIF(OFFSET('정보 입력 시트'!$G392, 0, 0, 1, 15), $E$2)</f>
        <v>0</v>
      </c>
      <c r="G389">
        <f ca="1">COUNTIF(OFFSET('정보 입력 시트'!$G392, 0, 0, 1, 15), $E$3)</f>
        <v>0</v>
      </c>
      <c r="H389" t="b">
        <f t="shared" ca="1" si="65"/>
        <v>0</v>
      </c>
      <c r="I389" t="str">
        <f ca="1">IF(NOT($H389), "", IF($F389=1,MATCH($E$2,OFFSET('정보 입력 시트'!$G392, 0, 0, 1, 15),0),0))</f>
        <v/>
      </c>
      <c r="J389" t="str">
        <f ca="1">IF(NOT($H389),"",IF($G389&lt;1, 0, MATCH($E$3,OFFSET('정보 입력 시트'!$G392, 0, 0, 1, 15),0)))</f>
        <v/>
      </c>
      <c r="K389" t="str">
        <f ca="1">IF(NOT($H389),"",IF($G389&lt;2, 0, MATCH($E$3,OFFSET('정보 입력 시트'!$G392, 0, J389, 1, 15-J389),0)+J389))</f>
        <v/>
      </c>
      <c r="L389" t="str">
        <f t="shared" ca="1" si="66"/>
        <v/>
      </c>
      <c r="M389" t="str" cm="1">
        <f t="array" aca="1" ref="M389" ca="1">_xlfn.IFS(NOT($H389),"",$L389=0,0,TRUE,J389)</f>
        <v/>
      </c>
      <c r="N389" t="str" cm="1">
        <f t="array" aca="1" ref="N389" ca="1">_xlfn.IFS(NOT($H389),"",$L389=0,0,TRUE,K389)</f>
        <v/>
      </c>
      <c r="O389" t="str" cm="1">
        <f t="array" aca="1" ref="O389" ca="1">_xlfn.IFS(NOT($H389), "", $F389=0, IF($G389=0, VLOOKUP("EMPTY",$D$29:$E$31,2,FALSE), VLOOKUP("REQUIRED",$D$29:$E$31,2,FALSE)), $F389&gt;1, VLOOKUP("OVER",$D$29:$E$31,2,FALSE), TRUE, VLOOKUP(I389, $A$9:$B$23, 2,FALSE))</f>
        <v/>
      </c>
      <c r="P389" t="str" cm="1">
        <f t="array" aca="1" ref="P389" ca="1">_xlfn.IFS(NOT($H389), "", $G389&lt;1, VLOOKUP("EMPTY",$D$29:$E$31,2,FALSE), $G389&gt;2, VLOOKUP("OVER",$D$29:$E$31,2,FALSE), TRUE, VLOOKUP(J389, $A$9:$B$23, 2,FALSE))</f>
        <v/>
      </c>
      <c r="Q389" t="str" cm="1">
        <f t="array" aca="1" ref="Q389" ca="1">_xlfn.IFS(NOT($H389), "", $G389&lt;2, VLOOKUP("EMPTY",$D$29:$E$31,2,FALSE), $G389&gt;2, VLOOKUP("OVER",$D$29:$E$31,2,FALSE), TRUE, VLOOKUP(K389, $A$9:$B$23, 2,FALSE))</f>
        <v/>
      </c>
    </row>
    <row r="390" spans="6:17" x14ac:dyDescent="0.3">
      <c r="F390">
        <f ca="1">COUNTIF(OFFSET('정보 입력 시트'!$G393, 0, 0, 1, 15), $E$2)</f>
        <v>0</v>
      </c>
      <c r="G390">
        <f ca="1">COUNTIF(OFFSET('정보 입력 시트'!$G393, 0, 0, 1, 15), $E$3)</f>
        <v>0</v>
      </c>
      <c r="H390" t="b">
        <f t="shared" ca="1" si="65"/>
        <v>0</v>
      </c>
      <c r="I390" t="str">
        <f ca="1">IF(NOT($H390), "", IF($F390=1,MATCH($E$2,OFFSET('정보 입력 시트'!$G393, 0, 0, 1, 15),0),0))</f>
        <v/>
      </c>
      <c r="J390" t="str">
        <f ca="1">IF(NOT($H390),"",IF($G390&lt;1, 0, MATCH($E$3,OFFSET('정보 입력 시트'!$G393, 0, 0, 1, 15),0)))</f>
        <v/>
      </c>
      <c r="K390" t="str">
        <f ca="1">IF(NOT($H390),"",IF($G390&lt;2, 0, MATCH($E$3,OFFSET('정보 입력 시트'!$G393, 0, J390, 1, 15-J390),0)+J390))</f>
        <v/>
      </c>
      <c r="L390" t="str">
        <f t="shared" ca="1" si="66"/>
        <v/>
      </c>
      <c r="M390" t="str" cm="1">
        <f t="array" aca="1" ref="M390" ca="1">_xlfn.IFS(NOT($H390),"",$L390=0,0,TRUE,J390)</f>
        <v/>
      </c>
      <c r="N390" t="str" cm="1">
        <f t="array" aca="1" ref="N390" ca="1">_xlfn.IFS(NOT($H390),"",$L390=0,0,TRUE,K390)</f>
        <v/>
      </c>
      <c r="O390" t="str" cm="1">
        <f t="array" aca="1" ref="O390" ca="1">_xlfn.IFS(NOT($H390), "", $F390=0, IF($G390=0, VLOOKUP("EMPTY",$D$29:$E$31,2,FALSE), VLOOKUP("REQUIRED",$D$29:$E$31,2,FALSE)), $F390&gt;1, VLOOKUP("OVER",$D$29:$E$31,2,FALSE), TRUE, VLOOKUP(I390, $A$9:$B$23, 2,FALSE))</f>
        <v/>
      </c>
      <c r="P390" t="str" cm="1">
        <f t="array" aca="1" ref="P390" ca="1">_xlfn.IFS(NOT($H390), "", $G390&lt;1, VLOOKUP("EMPTY",$D$29:$E$31,2,FALSE), $G390&gt;2, VLOOKUP("OVER",$D$29:$E$31,2,FALSE), TRUE, VLOOKUP(J390, $A$9:$B$23, 2,FALSE))</f>
        <v/>
      </c>
      <c r="Q390" t="str" cm="1">
        <f t="array" aca="1" ref="Q390" ca="1">_xlfn.IFS(NOT($H390), "", $G390&lt;2, VLOOKUP("EMPTY",$D$29:$E$31,2,FALSE), $G390&gt;2, VLOOKUP("OVER",$D$29:$E$31,2,FALSE), TRUE, VLOOKUP(K390, $A$9:$B$23, 2,FALSE))</f>
        <v/>
      </c>
    </row>
    <row r="391" spans="6:17" x14ac:dyDescent="0.3">
      <c r="F391">
        <f ca="1">COUNTIF(OFFSET('정보 입력 시트'!$G394, 0, 0, 1, 15), $E$2)</f>
        <v>0</v>
      </c>
      <c r="G391">
        <f ca="1">COUNTIF(OFFSET('정보 입력 시트'!$G394, 0, 0, 1, 15), $E$3)</f>
        <v>0</v>
      </c>
      <c r="H391" t="b">
        <f t="shared" ca="1" si="65"/>
        <v>0</v>
      </c>
      <c r="I391" t="str">
        <f ca="1">IF(NOT($H391), "", IF($F391=1,MATCH($E$2,OFFSET('정보 입력 시트'!$G394, 0, 0, 1, 15),0),0))</f>
        <v/>
      </c>
      <c r="J391" t="str">
        <f ca="1">IF(NOT($H391),"",IF($G391&lt;1, 0, MATCH($E$3,OFFSET('정보 입력 시트'!$G394, 0, 0, 1, 15),0)))</f>
        <v/>
      </c>
      <c r="K391" t="str">
        <f ca="1">IF(NOT($H391),"",IF($G391&lt;2, 0, MATCH($E$3,OFFSET('정보 입력 시트'!$G394, 0, J391, 1, 15-J391),0)+J391))</f>
        <v/>
      </c>
      <c r="L391" t="str">
        <f t="shared" ca="1" si="66"/>
        <v/>
      </c>
      <c r="M391" t="str" cm="1">
        <f t="array" aca="1" ref="M391" ca="1">_xlfn.IFS(NOT($H391),"",$L391=0,0,TRUE,J391)</f>
        <v/>
      </c>
      <c r="N391" t="str" cm="1">
        <f t="array" aca="1" ref="N391" ca="1">_xlfn.IFS(NOT($H391),"",$L391=0,0,TRUE,K391)</f>
        <v/>
      </c>
      <c r="O391" t="str" cm="1">
        <f t="array" aca="1" ref="O391" ca="1">_xlfn.IFS(NOT($H391), "", $F391=0, IF($G391=0, VLOOKUP("EMPTY",$D$29:$E$31,2,FALSE), VLOOKUP("REQUIRED",$D$29:$E$31,2,FALSE)), $F391&gt;1, VLOOKUP("OVER",$D$29:$E$31,2,FALSE), TRUE, VLOOKUP(I391, $A$9:$B$23, 2,FALSE))</f>
        <v/>
      </c>
      <c r="P391" t="str" cm="1">
        <f t="array" aca="1" ref="P391" ca="1">_xlfn.IFS(NOT($H391), "", $G391&lt;1, VLOOKUP("EMPTY",$D$29:$E$31,2,FALSE), $G391&gt;2, VLOOKUP("OVER",$D$29:$E$31,2,FALSE), TRUE, VLOOKUP(J391, $A$9:$B$23, 2,FALSE))</f>
        <v/>
      </c>
      <c r="Q391" t="str" cm="1">
        <f t="array" aca="1" ref="Q391" ca="1">_xlfn.IFS(NOT($H391), "", $G391&lt;2, VLOOKUP("EMPTY",$D$29:$E$31,2,FALSE), $G391&gt;2, VLOOKUP("OVER",$D$29:$E$31,2,FALSE), TRUE, VLOOKUP(K391, $A$9:$B$23, 2,FALSE))</f>
        <v/>
      </c>
    </row>
    <row r="392" spans="6:17" x14ac:dyDescent="0.3">
      <c r="F392">
        <f ca="1">COUNTIF(OFFSET('정보 입력 시트'!$G395, 0, 0, 1, 15), $E$2)</f>
        <v>0</v>
      </c>
      <c r="G392">
        <f ca="1">COUNTIF(OFFSET('정보 입력 시트'!$G395, 0, 0, 1, 15), $E$3)</f>
        <v>0</v>
      </c>
      <c r="H392" t="b">
        <f t="shared" ca="1" si="65"/>
        <v>0</v>
      </c>
      <c r="I392" t="str">
        <f ca="1">IF(NOT($H392), "", IF($F392=1,MATCH($E$2,OFFSET('정보 입력 시트'!$G395, 0, 0, 1, 15),0),0))</f>
        <v/>
      </c>
      <c r="J392" t="str">
        <f ca="1">IF(NOT($H392),"",IF($G392&lt;1, 0, MATCH($E$3,OFFSET('정보 입력 시트'!$G395, 0, 0, 1, 15),0)))</f>
        <v/>
      </c>
      <c r="K392" t="str">
        <f ca="1">IF(NOT($H392),"",IF($G392&lt;2, 0, MATCH($E$3,OFFSET('정보 입력 시트'!$G395, 0, J392, 1, 15-J392),0)+J392))</f>
        <v/>
      </c>
      <c r="L392" t="str">
        <f t="shared" ca="1" si="66"/>
        <v/>
      </c>
      <c r="M392" t="str" cm="1">
        <f t="array" aca="1" ref="M392" ca="1">_xlfn.IFS(NOT($H392),"",$L392=0,0,TRUE,J392)</f>
        <v/>
      </c>
      <c r="N392" t="str" cm="1">
        <f t="array" aca="1" ref="N392" ca="1">_xlfn.IFS(NOT($H392),"",$L392=0,0,TRUE,K392)</f>
        <v/>
      </c>
      <c r="O392" t="str" cm="1">
        <f t="array" aca="1" ref="O392" ca="1">_xlfn.IFS(NOT($H392), "", $F392=0, IF($G392=0, VLOOKUP("EMPTY",$D$29:$E$31,2,FALSE), VLOOKUP("REQUIRED",$D$29:$E$31,2,FALSE)), $F392&gt;1, VLOOKUP("OVER",$D$29:$E$31,2,FALSE), TRUE, VLOOKUP(I392, $A$9:$B$23, 2,FALSE))</f>
        <v/>
      </c>
      <c r="P392" t="str" cm="1">
        <f t="array" aca="1" ref="P392" ca="1">_xlfn.IFS(NOT($H392), "", $G392&lt;1, VLOOKUP("EMPTY",$D$29:$E$31,2,FALSE), $G392&gt;2, VLOOKUP("OVER",$D$29:$E$31,2,FALSE), TRUE, VLOOKUP(J392, $A$9:$B$23, 2,FALSE))</f>
        <v/>
      </c>
      <c r="Q392" t="str" cm="1">
        <f t="array" aca="1" ref="Q392" ca="1">_xlfn.IFS(NOT($H392), "", $G392&lt;2, VLOOKUP("EMPTY",$D$29:$E$31,2,FALSE), $G392&gt;2, VLOOKUP("OVER",$D$29:$E$31,2,FALSE), TRUE, VLOOKUP(K392, $A$9:$B$23, 2,FALSE))</f>
        <v/>
      </c>
    </row>
    <row r="393" spans="6:17" x14ac:dyDescent="0.3">
      <c r="F393">
        <f ca="1">COUNTIF(OFFSET('정보 입력 시트'!$G396, 0, 0, 1, 15), $E$2)</f>
        <v>0</v>
      </c>
      <c r="G393">
        <f ca="1">COUNTIF(OFFSET('정보 입력 시트'!$G396, 0, 0, 1, 15), $E$3)</f>
        <v>0</v>
      </c>
      <c r="H393" t="b">
        <f t="shared" ca="1" si="65"/>
        <v>0</v>
      </c>
      <c r="I393" t="str">
        <f ca="1">IF(NOT($H393), "", IF($F393=1,MATCH($E$2,OFFSET('정보 입력 시트'!$G396, 0, 0, 1, 15),0),0))</f>
        <v/>
      </c>
      <c r="J393" t="str">
        <f ca="1">IF(NOT($H393),"",IF($G393&lt;1, 0, MATCH($E$3,OFFSET('정보 입력 시트'!$G396, 0, 0, 1, 15),0)))</f>
        <v/>
      </c>
      <c r="K393" t="str">
        <f ca="1">IF(NOT($H393),"",IF($G393&lt;2, 0, MATCH($E$3,OFFSET('정보 입력 시트'!$G396, 0, J393, 1, 15-J393),0)+J393))</f>
        <v/>
      </c>
      <c r="L393" t="str">
        <f t="shared" ca="1" si="66"/>
        <v/>
      </c>
      <c r="M393" t="str" cm="1">
        <f t="array" aca="1" ref="M393" ca="1">_xlfn.IFS(NOT($H393),"",$L393=0,0,TRUE,J393)</f>
        <v/>
      </c>
      <c r="N393" t="str" cm="1">
        <f t="array" aca="1" ref="N393" ca="1">_xlfn.IFS(NOT($H393),"",$L393=0,0,TRUE,K393)</f>
        <v/>
      </c>
      <c r="O393" t="str" cm="1">
        <f t="array" aca="1" ref="O393" ca="1">_xlfn.IFS(NOT($H393), "", $F393=0, IF($G393=0, VLOOKUP("EMPTY",$D$29:$E$31,2,FALSE), VLOOKUP("REQUIRED",$D$29:$E$31,2,FALSE)), $F393&gt;1, VLOOKUP("OVER",$D$29:$E$31,2,FALSE), TRUE, VLOOKUP(I393, $A$9:$B$23, 2,FALSE))</f>
        <v/>
      </c>
      <c r="P393" t="str" cm="1">
        <f t="array" aca="1" ref="P393" ca="1">_xlfn.IFS(NOT($H393), "", $G393&lt;1, VLOOKUP("EMPTY",$D$29:$E$31,2,FALSE), $G393&gt;2, VLOOKUP("OVER",$D$29:$E$31,2,FALSE), TRUE, VLOOKUP(J393, $A$9:$B$23, 2,FALSE))</f>
        <v/>
      </c>
      <c r="Q393" t="str" cm="1">
        <f t="array" aca="1" ref="Q393" ca="1">_xlfn.IFS(NOT($H393), "", $G393&lt;2, VLOOKUP("EMPTY",$D$29:$E$31,2,FALSE), $G393&gt;2, VLOOKUP("OVER",$D$29:$E$31,2,FALSE), TRUE, VLOOKUP(K393, $A$9:$B$23, 2,FALSE))</f>
        <v/>
      </c>
    </row>
    <row r="394" spans="6:17" x14ac:dyDescent="0.3">
      <c r="F394">
        <f ca="1">COUNTIF(OFFSET('정보 입력 시트'!$G397, 0, 0, 1, 15), $E$2)</f>
        <v>0</v>
      </c>
      <c r="G394">
        <f ca="1">COUNTIF(OFFSET('정보 입력 시트'!$G397, 0, 0, 1, 15), $E$3)</f>
        <v>0</v>
      </c>
      <c r="H394" t="b">
        <f t="shared" ca="1" si="65"/>
        <v>0</v>
      </c>
      <c r="I394" t="str">
        <f ca="1">IF(NOT($H394), "", IF($F394=1,MATCH($E$2,OFFSET('정보 입력 시트'!$G397, 0, 0, 1, 15),0),0))</f>
        <v/>
      </c>
      <c r="J394" t="str">
        <f ca="1">IF(NOT($H394),"",IF($G394&lt;1, 0, MATCH($E$3,OFFSET('정보 입력 시트'!$G397, 0, 0, 1, 15),0)))</f>
        <v/>
      </c>
      <c r="K394" t="str">
        <f ca="1">IF(NOT($H394),"",IF($G394&lt;2, 0, MATCH($E$3,OFFSET('정보 입력 시트'!$G397, 0, J394, 1, 15-J394),0)+J394))</f>
        <v/>
      </c>
      <c r="L394" t="str">
        <f t="shared" ca="1" si="66"/>
        <v/>
      </c>
      <c r="M394" t="str" cm="1">
        <f t="array" aca="1" ref="M394" ca="1">_xlfn.IFS(NOT($H394),"",$L394=0,0,TRUE,J394)</f>
        <v/>
      </c>
      <c r="N394" t="str" cm="1">
        <f t="array" aca="1" ref="N394" ca="1">_xlfn.IFS(NOT($H394),"",$L394=0,0,TRUE,K394)</f>
        <v/>
      </c>
      <c r="O394" t="str" cm="1">
        <f t="array" aca="1" ref="O394" ca="1">_xlfn.IFS(NOT($H394), "", $F394=0, IF($G394=0, VLOOKUP("EMPTY",$D$29:$E$31,2,FALSE), VLOOKUP("REQUIRED",$D$29:$E$31,2,FALSE)), $F394&gt;1, VLOOKUP("OVER",$D$29:$E$31,2,FALSE), TRUE, VLOOKUP(I394, $A$9:$B$23, 2,FALSE))</f>
        <v/>
      </c>
      <c r="P394" t="str" cm="1">
        <f t="array" aca="1" ref="P394" ca="1">_xlfn.IFS(NOT($H394), "", $G394&lt;1, VLOOKUP("EMPTY",$D$29:$E$31,2,FALSE), $G394&gt;2, VLOOKUP("OVER",$D$29:$E$31,2,FALSE), TRUE, VLOOKUP(J394, $A$9:$B$23, 2,FALSE))</f>
        <v/>
      </c>
      <c r="Q394" t="str" cm="1">
        <f t="array" aca="1" ref="Q394" ca="1">_xlfn.IFS(NOT($H394), "", $G394&lt;2, VLOOKUP("EMPTY",$D$29:$E$31,2,FALSE), $G394&gt;2, VLOOKUP("OVER",$D$29:$E$31,2,FALSE), TRUE, VLOOKUP(K394, $A$9:$B$23, 2,FALSE))</f>
        <v/>
      </c>
    </row>
    <row r="395" spans="6:17" x14ac:dyDescent="0.3">
      <c r="F395">
        <f ca="1">COUNTIF(OFFSET('정보 입력 시트'!$G398, 0, 0, 1, 15), $E$2)</f>
        <v>0</v>
      </c>
      <c r="G395">
        <f ca="1">COUNTIF(OFFSET('정보 입력 시트'!$G398, 0, 0, 1, 15), $E$3)</f>
        <v>0</v>
      </c>
      <c r="H395" t="b">
        <f t="shared" ca="1" si="65"/>
        <v>0</v>
      </c>
      <c r="I395" t="str">
        <f ca="1">IF(NOT($H395), "", IF($F395=1,MATCH($E$2,OFFSET('정보 입력 시트'!$G398, 0, 0, 1, 15),0),0))</f>
        <v/>
      </c>
      <c r="J395" t="str">
        <f ca="1">IF(NOT($H395),"",IF($G395&lt;1, 0, MATCH($E$3,OFFSET('정보 입력 시트'!$G398, 0, 0, 1, 15),0)))</f>
        <v/>
      </c>
      <c r="K395" t="str">
        <f ca="1">IF(NOT($H395),"",IF($G395&lt;2, 0, MATCH($E$3,OFFSET('정보 입력 시트'!$G398, 0, J395, 1, 15-J395),0)+J395))</f>
        <v/>
      </c>
      <c r="L395" t="str">
        <f t="shared" ca="1" si="66"/>
        <v/>
      </c>
      <c r="M395" t="str" cm="1">
        <f t="array" aca="1" ref="M395" ca="1">_xlfn.IFS(NOT($H395),"",$L395=0,0,TRUE,J395)</f>
        <v/>
      </c>
      <c r="N395" t="str" cm="1">
        <f t="array" aca="1" ref="N395" ca="1">_xlfn.IFS(NOT($H395),"",$L395=0,0,TRUE,K395)</f>
        <v/>
      </c>
      <c r="O395" t="str" cm="1">
        <f t="array" aca="1" ref="O395" ca="1">_xlfn.IFS(NOT($H395), "", $F395=0, IF($G395=0, VLOOKUP("EMPTY",$D$29:$E$31,2,FALSE), VLOOKUP("REQUIRED",$D$29:$E$31,2,FALSE)), $F395&gt;1, VLOOKUP("OVER",$D$29:$E$31,2,FALSE), TRUE, VLOOKUP(I395, $A$9:$B$23, 2,FALSE))</f>
        <v/>
      </c>
      <c r="P395" t="str" cm="1">
        <f t="array" aca="1" ref="P395" ca="1">_xlfn.IFS(NOT($H395), "", $G395&lt;1, VLOOKUP("EMPTY",$D$29:$E$31,2,FALSE), $G395&gt;2, VLOOKUP("OVER",$D$29:$E$31,2,FALSE), TRUE, VLOOKUP(J395, $A$9:$B$23, 2,FALSE))</f>
        <v/>
      </c>
      <c r="Q395" t="str" cm="1">
        <f t="array" aca="1" ref="Q395" ca="1">_xlfn.IFS(NOT($H395), "", $G395&lt;2, VLOOKUP("EMPTY",$D$29:$E$31,2,FALSE), $G395&gt;2, VLOOKUP("OVER",$D$29:$E$31,2,FALSE), TRUE, VLOOKUP(K395, $A$9:$B$23, 2,FALSE))</f>
        <v/>
      </c>
    </row>
    <row r="396" spans="6:17" x14ac:dyDescent="0.3">
      <c r="F396">
        <f ca="1">COUNTIF(OFFSET('정보 입력 시트'!$G399, 0, 0, 1, 15), $E$2)</f>
        <v>0</v>
      </c>
      <c r="G396">
        <f ca="1">COUNTIF(OFFSET('정보 입력 시트'!$G399, 0, 0, 1, 15), $E$3)</f>
        <v>0</v>
      </c>
      <c r="H396" t="b">
        <f t="shared" ca="1" si="65"/>
        <v>0</v>
      </c>
      <c r="I396" t="str">
        <f ca="1">IF(NOT($H396), "", IF($F396=1,MATCH($E$2,OFFSET('정보 입력 시트'!$G399, 0, 0, 1, 15),0),0))</f>
        <v/>
      </c>
      <c r="J396" t="str">
        <f ca="1">IF(NOT($H396),"",IF($G396&lt;1, 0, MATCH($E$3,OFFSET('정보 입력 시트'!$G399, 0, 0, 1, 15),0)))</f>
        <v/>
      </c>
      <c r="K396" t="str">
        <f ca="1">IF(NOT($H396),"",IF($G396&lt;2, 0, MATCH($E$3,OFFSET('정보 입력 시트'!$G399, 0, J396, 1, 15-J396),0)+J396))</f>
        <v/>
      </c>
      <c r="L396" t="str">
        <f t="shared" ca="1" si="66"/>
        <v/>
      </c>
      <c r="M396" t="str" cm="1">
        <f t="array" aca="1" ref="M396" ca="1">_xlfn.IFS(NOT($H396),"",$L396=0,0,TRUE,J396)</f>
        <v/>
      </c>
      <c r="N396" t="str" cm="1">
        <f t="array" aca="1" ref="N396" ca="1">_xlfn.IFS(NOT($H396),"",$L396=0,0,TRUE,K396)</f>
        <v/>
      </c>
      <c r="O396" t="str" cm="1">
        <f t="array" aca="1" ref="O396" ca="1">_xlfn.IFS(NOT($H396), "", $F396=0, IF($G396=0, VLOOKUP("EMPTY",$D$29:$E$31,2,FALSE), VLOOKUP("REQUIRED",$D$29:$E$31,2,FALSE)), $F396&gt;1, VLOOKUP("OVER",$D$29:$E$31,2,FALSE), TRUE, VLOOKUP(I396, $A$9:$B$23, 2,FALSE))</f>
        <v/>
      </c>
      <c r="P396" t="str" cm="1">
        <f t="array" aca="1" ref="P396" ca="1">_xlfn.IFS(NOT($H396), "", $G396&lt;1, VLOOKUP("EMPTY",$D$29:$E$31,2,FALSE), $G396&gt;2, VLOOKUP("OVER",$D$29:$E$31,2,FALSE), TRUE, VLOOKUP(J396, $A$9:$B$23, 2,FALSE))</f>
        <v/>
      </c>
      <c r="Q396" t="str" cm="1">
        <f t="array" aca="1" ref="Q396" ca="1">_xlfn.IFS(NOT($H396), "", $G396&lt;2, VLOOKUP("EMPTY",$D$29:$E$31,2,FALSE), $G396&gt;2, VLOOKUP("OVER",$D$29:$E$31,2,FALSE), TRUE, VLOOKUP(K396, $A$9:$B$23, 2,FALSE))</f>
        <v/>
      </c>
    </row>
    <row r="397" spans="6:17" x14ac:dyDescent="0.3">
      <c r="F397">
        <f ca="1">COUNTIF(OFFSET('정보 입력 시트'!$G400, 0, 0, 1, 15), $E$2)</f>
        <v>0</v>
      </c>
      <c r="G397">
        <f ca="1">COUNTIF(OFFSET('정보 입력 시트'!$G400, 0, 0, 1, 15), $E$3)</f>
        <v>0</v>
      </c>
      <c r="H397" t="b">
        <f t="shared" ca="1" si="65"/>
        <v>0</v>
      </c>
      <c r="I397" t="str">
        <f ca="1">IF(NOT($H397), "", IF($F397=1,MATCH($E$2,OFFSET('정보 입력 시트'!$G400, 0, 0, 1, 15),0),0))</f>
        <v/>
      </c>
      <c r="J397" t="str">
        <f ca="1">IF(NOT($H397),"",IF($G397&lt;1, 0, MATCH($E$3,OFFSET('정보 입력 시트'!$G400, 0, 0, 1, 15),0)))</f>
        <v/>
      </c>
      <c r="K397" t="str">
        <f ca="1">IF(NOT($H397),"",IF($G397&lt;2, 0, MATCH($E$3,OFFSET('정보 입력 시트'!$G400, 0, J397, 1, 15-J397),0)+J397))</f>
        <v/>
      </c>
      <c r="L397" t="str">
        <f t="shared" ca="1" si="66"/>
        <v/>
      </c>
      <c r="M397" t="str" cm="1">
        <f t="array" aca="1" ref="M397" ca="1">_xlfn.IFS(NOT($H397),"",$L397=0,0,TRUE,J397)</f>
        <v/>
      </c>
      <c r="N397" t="str" cm="1">
        <f t="array" aca="1" ref="N397" ca="1">_xlfn.IFS(NOT($H397),"",$L397=0,0,TRUE,K397)</f>
        <v/>
      </c>
      <c r="O397" t="str" cm="1">
        <f t="array" aca="1" ref="O397" ca="1">_xlfn.IFS(NOT($H397), "", $F397=0, IF($G397=0, VLOOKUP("EMPTY",$D$29:$E$31,2,FALSE), VLOOKUP("REQUIRED",$D$29:$E$31,2,FALSE)), $F397&gt;1, VLOOKUP("OVER",$D$29:$E$31,2,FALSE), TRUE, VLOOKUP(I397, $A$9:$B$23, 2,FALSE))</f>
        <v/>
      </c>
      <c r="P397" t="str" cm="1">
        <f t="array" aca="1" ref="P397" ca="1">_xlfn.IFS(NOT($H397), "", $G397&lt;1, VLOOKUP("EMPTY",$D$29:$E$31,2,FALSE), $G397&gt;2, VLOOKUP("OVER",$D$29:$E$31,2,FALSE), TRUE, VLOOKUP(J397, $A$9:$B$23, 2,FALSE))</f>
        <v/>
      </c>
      <c r="Q397" t="str" cm="1">
        <f t="array" aca="1" ref="Q397" ca="1">_xlfn.IFS(NOT($H397), "", $G397&lt;2, VLOOKUP("EMPTY",$D$29:$E$31,2,FALSE), $G397&gt;2, VLOOKUP("OVER",$D$29:$E$31,2,FALSE), TRUE, VLOOKUP(K397, $A$9:$B$23, 2,FALSE))</f>
        <v/>
      </c>
    </row>
    <row r="398" spans="6:17" x14ac:dyDescent="0.3">
      <c r="F398">
        <f ca="1">COUNTIF(OFFSET('정보 입력 시트'!$G401, 0, 0, 1, 15), $E$2)</f>
        <v>0</v>
      </c>
      <c r="G398">
        <f ca="1">COUNTIF(OFFSET('정보 입력 시트'!$G401, 0, 0, 1, 15), $E$3)</f>
        <v>0</v>
      </c>
      <c r="H398" t="b">
        <f t="shared" ca="1" si="65"/>
        <v>0</v>
      </c>
      <c r="I398" t="str">
        <f ca="1">IF(NOT($H398), "", IF($F398=1,MATCH($E$2,OFFSET('정보 입력 시트'!$G401, 0, 0, 1, 15),0),0))</f>
        <v/>
      </c>
      <c r="J398" t="str">
        <f ca="1">IF(NOT($H398),"",IF($G398&lt;1, 0, MATCH($E$3,OFFSET('정보 입력 시트'!$G401, 0, 0, 1, 15),0)))</f>
        <v/>
      </c>
      <c r="K398" t="str">
        <f ca="1">IF(NOT($H398),"",IF($G398&lt;2, 0, MATCH($E$3,OFFSET('정보 입력 시트'!$G401, 0, J398, 1, 15-J398),0)+J398))</f>
        <v/>
      </c>
      <c r="L398" t="str">
        <f t="shared" ca="1" si="66"/>
        <v/>
      </c>
      <c r="M398" t="str" cm="1">
        <f t="array" aca="1" ref="M398" ca="1">_xlfn.IFS(NOT($H398),"",$L398=0,0,TRUE,J398)</f>
        <v/>
      </c>
      <c r="N398" t="str" cm="1">
        <f t="array" aca="1" ref="N398" ca="1">_xlfn.IFS(NOT($H398),"",$L398=0,0,TRUE,K398)</f>
        <v/>
      </c>
      <c r="O398" t="str" cm="1">
        <f t="array" aca="1" ref="O398" ca="1">_xlfn.IFS(NOT($H398), "", $F398=0, IF($G398=0, VLOOKUP("EMPTY",$D$29:$E$31,2,FALSE), VLOOKUP("REQUIRED",$D$29:$E$31,2,FALSE)), $F398&gt;1, VLOOKUP("OVER",$D$29:$E$31,2,FALSE), TRUE, VLOOKUP(I398, $A$9:$B$23, 2,FALSE))</f>
        <v/>
      </c>
      <c r="P398" t="str" cm="1">
        <f t="array" aca="1" ref="P398" ca="1">_xlfn.IFS(NOT($H398), "", $G398&lt;1, VLOOKUP("EMPTY",$D$29:$E$31,2,FALSE), $G398&gt;2, VLOOKUP("OVER",$D$29:$E$31,2,FALSE), TRUE, VLOOKUP(J398, $A$9:$B$23, 2,FALSE))</f>
        <v/>
      </c>
      <c r="Q398" t="str" cm="1">
        <f t="array" aca="1" ref="Q398" ca="1">_xlfn.IFS(NOT($H398), "", $G398&lt;2, VLOOKUP("EMPTY",$D$29:$E$31,2,FALSE), $G398&gt;2, VLOOKUP("OVER",$D$29:$E$31,2,FALSE), TRUE, VLOOKUP(K398, $A$9:$B$23, 2,FALSE))</f>
        <v/>
      </c>
    </row>
    <row r="399" spans="6:17" x14ac:dyDescent="0.3">
      <c r="F399">
        <f ca="1">COUNTIF(OFFSET('정보 입력 시트'!$G402, 0, 0, 1, 15), $E$2)</f>
        <v>0</v>
      </c>
      <c r="G399">
        <f ca="1">COUNTIF(OFFSET('정보 입력 시트'!$G402, 0, 0, 1, 15), $E$3)</f>
        <v>0</v>
      </c>
      <c r="H399" t="b">
        <f t="shared" ca="1" si="65"/>
        <v>0</v>
      </c>
      <c r="I399" t="str">
        <f ca="1">IF(NOT($H399), "", IF($F399=1,MATCH($E$2,OFFSET('정보 입력 시트'!$G402, 0, 0, 1, 15),0),0))</f>
        <v/>
      </c>
      <c r="J399" t="str">
        <f ca="1">IF(NOT($H399),"",IF($G399&lt;1, 0, MATCH($E$3,OFFSET('정보 입력 시트'!$G402, 0, 0, 1, 15),0)))</f>
        <v/>
      </c>
      <c r="K399" t="str">
        <f ca="1">IF(NOT($H399),"",IF($G399&lt;2, 0, MATCH($E$3,OFFSET('정보 입력 시트'!$G402, 0, J399, 1, 15-J399),0)+J399))</f>
        <v/>
      </c>
      <c r="L399" t="str">
        <f t="shared" ca="1" si="66"/>
        <v/>
      </c>
      <c r="M399" t="str" cm="1">
        <f t="array" aca="1" ref="M399" ca="1">_xlfn.IFS(NOT($H399),"",$L399=0,0,TRUE,J399)</f>
        <v/>
      </c>
      <c r="N399" t="str" cm="1">
        <f t="array" aca="1" ref="N399" ca="1">_xlfn.IFS(NOT($H399),"",$L399=0,0,TRUE,K399)</f>
        <v/>
      </c>
      <c r="O399" t="str" cm="1">
        <f t="array" aca="1" ref="O399" ca="1">_xlfn.IFS(NOT($H399), "", $F399=0, IF($G399=0, VLOOKUP("EMPTY",$D$29:$E$31,2,FALSE), VLOOKUP("REQUIRED",$D$29:$E$31,2,FALSE)), $F399&gt;1, VLOOKUP("OVER",$D$29:$E$31,2,FALSE), TRUE, VLOOKUP(I399, $A$9:$B$23, 2,FALSE))</f>
        <v/>
      </c>
      <c r="P399" t="str" cm="1">
        <f t="array" aca="1" ref="P399" ca="1">_xlfn.IFS(NOT($H399), "", $G399&lt;1, VLOOKUP("EMPTY",$D$29:$E$31,2,FALSE), $G399&gt;2, VLOOKUP("OVER",$D$29:$E$31,2,FALSE), TRUE, VLOOKUP(J399, $A$9:$B$23, 2,FALSE))</f>
        <v/>
      </c>
      <c r="Q399" t="str" cm="1">
        <f t="array" aca="1" ref="Q399" ca="1">_xlfn.IFS(NOT($H399), "", $G399&lt;2, VLOOKUP("EMPTY",$D$29:$E$31,2,FALSE), $G399&gt;2, VLOOKUP("OVER",$D$29:$E$31,2,FALSE), TRUE, VLOOKUP(K399, $A$9:$B$23, 2,FALSE))</f>
        <v/>
      </c>
    </row>
    <row r="400" spans="6:17" x14ac:dyDescent="0.3">
      <c r="F400">
        <f ca="1">COUNTIF(OFFSET('정보 입력 시트'!$G403, 0, 0, 1, 15), $E$2)</f>
        <v>0</v>
      </c>
      <c r="G400">
        <f ca="1">COUNTIF(OFFSET('정보 입력 시트'!$G403, 0, 0, 1, 15), $E$3)</f>
        <v>0</v>
      </c>
      <c r="H400" t="b">
        <f t="shared" ca="1" si="65"/>
        <v>0</v>
      </c>
      <c r="I400" t="str">
        <f ca="1">IF(NOT($H400), "", IF($F400=1,MATCH($E$2,OFFSET('정보 입력 시트'!$G403, 0, 0, 1, 15),0),0))</f>
        <v/>
      </c>
      <c r="J400" t="str">
        <f ca="1">IF(NOT($H400),"",IF($G400&lt;1, 0, MATCH($E$3,OFFSET('정보 입력 시트'!$G403, 0, 0, 1, 15),0)))</f>
        <v/>
      </c>
      <c r="K400" t="str">
        <f ca="1">IF(NOT($H400),"",IF($G400&lt;2, 0, MATCH($E$3,OFFSET('정보 입력 시트'!$G403, 0, J400, 1, 15-J400),0)+J400))</f>
        <v/>
      </c>
      <c r="L400" t="str">
        <f t="shared" ca="1" si="66"/>
        <v/>
      </c>
      <c r="M400" t="str" cm="1">
        <f t="array" aca="1" ref="M400" ca="1">_xlfn.IFS(NOT($H400),"",$L400=0,0,TRUE,J400)</f>
        <v/>
      </c>
      <c r="N400" t="str" cm="1">
        <f t="array" aca="1" ref="N400" ca="1">_xlfn.IFS(NOT($H400),"",$L400=0,0,TRUE,K400)</f>
        <v/>
      </c>
      <c r="O400" t="str" cm="1">
        <f t="array" aca="1" ref="O400" ca="1">_xlfn.IFS(NOT($H400), "", $F400=0, IF($G400=0, VLOOKUP("EMPTY",$D$29:$E$31,2,FALSE), VLOOKUP("REQUIRED",$D$29:$E$31,2,FALSE)), $F400&gt;1, VLOOKUP("OVER",$D$29:$E$31,2,FALSE), TRUE, VLOOKUP(I400, $A$9:$B$23, 2,FALSE))</f>
        <v/>
      </c>
      <c r="P400" t="str" cm="1">
        <f t="array" aca="1" ref="P400" ca="1">_xlfn.IFS(NOT($H400), "", $G400&lt;1, VLOOKUP("EMPTY",$D$29:$E$31,2,FALSE), $G400&gt;2, VLOOKUP("OVER",$D$29:$E$31,2,FALSE), TRUE, VLOOKUP(J400, $A$9:$B$23, 2,FALSE))</f>
        <v/>
      </c>
      <c r="Q400" t="str" cm="1">
        <f t="array" aca="1" ref="Q400" ca="1">_xlfn.IFS(NOT($H400), "", $G400&lt;2, VLOOKUP("EMPTY",$D$29:$E$31,2,FALSE), $G400&gt;2, VLOOKUP("OVER",$D$29:$E$31,2,FALSE), TRUE, VLOOKUP(K400, $A$9:$B$23, 2,FALSE))</f>
        <v/>
      </c>
    </row>
    <row r="401" spans="6:17" x14ac:dyDescent="0.3">
      <c r="F401">
        <f ca="1">COUNTIF(OFFSET('정보 입력 시트'!$G404, 0, 0, 1, 15), $E$2)</f>
        <v>0</v>
      </c>
      <c r="G401">
        <f ca="1">COUNTIF(OFFSET('정보 입력 시트'!$G404, 0, 0, 1, 15), $E$3)</f>
        <v>0</v>
      </c>
      <c r="H401" t="b">
        <f t="shared" ca="1" si="65"/>
        <v>0</v>
      </c>
      <c r="I401" t="str">
        <f ca="1">IF(NOT($H401), "", IF($F401=1,MATCH($E$2,OFFSET('정보 입력 시트'!$G404, 0, 0, 1, 15),0),0))</f>
        <v/>
      </c>
      <c r="J401" t="str">
        <f ca="1">IF(NOT($H401),"",IF($G401&lt;1, 0, MATCH($E$3,OFFSET('정보 입력 시트'!$G404, 0, 0, 1, 15),0)))</f>
        <v/>
      </c>
      <c r="K401" t="str">
        <f ca="1">IF(NOT($H401),"",IF($G401&lt;2, 0, MATCH($E$3,OFFSET('정보 입력 시트'!$G404, 0, J401, 1, 15-J401),0)+J401))</f>
        <v/>
      </c>
      <c r="L401" t="str">
        <f t="shared" ca="1" si="66"/>
        <v/>
      </c>
      <c r="M401" t="str" cm="1">
        <f t="array" aca="1" ref="M401" ca="1">_xlfn.IFS(NOT($H401),"",$L401=0,0,TRUE,J401)</f>
        <v/>
      </c>
      <c r="N401" t="str" cm="1">
        <f t="array" aca="1" ref="N401" ca="1">_xlfn.IFS(NOT($H401),"",$L401=0,0,TRUE,K401)</f>
        <v/>
      </c>
      <c r="O401" t="str" cm="1">
        <f t="array" aca="1" ref="O401" ca="1">_xlfn.IFS(NOT($H401), "", $F401=0, IF($G401=0, VLOOKUP("EMPTY",$D$29:$E$31,2,FALSE), VLOOKUP("REQUIRED",$D$29:$E$31,2,FALSE)), $F401&gt;1, VLOOKUP("OVER",$D$29:$E$31,2,FALSE), TRUE, VLOOKUP(I401, $A$9:$B$23, 2,FALSE))</f>
        <v/>
      </c>
      <c r="P401" t="str" cm="1">
        <f t="array" aca="1" ref="P401" ca="1">_xlfn.IFS(NOT($H401), "", $G401&lt;1, VLOOKUP("EMPTY",$D$29:$E$31,2,FALSE), $G401&gt;2, VLOOKUP("OVER",$D$29:$E$31,2,FALSE), TRUE, VLOOKUP(J401, $A$9:$B$23, 2,FALSE))</f>
        <v/>
      </c>
      <c r="Q401" t="str" cm="1">
        <f t="array" aca="1" ref="Q401" ca="1">_xlfn.IFS(NOT($H401), "", $G401&lt;2, VLOOKUP("EMPTY",$D$29:$E$31,2,FALSE), $G401&gt;2, VLOOKUP("OVER",$D$29:$E$31,2,FALSE), TRUE, VLOOKUP(K401, $A$9:$B$23, 2,FALSE))</f>
        <v/>
      </c>
    </row>
    <row r="402" spans="6:17" x14ac:dyDescent="0.3">
      <c r="F402">
        <f ca="1">COUNTIF(OFFSET('정보 입력 시트'!$G405, 0, 0, 1, 15), $E$2)</f>
        <v>0</v>
      </c>
      <c r="G402">
        <f ca="1">COUNTIF(OFFSET('정보 입력 시트'!$G405, 0, 0, 1, 15), $E$3)</f>
        <v>0</v>
      </c>
      <c r="H402" t="b">
        <f t="shared" ca="1" si="65"/>
        <v>0</v>
      </c>
      <c r="I402" t="str">
        <f ca="1">IF(NOT($H402), "", IF($F402=1,MATCH($E$2,OFFSET('정보 입력 시트'!$G405, 0, 0, 1, 15),0),0))</f>
        <v/>
      </c>
      <c r="J402" t="str">
        <f ca="1">IF(NOT($H402),"",IF($G402&lt;1, 0, MATCH($E$3,OFFSET('정보 입력 시트'!$G405, 0, 0, 1, 15),0)))</f>
        <v/>
      </c>
      <c r="K402" t="str">
        <f ca="1">IF(NOT($H402),"",IF($G402&lt;2, 0, MATCH($E$3,OFFSET('정보 입력 시트'!$G405, 0, J402, 1, 15-J402),0)+J402))</f>
        <v/>
      </c>
      <c r="L402" t="str">
        <f t="shared" ca="1" si="66"/>
        <v/>
      </c>
      <c r="M402" t="str" cm="1">
        <f t="array" aca="1" ref="M402" ca="1">_xlfn.IFS(NOT($H402),"",$L402=0,0,TRUE,J402)</f>
        <v/>
      </c>
      <c r="N402" t="str" cm="1">
        <f t="array" aca="1" ref="N402" ca="1">_xlfn.IFS(NOT($H402),"",$L402=0,0,TRUE,K402)</f>
        <v/>
      </c>
      <c r="O402" t="str" cm="1">
        <f t="array" aca="1" ref="O402" ca="1">_xlfn.IFS(NOT($H402), "", $F402=0, IF($G402=0, VLOOKUP("EMPTY",$D$29:$E$31,2,FALSE), VLOOKUP("REQUIRED",$D$29:$E$31,2,FALSE)), $F402&gt;1, VLOOKUP("OVER",$D$29:$E$31,2,FALSE), TRUE, VLOOKUP(I402, $A$9:$B$23, 2,FALSE))</f>
        <v/>
      </c>
      <c r="P402" t="str" cm="1">
        <f t="array" aca="1" ref="P402" ca="1">_xlfn.IFS(NOT($H402), "", $G402&lt;1, VLOOKUP("EMPTY",$D$29:$E$31,2,FALSE), $G402&gt;2, VLOOKUP("OVER",$D$29:$E$31,2,FALSE), TRUE, VLOOKUP(J402, $A$9:$B$23, 2,FALSE))</f>
        <v/>
      </c>
      <c r="Q402" t="str" cm="1">
        <f t="array" aca="1" ref="Q402" ca="1">_xlfn.IFS(NOT($H402), "", $G402&lt;2, VLOOKUP("EMPTY",$D$29:$E$31,2,FALSE), $G402&gt;2, VLOOKUP("OVER",$D$29:$E$31,2,FALSE), TRUE, VLOOKUP(K402, $A$9:$B$23, 2,FALSE))</f>
        <v/>
      </c>
    </row>
    <row r="403" spans="6:17" x14ac:dyDescent="0.3">
      <c r="F403">
        <f ca="1">COUNTIF(OFFSET('정보 입력 시트'!$G406, 0, 0, 1, 15), $E$2)</f>
        <v>0</v>
      </c>
      <c r="G403">
        <f ca="1">COUNTIF(OFFSET('정보 입력 시트'!$G406, 0, 0, 1, 15), $E$3)</f>
        <v>0</v>
      </c>
      <c r="H403" t="b">
        <f t="shared" ca="1" si="65"/>
        <v>0</v>
      </c>
      <c r="I403" t="str">
        <f ca="1">IF(NOT($H403), "", IF($F403=1,MATCH($E$2,OFFSET('정보 입력 시트'!$G406, 0, 0, 1, 15),0),0))</f>
        <v/>
      </c>
      <c r="J403" t="str">
        <f ca="1">IF(NOT($H403),"",IF($G403&lt;1, 0, MATCH($E$3,OFFSET('정보 입력 시트'!$G406, 0, 0, 1, 15),0)))</f>
        <v/>
      </c>
      <c r="K403" t="str">
        <f ca="1">IF(NOT($H403),"",IF($G403&lt;2, 0, MATCH($E$3,OFFSET('정보 입력 시트'!$G406, 0, J403, 1, 15-J403),0)+J403))</f>
        <v/>
      </c>
      <c r="L403" t="str">
        <f t="shared" ca="1" si="66"/>
        <v/>
      </c>
      <c r="M403" t="str" cm="1">
        <f t="array" aca="1" ref="M403" ca="1">_xlfn.IFS(NOT($H403),"",$L403=0,0,TRUE,J403)</f>
        <v/>
      </c>
      <c r="N403" t="str" cm="1">
        <f t="array" aca="1" ref="N403" ca="1">_xlfn.IFS(NOT($H403),"",$L403=0,0,TRUE,K403)</f>
        <v/>
      </c>
      <c r="O403" t="str" cm="1">
        <f t="array" aca="1" ref="O403" ca="1">_xlfn.IFS(NOT($H403), "", $F403=0, IF($G403=0, VLOOKUP("EMPTY",$D$29:$E$31,2,FALSE), VLOOKUP("REQUIRED",$D$29:$E$31,2,FALSE)), $F403&gt;1, VLOOKUP("OVER",$D$29:$E$31,2,FALSE), TRUE, VLOOKUP(I403, $A$9:$B$23, 2,FALSE))</f>
        <v/>
      </c>
      <c r="P403" t="str" cm="1">
        <f t="array" aca="1" ref="P403" ca="1">_xlfn.IFS(NOT($H403), "", $G403&lt;1, VLOOKUP("EMPTY",$D$29:$E$31,2,FALSE), $G403&gt;2, VLOOKUP("OVER",$D$29:$E$31,2,FALSE), TRUE, VLOOKUP(J403, $A$9:$B$23, 2,FALSE))</f>
        <v/>
      </c>
      <c r="Q403" t="str" cm="1">
        <f t="array" aca="1" ref="Q403" ca="1">_xlfn.IFS(NOT($H403), "", $G403&lt;2, VLOOKUP("EMPTY",$D$29:$E$31,2,FALSE), $G403&gt;2, VLOOKUP("OVER",$D$29:$E$31,2,FALSE), TRUE, VLOOKUP(K403, $A$9:$B$23, 2,FALSE))</f>
        <v/>
      </c>
    </row>
    <row r="404" spans="6:17" x14ac:dyDescent="0.3">
      <c r="F404">
        <f ca="1">COUNTIF(OFFSET('정보 입력 시트'!$G407, 0, 0, 1, 15), $E$2)</f>
        <v>0</v>
      </c>
      <c r="G404">
        <f ca="1">COUNTIF(OFFSET('정보 입력 시트'!$G407, 0, 0, 1, 15), $E$3)</f>
        <v>0</v>
      </c>
      <c r="H404" t="b">
        <f t="shared" ca="1" si="65"/>
        <v>0</v>
      </c>
      <c r="I404" t="str">
        <f ca="1">IF(NOT($H404), "", IF($F404=1,MATCH($E$2,OFFSET('정보 입력 시트'!$G407, 0, 0, 1, 15),0),0))</f>
        <v/>
      </c>
      <c r="J404" t="str">
        <f ca="1">IF(NOT($H404),"",IF($G404&lt;1, 0, MATCH($E$3,OFFSET('정보 입력 시트'!$G407, 0, 0, 1, 15),0)))</f>
        <v/>
      </c>
      <c r="K404" t="str">
        <f ca="1">IF(NOT($H404),"",IF($G404&lt;2, 0, MATCH($E$3,OFFSET('정보 입력 시트'!$G407, 0, J404, 1, 15-J404),0)+J404))</f>
        <v/>
      </c>
      <c r="L404" t="str">
        <f t="shared" ca="1" si="66"/>
        <v/>
      </c>
      <c r="M404" t="str" cm="1">
        <f t="array" aca="1" ref="M404" ca="1">_xlfn.IFS(NOT($H404),"",$L404=0,0,TRUE,J404)</f>
        <v/>
      </c>
      <c r="N404" t="str" cm="1">
        <f t="array" aca="1" ref="N404" ca="1">_xlfn.IFS(NOT($H404),"",$L404=0,0,TRUE,K404)</f>
        <v/>
      </c>
      <c r="O404" t="str" cm="1">
        <f t="array" aca="1" ref="O404" ca="1">_xlfn.IFS(NOT($H404), "", $F404=0, IF($G404=0, VLOOKUP("EMPTY",$D$29:$E$31,2,FALSE), VLOOKUP("REQUIRED",$D$29:$E$31,2,FALSE)), $F404&gt;1, VLOOKUP("OVER",$D$29:$E$31,2,FALSE), TRUE, VLOOKUP(I404, $A$9:$B$23, 2,FALSE))</f>
        <v/>
      </c>
      <c r="P404" t="str" cm="1">
        <f t="array" aca="1" ref="P404" ca="1">_xlfn.IFS(NOT($H404), "", $G404&lt;1, VLOOKUP("EMPTY",$D$29:$E$31,2,FALSE), $G404&gt;2, VLOOKUP("OVER",$D$29:$E$31,2,FALSE), TRUE, VLOOKUP(J404, $A$9:$B$23, 2,FALSE))</f>
        <v/>
      </c>
      <c r="Q404" t="str" cm="1">
        <f t="array" aca="1" ref="Q404" ca="1">_xlfn.IFS(NOT($H404), "", $G404&lt;2, VLOOKUP("EMPTY",$D$29:$E$31,2,FALSE), $G404&gt;2, VLOOKUP("OVER",$D$29:$E$31,2,FALSE), TRUE, VLOOKUP(K404, $A$9:$B$23, 2,FALSE))</f>
        <v/>
      </c>
    </row>
    <row r="405" spans="6:17" x14ac:dyDescent="0.3">
      <c r="F405">
        <f ca="1">COUNTIF(OFFSET('정보 입력 시트'!$G408, 0, 0, 1, 15), $E$2)</f>
        <v>0</v>
      </c>
      <c r="G405">
        <f ca="1">COUNTIF(OFFSET('정보 입력 시트'!$G408, 0, 0, 1, 15), $E$3)</f>
        <v>0</v>
      </c>
      <c r="H405" t="b">
        <f t="shared" ca="1" si="65"/>
        <v>0</v>
      </c>
      <c r="I405" t="str">
        <f ca="1">IF(NOT($H405), "", IF($F405=1,MATCH($E$2,OFFSET('정보 입력 시트'!$G408, 0, 0, 1, 15),0),0))</f>
        <v/>
      </c>
      <c r="J405" t="str">
        <f ca="1">IF(NOT($H405),"",IF($G405&lt;1, 0, MATCH($E$3,OFFSET('정보 입력 시트'!$G408, 0, 0, 1, 15),0)))</f>
        <v/>
      </c>
      <c r="K405" t="str">
        <f ca="1">IF(NOT($H405),"",IF($G405&lt;2, 0, MATCH($E$3,OFFSET('정보 입력 시트'!$G408, 0, J405, 1, 15-J405),0)+J405))</f>
        <v/>
      </c>
      <c r="L405" t="str">
        <f t="shared" ca="1" si="66"/>
        <v/>
      </c>
      <c r="M405" t="str" cm="1">
        <f t="array" aca="1" ref="M405" ca="1">_xlfn.IFS(NOT($H405),"",$L405=0,0,TRUE,J405)</f>
        <v/>
      </c>
      <c r="N405" t="str" cm="1">
        <f t="array" aca="1" ref="N405" ca="1">_xlfn.IFS(NOT($H405),"",$L405=0,0,TRUE,K405)</f>
        <v/>
      </c>
      <c r="O405" t="str" cm="1">
        <f t="array" aca="1" ref="O405" ca="1">_xlfn.IFS(NOT($H405), "", $F405=0, IF($G405=0, VLOOKUP("EMPTY",$D$29:$E$31,2,FALSE), VLOOKUP("REQUIRED",$D$29:$E$31,2,FALSE)), $F405&gt;1, VLOOKUP("OVER",$D$29:$E$31,2,FALSE), TRUE, VLOOKUP(I405, $A$9:$B$23, 2,FALSE))</f>
        <v/>
      </c>
      <c r="P405" t="str" cm="1">
        <f t="array" aca="1" ref="P405" ca="1">_xlfn.IFS(NOT($H405), "", $G405&lt;1, VLOOKUP("EMPTY",$D$29:$E$31,2,FALSE), $G405&gt;2, VLOOKUP("OVER",$D$29:$E$31,2,FALSE), TRUE, VLOOKUP(J405, $A$9:$B$23, 2,FALSE))</f>
        <v/>
      </c>
      <c r="Q405" t="str" cm="1">
        <f t="array" aca="1" ref="Q405" ca="1">_xlfn.IFS(NOT($H405), "", $G405&lt;2, VLOOKUP("EMPTY",$D$29:$E$31,2,FALSE), $G405&gt;2, VLOOKUP("OVER",$D$29:$E$31,2,FALSE), TRUE, VLOOKUP(K405, $A$9:$B$23, 2,FALSE))</f>
        <v/>
      </c>
    </row>
    <row r="406" spans="6:17" x14ac:dyDescent="0.3">
      <c r="F406">
        <f ca="1">COUNTIF(OFFSET('정보 입력 시트'!$G409, 0, 0, 1, 15), $E$2)</f>
        <v>0</v>
      </c>
      <c r="G406">
        <f ca="1">COUNTIF(OFFSET('정보 입력 시트'!$G409, 0, 0, 1, 15), $E$3)</f>
        <v>0</v>
      </c>
      <c r="H406" t="b">
        <f t="shared" ca="1" si="65"/>
        <v>0</v>
      </c>
      <c r="I406" t="str">
        <f ca="1">IF(NOT($H406), "", IF($F406=1,MATCH($E$2,OFFSET('정보 입력 시트'!$G409, 0, 0, 1, 15),0),0))</f>
        <v/>
      </c>
      <c r="J406" t="str">
        <f ca="1">IF(NOT($H406),"",IF($G406&lt;1, 0, MATCH($E$3,OFFSET('정보 입력 시트'!$G409, 0, 0, 1, 15),0)))</f>
        <v/>
      </c>
      <c r="K406" t="str">
        <f ca="1">IF(NOT($H406),"",IF($G406&lt;2, 0, MATCH($E$3,OFFSET('정보 입력 시트'!$G409, 0, J406, 1, 15-J406),0)+J406))</f>
        <v/>
      </c>
      <c r="L406" t="str">
        <f t="shared" ca="1" si="66"/>
        <v/>
      </c>
      <c r="M406" t="str" cm="1">
        <f t="array" aca="1" ref="M406" ca="1">_xlfn.IFS(NOT($H406),"",$L406=0,0,TRUE,J406)</f>
        <v/>
      </c>
      <c r="N406" t="str" cm="1">
        <f t="array" aca="1" ref="N406" ca="1">_xlfn.IFS(NOT($H406),"",$L406=0,0,TRUE,K406)</f>
        <v/>
      </c>
      <c r="O406" t="str" cm="1">
        <f t="array" aca="1" ref="O406" ca="1">_xlfn.IFS(NOT($H406), "", $F406=0, IF($G406=0, VLOOKUP("EMPTY",$D$29:$E$31,2,FALSE), VLOOKUP("REQUIRED",$D$29:$E$31,2,FALSE)), $F406&gt;1, VLOOKUP("OVER",$D$29:$E$31,2,FALSE), TRUE, VLOOKUP(I406, $A$9:$B$23, 2,FALSE))</f>
        <v/>
      </c>
      <c r="P406" t="str" cm="1">
        <f t="array" aca="1" ref="P406" ca="1">_xlfn.IFS(NOT($H406), "", $G406&lt;1, VLOOKUP("EMPTY",$D$29:$E$31,2,FALSE), $G406&gt;2, VLOOKUP("OVER",$D$29:$E$31,2,FALSE), TRUE, VLOOKUP(J406, $A$9:$B$23, 2,FALSE))</f>
        <v/>
      </c>
      <c r="Q406" t="str" cm="1">
        <f t="array" aca="1" ref="Q406" ca="1">_xlfn.IFS(NOT($H406), "", $G406&lt;2, VLOOKUP("EMPTY",$D$29:$E$31,2,FALSE), $G406&gt;2, VLOOKUP("OVER",$D$29:$E$31,2,FALSE), TRUE, VLOOKUP(K406, $A$9:$B$23, 2,FALSE))</f>
        <v/>
      </c>
    </row>
    <row r="407" spans="6:17" x14ac:dyDescent="0.3">
      <c r="F407">
        <f ca="1">COUNTIF(OFFSET('정보 입력 시트'!$G410, 0, 0, 1, 15), $E$2)</f>
        <v>0</v>
      </c>
      <c r="G407">
        <f ca="1">COUNTIF(OFFSET('정보 입력 시트'!$G410, 0, 0, 1, 15), $E$3)</f>
        <v>0</v>
      </c>
      <c r="H407" t="b">
        <f t="shared" ca="1" si="65"/>
        <v>0</v>
      </c>
      <c r="I407" t="str">
        <f ca="1">IF(NOT($H407), "", IF($F407=1,MATCH($E$2,OFFSET('정보 입력 시트'!$G410, 0, 0, 1, 15),0),0))</f>
        <v/>
      </c>
      <c r="J407" t="str">
        <f ca="1">IF(NOT($H407),"",IF($G407&lt;1, 0, MATCH($E$3,OFFSET('정보 입력 시트'!$G410, 0, 0, 1, 15),0)))</f>
        <v/>
      </c>
      <c r="K407" t="str">
        <f ca="1">IF(NOT($H407),"",IF($G407&lt;2, 0, MATCH($E$3,OFFSET('정보 입력 시트'!$G410, 0, J407, 1, 15-J407),0)+J407))</f>
        <v/>
      </c>
      <c r="L407" t="str">
        <f t="shared" ca="1" si="66"/>
        <v/>
      </c>
      <c r="M407" t="str" cm="1">
        <f t="array" aca="1" ref="M407" ca="1">_xlfn.IFS(NOT($H407),"",$L407=0,0,TRUE,J407)</f>
        <v/>
      </c>
      <c r="N407" t="str" cm="1">
        <f t="array" aca="1" ref="N407" ca="1">_xlfn.IFS(NOT($H407),"",$L407=0,0,TRUE,K407)</f>
        <v/>
      </c>
      <c r="O407" t="str" cm="1">
        <f t="array" aca="1" ref="O407" ca="1">_xlfn.IFS(NOT($H407), "", $F407=0, IF($G407=0, VLOOKUP("EMPTY",$D$29:$E$31,2,FALSE), VLOOKUP("REQUIRED",$D$29:$E$31,2,FALSE)), $F407&gt;1, VLOOKUP("OVER",$D$29:$E$31,2,FALSE), TRUE, VLOOKUP(I407, $A$9:$B$23, 2,FALSE))</f>
        <v/>
      </c>
      <c r="P407" t="str" cm="1">
        <f t="array" aca="1" ref="P407" ca="1">_xlfn.IFS(NOT($H407), "", $G407&lt;1, VLOOKUP("EMPTY",$D$29:$E$31,2,FALSE), $G407&gt;2, VLOOKUP("OVER",$D$29:$E$31,2,FALSE), TRUE, VLOOKUP(J407, $A$9:$B$23, 2,FALSE))</f>
        <v/>
      </c>
      <c r="Q407" t="str" cm="1">
        <f t="array" aca="1" ref="Q407" ca="1">_xlfn.IFS(NOT($H407), "", $G407&lt;2, VLOOKUP("EMPTY",$D$29:$E$31,2,FALSE), $G407&gt;2, VLOOKUP("OVER",$D$29:$E$31,2,FALSE), TRUE, VLOOKUP(K407, $A$9:$B$23, 2,FALSE))</f>
        <v/>
      </c>
    </row>
    <row r="408" spans="6:17" x14ac:dyDescent="0.3">
      <c r="F408">
        <f ca="1">COUNTIF(OFFSET('정보 입력 시트'!$G411, 0, 0, 1, 15), $E$2)</f>
        <v>0</v>
      </c>
      <c r="G408">
        <f ca="1">COUNTIF(OFFSET('정보 입력 시트'!$G411, 0, 0, 1, 15), $E$3)</f>
        <v>0</v>
      </c>
      <c r="H408" t="b">
        <f t="shared" ca="1" si="65"/>
        <v>0</v>
      </c>
      <c r="I408" t="str">
        <f ca="1">IF(NOT($H408), "", IF($F408=1,MATCH($E$2,OFFSET('정보 입력 시트'!$G411, 0, 0, 1, 15),0),0))</f>
        <v/>
      </c>
      <c r="J408" t="str">
        <f ca="1">IF(NOT($H408),"",IF($G408&lt;1, 0, MATCH($E$3,OFFSET('정보 입력 시트'!$G411, 0, 0, 1, 15),0)))</f>
        <v/>
      </c>
      <c r="K408" t="str">
        <f ca="1">IF(NOT($H408),"",IF($G408&lt;2, 0, MATCH($E$3,OFFSET('정보 입력 시트'!$G411, 0, J408, 1, 15-J408),0)+J408))</f>
        <v/>
      </c>
      <c r="L408" t="str">
        <f t="shared" ca="1" si="66"/>
        <v/>
      </c>
      <c r="M408" t="str" cm="1">
        <f t="array" aca="1" ref="M408" ca="1">_xlfn.IFS(NOT($H408),"",$L408=0,0,TRUE,J408)</f>
        <v/>
      </c>
      <c r="N408" t="str" cm="1">
        <f t="array" aca="1" ref="N408" ca="1">_xlfn.IFS(NOT($H408),"",$L408=0,0,TRUE,K408)</f>
        <v/>
      </c>
      <c r="O408" t="str" cm="1">
        <f t="array" aca="1" ref="O408" ca="1">_xlfn.IFS(NOT($H408), "", $F408=0, IF($G408=0, VLOOKUP("EMPTY",$D$29:$E$31,2,FALSE), VLOOKUP("REQUIRED",$D$29:$E$31,2,FALSE)), $F408&gt;1, VLOOKUP("OVER",$D$29:$E$31,2,FALSE), TRUE, VLOOKUP(I408, $A$9:$B$23, 2,FALSE))</f>
        <v/>
      </c>
      <c r="P408" t="str" cm="1">
        <f t="array" aca="1" ref="P408" ca="1">_xlfn.IFS(NOT($H408), "", $G408&lt;1, VLOOKUP("EMPTY",$D$29:$E$31,2,FALSE), $G408&gt;2, VLOOKUP("OVER",$D$29:$E$31,2,FALSE), TRUE, VLOOKUP(J408, $A$9:$B$23, 2,FALSE))</f>
        <v/>
      </c>
      <c r="Q408" t="str" cm="1">
        <f t="array" aca="1" ref="Q408" ca="1">_xlfn.IFS(NOT($H408), "", $G408&lt;2, VLOOKUP("EMPTY",$D$29:$E$31,2,FALSE), $G408&gt;2, VLOOKUP("OVER",$D$29:$E$31,2,FALSE), TRUE, VLOOKUP(K408, $A$9:$B$23, 2,FALSE))</f>
        <v/>
      </c>
    </row>
    <row r="409" spans="6:17" x14ac:dyDescent="0.3">
      <c r="F409">
        <f ca="1">COUNTIF(OFFSET('정보 입력 시트'!$G412, 0, 0, 1, 15), $E$2)</f>
        <v>0</v>
      </c>
      <c r="G409">
        <f ca="1">COUNTIF(OFFSET('정보 입력 시트'!$G412, 0, 0, 1, 15), $E$3)</f>
        <v>0</v>
      </c>
      <c r="H409" t="b">
        <f t="shared" ca="1" si="65"/>
        <v>0</v>
      </c>
      <c r="I409" t="str">
        <f ca="1">IF(NOT($H409), "", IF($F409=1,MATCH($E$2,OFFSET('정보 입력 시트'!$G412, 0, 0, 1, 15),0),0))</f>
        <v/>
      </c>
      <c r="J409" t="str">
        <f ca="1">IF(NOT($H409),"",IF($G409&lt;1, 0, MATCH($E$3,OFFSET('정보 입력 시트'!$G412, 0, 0, 1, 15),0)))</f>
        <v/>
      </c>
      <c r="K409" t="str">
        <f ca="1">IF(NOT($H409),"",IF($G409&lt;2, 0, MATCH($E$3,OFFSET('정보 입력 시트'!$G412, 0, J409, 1, 15-J409),0)+J409))</f>
        <v/>
      </c>
      <c r="L409" t="str">
        <f t="shared" ca="1" si="66"/>
        <v/>
      </c>
      <c r="M409" t="str" cm="1">
        <f t="array" aca="1" ref="M409" ca="1">_xlfn.IFS(NOT($H409),"",$L409=0,0,TRUE,J409)</f>
        <v/>
      </c>
      <c r="N409" t="str" cm="1">
        <f t="array" aca="1" ref="N409" ca="1">_xlfn.IFS(NOT($H409),"",$L409=0,0,TRUE,K409)</f>
        <v/>
      </c>
      <c r="O409" t="str" cm="1">
        <f t="array" aca="1" ref="O409" ca="1">_xlfn.IFS(NOT($H409), "", $F409=0, IF($G409=0, VLOOKUP("EMPTY",$D$29:$E$31,2,FALSE), VLOOKUP("REQUIRED",$D$29:$E$31,2,FALSE)), $F409&gt;1, VLOOKUP("OVER",$D$29:$E$31,2,FALSE), TRUE, VLOOKUP(I409, $A$9:$B$23, 2,FALSE))</f>
        <v/>
      </c>
      <c r="P409" t="str" cm="1">
        <f t="array" aca="1" ref="P409" ca="1">_xlfn.IFS(NOT($H409), "", $G409&lt;1, VLOOKUP("EMPTY",$D$29:$E$31,2,FALSE), $G409&gt;2, VLOOKUP("OVER",$D$29:$E$31,2,FALSE), TRUE, VLOOKUP(J409, $A$9:$B$23, 2,FALSE))</f>
        <v/>
      </c>
      <c r="Q409" t="str" cm="1">
        <f t="array" aca="1" ref="Q409" ca="1">_xlfn.IFS(NOT($H409), "", $G409&lt;2, VLOOKUP("EMPTY",$D$29:$E$31,2,FALSE), $G409&gt;2, VLOOKUP("OVER",$D$29:$E$31,2,FALSE), TRUE, VLOOKUP(K409, $A$9:$B$23, 2,FALSE))</f>
        <v/>
      </c>
    </row>
    <row r="410" spans="6:17" x14ac:dyDescent="0.3">
      <c r="F410">
        <f ca="1">COUNTIF(OFFSET('정보 입력 시트'!$G413, 0, 0, 1, 15), $E$2)</f>
        <v>0</v>
      </c>
      <c r="G410">
        <f ca="1">COUNTIF(OFFSET('정보 입력 시트'!$G413, 0, 0, 1, 15), $E$3)</f>
        <v>0</v>
      </c>
      <c r="H410" t="b">
        <f t="shared" ca="1" si="65"/>
        <v>0</v>
      </c>
      <c r="I410" t="str">
        <f ca="1">IF(NOT($H410), "", IF($F410=1,MATCH($E$2,OFFSET('정보 입력 시트'!$G413, 0, 0, 1, 15),0),0))</f>
        <v/>
      </c>
      <c r="J410" t="str">
        <f ca="1">IF(NOT($H410),"",IF($G410&lt;1, 0, MATCH($E$3,OFFSET('정보 입력 시트'!$G413, 0, 0, 1, 15),0)))</f>
        <v/>
      </c>
      <c r="K410" t="str">
        <f ca="1">IF(NOT($H410),"",IF($G410&lt;2, 0, MATCH($E$3,OFFSET('정보 입력 시트'!$G413, 0, J410, 1, 15-J410),0)+J410))</f>
        <v/>
      </c>
      <c r="L410" t="str">
        <f t="shared" ca="1" si="66"/>
        <v/>
      </c>
      <c r="M410" t="str" cm="1">
        <f t="array" aca="1" ref="M410" ca="1">_xlfn.IFS(NOT($H410),"",$L410=0,0,TRUE,J410)</f>
        <v/>
      </c>
      <c r="N410" t="str" cm="1">
        <f t="array" aca="1" ref="N410" ca="1">_xlfn.IFS(NOT($H410),"",$L410=0,0,TRUE,K410)</f>
        <v/>
      </c>
      <c r="O410" t="str" cm="1">
        <f t="array" aca="1" ref="O410" ca="1">_xlfn.IFS(NOT($H410), "", $F410=0, IF($G410=0, VLOOKUP("EMPTY",$D$29:$E$31,2,FALSE), VLOOKUP("REQUIRED",$D$29:$E$31,2,FALSE)), $F410&gt;1, VLOOKUP("OVER",$D$29:$E$31,2,FALSE), TRUE, VLOOKUP(I410, $A$9:$B$23, 2,FALSE))</f>
        <v/>
      </c>
      <c r="P410" t="str" cm="1">
        <f t="array" aca="1" ref="P410" ca="1">_xlfn.IFS(NOT($H410), "", $G410&lt;1, VLOOKUP("EMPTY",$D$29:$E$31,2,FALSE), $G410&gt;2, VLOOKUP("OVER",$D$29:$E$31,2,FALSE), TRUE, VLOOKUP(J410, $A$9:$B$23, 2,FALSE))</f>
        <v/>
      </c>
      <c r="Q410" t="str" cm="1">
        <f t="array" aca="1" ref="Q410" ca="1">_xlfn.IFS(NOT($H410), "", $G410&lt;2, VLOOKUP("EMPTY",$D$29:$E$31,2,FALSE), $G410&gt;2, VLOOKUP("OVER",$D$29:$E$31,2,FALSE), TRUE, VLOOKUP(K410, $A$9:$B$23, 2,FALSE))</f>
        <v/>
      </c>
    </row>
    <row r="411" spans="6:17" x14ac:dyDescent="0.3">
      <c r="F411">
        <f ca="1">COUNTIF(OFFSET('정보 입력 시트'!$G414, 0, 0, 1, 15), $E$2)</f>
        <v>0</v>
      </c>
      <c r="G411">
        <f ca="1">COUNTIF(OFFSET('정보 입력 시트'!$G414, 0, 0, 1, 15), $E$3)</f>
        <v>0</v>
      </c>
      <c r="H411" t="b">
        <f t="shared" ca="1" si="65"/>
        <v>0</v>
      </c>
      <c r="I411" t="str">
        <f ca="1">IF(NOT($H411), "", IF($F411=1,MATCH($E$2,OFFSET('정보 입력 시트'!$G414, 0, 0, 1, 15),0),0))</f>
        <v/>
      </c>
      <c r="J411" t="str">
        <f ca="1">IF(NOT($H411),"",IF($G411&lt;1, 0, MATCH($E$3,OFFSET('정보 입력 시트'!$G414, 0, 0, 1, 15),0)))</f>
        <v/>
      </c>
      <c r="K411" t="str">
        <f ca="1">IF(NOT($H411),"",IF($G411&lt;2, 0, MATCH($E$3,OFFSET('정보 입력 시트'!$G414, 0, J411, 1, 15-J411),0)+J411))</f>
        <v/>
      </c>
      <c r="L411" t="str">
        <f t="shared" ca="1" si="66"/>
        <v/>
      </c>
      <c r="M411" t="str" cm="1">
        <f t="array" aca="1" ref="M411" ca="1">_xlfn.IFS(NOT($H411),"",$L411=0,0,TRUE,J411)</f>
        <v/>
      </c>
      <c r="N411" t="str" cm="1">
        <f t="array" aca="1" ref="N411" ca="1">_xlfn.IFS(NOT($H411),"",$L411=0,0,TRUE,K411)</f>
        <v/>
      </c>
      <c r="O411" t="str" cm="1">
        <f t="array" aca="1" ref="O411" ca="1">_xlfn.IFS(NOT($H411), "", $F411=0, IF($G411=0, VLOOKUP("EMPTY",$D$29:$E$31,2,FALSE), VLOOKUP("REQUIRED",$D$29:$E$31,2,FALSE)), $F411&gt;1, VLOOKUP("OVER",$D$29:$E$31,2,FALSE), TRUE, VLOOKUP(I411, $A$9:$B$23, 2,FALSE))</f>
        <v/>
      </c>
      <c r="P411" t="str" cm="1">
        <f t="array" aca="1" ref="P411" ca="1">_xlfn.IFS(NOT($H411), "", $G411&lt;1, VLOOKUP("EMPTY",$D$29:$E$31,2,FALSE), $G411&gt;2, VLOOKUP("OVER",$D$29:$E$31,2,FALSE), TRUE, VLOOKUP(J411, $A$9:$B$23, 2,FALSE))</f>
        <v/>
      </c>
      <c r="Q411" t="str" cm="1">
        <f t="array" aca="1" ref="Q411" ca="1">_xlfn.IFS(NOT($H411), "", $G411&lt;2, VLOOKUP("EMPTY",$D$29:$E$31,2,FALSE), $G411&gt;2, VLOOKUP("OVER",$D$29:$E$31,2,FALSE), TRUE, VLOOKUP(K411, $A$9:$B$23, 2,FALSE))</f>
        <v/>
      </c>
    </row>
    <row r="412" spans="6:17" x14ac:dyDescent="0.3">
      <c r="F412">
        <f ca="1">COUNTIF(OFFSET('정보 입력 시트'!$G415, 0, 0, 1, 15), $E$2)</f>
        <v>0</v>
      </c>
      <c r="G412">
        <f ca="1">COUNTIF(OFFSET('정보 입력 시트'!$G415, 0, 0, 1, 15), $E$3)</f>
        <v>0</v>
      </c>
      <c r="H412" t="b">
        <f t="shared" ca="1" si="65"/>
        <v>0</v>
      </c>
      <c r="I412" t="str">
        <f ca="1">IF(NOT($H412), "", IF($F412=1,MATCH($E$2,OFFSET('정보 입력 시트'!$G415, 0, 0, 1, 15),0),0))</f>
        <v/>
      </c>
      <c r="J412" t="str">
        <f ca="1">IF(NOT($H412),"",IF($G412&lt;1, 0, MATCH($E$3,OFFSET('정보 입력 시트'!$G415, 0, 0, 1, 15),0)))</f>
        <v/>
      </c>
      <c r="K412" t="str">
        <f ca="1">IF(NOT($H412),"",IF($G412&lt;2, 0, MATCH($E$3,OFFSET('정보 입력 시트'!$G415, 0, J412, 1, 15-J412),0)+J412))</f>
        <v/>
      </c>
      <c r="L412" t="str">
        <f t="shared" ca="1" si="66"/>
        <v/>
      </c>
      <c r="M412" t="str" cm="1">
        <f t="array" aca="1" ref="M412" ca="1">_xlfn.IFS(NOT($H412),"",$L412=0,0,TRUE,J412)</f>
        <v/>
      </c>
      <c r="N412" t="str" cm="1">
        <f t="array" aca="1" ref="N412" ca="1">_xlfn.IFS(NOT($H412),"",$L412=0,0,TRUE,K412)</f>
        <v/>
      </c>
      <c r="O412" t="str" cm="1">
        <f t="array" aca="1" ref="O412" ca="1">_xlfn.IFS(NOT($H412), "", $F412=0, IF($G412=0, VLOOKUP("EMPTY",$D$29:$E$31,2,FALSE), VLOOKUP("REQUIRED",$D$29:$E$31,2,FALSE)), $F412&gt;1, VLOOKUP("OVER",$D$29:$E$31,2,FALSE), TRUE, VLOOKUP(I412, $A$9:$B$23, 2,FALSE))</f>
        <v/>
      </c>
      <c r="P412" t="str" cm="1">
        <f t="array" aca="1" ref="P412" ca="1">_xlfn.IFS(NOT($H412), "", $G412&lt;1, VLOOKUP("EMPTY",$D$29:$E$31,2,FALSE), $G412&gt;2, VLOOKUP("OVER",$D$29:$E$31,2,FALSE), TRUE, VLOOKUP(J412, $A$9:$B$23, 2,FALSE))</f>
        <v/>
      </c>
      <c r="Q412" t="str" cm="1">
        <f t="array" aca="1" ref="Q412" ca="1">_xlfn.IFS(NOT($H412), "", $G412&lt;2, VLOOKUP("EMPTY",$D$29:$E$31,2,FALSE), $G412&gt;2, VLOOKUP("OVER",$D$29:$E$31,2,FALSE), TRUE, VLOOKUP(K412, $A$9:$B$23, 2,FALSE))</f>
        <v/>
      </c>
    </row>
    <row r="413" spans="6:17" x14ac:dyDescent="0.3">
      <c r="F413">
        <f ca="1">COUNTIF(OFFSET('정보 입력 시트'!$G416, 0, 0, 1, 15), $E$2)</f>
        <v>0</v>
      </c>
      <c r="G413">
        <f ca="1">COUNTIF(OFFSET('정보 입력 시트'!$G416, 0, 0, 1, 15), $E$3)</f>
        <v>0</v>
      </c>
      <c r="H413" t="b">
        <f t="shared" ca="1" si="65"/>
        <v>0</v>
      </c>
      <c r="I413" t="str">
        <f ca="1">IF(NOT($H413), "", IF($F413=1,MATCH($E$2,OFFSET('정보 입력 시트'!$G416, 0, 0, 1, 15),0),0))</f>
        <v/>
      </c>
      <c r="J413" t="str">
        <f ca="1">IF(NOT($H413),"",IF($G413&lt;1, 0, MATCH($E$3,OFFSET('정보 입력 시트'!$G416, 0, 0, 1, 15),0)))</f>
        <v/>
      </c>
      <c r="K413" t="str">
        <f ca="1">IF(NOT($H413),"",IF($G413&lt;2, 0, MATCH($E$3,OFFSET('정보 입력 시트'!$G416, 0, J413, 1, 15-J413),0)+J413))</f>
        <v/>
      </c>
      <c r="L413" t="str">
        <f t="shared" ca="1" si="66"/>
        <v/>
      </c>
      <c r="M413" t="str" cm="1">
        <f t="array" aca="1" ref="M413" ca="1">_xlfn.IFS(NOT($H413),"",$L413=0,0,TRUE,J413)</f>
        <v/>
      </c>
      <c r="N413" t="str" cm="1">
        <f t="array" aca="1" ref="N413" ca="1">_xlfn.IFS(NOT($H413),"",$L413=0,0,TRUE,K413)</f>
        <v/>
      </c>
      <c r="O413" t="str" cm="1">
        <f t="array" aca="1" ref="O413" ca="1">_xlfn.IFS(NOT($H413), "", $F413=0, IF($G413=0, VLOOKUP("EMPTY",$D$29:$E$31,2,FALSE), VLOOKUP("REQUIRED",$D$29:$E$31,2,FALSE)), $F413&gt;1, VLOOKUP("OVER",$D$29:$E$31,2,FALSE), TRUE, VLOOKUP(I413, $A$9:$B$23, 2,FALSE))</f>
        <v/>
      </c>
      <c r="P413" t="str" cm="1">
        <f t="array" aca="1" ref="P413" ca="1">_xlfn.IFS(NOT($H413), "", $G413&lt;1, VLOOKUP("EMPTY",$D$29:$E$31,2,FALSE), $G413&gt;2, VLOOKUP("OVER",$D$29:$E$31,2,FALSE), TRUE, VLOOKUP(J413, $A$9:$B$23, 2,FALSE))</f>
        <v/>
      </c>
      <c r="Q413" t="str" cm="1">
        <f t="array" aca="1" ref="Q413" ca="1">_xlfn.IFS(NOT($H413), "", $G413&lt;2, VLOOKUP("EMPTY",$D$29:$E$31,2,FALSE), $G413&gt;2, VLOOKUP("OVER",$D$29:$E$31,2,FALSE), TRUE, VLOOKUP(K413, $A$9:$B$23, 2,FALSE))</f>
        <v/>
      </c>
    </row>
    <row r="414" spans="6:17" x14ac:dyDescent="0.3">
      <c r="F414">
        <f ca="1">COUNTIF(OFFSET('정보 입력 시트'!$G417, 0, 0, 1, 15), $E$2)</f>
        <v>0</v>
      </c>
      <c r="G414">
        <f ca="1">COUNTIF(OFFSET('정보 입력 시트'!$G417, 0, 0, 1, 15), $E$3)</f>
        <v>0</v>
      </c>
      <c r="H414" t="b">
        <f t="shared" ca="1" si="65"/>
        <v>0</v>
      </c>
      <c r="I414" t="str">
        <f ca="1">IF(NOT($H414), "", IF($F414=1,MATCH($E$2,OFFSET('정보 입력 시트'!$G417, 0, 0, 1, 15),0),0))</f>
        <v/>
      </c>
      <c r="J414" t="str">
        <f ca="1">IF(NOT($H414),"",IF($G414&lt;1, 0, MATCH($E$3,OFFSET('정보 입력 시트'!$G417, 0, 0, 1, 15),0)))</f>
        <v/>
      </c>
      <c r="K414" t="str">
        <f ca="1">IF(NOT($H414),"",IF($G414&lt;2, 0, MATCH($E$3,OFFSET('정보 입력 시트'!$G417, 0, J414, 1, 15-J414),0)+J414))</f>
        <v/>
      </c>
      <c r="L414" t="str">
        <f t="shared" ca="1" si="66"/>
        <v/>
      </c>
      <c r="M414" t="str" cm="1">
        <f t="array" aca="1" ref="M414" ca="1">_xlfn.IFS(NOT($H414),"",$L414=0,0,TRUE,J414)</f>
        <v/>
      </c>
      <c r="N414" t="str" cm="1">
        <f t="array" aca="1" ref="N414" ca="1">_xlfn.IFS(NOT($H414),"",$L414=0,0,TRUE,K414)</f>
        <v/>
      </c>
      <c r="O414" t="str" cm="1">
        <f t="array" aca="1" ref="O414" ca="1">_xlfn.IFS(NOT($H414), "", $F414=0, IF($G414=0, VLOOKUP("EMPTY",$D$29:$E$31,2,FALSE), VLOOKUP("REQUIRED",$D$29:$E$31,2,FALSE)), $F414&gt;1, VLOOKUP("OVER",$D$29:$E$31,2,FALSE), TRUE, VLOOKUP(I414, $A$9:$B$23, 2,FALSE))</f>
        <v/>
      </c>
      <c r="P414" t="str" cm="1">
        <f t="array" aca="1" ref="P414" ca="1">_xlfn.IFS(NOT($H414), "", $G414&lt;1, VLOOKUP("EMPTY",$D$29:$E$31,2,FALSE), $G414&gt;2, VLOOKUP("OVER",$D$29:$E$31,2,FALSE), TRUE, VLOOKUP(J414, $A$9:$B$23, 2,FALSE))</f>
        <v/>
      </c>
      <c r="Q414" t="str" cm="1">
        <f t="array" aca="1" ref="Q414" ca="1">_xlfn.IFS(NOT($H414), "", $G414&lt;2, VLOOKUP("EMPTY",$D$29:$E$31,2,FALSE), $G414&gt;2, VLOOKUP("OVER",$D$29:$E$31,2,FALSE), TRUE, VLOOKUP(K414, $A$9:$B$23, 2,FALSE))</f>
        <v/>
      </c>
    </row>
    <row r="415" spans="6:17" x14ac:dyDescent="0.3">
      <c r="F415">
        <f ca="1">COUNTIF(OFFSET('정보 입력 시트'!$G418, 0, 0, 1, 15), $E$2)</f>
        <v>0</v>
      </c>
      <c r="G415">
        <f ca="1">COUNTIF(OFFSET('정보 입력 시트'!$G418, 0, 0, 1, 15), $E$3)</f>
        <v>0</v>
      </c>
      <c r="H415" t="b">
        <f t="shared" ca="1" si="65"/>
        <v>0</v>
      </c>
      <c r="I415" t="str">
        <f ca="1">IF(NOT($H415), "", IF($F415=1,MATCH($E$2,OFFSET('정보 입력 시트'!$G418, 0, 0, 1, 15),0),0))</f>
        <v/>
      </c>
      <c r="J415" t="str">
        <f ca="1">IF(NOT($H415),"",IF($G415&lt;1, 0, MATCH($E$3,OFFSET('정보 입력 시트'!$G418, 0, 0, 1, 15),0)))</f>
        <v/>
      </c>
      <c r="K415" t="str">
        <f ca="1">IF(NOT($H415),"",IF($G415&lt;2, 0, MATCH($E$3,OFFSET('정보 입력 시트'!$G418, 0, J415, 1, 15-J415),0)+J415))</f>
        <v/>
      </c>
      <c r="L415" t="str">
        <f t="shared" ca="1" si="66"/>
        <v/>
      </c>
      <c r="M415" t="str" cm="1">
        <f t="array" aca="1" ref="M415" ca="1">_xlfn.IFS(NOT($H415),"",$L415=0,0,TRUE,J415)</f>
        <v/>
      </c>
      <c r="N415" t="str" cm="1">
        <f t="array" aca="1" ref="N415" ca="1">_xlfn.IFS(NOT($H415),"",$L415=0,0,TRUE,K415)</f>
        <v/>
      </c>
      <c r="O415" t="str" cm="1">
        <f t="array" aca="1" ref="O415" ca="1">_xlfn.IFS(NOT($H415), "", $F415=0, IF($G415=0, VLOOKUP("EMPTY",$D$29:$E$31,2,FALSE), VLOOKUP("REQUIRED",$D$29:$E$31,2,FALSE)), $F415&gt;1, VLOOKUP("OVER",$D$29:$E$31,2,FALSE), TRUE, VLOOKUP(I415, $A$9:$B$23, 2,FALSE))</f>
        <v/>
      </c>
      <c r="P415" t="str" cm="1">
        <f t="array" aca="1" ref="P415" ca="1">_xlfn.IFS(NOT($H415), "", $G415&lt;1, VLOOKUP("EMPTY",$D$29:$E$31,2,FALSE), $G415&gt;2, VLOOKUP("OVER",$D$29:$E$31,2,FALSE), TRUE, VLOOKUP(J415, $A$9:$B$23, 2,FALSE))</f>
        <v/>
      </c>
      <c r="Q415" t="str" cm="1">
        <f t="array" aca="1" ref="Q415" ca="1">_xlfn.IFS(NOT($H415), "", $G415&lt;2, VLOOKUP("EMPTY",$D$29:$E$31,2,FALSE), $G415&gt;2, VLOOKUP("OVER",$D$29:$E$31,2,FALSE), TRUE, VLOOKUP(K415, $A$9:$B$23, 2,FALSE))</f>
        <v/>
      </c>
    </row>
    <row r="416" spans="6:17" x14ac:dyDescent="0.3">
      <c r="F416">
        <f ca="1">COUNTIF(OFFSET('정보 입력 시트'!$G419, 0, 0, 1, 15), $E$2)</f>
        <v>0</v>
      </c>
      <c r="G416">
        <f ca="1">COUNTIF(OFFSET('정보 입력 시트'!$G419, 0, 0, 1, 15), $E$3)</f>
        <v>0</v>
      </c>
      <c r="H416" t="b">
        <f t="shared" ca="1" si="65"/>
        <v>0</v>
      </c>
      <c r="I416" t="str">
        <f ca="1">IF(NOT($H416), "", IF($F416=1,MATCH($E$2,OFFSET('정보 입력 시트'!$G419, 0, 0, 1, 15),0),0))</f>
        <v/>
      </c>
      <c r="J416" t="str">
        <f ca="1">IF(NOT($H416),"",IF($G416&lt;1, 0, MATCH($E$3,OFFSET('정보 입력 시트'!$G419, 0, 0, 1, 15),0)))</f>
        <v/>
      </c>
      <c r="K416" t="str">
        <f ca="1">IF(NOT($H416),"",IF($G416&lt;2, 0, MATCH($E$3,OFFSET('정보 입력 시트'!$G419, 0, J416, 1, 15-J416),0)+J416))</f>
        <v/>
      </c>
      <c r="L416" t="str">
        <f t="shared" ca="1" si="66"/>
        <v/>
      </c>
      <c r="M416" t="str" cm="1">
        <f t="array" aca="1" ref="M416" ca="1">_xlfn.IFS(NOT($H416),"",$L416=0,0,TRUE,J416)</f>
        <v/>
      </c>
      <c r="N416" t="str" cm="1">
        <f t="array" aca="1" ref="N416" ca="1">_xlfn.IFS(NOT($H416),"",$L416=0,0,TRUE,K416)</f>
        <v/>
      </c>
      <c r="O416" t="str" cm="1">
        <f t="array" aca="1" ref="O416" ca="1">_xlfn.IFS(NOT($H416), "", $F416=0, IF($G416=0, VLOOKUP("EMPTY",$D$29:$E$31,2,FALSE), VLOOKUP("REQUIRED",$D$29:$E$31,2,FALSE)), $F416&gt;1, VLOOKUP("OVER",$D$29:$E$31,2,FALSE), TRUE, VLOOKUP(I416, $A$9:$B$23, 2,FALSE))</f>
        <v/>
      </c>
      <c r="P416" t="str" cm="1">
        <f t="array" aca="1" ref="P416" ca="1">_xlfn.IFS(NOT($H416), "", $G416&lt;1, VLOOKUP("EMPTY",$D$29:$E$31,2,FALSE), $G416&gt;2, VLOOKUP("OVER",$D$29:$E$31,2,FALSE), TRUE, VLOOKUP(J416, $A$9:$B$23, 2,FALSE))</f>
        <v/>
      </c>
      <c r="Q416" t="str" cm="1">
        <f t="array" aca="1" ref="Q416" ca="1">_xlfn.IFS(NOT($H416), "", $G416&lt;2, VLOOKUP("EMPTY",$D$29:$E$31,2,FALSE), $G416&gt;2, VLOOKUP("OVER",$D$29:$E$31,2,FALSE), TRUE, VLOOKUP(K416, $A$9:$B$23, 2,FALSE))</f>
        <v/>
      </c>
    </row>
    <row r="417" spans="6:17" x14ac:dyDescent="0.3">
      <c r="F417">
        <f ca="1">COUNTIF(OFFSET('정보 입력 시트'!$G420, 0, 0, 1, 15), $E$2)</f>
        <v>0</v>
      </c>
      <c r="G417">
        <f ca="1">COUNTIF(OFFSET('정보 입력 시트'!$G420, 0, 0, 1, 15), $E$3)</f>
        <v>0</v>
      </c>
      <c r="H417" t="b">
        <f t="shared" ca="1" si="65"/>
        <v>0</v>
      </c>
      <c r="I417" t="str">
        <f ca="1">IF(NOT($H417), "", IF($F417=1,MATCH($E$2,OFFSET('정보 입력 시트'!$G420, 0, 0, 1, 15),0),0))</f>
        <v/>
      </c>
      <c r="J417" t="str">
        <f ca="1">IF(NOT($H417),"",IF($G417&lt;1, 0, MATCH($E$3,OFFSET('정보 입력 시트'!$G420, 0, 0, 1, 15),0)))</f>
        <v/>
      </c>
      <c r="K417" t="str">
        <f ca="1">IF(NOT($H417),"",IF($G417&lt;2, 0, MATCH($E$3,OFFSET('정보 입력 시트'!$G420, 0, J417, 1, 15-J417),0)+J417))</f>
        <v/>
      </c>
      <c r="L417" t="str">
        <f t="shared" ca="1" si="66"/>
        <v/>
      </c>
      <c r="M417" t="str" cm="1">
        <f t="array" aca="1" ref="M417" ca="1">_xlfn.IFS(NOT($H417),"",$L417=0,0,TRUE,J417)</f>
        <v/>
      </c>
      <c r="N417" t="str" cm="1">
        <f t="array" aca="1" ref="N417" ca="1">_xlfn.IFS(NOT($H417),"",$L417=0,0,TRUE,K417)</f>
        <v/>
      </c>
      <c r="O417" t="str" cm="1">
        <f t="array" aca="1" ref="O417" ca="1">_xlfn.IFS(NOT($H417), "", $F417=0, IF($G417=0, VLOOKUP("EMPTY",$D$29:$E$31,2,FALSE), VLOOKUP("REQUIRED",$D$29:$E$31,2,FALSE)), $F417&gt;1, VLOOKUP("OVER",$D$29:$E$31,2,FALSE), TRUE, VLOOKUP(I417, $A$9:$B$23, 2,FALSE))</f>
        <v/>
      </c>
      <c r="P417" t="str" cm="1">
        <f t="array" aca="1" ref="P417" ca="1">_xlfn.IFS(NOT($H417), "", $G417&lt;1, VLOOKUP("EMPTY",$D$29:$E$31,2,FALSE), $G417&gt;2, VLOOKUP("OVER",$D$29:$E$31,2,FALSE), TRUE, VLOOKUP(J417, $A$9:$B$23, 2,FALSE))</f>
        <v/>
      </c>
      <c r="Q417" t="str" cm="1">
        <f t="array" aca="1" ref="Q417" ca="1">_xlfn.IFS(NOT($H417), "", $G417&lt;2, VLOOKUP("EMPTY",$D$29:$E$31,2,FALSE), $G417&gt;2, VLOOKUP("OVER",$D$29:$E$31,2,FALSE), TRUE, VLOOKUP(K417, $A$9:$B$23, 2,FALSE))</f>
        <v/>
      </c>
    </row>
    <row r="418" spans="6:17" x14ac:dyDescent="0.3">
      <c r="F418">
        <f ca="1">COUNTIF(OFFSET('정보 입력 시트'!$G421, 0, 0, 1, 15), $E$2)</f>
        <v>0</v>
      </c>
      <c r="G418">
        <f ca="1">COUNTIF(OFFSET('정보 입력 시트'!$G421, 0, 0, 1, 15), $E$3)</f>
        <v>0</v>
      </c>
      <c r="H418" t="b">
        <f t="shared" ca="1" si="65"/>
        <v>0</v>
      </c>
      <c r="I418" t="str">
        <f ca="1">IF(NOT($H418), "", IF($F418=1,MATCH($E$2,OFFSET('정보 입력 시트'!$G421, 0, 0, 1, 15),0),0))</f>
        <v/>
      </c>
      <c r="J418" t="str">
        <f ca="1">IF(NOT($H418),"",IF($G418&lt;1, 0, MATCH($E$3,OFFSET('정보 입력 시트'!$G421, 0, 0, 1, 15),0)))</f>
        <v/>
      </c>
      <c r="K418" t="str">
        <f ca="1">IF(NOT($H418),"",IF($G418&lt;2, 0, MATCH($E$3,OFFSET('정보 입력 시트'!$G421, 0, J418, 1, 15-J418),0)+J418))</f>
        <v/>
      </c>
      <c r="L418" t="str">
        <f t="shared" ca="1" si="66"/>
        <v/>
      </c>
      <c r="M418" t="str" cm="1">
        <f t="array" aca="1" ref="M418" ca="1">_xlfn.IFS(NOT($H418),"",$L418=0,0,TRUE,J418)</f>
        <v/>
      </c>
      <c r="N418" t="str" cm="1">
        <f t="array" aca="1" ref="N418" ca="1">_xlfn.IFS(NOT($H418),"",$L418=0,0,TRUE,K418)</f>
        <v/>
      </c>
      <c r="O418" t="str" cm="1">
        <f t="array" aca="1" ref="O418" ca="1">_xlfn.IFS(NOT($H418), "", $F418=0, IF($G418=0, VLOOKUP("EMPTY",$D$29:$E$31,2,FALSE), VLOOKUP("REQUIRED",$D$29:$E$31,2,FALSE)), $F418&gt;1, VLOOKUP("OVER",$D$29:$E$31,2,FALSE), TRUE, VLOOKUP(I418, $A$9:$B$23, 2,FALSE))</f>
        <v/>
      </c>
      <c r="P418" t="str" cm="1">
        <f t="array" aca="1" ref="P418" ca="1">_xlfn.IFS(NOT($H418), "", $G418&lt;1, VLOOKUP("EMPTY",$D$29:$E$31,2,FALSE), $G418&gt;2, VLOOKUP("OVER",$D$29:$E$31,2,FALSE), TRUE, VLOOKUP(J418, $A$9:$B$23, 2,FALSE))</f>
        <v/>
      </c>
      <c r="Q418" t="str" cm="1">
        <f t="array" aca="1" ref="Q418" ca="1">_xlfn.IFS(NOT($H418), "", $G418&lt;2, VLOOKUP("EMPTY",$D$29:$E$31,2,FALSE), $G418&gt;2, VLOOKUP("OVER",$D$29:$E$31,2,FALSE), TRUE, VLOOKUP(K418, $A$9:$B$23, 2,FALSE))</f>
        <v/>
      </c>
    </row>
    <row r="419" spans="6:17" x14ac:dyDescent="0.3">
      <c r="F419">
        <f ca="1">COUNTIF(OFFSET('정보 입력 시트'!$G422, 0, 0, 1, 15), $E$2)</f>
        <v>0</v>
      </c>
      <c r="G419">
        <f ca="1">COUNTIF(OFFSET('정보 입력 시트'!$G422, 0, 0, 1, 15), $E$3)</f>
        <v>0</v>
      </c>
      <c r="H419" t="b">
        <f t="shared" ca="1" si="65"/>
        <v>0</v>
      </c>
      <c r="I419" t="str">
        <f ca="1">IF(NOT($H419), "", IF($F419=1,MATCH($E$2,OFFSET('정보 입력 시트'!$G422, 0, 0, 1, 15),0),0))</f>
        <v/>
      </c>
      <c r="J419" t="str">
        <f ca="1">IF(NOT($H419),"",IF($G419&lt;1, 0, MATCH($E$3,OFFSET('정보 입력 시트'!$G422, 0, 0, 1, 15),0)))</f>
        <v/>
      </c>
      <c r="K419" t="str">
        <f ca="1">IF(NOT($H419),"",IF($G419&lt;2, 0, MATCH($E$3,OFFSET('정보 입력 시트'!$G422, 0, J419, 1, 15-J419),0)+J419))</f>
        <v/>
      </c>
      <c r="L419" t="str">
        <f t="shared" ca="1" si="66"/>
        <v/>
      </c>
      <c r="M419" t="str" cm="1">
        <f t="array" aca="1" ref="M419" ca="1">_xlfn.IFS(NOT($H419),"",$L419=0,0,TRUE,J419)</f>
        <v/>
      </c>
      <c r="N419" t="str" cm="1">
        <f t="array" aca="1" ref="N419" ca="1">_xlfn.IFS(NOT($H419),"",$L419=0,0,TRUE,K419)</f>
        <v/>
      </c>
      <c r="O419" t="str" cm="1">
        <f t="array" aca="1" ref="O419" ca="1">_xlfn.IFS(NOT($H419), "", $F419=0, IF($G419=0, VLOOKUP("EMPTY",$D$29:$E$31,2,FALSE), VLOOKUP("REQUIRED",$D$29:$E$31,2,FALSE)), $F419&gt;1, VLOOKUP("OVER",$D$29:$E$31,2,FALSE), TRUE, VLOOKUP(I419, $A$9:$B$23, 2,FALSE))</f>
        <v/>
      </c>
      <c r="P419" t="str" cm="1">
        <f t="array" aca="1" ref="P419" ca="1">_xlfn.IFS(NOT($H419), "", $G419&lt;1, VLOOKUP("EMPTY",$D$29:$E$31,2,FALSE), $G419&gt;2, VLOOKUP("OVER",$D$29:$E$31,2,FALSE), TRUE, VLOOKUP(J419, $A$9:$B$23, 2,FALSE))</f>
        <v/>
      </c>
      <c r="Q419" t="str" cm="1">
        <f t="array" aca="1" ref="Q419" ca="1">_xlfn.IFS(NOT($H419), "", $G419&lt;2, VLOOKUP("EMPTY",$D$29:$E$31,2,FALSE), $G419&gt;2, VLOOKUP("OVER",$D$29:$E$31,2,FALSE), TRUE, VLOOKUP(K419, $A$9:$B$23, 2,FALSE))</f>
        <v/>
      </c>
    </row>
    <row r="420" spans="6:17" x14ac:dyDescent="0.3">
      <c r="F420">
        <f ca="1">COUNTIF(OFFSET('정보 입력 시트'!$G423, 0, 0, 1, 15), $E$2)</f>
        <v>0</v>
      </c>
      <c r="G420">
        <f ca="1">COUNTIF(OFFSET('정보 입력 시트'!$G423, 0, 0, 1, 15), $E$3)</f>
        <v>0</v>
      </c>
      <c r="H420" t="b">
        <f t="shared" ca="1" si="65"/>
        <v>0</v>
      </c>
      <c r="I420" t="str">
        <f ca="1">IF(NOT($H420), "", IF($F420=1,MATCH($E$2,OFFSET('정보 입력 시트'!$G423, 0, 0, 1, 15),0),0))</f>
        <v/>
      </c>
      <c r="J420" t="str">
        <f ca="1">IF(NOT($H420),"",IF($G420&lt;1, 0, MATCH($E$3,OFFSET('정보 입력 시트'!$G423, 0, 0, 1, 15),0)))</f>
        <v/>
      </c>
      <c r="K420" t="str">
        <f ca="1">IF(NOT($H420),"",IF($G420&lt;2, 0, MATCH($E$3,OFFSET('정보 입력 시트'!$G423, 0, J420, 1, 15-J420),0)+J420))</f>
        <v/>
      </c>
      <c r="L420" t="str">
        <f t="shared" ca="1" si="66"/>
        <v/>
      </c>
      <c r="M420" t="str" cm="1">
        <f t="array" aca="1" ref="M420" ca="1">_xlfn.IFS(NOT($H420),"",$L420=0,0,TRUE,J420)</f>
        <v/>
      </c>
      <c r="N420" t="str" cm="1">
        <f t="array" aca="1" ref="N420" ca="1">_xlfn.IFS(NOT($H420),"",$L420=0,0,TRUE,K420)</f>
        <v/>
      </c>
      <c r="O420" t="str" cm="1">
        <f t="array" aca="1" ref="O420" ca="1">_xlfn.IFS(NOT($H420), "", $F420=0, IF($G420=0, VLOOKUP("EMPTY",$D$29:$E$31,2,FALSE), VLOOKUP("REQUIRED",$D$29:$E$31,2,FALSE)), $F420&gt;1, VLOOKUP("OVER",$D$29:$E$31,2,FALSE), TRUE, VLOOKUP(I420, $A$9:$B$23, 2,FALSE))</f>
        <v/>
      </c>
      <c r="P420" t="str" cm="1">
        <f t="array" aca="1" ref="P420" ca="1">_xlfn.IFS(NOT($H420), "", $G420&lt;1, VLOOKUP("EMPTY",$D$29:$E$31,2,FALSE), $G420&gt;2, VLOOKUP("OVER",$D$29:$E$31,2,FALSE), TRUE, VLOOKUP(J420, $A$9:$B$23, 2,FALSE))</f>
        <v/>
      </c>
      <c r="Q420" t="str" cm="1">
        <f t="array" aca="1" ref="Q420" ca="1">_xlfn.IFS(NOT($H420), "", $G420&lt;2, VLOOKUP("EMPTY",$D$29:$E$31,2,FALSE), $G420&gt;2, VLOOKUP("OVER",$D$29:$E$31,2,FALSE), TRUE, VLOOKUP(K420, $A$9:$B$23, 2,FALSE))</f>
        <v/>
      </c>
    </row>
    <row r="421" spans="6:17" x14ac:dyDescent="0.3">
      <c r="F421">
        <f ca="1">COUNTIF(OFFSET('정보 입력 시트'!$G424, 0, 0, 1, 15), $E$2)</f>
        <v>0</v>
      </c>
      <c r="G421">
        <f ca="1">COUNTIF(OFFSET('정보 입력 시트'!$G424, 0, 0, 1, 15), $E$3)</f>
        <v>0</v>
      </c>
      <c r="H421" t="b">
        <f t="shared" ca="1" si="65"/>
        <v>0</v>
      </c>
      <c r="I421" t="str">
        <f ca="1">IF(NOT($H421), "", IF($F421=1,MATCH($E$2,OFFSET('정보 입력 시트'!$G424, 0, 0, 1, 15),0),0))</f>
        <v/>
      </c>
      <c r="J421" t="str">
        <f ca="1">IF(NOT($H421),"",IF($G421&lt;1, 0, MATCH($E$3,OFFSET('정보 입력 시트'!$G424, 0, 0, 1, 15),0)))</f>
        <v/>
      </c>
      <c r="K421" t="str">
        <f ca="1">IF(NOT($H421),"",IF($G421&lt;2, 0, MATCH($E$3,OFFSET('정보 입력 시트'!$G424, 0, J421, 1, 15-J421),0)+J421))</f>
        <v/>
      </c>
      <c r="L421" t="str">
        <f t="shared" ca="1" si="66"/>
        <v/>
      </c>
      <c r="M421" t="str" cm="1">
        <f t="array" aca="1" ref="M421" ca="1">_xlfn.IFS(NOT($H421),"",$L421=0,0,TRUE,J421)</f>
        <v/>
      </c>
      <c r="N421" t="str" cm="1">
        <f t="array" aca="1" ref="N421" ca="1">_xlfn.IFS(NOT($H421),"",$L421=0,0,TRUE,K421)</f>
        <v/>
      </c>
      <c r="O421" t="str" cm="1">
        <f t="array" aca="1" ref="O421" ca="1">_xlfn.IFS(NOT($H421), "", $F421=0, IF($G421=0, VLOOKUP("EMPTY",$D$29:$E$31,2,FALSE), VLOOKUP("REQUIRED",$D$29:$E$31,2,FALSE)), $F421&gt;1, VLOOKUP("OVER",$D$29:$E$31,2,FALSE), TRUE, VLOOKUP(I421, $A$9:$B$23, 2,FALSE))</f>
        <v/>
      </c>
      <c r="P421" t="str" cm="1">
        <f t="array" aca="1" ref="P421" ca="1">_xlfn.IFS(NOT($H421), "", $G421&lt;1, VLOOKUP("EMPTY",$D$29:$E$31,2,FALSE), $G421&gt;2, VLOOKUP("OVER",$D$29:$E$31,2,FALSE), TRUE, VLOOKUP(J421, $A$9:$B$23, 2,FALSE))</f>
        <v/>
      </c>
      <c r="Q421" t="str" cm="1">
        <f t="array" aca="1" ref="Q421" ca="1">_xlfn.IFS(NOT($H421), "", $G421&lt;2, VLOOKUP("EMPTY",$D$29:$E$31,2,FALSE), $G421&gt;2, VLOOKUP("OVER",$D$29:$E$31,2,FALSE), TRUE, VLOOKUP(K421, $A$9:$B$23, 2,FALSE))</f>
        <v/>
      </c>
    </row>
    <row r="422" spans="6:17" x14ac:dyDescent="0.3">
      <c r="F422">
        <f ca="1">COUNTIF(OFFSET('정보 입력 시트'!$G425, 0, 0, 1, 15), $E$2)</f>
        <v>0</v>
      </c>
      <c r="G422">
        <f ca="1">COUNTIF(OFFSET('정보 입력 시트'!$G425, 0, 0, 1, 15), $E$3)</f>
        <v>0</v>
      </c>
      <c r="H422" t="b">
        <f t="shared" ca="1" si="65"/>
        <v>0</v>
      </c>
      <c r="I422" t="str">
        <f ca="1">IF(NOT($H422), "", IF($F422=1,MATCH($E$2,OFFSET('정보 입력 시트'!$G425, 0, 0, 1, 15),0),0))</f>
        <v/>
      </c>
      <c r="J422" t="str">
        <f ca="1">IF(NOT($H422),"",IF($G422&lt;1, 0, MATCH($E$3,OFFSET('정보 입력 시트'!$G425, 0, 0, 1, 15),0)))</f>
        <v/>
      </c>
      <c r="K422" t="str">
        <f ca="1">IF(NOT($H422),"",IF($G422&lt;2, 0, MATCH($E$3,OFFSET('정보 입력 시트'!$G425, 0, J422, 1, 15-J422),0)+J422))</f>
        <v/>
      </c>
      <c r="L422" t="str">
        <f t="shared" ca="1" si="66"/>
        <v/>
      </c>
      <c r="M422" t="str" cm="1">
        <f t="array" aca="1" ref="M422" ca="1">_xlfn.IFS(NOT($H422),"",$L422=0,0,TRUE,J422)</f>
        <v/>
      </c>
      <c r="N422" t="str" cm="1">
        <f t="array" aca="1" ref="N422" ca="1">_xlfn.IFS(NOT($H422),"",$L422=0,0,TRUE,K422)</f>
        <v/>
      </c>
      <c r="O422" t="str" cm="1">
        <f t="array" aca="1" ref="O422" ca="1">_xlfn.IFS(NOT($H422), "", $F422=0, IF($G422=0, VLOOKUP("EMPTY",$D$29:$E$31,2,FALSE), VLOOKUP("REQUIRED",$D$29:$E$31,2,FALSE)), $F422&gt;1, VLOOKUP("OVER",$D$29:$E$31,2,FALSE), TRUE, VLOOKUP(I422, $A$9:$B$23, 2,FALSE))</f>
        <v/>
      </c>
      <c r="P422" t="str" cm="1">
        <f t="array" aca="1" ref="P422" ca="1">_xlfn.IFS(NOT($H422), "", $G422&lt;1, VLOOKUP("EMPTY",$D$29:$E$31,2,FALSE), $G422&gt;2, VLOOKUP("OVER",$D$29:$E$31,2,FALSE), TRUE, VLOOKUP(J422, $A$9:$B$23, 2,FALSE))</f>
        <v/>
      </c>
      <c r="Q422" t="str" cm="1">
        <f t="array" aca="1" ref="Q422" ca="1">_xlfn.IFS(NOT($H422), "", $G422&lt;2, VLOOKUP("EMPTY",$D$29:$E$31,2,FALSE), $G422&gt;2, VLOOKUP("OVER",$D$29:$E$31,2,FALSE), TRUE, VLOOKUP(K422, $A$9:$B$23, 2,FALSE))</f>
        <v/>
      </c>
    </row>
    <row r="423" spans="6:17" x14ac:dyDescent="0.3">
      <c r="F423">
        <f ca="1">COUNTIF(OFFSET('정보 입력 시트'!$G426, 0, 0, 1, 15), $E$2)</f>
        <v>0</v>
      </c>
      <c r="G423">
        <f ca="1">COUNTIF(OFFSET('정보 입력 시트'!$G426, 0, 0, 1, 15), $E$3)</f>
        <v>0</v>
      </c>
      <c r="H423" t="b">
        <f t="shared" ca="1" si="65"/>
        <v>0</v>
      </c>
      <c r="I423" t="str">
        <f ca="1">IF(NOT($H423), "", IF($F423=1,MATCH($E$2,OFFSET('정보 입력 시트'!$G426, 0, 0, 1, 15),0),0))</f>
        <v/>
      </c>
      <c r="J423" t="str">
        <f ca="1">IF(NOT($H423),"",IF($G423&lt;1, 0, MATCH($E$3,OFFSET('정보 입력 시트'!$G426, 0, 0, 1, 15),0)))</f>
        <v/>
      </c>
      <c r="K423" t="str">
        <f ca="1">IF(NOT($H423),"",IF($G423&lt;2, 0, MATCH($E$3,OFFSET('정보 입력 시트'!$G426, 0, J423, 1, 15-J423),0)+J423))</f>
        <v/>
      </c>
      <c r="L423" t="str">
        <f t="shared" ca="1" si="66"/>
        <v/>
      </c>
      <c r="M423" t="str" cm="1">
        <f t="array" aca="1" ref="M423" ca="1">_xlfn.IFS(NOT($H423),"",$L423=0,0,TRUE,J423)</f>
        <v/>
      </c>
      <c r="N423" t="str" cm="1">
        <f t="array" aca="1" ref="N423" ca="1">_xlfn.IFS(NOT($H423),"",$L423=0,0,TRUE,K423)</f>
        <v/>
      </c>
      <c r="O423" t="str" cm="1">
        <f t="array" aca="1" ref="O423" ca="1">_xlfn.IFS(NOT($H423), "", $F423=0, IF($G423=0, VLOOKUP("EMPTY",$D$29:$E$31,2,FALSE), VLOOKUP("REQUIRED",$D$29:$E$31,2,FALSE)), $F423&gt;1, VLOOKUP("OVER",$D$29:$E$31,2,FALSE), TRUE, VLOOKUP(I423, $A$9:$B$23, 2,FALSE))</f>
        <v/>
      </c>
      <c r="P423" t="str" cm="1">
        <f t="array" aca="1" ref="P423" ca="1">_xlfn.IFS(NOT($H423), "", $G423&lt;1, VLOOKUP("EMPTY",$D$29:$E$31,2,FALSE), $G423&gt;2, VLOOKUP("OVER",$D$29:$E$31,2,FALSE), TRUE, VLOOKUP(J423, $A$9:$B$23, 2,FALSE))</f>
        <v/>
      </c>
      <c r="Q423" t="str" cm="1">
        <f t="array" aca="1" ref="Q423" ca="1">_xlfn.IFS(NOT($H423), "", $G423&lt;2, VLOOKUP("EMPTY",$D$29:$E$31,2,FALSE), $G423&gt;2, VLOOKUP("OVER",$D$29:$E$31,2,FALSE), TRUE, VLOOKUP(K423, $A$9:$B$23, 2,FALSE))</f>
        <v/>
      </c>
    </row>
    <row r="424" spans="6:17" x14ac:dyDescent="0.3">
      <c r="F424">
        <f ca="1">COUNTIF(OFFSET('정보 입력 시트'!$G427, 0, 0, 1, 15), $E$2)</f>
        <v>0</v>
      </c>
      <c r="G424">
        <f ca="1">COUNTIF(OFFSET('정보 입력 시트'!$G427, 0, 0, 1, 15), $E$3)</f>
        <v>0</v>
      </c>
      <c r="H424" t="b">
        <f t="shared" ca="1" si="65"/>
        <v>0</v>
      </c>
      <c r="I424" t="str">
        <f ca="1">IF(NOT($H424), "", IF($F424=1,MATCH($E$2,OFFSET('정보 입력 시트'!$G427, 0, 0, 1, 15),0),0))</f>
        <v/>
      </c>
      <c r="J424" t="str">
        <f ca="1">IF(NOT($H424),"",IF($G424&lt;1, 0, MATCH($E$3,OFFSET('정보 입력 시트'!$G427, 0, 0, 1, 15),0)))</f>
        <v/>
      </c>
      <c r="K424" t="str">
        <f ca="1">IF(NOT($H424),"",IF($G424&lt;2, 0, MATCH($E$3,OFFSET('정보 입력 시트'!$G427, 0, J424, 1, 15-J424),0)+J424))</f>
        <v/>
      </c>
      <c r="L424" t="str">
        <f t="shared" ca="1" si="66"/>
        <v/>
      </c>
      <c r="M424" t="str" cm="1">
        <f t="array" aca="1" ref="M424" ca="1">_xlfn.IFS(NOT($H424),"",$L424=0,0,TRUE,J424)</f>
        <v/>
      </c>
      <c r="N424" t="str" cm="1">
        <f t="array" aca="1" ref="N424" ca="1">_xlfn.IFS(NOT($H424),"",$L424=0,0,TRUE,K424)</f>
        <v/>
      </c>
      <c r="O424" t="str" cm="1">
        <f t="array" aca="1" ref="O424" ca="1">_xlfn.IFS(NOT($H424), "", $F424=0, IF($G424=0, VLOOKUP("EMPTY",$D$29:$E$31,2,FALSE), VLOOKUP("REQUIRED",$D$29:$E$31,2,FALSE)), $F424&gt;1, VLOOKUP("OVER",$D$29:$E$31,2,FALSE), TRUE, VLOOKUP(I424, $A$9:$B$23, 2,FALSE))</f>
        <v/>
      </c>
      <c r="P424" t="str" cm="1">
        <f t="array" aca="1" ref="P424" ca="1">_xlfn.IFS(NOT($H424), "", $G424&lt;1, VLOOKUP("EMPTY",$D$29:$E$31,2,FALSE), $G424&gt;2, VLOOKUP("OVER",$D$29:$E$31,2,FALSE), TRUE, VLOOKUP(J424, $A$9:$B$23, 2,FALSE))</f>
        <v/>
      </c>
      <c r="Q424" t="str" cm="1">
        <f t="array" aca="1" ref="Q424" ca="1">_xlfn.IFS(NOT($H424), "", $G424&lt;2, VLOOKUP("EMPTY",$D$29:$E$31,2,FALSE), $G424&gt;2, VLOOKUP("OVER",$D$29:$E$31,2,FALSE), TRUE, VLOOKUP(K424, $A$9:$B$23, 2,FALSE))</f>
        <v/>
      </c>
    </row>
    <row r="425" spans="6:17" x14ac:dyDescent="0.3">
      <c r="F425">
        <f ca="1">COUNTIF(OFFSET('정보 입력 시트'!$G428, 0, 0, 1, 15), $E$2)</f>
        <v>0</v>
      </c>
      <c r="G425">
        <f ca="1">COUNTIF(OFFSET('정보 입력 시트'!$G428, 0, 0, 1, 15), $E$3)</f>
        <v>0</v>
      </c>
      <c r="H425" t="b">
        <f t="shared" ca="1" si="65"/>
        <v>0</v>
      </c>
      <c r="I425" t="str">
        <f ca="1">IF(NOT($H425), "", IF($F425=1,MATCH($E$2,OFFSET('정보 입력 시트'!$G428, 0, 0, 1, 15),0),0))</f>
        <v/>
      </c>
      <c r="J425" t="str">
        <f ca="1">IF(NOT($H425),"",IF($G425&lt;1, 0, MATCH($E$3,OFFSET('정보 입력 시트'!$G428, 0, 0, 1, 15),0)))</f>
        <v/>
      </c>
      <c r="K425" t="str">
        <f ca="1">IF(NOT($H425),"",IF($G425&lt;2, 0, MATCH($E$3,OFFSET('정보 입력 시트'!$G428, 0, J425, 1, 15-J425),0)+J425))</f>
        <v/>
      </c>
      <c r="L425" t="str">
        <f t="shared" ca="1" si="66"/>
        <v/>
      </c>
      <c r="M425" t="str" cm="1">
        <f t="array" aca="1" ref="M425" ca="1">_xlfn.IFS(NOT($H425),"",$L425=0,0,TRUE,J425)</f>
        <v/>
      </c>
      <c r="N425" t="str" cm="1">
        <f t="array" aca="1" ref="N425" ca="1">_xlfn.IFS(NOT($H425),"",$L425=0,0,TRUE,K425)</f>
        <v/>
      </c>
      <c r="O425" t="str" cm="1">
        <f t="array" aca="1" ref="O425" ca="1">_xlfn.IFS(NOT($H425), "", $F425=0, IF($G425=0, VLOOKUP("EMPTY",$D$29:$E$31,2,FALSE), VLOOKUP("REQUIRED",$D$29:$E$31,2,FALSE)), $F425&gt;1, VLOOKUP("OVER",$D$29:$E$31,2,FALSE), TRUE, VLOOKUP(I425, $A$9:$B$23, 2,FALSE))</f>
        <v/>
      </c>
      <c r="P425" t="str" cm="1">
        <f t="array" aca="1" ref="P425" ca="1">_xlfn.IFS(NOT($H425), "", $G425&lt;1, VLOOKUP("EMPTY",$D$29:$E$31,2,FALSE), $G425&gt;2, VLOOKUP("OVER",$D$29:$E$31,2,FALSE), TRUE, VLOOKUP(J425, $A$9:$B$23, 2,FALSE))</f>
        <v/>
      </c>
      <c r="Q425" t="str" cm="1">
        <f t="array" aca="1" ref="Q425" ca="1">_xlfn.IFS(NOT($H425), "", $G425&lt;2, VLOOKUP("EMPTY",$D$29:$E$31,2,FALSE), $G425&gt;2, VLOOKUP("OVER",$D$29:$E$31,2,FALSE), TRUE, VLOOKUP(K425, $A$9:$B$23, 2,FALSE))</f>
        <v/>
      </c>
    </row>
    <row r="426" spans="6:17" x14ac:dyDescent="0.3">
      <c r="F426">
        <f ca="1">COUNTIF(OFFSET('정보 입력 시트'!$G429, 0, 0, 1, 15), $E$2)</f>
        <v>0</v>
      </c>
      <c r="G426">
        <f ca="1">COUNTIF(OFFSET('정보 입력 시트'!$G429, 0, 0, 1, 15), $E$3)</f>
        <v>0</v>
      </c>
      <c r="H426" t="b">
        <f t="shared" ca="1" si="65"/>
        <v>0</v>
      </c>
      <c r="I426" t="str">
        <f ca="1">IF(NOT($H426), "", IF($F426=1,MATCH($E$2,OFFSET('정보 입력 시트'!$G429, 0, 0, 1, 15),0),0))</f>
        <v/>
      </c>
      <c r="J426" t="str">
        <f ca="1">IF(NOT($H426),"",IF($G426&lt;1, 0, MATCH($E$3,OFFSET('정보 입력 시트'!$G429, 0, 0, 1, 15),0)))</f>
        <v/>
      </c>
      <c r="K426" t="str">
        <f ca="1">IF(NOT($H426),"",IF($G426&lt;2, 0, MATCH($E$3,OFFSET('정보 입력 시트'!$G429, 0, J426, 1, 15-J426),0)+J426))</f>
        <v/>
      </c>
      <c r="L426" t="str">
        <f t="shared" ca="1" si="66"/>
        <v/>
      </c>
      <c r="M426" t="str" cm="1">
        <f t="array" aca="1" ref="M426" ca="1">_xlfn.IFS(NOT($H426),"",$L426=0,0,TRUE,J426)</f>
        <v/>
      </c>
      <c r="N426" t="str" cm="1">
        <f t="array" aca="1" ref="N426" ca="1">_xlfn.IFS(NOT($H426),"",$L426=0,0,TRUE,K426)</f>
        <v/>
      </c>
      <c r="O426" t="str" cm="1">
        <f t="array" aca="1" ref="O426" ca="1">_xlfn.IFS(NOT($H426), "", $F426=0, IF($G426=0, VLOOKUP("EMPTY",$D$29:$E$31,2,FALSE), VLOOKUP("REQUIRED",$D$29:$E$31,2,FALSE)), $F426&gt;1, VLOOKUP("OVER",$D$29:$E$31,2,FALSE), TRUE, VLOOKUP(I426, $A$9:$B$23, 2,FALSE))</f>
        <v/>
      </c>
      <c r="P426" t="str" cm="1">
        <f t="array" aca="1" ref="P426" ca="1">_xlfn.IFS(NOT($H426), "", $G426&lt;1, VLOOKUP("EMPTY",$D$29:$E$31,2,FALSE), $G426&gt;2, VLOOKUP("OVER",$D$29:$E$31,2,FALSE), TRUE, VLOOKUP(J426, $A$9:$B$23, 2,FALSE))</f>
        <v/>
      </c>
      <c r="Q426" t="str" cm="1">
        <f t="array" aca="1" ref="Q426" ca="1">_xlfn.IFS(NOT($H426), "", $G426&lt;2, VLOOKUP("EMPTY",$D$29:$E$31,2,FALSE), $G426&gt;2, VLOOKUP("OVER",$D$29:$E$31,2,FALSE), TRUE, VLOOKUP(K426, $A$9:$B$23, 2,FALSE))</f>
        <v/>
      </c>
    </row>
    <row r="427" spans="6:17" x14ac:dyDescent="0.3">
      <c r="F427">
        <f ca="1">COUNTIF(OFFSET('정보 입력 시트'!$G430, 0, 0, 1, 15), $E$2)</f>
        <v>0</v>
      </c>
      <c r="G427">
        <f ca="1">COUNTIF(OFFSET('정보 입력 시트'!$G430, 0, 0, 1, 15), $E$3)</f>
        <v>0</v>
      </c>
      <c r="H427" t="b">
        <f t="shared" ca="1" si="65"/>
        <v>0</v>
      </c>
      <c r="I427" t="str">
        <f ca="1">IF(NOT($H427), "", IF($F427=1,MATCH($E$2,OFFSET('정보 입력 시트'!$G430, 0, 0, 1, 15),0),0))</f>
        <v/>
      </c>
      <c r="J427" t="str">
        <f ca="1">IF(NOT($H427),"",IF($G427&lt;1, 0, MATCH($E$3,OFFSET('정보 입력 시트'!$G430, 0, 0, 1, 15),0)))</f>
        <v/>
      </c>
      <c r="K427" t="str">
        <f ca="1">IF(NOT($H427),"",IF($G427&lt;2, 0, MATCH($E$3,OFFSET('정보 입력 시트'!$G430, 0, J427, 1, 15-J427),0)+J427))</f>
        <v/>
      </c>
      <c r="L427" t="str">
        <f t="shared" ca="1" si="66"/>
        <v/>
      </c>
      <c r="M427" t="str" cm="1">
        <f t="array" aca="1" ref="M427" ca="1">_xlfn.IFS(NOT($H427),"",$L427=0,0,TRUE,J427)</f>
        <v/>
      </c>
      <c r="N427" t="str" cm="1">
        <f t="array" aca="1" ref="N427" ca="1">_xlfn.IFS(NOT($H427),"",$L427=0,0,TRUE,K427)</f>
        <v/>
      </c>
      <c r="O427" t="str" cm="1">
        <f t="array" aca="1" ref="O427" ca="1">_xlfn.IFS(NOT($H427), "", $F427=0, IF($G427=0, VLOOKUP("EMPTY",$D$29:$E$31,2,FALSE), VLOOKUP("REQUIRED",$D$29:$E$31,2,FALSE)), $F427&gt;1, VLOOKUP("OVER",$D$29:$E$31,2,FALSE), TRUE, VLOOKUP(I427, $A$9:$B$23, 2,FALSE))</f>
        <v/>
      </c>
      <c r="P427" t="str" cm="1">
        <f t="array" aca="1" ref="P427" ca="1">_xlfn.IFS(NOT($H427), "", $G427&lt;1, VLOOKUP("EMPTY",$D$29:$E$31,2,FALSE), $G427&gt;2, VLOOKUP("OVER",$D$29:$E$31,2,FALSE), TRUE, VLOOKUP(J427, $A$9:$B$23, 2,FALSE))</f>
        <v/>
      </c>
      <c r="Q427" t="str" cm="1">
        <f t="array" aca="1" ref="Q427" ca="1">_xlfn.IFS(NOT($H427), "", $G427&lt;2, VLOOKUP("EMPTY",$D$29:$E$31,2,FALSE), $G427&gt;2, VLOOKUP("OVER",$D$29:$E$31,2,FALSE), TRUE, VLOOKUP(K427, $A$9:$B$23, 2,FALSE))</f>
        <v/>
      </c>
    </row>
    <row r="428" spans="6:17" x14ac:dyDescent="0.3">
      <c r="F428">
        <f ca="1">COUNTIF(OFFSET('정보 입력 시트'!$G431, 0, 0, 1, 15), $E$2)</f>
        <v>0</v>
      </c>
      <c r="G428">
        <f ca="1">COUNTIF(OFFSET('정보 입력 시트'!$G431, 0, 0, 1, 15), $E$3)</f>
        <v>0</v>
      </c>
      <c r="H428" t="b">
        <f t="shared" ca="1" si="65"/>
        <v>0</v>
      </c>
      <c r="I428" t="str">
        <f ca="1">IF(NOT($H428), "", IF($F428=1,MATCH($E$2,OFFSET('정보 입력 시트'!$G431, 0, 0, 1, 15),0),0))</f>
        <v/>
      </c>
      <c r="J428" t="str">
        <f ca="1">IF(NOT($H428),"",IF($G428&lt;1, 0, MATCH($E$3,OFFSET('정보 입력 시트'!$G431, 0, 0, 1, 15),0)))</f>
        <v/>
      </c>
      <c r="K428" t="str">
        <f ca="1">IF(NOT($H428),"",IF($G428&lt;2, 0, MATCH($E$3,OFFSET('정보 입력 시트'!$G431, 0, J428, 1, 15-J428),0)+J428))</f>
        <v/>
      </c>
      <c r="L428" t="str">
        <f t="shared" ca="1" si="66"/>
        <v/>
      </c>
      <c r="M428" t="str" cm="1">
        <f t="array" aca="1" ref="M428" ca="1">_xlfn.IFS(NOT($H428),"",$L428=0,0,TRUE,J428)</f>
        <v/>
      </c>
      <c r="N428" t="str" cm="1">
        <f t="array" aca="1" ref="N428" ca="1">_xlfn.IFS(NOT($H428),"",$L428=0,0,TRUE,K428)</f>
        <v/>
      </c>
      <c r="O428" t="str" cm="1">
        <f t="array" aca="1" ref="O428" ca="1">_xlfn.IFS(NOT($H428), "", $F428=0, IF($G428=0, VLOOKUP("EMPTY",$D$29:$E$31,2,FALSE), VLOOKUP("REQUIRED",$D$29:$E$31,2,FALSE)), $F428&gt;1, VLOOKUP("OVER",$D$29:$E$31,2,FALSE), TRUE, VLOOKUP(I428, $A$9:$B$23, 2,FALSE))</f>
        <v/>
      </c>
      <c r="P428" t="str" cm="1">
        <f t="array" aca="1" ref="P428" ca="1">_xlfn.IFS(NOT($H428), "", $G428&lt;1, VLOOKUP("EMPTY",$D$29:$E$31,2,FALSE), $G428&gt;2, VLOOKUP("OVER",$D$29:$E$31,2,FALSE), TRUE, VLOOKUP(J428, $A$9:$B$23, 2,FALSE))</f>
        <v/>
      </c>
      <c r="Q428" t="str" cm="1">
        <f t="array" aca="1" ref="Q428" ca="1">_xlfn.IFS(NOT($H428), "", $G428&lt;2, VLOOKUP("EMPTY",$D$29:$E$31,2,FALSE), $G428&gt;2, VLOOKUP("OVER",$D$29:$E$31,2,FALSE), TRUE, VLOOKUP(K428, $A$9:$B$23, 2,FALSE))</f>
        <v/>
      </c>
    </row>
    <row r="429" spans="6:17" x14ac:dyDescent="0.3">
      <c r="F429">
        <f ca="1">COUNTIF(OFFSET('정보 입력 시트'!$G432, 0, 0, 1, 15), $E$2)</f>
        <v>0</v>
      </c>
      <c r="G429">
        <f ca="1">COUNTIF(OFFSET('정보 입력 시트'!$G432, 0, 0, 1, 15), $E$3)</f>
        <v>0</v>
      </c>
      <c r="H429" t="b">
        <f t="shared" ca="1" si="65"/>
        <v>0</v>
      </c>
      <c r="I429" t="str">
        <f ca="1">IF(NOT($H429), "", IF($F429=1,MATCH($E$2,OFFSET('정보 입력 시트'!$G432, 0, 0, 1, 15),0),0))</f>
        <v/>
      </c>
      <c r="J429" t="str">
        <f ca="1">IF(NOT($H429),"",IF($G429&lt;1, 0, MATCH($E$3,OFFSET('정보 입력 시트'!$G432, 0, 0, 1, 15),0)))</f>
        <v/>
      </c>
      <c r="K429" t="str">
        <f ca="1">IF(NOT($H429),"",IF($G429&lt;2, 0, MATCH($E$3,OFFSET('정보 입력 시트'!$G432, 0, J429, 1, 15-J429),0)+J429))</f>
        <v/>
      </c>
      <c r="L429" t="str">
        <f t="shared" ca="1" si="66"/>
        <v/>
      </c>
      <c r="M429" t="str" cm="1">
        <f t="array" aca="1" ref="M429" ca="1">_xlfn.IFS(NOT($H429),"",$L429=0,0,TRUE,J429)</f>
        <v/>
      </c>
      <c r="N429" t="str" cm="1">
        <f t="array" aca="1" ref="N429" ca="1">_xlfn.IFS(NOT($H429),"",$L429=0,0,TRUE,K429)</f>
        <v/>
      </c>
      <c r="O429" t="str" cm="1">
        <f t="array" aca="1" ref="O429" ca="1">_xlfn.IFS(NOT($H429), "", $F429=0, IF($G429=0, VLOOKUP("EMPTY",$D$29:$E$31,2,FALSE), VLOOKUP("REQUIRED",$D$29:$E$31,2,FALSE)), $F429&gt;1, VLOOKUP("OVER",$D$29:$E$31,2,FALSE), TRUE, VLOOKUP(I429, $A$9:$B$23, 2,FALSE))</f>
        <v/>
      </c>
      <c r="P429" t="str" cm="1">
        <f t="array" aca="1" ref="P429" ca="1">_xlfn.IFS(NOT($H429), "", $G429&lt;1, VLOOKUP("EMPTY",$D$29:$E$31,2,FALSE), $G429&gt;2, VLOOKUP("OVER",$D$29:$E$31,2,FALSE), TRUE, VLOOKUP(J429, $A$9:$B$23, 2,FALSE))</f>
        <v/>
      </c>
      <c r="Q429" t="str" cm="1">
        <f t="array" aca="1" ref="Q429" ca="1">_xlfn.IFS(NOT($H429), "", $G429&lt;2, VLOOKUP("EMPTY",$D$29:$E$31,2,FALSE), $G429&gt;2, VLOOKUP("OVER",$D$29:$E$31,2,FALSE), TRUE, VLOOKUP(K429, $A$9:$B$23, 2,FALSE))</f>
        <v/>
      </c>
    </row>
    <row r="430" spans="6:17" x14ac:dyDescent="0.3">
      <c r="F430">
        <f ca="1">COUNTIF(OFFSET('정보 입력 시트'!$G433, 0, 0, 1, 15), $E$2)</f>
        <v>0</v>
      </c>
      <c r="G430">
        <f ca="1">COUNTIF(OFFSET('정보 입력 시트'!$G433, 0, 0, 1, 15), $E$3)</f>
        <v>0</v>
      </c>
      <c r="H430" t="b">
        <f t="shared" ca="1" si="65"/>
        <v>0</v>
      </c>
      <c r="I430" t="str">
        <f ca="1">IF(NOT($H430), "", IF($F430=1,MATCH($E$2,OFFSET('정보 입력 시트'!$G433, 0, 0, 1, 15),0),0))</f>
        <v/>
      </c>
      <c r="J430" t="str">
        <f ca="1">IF(NOT($H430),"",IF($G430&lt;1, 0, MATCH($E$3,OFFSET('정보 입력 시트'!$G433, 0, 0, 1, 15),0)))</f>
        <v/>
      </c>
      <c r="K430" t="str">
        <f ca="1">IF(NOT($H430),"",IF($G430&lt;2, 0, MATCH($E$3,OFFSET('정보 입력 시트'!$G433, 0, J430, 1, 15-J430),0)+J430))</f>
        <v/>
      </c>
      <c r="L430" t="str">
        <f t="shared" ca="1" si="66"/>
        <v/>
      </c>
      <c r="M430" t="str" cm="1">
        <f t="array" aca="1" ref="M430" ca="1">_xlfn.IFS(NOT($H430),"",$L430=0,0,TRUE,J430)</f>
        <v/>
      </c>
      <c r="N430" t="str" cm="1">
        <f t="array" aca="1" ref="N430" ca="1">_xlfn.IFS(NOT($H430),"",$L430=0,0,TRUE,K430)</f>
        <v/>
      </c>
      <c r="O430" t="str" cm="1">
        <f t="array" aca="1" ref="O430" ca="1">_xlfn.IFS(NOT($H430), "", $F430=0, IF($G430=0, VLOOKUP("EMPTY",$D$29:$E$31,2,FALSE), VLOOKUP("REQUIRED",$D$29:$E$31,2,FALSE)), $F430&gt;1, VLOOKUP("OVER",$D$29:$E$31,2,FALSE), TRUE, VLOOKUP(I430, $A$9:$B$23, 2,FALSE))</f>
        <v/>
      </c>
      <c r="P430" t="str" cm="1">
        <f t="array" aca="1" ref="P430" ca="1">_xlfn.IFS(NOT($H430), "", $G430&lt;1, VLOOKUP("EMPTY",$D$29:$E$31,2,FALSE), $G430&gt;2, VLOOKUP("OVER",$D$29:$E$31,2,FALSE), TRUE, VLOOKUP(J430, $A$9:$B$23, 2,FALSE))</f>
        <v/>
      </c>
      <c r="Q430" t="str" cm="1">
        <f t="array" aca="1" ref="Q430" ca="1">_xlfn.IFS(NOT($H430), "", $G430&lt;2, VLOOKUP("EMPTY",$D$29:$E$31,2,FALSE), $G430&gt;2, VLOOKUP("OVER",$D$29:$E$31,2,FALSE), TRUE, VLOOKUP(K430, $A$9:$B$23, 2,FALSE))</f>
        <v/>
      </c>
    </row>
    <row r="431" spans="6:17" x14ac:dyDescent="0.3">
      <c r="F431">
        <f ca="1">COUNTIF(OFFSET('정보 입력 시트'!$G434, 0, 0, 1, 15), $E$2)</f>
        <v>0</v>
      </c>
      <c r="G431">
        <f ca="1">COUNTIF(OFFSET('정보 입력 시트'!$G434, 0, 0, 1, 15), $E$3)</f>
        <v>0</v>
      </c>
      <c r="H431" t="b">
        <f t="shared" ca="1" si="65"/>
        <v>0</v>
      </c>
      <c r="I431" t="str">
        <f ca="1">IF(NOT($H431), "", IF($F431=1,MATCH($E$2,OFFSET('정보 입력 시트'!$G434, 0, 0, 1, 15),0),0))</f>
        <v/>
      </c>
      <c r="J431" t="str">
        <f ca="1">IF(NOT($H431),"",IF($G431&lt;1, 0, MATCH($E$3,OFFSET('정보 입력 시트'!$G434, 0, 0, 1, 15),0)))</f>
        <v/>
      </c>
      <c r="K431" t="str">
        <f ca="1">IF(NOT($H431),"",IF($G431&lt;2, 0, MATCH($E$3,OFFSET('정보 입력 시트'!$G434, 0, J431, 1, 15-J431),0)+J431))</f>
        <v/>
      </c>
      <c r="L431" t="str">
        <f t="shared" ca="1" si="66"/>
        <v/>
      </c>
      <c r="M431" t="str" cm="1">
        <f t="array" aca="1" ref="M431" ca="1">_xlfn.IFS(NOT($H431),"",$L431=0,0,TRUE,J431)</f>
        <v/>
      </c>
      <c r="N431" t="str" cm="1">
        <f t="array" aca="1" ref="N431" ca="1">_xlfn.IFS(NOT($H431),"",$L431=0,0,TRUE,K431)</f>
        <v/>
      </c>
      <c r="O431" t="str" cm="1">
        <f t="array" aca="1" ref="O431" ca="1">_xlfn.IFS(NOT($H431), "", $F431=0, IF($G431=0, VLOOKUP("EMPTY",$D$29:$E$31,2,FALSE), VLOOKUP("REQUIRED",$D$29:$E$31,2,FALSE)), $F431&gt;1, VLOOKUP("OVER",$D$29:$E$31,2,FALSE), TRUE, VLOOKUP(I431, $A$9:$B$23, 2,FALSE))</f>
        <v/>
      </c>
      <c r="P431" t="str" cm="1">
        <f t="array" aca="1" ref="P431" ca="1">_xlfn.IFS(NOT($H431), "", $G431&lt;1, VLOOKUP("EMPTY",$D$29:$E$31,2,FALSE), $G431&gt;2, VLOOKUP("OVER",$D$29:$E$31,2,FALSE), TRUE, VLOOKUP(J431, $A$9:$B$23, 2,FALSE))</f>
        <v/>
      </c>
      <c r="Q431" t="str" cm="1">
        <f t="array" aca="1" ref="Q431" ca="1">_xlfn.IFS(NOT($H431), "", $G431&lt;2, VLOOKUP("EMPTY",$D$29:$E$31,2,FALSE), $G431&gt;2, VLOOKUP("OVER",$D$29:$E$31,2,FALSE), TRUE, VLOOKUP(K431, $A$9:$B$23, 2,FALSE))</f>
        <v/>
      </c>
    </row>
    <row r="432" spans="6:17" x14ac:dyDescent="0.3">
      <c r="F432">
        <f ca="1">COUNTIF(OFFSET('정보 입력 시트'!$G435, 0, 0, 1, 15), $E$2)</f>
        <v>0</v>
      </c>
      <c r="G432">
        <f ca="1">COUNTIF(OFFSET('정보 입력 시트'!$G435, 0, 0, 1, 15), $E$3)</f>
        <v>0</v>
      </c>
      <c r="H432" t="b">
        <f t="shared" ca="1" si="65"/>
        <v>0</v>
      </c>
      <c r="I432" t="str">
        <f ca="1">IF(NOT($H432), "", IF($F432=1,MATCH($E$2,OFFSET('정보 입력 시트'!$G435, 0, 0, 1, 15),0),0))</f>
        <v/>
      </c>
      <c r="J432" t="str">
        <f ca="1">IF(NOT($H432),"",IF($G432&lt;1, 0, MATCH($E$3,OFFSET('정보 입력 시트'!$G435, 0, 0, 1, 15),0)))</f>
        <v/>
      </c>
      <c r="K432" t="str">
        <f ca="1">IF(NOT($H432),"",IF($G432&lt;2, 0, MATCH($E$3,OFFSET('정보 입력 시트'!$G435, 0, J432, 1, 15-J432),0)+J432))</f>
        <v/>
      </c>
      <c r="L432" t="str">
        <f t="shared" ca="1" si="66"/>
        <v/>
      </c>
      <c r="M432" t="str" cm="1">
        <f t="array" aca="1" ref="M432" ca="1">_xlfn.IFS(NOT($H432),"",$L432=0,0,TRUE,J432)</f>
        <v/>
      </c>
      <c r="N432" t="str" cm="1">
        <f t="array" aca="1" ref="N432" ca="1">_xlfn.IFS(NOT($H432),"",$L432=0,0,TRUE,K432)</f>
        <v/>
      </c>
      <c r="O432" t="str" cm="1">
        <f t="array" aca="1" ref="O432" ca="1">_xlfn.IFS(NOT($H432), "", $F432=0, IF($G432=0, VLOOKUP("EMPTY",$D$29:$E$31,2,FALSE), VLOOKUP("REQUIRED",$D$29:$E$31,2,FALSE)), $F432&gt;1, VLOOKUP("OVER",$D$29:$E$31,2,FALSE), TRUE, VLOOKUP(I432, $A$9:$B$23, 2,FALSE))</f>
        <v/>
      </c>
      <c r="P432" t="str" cm="1">
        <f t="array" aca="1" ref="P432" ca="1">_xlfn.IFS(NOT($H432), "", $G432&lt;1, VLOOKUP("EMPTY",$D$29:$E$31,2,FALSE), $G432&gt;2, VLOOKUP("OVER",$D$29:$E$31,2,FALSE), TRUE, VLOOKUP(J432, $A$9:$B$23, 2,FALSE))</f>
        <v/>
      </c>
      <c r="Q432" t="str" cm="1">
        <f t="array" aca="1" ref="Q432" ca="1">_xlfn.IFS(NOT($H432), "", $G432&lt;2, VLOOKUP("EMPTY",$D$29:$E$31,2,FALSE), $G432&gt;2, VLOOKUP("OVER",$D$29:$E$31,2,FALSE), TRUE, VLOOKUP(K432, $A$9:$B$23, 2,FALSE))</f>
        <v/>
      </c>
    </row>
    <row r="433" spans="6:17" x14ac:dyDescent="0.3">
      <c r="F433">
        <f ca="1">COUNTIF(OFFSET('정보 입력 시트'!$G436, 0, 0, 1, 15), $E$2)</f>
        <v>0</v>
      </c>
      <c r="G433">
        <f ca="1">COUNTIF(OFFSET('정보 입력 시트'!$G436, 0, 0, 1, 15), $E$3)</f>
        <v>0</v>
      </c>
      <c r="H433" t="b">
        <f t="shared" ca="1" si="65"/>
        <v>0</v>
      </c>
      <c r="I433" t="str">
        <f ca="1">IF(NOT($H433), "", IF($F433=1,MATCH($E$2,OFFSET('정보 입력 시트'!$G436, 0, 0, 1, 15),0),0))</f>
        <v/>
      </c>
      <c r="J433" t="str">
        <f ca="1">IF(NOT($H433),"",IF($G433&lt;1, 0, MATCH($E$3,OFFSET('정보 입력 시트'!$G436, 0, 0, 1, 15),0)))</f>
        <v/>
      </c>
      <c r="K433" t="str">
        <f ca="1">IF(NOT($H433),"",IF($G433&lt;2, 0, MATCH($E$3,OFFSET('정보 입력 시트'!$G436, 0, J433, 1, 15-J433),0)+J433))</f>
        <v/>
      </c>
      <c r="L433" t="str">
        <f t="shared" ca="1" si="66"/>
        <v/>
      </c>
      <c r="M433" t="str" cm="1">
        <f t="array" aca="1" ref="M433" ca="1">_xlfn.IFS(NOT($H433),"",$L433=0,0,TRUE,J433)</f>
        <v/>
      </c>
      <c r="N433" t="str" cm="1">
        <f t="array" aca="1" ref="N433" ca="1">_xlfn.IFS(NOT($H433),"",$L433=0,0,TRUE,K433)</f>
        <v/>
      </c>
      <c r="O433" t="str" cm="1">
        <f t="array" aca="1" ref="O433" ca="1">_xlfn.IFS(NOT($H433), "", $F433=0, IF($G433=0, VLOOKUP("EMPTY",$D$29:$E$31,2,FALSE), VLOOKUP("REQUIRED",$D$29:$E$31,2,FALSE)), $F433&gt;1, VLOOKUP("OVER",$D$29:$E$31,2,FALSE), TRUE, VLOOKUP(I433, $A$9:$B$23, 2,FALSE))</f>
        <v/>
      </c>
      <c r="P433" t="str" cm="1">
        <f t="array" aca="1" ref="P433" ca="1">_xlfn.IFS(NOT($H433), "", $G433&lt;1, VLOOKUP("EMPTY",$D$29:$E$31,2,FALSE), $G433&gt;2, VLOOKUP("OVER",$D$29:$E$31,2,FALSE), TRUE, VLOOKUP(J433, $A$9:$B$23, 2,FALSE))</f>
        <v/>
      </c>
      <c r="Q433" t="str" cm="1">
        <f t="array" aca="1" ref="Q433" ca="1">_xlfn.IFS(NOT($H433), "", $G433&lt;2, VLOOKUP("EMPTY",$D$29:$E$31,2,FALSE), $G433&gt;2, VLOOKUP("OVER",$D$29:$E$31,2,FALSE), TRUE, VLOOKUP(K433, $A$9:$B$23, 2,FALSE))</f>
        <v/>
      </c>
    </row>
    <row r="434" spans="6:17" x14ac:dyDescent="0.3">
      <c r="F434">
        <f ca="1">COUNTIF(OFFSET('정보 입력 시트'!$G437, 0, 0, 1, 15), $E$2)</f>
        <v>0</v>
      </c>
      <c r="G434">
        <f ca="1">COUNTIF(OFFSET('정보 입력 시트'!$G437, 0, 0, 1, 15), $E$3)</f>
        <v>0</v>
      </c>
      <c r="H434" t="b">
        <f t="shared" ca="1" si="65"/>
        <v>0</v>
      </c>
      <c r="I434" t="str">
        <f ca="1">IF(NOT($H434), "", IF($F434=1,MATCH($E$2,OFFSET('정보 입력 시트'!$G437, 0, 0, 1, 15),0),0))</f>
        <v/>
      </c>
      <c r="J434" t="str">
        <f ca="1">IF(NOT($H434),"",IF($G434&lt;1, 0, MATCH($E$3,OFFSET('정보 입력 시트'!$G437, 0, 0, 1, 15),0)))</f>
        <v/>
      </c>
      <c r="K434" t="str">
        <f ca="1">IF(NOT($H434),"",IF($G434&lt;2, 0, MATCH($E$3,OFFSET('정보 입력 시트'!$G437, 0, J434, 1, 15-J434),0)+J434))</f>
        <v/>
      </c>
      <c r="L434" t="str">
        <f t="shared" ca="1" si="66"/>
        <v/>
      </c>
      <c r="M434" t="str" cm="1">
        <f t="array" aca="1" ref="M434" ca="1">_xlfn.IFS(NOT($H434),"",$L434=0,0,TRUE,J434)</f>
        <v/>
      </c>
      <c r="N434" t="str" cm="1">
        <f t="array" aca="1" ref="N434" ca="1">_xlfn.IFS(NOT($H434),"",$L434=0,0,TRUE,K434)</f>
        <v/>
      </c>
      <c r="O434" t="str" cm="1">
        <f t="array" aca="1" ref="O434" ca="1">_xlfn.IFS(NOT($H434), "", $F434=0, IF($G434=0, VLOOKUP("EMPTY",$D$29:$E$31,2,FALSE), VLOOKUP("REQUIRED",$D$29:$E$31,2,FALSE)), $F434&gt;1, VLOOKUP("OVER",$D$29:$E$31,2,FALSE), TRUE, VLOOKUP(I434, $A$9:$B$23, 2,FALSE))</f>
        <v/>
      </c>
      <c r="P434" t="str" cm="1">
        <f t="array" aca="1" ref="P434" ca="1">_xlfn.IFS(NOT($H434), "", $G434&lt;1, VLOOKUP("EMPTY",$D$29:$E$31,2,FALSE), $G434&gt;2, VLOOKUP("OVER",$D$29:$E$31,2,FALSE), TRUE, VLOOKUP(J434, $A$9:$B$23, 2,FALSE))</f>
        <v/>
      </c>
      <c r="Q434" t="str" cm="1">
        <f t="array" aca="1" ref="Q434" ca="1">_xlfn.IFS(NOT($H434), "", $G434&lt;2, VLOOKUP("EMPTY",$D$29:$E$31,2,FALSE), $G434&gt;2, VLOOKUP("OVER",$D$29:$E$31,2,FALSE), TRUE, VLOOKUP(K434, $A$9:$B$23, 2,FALSE))</f>
        <v/>
      </c>
    </row>
    <row r="435" spans="6:17" x14ac:dyDescent="0.3">
      <c r="F435">
        <f ca="1">COUNTIF(OFFSET('정보 입력 시트'!$G438, 0, 0, 1, 15), $E$2)</f>
        <v>0</v>
      </c>
      <c r="G435">
        <f ca="1">COUNTIF(OFFSET('정보 입력 시트'!$G438, 0, 0, 1, 15), $E$3)</f>
        <v>0</v>
      </c>
      <c r="H435" t="b">
        <f t="shared" ca="1" si="65"/>
        <v>0</v>
      </c>
      <c r="I435" t="str">
        <f ca="1">IF(NOT($H435), "", IF($F435=1,MATCH($E$2,OFFSET('정보 입력 시트'!$G438, 0, 0, 1, 15),0),0))</f>
        <v/>
      </c>
      <c r="J435" t="str">
        <f ca="1">IF(NOT($H435),"",IF($G435&lt;1, 0, MATCH($E$3,OFFSET('정보 입력 시트'!$G438, 0, 0, 1, 15),0)))</f>
        <v/>
      </c>
      <c r="K435" t="str">
        <f ca="1">IF(NOT($H435),"",IF($G435&lt;2, 0, MATCH($E$3,OFFSET('정보 입력 시트'!$G438, 0, J435, 1, 15-J435),0)+J435))</f>
        <v/>
      </c>
      <c r="L435" t="str">
        <f t="shared" ca="1" si="66"/>
        <v/>
      </c>
      <c r="M435" t="str" cm="1">
        <f t="array" aca="1" ref="M435" ca="1">_xlfn.IFS(NOT($H435),"",$L435=0,0,TRUE,J435)</f>
        <v/>
      </c>
      <c r="N435" t="str" cm="1">
        <f t="array" aca="1" ref="N435" ca="1">_xlfn.IFS(NOT($H435),"",$L435=0,0,TRUE,K435)</f>
        <v/>
      </c>
      <c r="O435" t="str" cm="1">
        <f t="array" aca="1" ref="O435" ca="1">_xlfn.IFS(NOT($H435), "", $F435=0, IF($G435=0, VLOOKUP("EMPTY",$D$29:$E$31,2,FALSE), VLOOKUP("REQUIRED",$D$29:$E$31,2,FALSE)), $F435&gt;1, VLOOKUP("OVER",$D$29:$E$31,2,FALSE), TRUE, VLOOKUP(I435, $A$9:$B$23, 2,FALSE))</f>
        <v/>
      </c>
      <c r="P435" t="str" cm="1">
        <f t="array" aca="1" ref="P435" ca="1">_xlfn.IFS(NOT($H435), "", $G435&lt;1, VLOOKUP("EMPTY",$D$29:$E$31,2,FALSE), $G435&gt;2, VLOOKUP("OVER",$D$29:$E$31,2,FALSE), TRUE, VLOOKUP(J435, $A$9:$B$23, 2,FALSE))</f>
        <v/>
      </c>
      <c r="Q435" t="str" cm="1">
        <f t="array" aca="1" ref="Q435" ca="1">_xlfn.IFS(NOT($H435), "", $G435&lt;2, VLOOKUP("EMPTY",$D$29:$E$31,2,FALSE), $G435&gt;2, VLOOKUP("OVER",$D$29:$E$31,2,FALSE), TRUE, VLOOKUP(K435, $A$9:$B$23, 2,FALSE))</f>
        <v/>
      </c>
    </row>
    <row r="436" spans="6:17" x14ac:dyDescent="0.3">
      <c r="F436">
        <f ca="1">COUNTIF(OFFSET('정보 입력 시트'!$G439, 0, 0, 1, 15), $E$2)</f>
        <v>0</v>
      </c>
      <c r="G436">
        <f ca="1">COUNTIF(OFFSET('정보 입력 시트'!$G439, 0, 0, 1, 15), $E$3)</f>
        <v>0</v>
      </c>
      <c r="H436" t="b">
        <f t="shared" ca="1" si="65"/>
        <v>0</v>
      </c>
      <c r="I436" t="str">
        <f ca="1">IF(NOT($H436), "", IF($F436=1,MATCH($E$2,OFFSET('정보 입력 시트'!$G439, 0, 0, 1, 15),0),0))</f>
        <v/>
      </c>
      <c r="J436" t="str">
        <f ca="1">IF(NOT($H436),"",IF($G436&lt;1, 0, MATCH($E$3,OFFSET('정보 입력 시트'!$G439, 0, 0, 1, 15),0)))</f>
        <v/>
      </c>
      <c r="K436" t="str">
        <f ca="1">IF(NOT($H436),"",IF($G436&lt;2, 0, MATCH($E$3,OFFSET('정보 입력 시트'!$G439, 0, J436, 1, 15-J436),0)+J436))</f>
        <v/>
      </c>
      <c r="L436" t="str">
        <f t="shared" ca="1" si="66"/>
        <v/>
      </c>
      <c r="M436" t="str" cm="1">
        <f t="array" aca="1" ref="M436" ca="1">_xlfn.IFS(NOT($H436),"",$L436=0,0,TRUE,J436)</f>
        <v/>
      </c>
      <c r="N436" t="str" cm="1">
        <f t="array" aca="1" ref="N436" ca="1">_xlfn.IFS(NOT($H436),"",$L436=0,0,TRUE,K436)</f>
        <v/>
      </c>
      <c r="O436" t="str" cm="1">
        <f t="array" aca="1" ref="O436" ca="1">_xlfn.IFS(NOT($H436), "", $F436=0, IF($G436=0, VLOOKUP("EMPTY",$D$29:$E$31,2,FALSE), VLOOKUP("REQUIRED",$D$29:$E$31,2,FALSE)), $F436&gt;1, VLOOKUP("OVER",$D$29:$E$31,2,FALSE), TRUE, VLOOKUP(I436, $A$9:$B$23, 2,FALSE))</f>
        <v/>
      </c>
      <c r="P436" t="str" cm="1">
        <f t="array" aca="1" ref="P436" ca="1">_xlfn.IFS(NOT($H436), "", $G436&lt;1, VLOOKUP("EMPTY",$D$29:$E$31,2,FALSE), $G436&gt;2, VLOOKUP("OVER",$D$29:$E$31,2,FALSE), TRUE, VLOOKUP(J436, $A$9:$B$23, 2,FALSE))</f>
        <v/>
      </c>
      <c r="Q436" t="str" cm="1">
        <f t="array" aca="1" ref="Q436" ca="1">_xlfn.IFS(NOT($H436), "", $G436&lt;2, VLOOKUP("EMPTY",$D$29:$E$31,2,FALSE), $G436&gt;2, VLOOKUP("OVER",$D$29:$E$31,2,FALSE), TRUE, VLOOKUP(K436, $A$9:$B$23, 2,FALSE))</f>
        <v/>
      </c>
    </row>
    <row r="437" spans="6:17" x14ac:dyDescent="0.3">
      <c r="F437">
        <f ca="1">COUNTIF(OFFSET('정보 입력 시트'!$G440, 0, 0, 1, 15), $E$2)</f>
        <v>0</v>
      </c>
      <c r="G437">
        <f ca="1">COUNTIF(OFFSET('정보 입력 시트'!$G440, 0, 0, 1, 15), $E$3)</f>
        <v>0</v>
      </c>
      <c r="H437" t="b">
        <f t="shared" ca="1" si="65"/>
        <v>0</v>
      </c>
      <c r="I437" t="str">
        <f ca="1">IF(NOT($H437), "", IF($F437=1,MATCH($E$2,OFFSET('정보 입력 시트'!$G440, 0, 0, 1, 15),0),0))</f>
        <v/>
      </c>
      <c r="J437" t="str">
        <f ca="1">IF(NOT($H437),"",IF($G437&lt;1, 0, MATCH($E$3,OFFSET('정보 입력 시트'!$G440, 0, 0, 1, 15),0)))</f>
        <v/>
      </c>
      <c r="K437" t="str">
        <f ca="1">IF(NOT($H437),"",IF($G437&lt;2, 0, MATCH($E$3,OFFSET('정보 입력 시트'!$G440, 0, J437, 1, 15-J437),0)+J437))</f>
        <v/>
      </c>
      <c r="L437" t="str">
        <f t="shared" ca="1" si="66"/>
        <v/>
      </c>
      <c r="M437" t="str" cm="1">
        <f t="array" aca="1" ref="M437" ca="1">_xlfn.IFS(NOT($H437),"",$L437=0,0,TRUE,J437)</f>
        <v/>
      </c>
      <c r="N437" t="str" cm="1">
        <f t="array" aca="1" ref="N437" ca="1">_xlfn.IFS(NOT($H437),"",$L437=0,0,TRUE,K437)</f>
        <v/>
      </c>
      <c r="O437" t="str" cm="1">
        <f t="array" aca="1" ref="O437" ca="1">_xlfn.IFS(NOT($H437), "", $F437=0, IF($G437=0, VLOOKUP("EMPTY",$D$29:$E$31,2,FALSE), VLOOKUP("REQUIRED",$D$29:$E$31,2,FALSE)), $F437&gt;1, VLOOKUP("OVER",$D$29:$E$31,2,FALSE), TRUE, VLOOKUP(I437, $A$9:$B$23, 2,FALSE))</f>
        <v/>
      </c>
      <c r="P437" t="str" cm="1">
        <f t="array" aca="1" ref="P437" ca="1">_xlfn.IFS(NOT($H437), "", $G437&lt;1, VLOOKUP("EMPTY",$D$29:$E$31,2,FALSE), $G437&gt;2, VLOOKUP("OVER",$D$29:$E$31,2,FALSE), TRUE, VLOOKUP(J437, $A$9:$B$23, 2,FALSE))</f>
        <v/>
      </c>
      <c r="Q437" t="str" cm="1">
        <f t="array" aca="1" ref="Q437" ca="1">_xlfn.IFS(NOT($H437), "", $G437&lt;2, VLOOKUP("EMPTY",$D$29:$E$31,2,FALSE), $G437&gt;2, VLOOKUP("OVER",$D$29:$E$31,2,FALSE), TRUE, VLOOKUP(K437, $A$9:$B$23, 2,FALSE))</f>
        <v/>
      </c>
    </row>
    <row r="438" spans="6:17" x14ac:dyDescent="0.3">
      <c r="F438">
        <f ca="1">COUNTIF(OFFSET('정보 입력 시트'!$G441, 0, 0, 1, 15), $E$2)</f>
        <v>0</v>
      </c>
      <c r="G438">
        <f ca="1">COUNTIF(OFFSET('정보 입력 시트'!$G441, 0, 0, 1, 15), $E$3)</f>
        <v>0</v>
      </c>
      <c r="H438" t="b">
        <f t="shared" ca="1" si="65"/>
        <v>0</v>
      </c>
      <c r="I438" t="str">
        <f ca="1">IF(NOT($H438), "", IF($F438=1,MATCH($E$2,OFFSET('정보 입력 시트'!$G441, 0, 0, 1, 15),0),0))</f>
        <v/>
      </c>
      <c r="J438" t="str">
        <f ca="1">IF(NOT($H438),"",IF($G438&lt;1, 0, MATCH($E$3,OFFSET('정보 입력 시트'!$G441, 0, 0, 1, 15),0)))</f>
        <v/>
      </c>
      <c r="K438" t="str">
        <f ca="1">IF(NOT($H438),"",IF($G438&lt;2, 0, MATCH($E$3,OFFSET('정보 입력 시트'!$G441, 0, J438, 1, 15-J438),0)+J438))</f>
        <v/>
      </c>
      <c r="L438" t="str">
        <f t="shared" ca="1" si="66"/>
        <v/>
      </c>
      <c r="M438" t="str" cm="1">
        <f t="array" aca="1" ref="M438" ca="1">_xlfn.IFS(NOT($H438),"",$L438=0,0,TRUE,J438)</f>
        <v/>
      </c>
      <c r="N438" t="str" cm="1">
        <f t="array" aca="1" ref="N438" ca="1">_xlfn.IFS(NOT($H438),"",$L438=0,0,TRUE,K438)</f>
        <v/>
      </c>
      <c r="O438" t="str" cm="1">
        <f t="array" aca="1" ref="O438" ca="1">_xlfn.IFS(NOT($H438), "", $F438=0, IF($G438=0, VLOOKUP("EMPTY",$D$29:$E$31,2,FALSE), VLOOKUP("REQUIRED",$D$29:$E$31,2,FALSE)), $F438&gt;1, VLOOKUP("OVER",$D$29:$E$31,2,FALSE), TRUE, VLOOKUP(I438, $A$9:$B$23, 2,FALSE))</f>
        <v/>
      </c>
      <c r="P438" t="str" cm="1">
        <f t="array" aca="1" ref="P438" ca="1">_xlfn.IFS(NOT($H438), "", $G438&lt;1, VLOOKUP("EMPTY",$D$29:$E$31,2,FALSE), $G438&gt;2, VLOOKUP("OVER",$D$29:$E$31,2,FALSE), TRUE, VLOOKUP(J438, $A$9:$B$23, 2,FALSE))</f>
        <v/>
      </c>
      <c r="Q438" t="str" cm="1">
        <f t="array" aca="1" ref="Q438" ca="1">_xlfn.IFS(NOT($H438), "", $G438&lt;2, VLOOKUP("EMPTY",$D$29:$E$31,2,FALSE), $G438&gt;2, VLOOKUP("OVER",$D$29:$E$31,2,FALSE), TRUE, VLOOKUP(K438, $A$9:$B$23, 2,FALSE))</f>
        <v/>
      </c>
    </row>
    <row r="439" spans="6:17" x14ac:dyDescent="0.3">
      <c r="F439">
        <f ca="1">COUNTIF(OFFSET('정보 입력 시트'!$G442, 0, 0, 1, 15), $E$2)</f>
        <v>0</v>
      </c>
      <c r="G439">
        <f ca="1">COUNTIF(OFFSET('정보 입력 시트'!$G442, 0, 0, 1, 15), $E$3)</f>
        <v>0</v>
      </c>
      <c r="H439" t="b">
        <f t="shared" ca="1" si="65"/>
        <v>0</v>
      </c>
      <c r="I439" t="str">
        <f ca="1">IF(NOT($H439), "", IF($F439=1,MATCH($E$2,OFFSET('정보 입력 시트'!$G442, 0, 0, 1, 15),0),0))</f>
        <v/>
      </c>
      <c r="J439" t="str">
        <f ca="1">IF(NOT($H439),"",IF($G439&lt;1, 0, MATCH($E$3,OFFSET('정보 입력 시트'!$G442, 0, 0, 1, 15),0)))</f>
        <v/>
      </c>
      <c r="K439" t="str">
        <f ca="1">IF(NOT($H439),"",IF($G439&lt;2, 0, MATCH($E$3,OFFSET('정보 입력 시트'!$G442, 0, J439, 1, 15-J439),0)+J439))</f>
        <v/>
      </c>
      <c r="L439" t="str">
        <f t="shared" ca="1" si="66"/>
        <v/>
      </c>
      <c r="M439" t="str" cm="1">
        <f t="array" aca="1" ref="M439" ca="1">_xlfn.IFS(NOT($H439),"",$L439=0,0,TRUE,J439)</f>
        <v/>
      </c>
      <c r="N439" t="str" cm="1">
        <f t="array" aca="1" ref="N439" ca="1">_xlfn.IFS(NOT($H439),"",$L439=0,0,TRUE,K439)</f>
        <v/>
      </c>
      <c r="O439" t="str" cm="1">
        <f t="array" aca="1" ref="O439" ca="1">_xlfn.IFS(NOT($H439), "", $F439=0, IF($G439=0, VLOOKUP("EMPTY",$D$29:$E$31,2,FALSE), VLOOKUP("REQUIRED",$D$29:$E$31,2,FALSE)), $F439&gt;1, VLOOKUP("OVER",$D$29:$E$31,2,FALSE), TRUE, VLOOKUP(I439, $A$9:$B$23, 2,FALSE))</f>
        <v/>
      </c>
      <c r="P439" t="str" cm="1">
        <f t="array" aca="1" ref="P439" ca="1">_xlfn.IFS(NOT($H439), "", $G439&lt;1, VLOOKUP("EMPTY",$D$29:$E$31,2,FALSE), $G439&gt;2, VLOOKUP("OVER",$D$29:$E$31,2,FALSE), TRUE, VLOOKUP(J439, $A$9:$B$23, 2,FALSE))</f>
        <v/>
      </c>
      <c r="Q439" t="str" cm="1">
        <f t="array" aca="1" ref="Q439" ca="1">_xlfn.IFS(NOT($H439), "", $G439&lt;2, VLOOKUP("EMPTY",$D$29:$E$31,2,FALSE), $G439&gt;2, VLOOKUP("OVER",$D$29:$E$31,2,FALSE), TRUE, VLOOKUP(K439, $A$9:$B$23, 2,FALSE))</f>
        <v/>
      </c>
    </row>
    <row r="440" spans="6:17" x14ac:dyDescent="0.3">
      <c r="F440">
        <f ca="1">COUNTIF(OFFSET('정보 입력 시트'!$G443, 0, 0, 1, 15), $E$2)</f>
        <v>0</v>
      </c>
      <c r="G440">
        <f ca="1">COUNTIF(OFFSET('정보 입력 시트'!$G443, 0, 0, 1, 15), $E$3)</f>
        <v>0</v>
      </c>
      <c r="H440" t="b">
        <f t="shared" ca="1" si="65"/>
        <v>0</v>
      </c>
      <c r="I440" t="str">
        <f ca="1">IF(NOT($H440), "", IF($F440=1,MATCH($E$2,OFFSET('정보 입력 시트'!$G443, 0, 0, 1, 15),0),0))</f>
        <v/>
      </c>
      <c r="J440" t="str">
        <f ca="1">IF(NOT($H440),"",IF($G440&lt;1, 0, MATCH($E$3,OFFSET('정보 입력 시트'!$G443, 0, 0, 1, 15),0)))</f>
        <v/>
      </c>
      <c r="K440" t="str">
        <f ca="1">IF(NOT($H440),"",IF($G440&lt;2, 0, MATCH($E$3,OFFSET('정보 입력 시트'!$G443, 0, J440, 1, 15-J440),0)+J440))</f>
        <v/>
      </c>
      <c r="L440" t="str">
        <f t="shared" ca="1" si="66"/>
        <v/>
      </c>
      <c r="M440" t="str" cm="1">
        <f t="array" aca="1" ref="M440" ca="1">_xlfn.IFS(NOT($H440),"",$L440=0,0,TRUE,J440)</f>
        <v/>
      </c>
      <c r="N440" t="str" cm="1">
        <f t="array" aca="1" ref="N440" ca="1">_xlfn.IFS(NOT($H440),"",$L440=0,0,TRUE,K440)</f>
        <v/>
      </c>
      <c r="O440" t="str" cm="1">
        <f t="array" aca="1" ref="O440" ca="1">_xlfn.IFS(NOT($H440), "", $F440=0, IF($G440=0, VLOOKUP("EMPTY",$D$29:$E$31,2,FALSE), VLOOKUP("REQUIRED",$D$29:$E$31,2,FALSE)), $F440&gt;1, VLOOKUP("OVER",$D$29:$E$31,2,FALSE), TRUE, VLOOKUP(I440, $A$9:$B$23, 2,FALSE))</f>
        <v/>
      </c>
      <c r="P440" t="str" cm="1">
        <f t="array" aca="1" ref="P440" ca="1">_xlfn.IFS(NOT($H440), "", $G440&lt;1, VLOOKUP("EMPTY",$D$29:$E$31,2,FALSE), $G440&gt;2, VLOOKUP("OVER",$D$29:$E$31,2,FALSE), TRUE, VLOOKUP(J440, $A$9:$B$23, 2,FALSE))</f>
        <v/>
      </c>
      <c r="Q440" t="str" cm="1">
        <f t="array" aca="1" ref="Q440" ca="1">_xlfn.IFS(NOT($H440), "", $G440&lt;2, VLOOKUP("EMPTY",$D$29:$E$31,2,FALSE), $G440&gt;2, VLOOKUP("OVER",$D$29:$E$31,2,FALSE), TRUE, VLOOKUP(K440, $A$9:$B$23, 2,FALSE))</f>
        <v/>
      </c>
    </row>
    <row r="441" spans="6:17" x14ac:dyDescent="0.3">
      <c r="F441">
        <f ca="1">COUNTIF(OFFSET('정보 입력 시트'!$G444, 0, 0, 1, 15), $E$2)</f>
        <v>0</v>
      </c>
      <c r="G441">
        <f ca="1">COUNTIF(OFFSET('정보 입력 시트'!$G444, 0, 0, 1, 15), $E$3)</f>
        <v>0</v>
      </c>
      <c r="H441" t="b">
        <f t="shared" ca="1" si="65"/>
        <v>0</v>
      </c>
      <c r="I441" t="str">
        <f ca="1">IF(NOT($H441), "", IF($F441=1,MATCH($E$2,OFFSET('정보 입력 시트'!$G444, 0, 0, 1, 15),0),0))</f>
        <v/>
      </c>
      <c r="J441" t="str">
        <f ca="1">IF(NOT($H441),"",IF($G441&lt;1, 0, MATCH($E$3,OFFSET('정보 입력 시트'!$G444, 0, 0, 1, 15),0)))</f>
        <v/>
      </c>
      <c r="K441" t="str">
        <f ca="1">IF(NOT($H441),"",IF($G441&lt;2, 0, MATCH($E$3,OFFSET('정보 입력 시트'!$G444, 0, J441, 1, 15-J441),0)+J441))</f>
        <v/>
      </c>
      <c r="L441" t="str">
        <f t="shared" ca="1" si="66"/>
        <v/>
      </c>
      <c r="M441" t="str" cm="1">
        <f t="array" aca="1" ref="M441" ca="1">_xlfn.IFS(NOT($H441),"",$L441=0,0,TRUE,J441)</f>
        <v/>
      </c>
      <c r="N441" t="str" cm="1">
        <f t="array" aca="1" ref="N441" ca="1">_xlfn.IFS(NOT($H441),"",$L441=0,0,TRUE,K441)</f>
        <v/>
      </c>
      <c r="O441" t="str" cm="1">
        <f t="array" aca="1" ref="O441" ca="1">_xlfn.IFS(NOT($H441), "", $F441=0, IF($G441=0, VLOOKUP("EMPTY",$D$29:$E$31,2,FALSE), VLOOKUP("REQUIRED",$D$29:$E$31,2,FALSE)), $F441&gt;1, VLOOKUP("OVER",$D$29:$E$31,2,FALSE), TRUE, VLOOKUP(I441, $A$9:$B$23, 2,FALSE))</f>
        <v/>
      </c>
      <c r="P441" t="str" cm="1">
        <f t="array" aca="1" ref="P441" ca="1">_xlfn.IFS(NOT($H441), "", $G441&lt;1, VLOOKUP("EMPTY",$D$29:$E$31,2,FALSE), $G441&gt;2, VLOOKUP("OVER",$D$29:$E$31,2,FALSE), TRUE, VLOOKUP(J441, $A$9:$B$23, 2,FALSE))</f>
        <v/>
      </c>
      <c r="Q441" t="str" cm="1">
        <f t="array" aca="1" ref="Q441" ca="1">_xlfn.IFS(NOT($H441), "", $G441&lt;2, VLOOKUP("EMPTY",$D$29:$E$31,2,FALSE), $G441&gt;2, VLOOKUP("OVER",$D$29:$E$31,2,FALSE), TRUE, VLOOKUP(K441, $A$9:$B$23, 2,FALSE))</f>
        <v/>
      </c>
    </row>
    <row r="442" spans="6:17" x14ac:dyDescent="0.3">
      <c r="F442">
        <f ca="1">COUNTIF(OFFSET('정보 입력 시트'!$G445, 0, 0, 1, 15), $E$2)</f>
        <v>0</v>
      </c>
      <c r="G442">
        <f ca="1">COUNTIF(OFFSET('정보 입력 시트'!$G445, 0, 0, 1, 15), $E$3)</f>
        <v>0</v>
      </c>
      <c r="H442" t="b">
        <f t="shared" ca="1" si="65"/>
        <v>0</v>
      </c>
      <c r="I442" t="str">
        <f ca="1">IF(NOT($H442), "", IF($F442=1,MATCH($E$2,OFFSET('정보 입력 시트'!$G445, 0, 0, 1, 15),0),0))</f>
        <v/>
      </c>
      <c r="J442" t="str">
        <f ca="1">IF(NOT($H442),"",IF($G442&lt;1, 0, MATCH($E$3,OFFSET('정보 입력 시트'!$G445, 0, 0, 1, 15),0)))</f>
        <v/>
      </c>
      <c r="K442" t="str">
        <f ca="1">IF(NOT($H442),"",IF($G442&lt;2, 0, MATCH($E$3,OFFSET('정보 입력 시트'!$G445, 0, J442, 1, 15-J442),0)+J442))</f>
        <v/>
      </c>
      <c r="L442" t="str">
        <f t="shared" ca="1" si="66"/>
        <v/>
      </c>
      <c r="M442" t="str" cm="1">
        <f t="array" aca="1" ref="M442" ca="1">_xlfn.IFS(NOT($H442),"",$L442=0,0,TRUE,J442)</f>
        <v/>
      </c>
      <c r="N442" t="str" cm="1">
        <f t="array" aca="1" ref="N442" ca="1">_xlfn.IFS(NOT($H442),"",$L442=0,0,TRUE,K442)</f>
        <v/>
      </c>
      <c r="O442" t="str" cm="1">
        <f t="array" aca="1" ref="O442" ca="1">_xlfn.IFS(NOT($H442), "", $F442=0, IF($G442=0, VLOOKUP("EMPTY",$D$29:$E$31,2,FALSE), VLOOKUP("REQUIRED",$D$29:$E$31,2,FALSE)), $F442&gt;1, VLOOKUP("OVER",$D$29:$E$31,2,FALSE), TRUE, VLOOKUP(I442, $A$9:$B$23, 2,FALSE))</f>
        <v/>
      </c>
      <c r="P442" t="str" cm="1">
        <f t="array" aca="1" ref="P442" ca="1">_xlfn.IFS(NOT($H442), "", $G442&lt;1, VLOOKUP("EMPTY",$D$29:$E$31,2,FALSE), $G442&gt;2, VLOOKUP("OVER",$D$29:$E$31,2,FALSE), TRUE, VLOOKUP(J442, $A$9:$B$23, 2,FALSE))</f>
        <v/>
      </c>
      <c r="Q442" t="str" cm="1">
        <f t="array" aca="1" ref="Q442" ca="1">_xlfn.IFS(NOT($H442), "", $G442&lt;2, VLOOKUP("EMPTY",$D$29:$E$31,2,FALSE), $G442&gt;2, VLOOKUP("OVER",$D$29:$E$31,2,FALSE), TRUE, VLOOKUP(K442, $A$9:$B$23, 2,FALSE))</f>
        <v/>
      </c>
    </row>
    <row r="443" spans="6:17" x14ac:dyDescent="0.3">
      <c r="F443">
        <f ca="1">COUNTIF(OFFSET('정보 입력 시트'!$G446, 0, 0, 1, 15), $E$2)</f>
        <v>0</v>
      </c>
      <c r="G443">
        <f ca="1">COUNTIF(OFFSET('정보 입력 시트'!$G446, 0, 0, 1, 15), $E$3)</f>
        <v>0</v>
      </c>
      <c r="H443" t="b">
        <f t="shared" ca="1" si="65"/>
        <v>0</v>
      </c>
      <c r="I443" t="str">
        <f ca="1">IF(NOT($H443), "", IF($F443=1,MATCH($E$2,OFFSET('정보 입력 시트'!$G446, 0, 0, 1, 15),0),0))</f>
        <v/>
      </c>
      <c r="J443" t="str">
        <f ca="1">IF(NOT($H443),"",IF($G443&lt;1, 0, MATCH($E$3,OFFSET('정보 입력 시트'!$G446, 0, 0, 1, 15),0)))</f>
        <v/>
      </c>
      <c r="K443" t="str">
        <f ca="1">IF(NOT($H443),"",IF($G443&lt;2, 0, MATCH($E$3,OFFSET('정보 입력 시트'!$G446, 0, J443, 1, 15-J443),0)+J443))</f>
        <v/>
      </c>
      <c r="L443" t="str">
        <f t="shared" ca="1" si="66"/>
        <v/>
      </c>
      <c r="M443" t="str" cm="1">
        <f t="array" aca="1" ref="M443" ca="1">_xlfn.IFS(NOT($H443),"",$L443=0,0,TRUE,J443)</f>
        <v/>
      </c>
      <c r="N443" t="str" cm="1">
        <f t="array" aca="1" ref="N443" ca="1">_xlfn.IFS(NOT($H443),"",$L443=0,0,TRUE,K443)</f>
        <v/>
      </c>
      <c r="O443" t="str" cm="1">
        <f t="array" aca="1" ref="O443" ca="1">_xlfn.IFS(NOT($H443), "", $F443=0, IF($G443=0, VLOOKUP("EMPTY",$D$29:$E$31,2,FALSE), VLOOKUP("REQUIRED",$D$29:$E$31,2,FALSE)), $F443&gt;1, VLOOKUP("OVER",$D$29:$E$31,2,FALSE), TRUE, VLOOKUP(I443, $A$9:$B$23, 2,FALSE))</f>
        <v/>
      </c>
      <c r="P443" t="str" cm="1">
        <f t="array" aca="1" ref="P443" ca="1">_xlfn.IFS(NOT($H443), "", $G443&lt;1, VLOOKUP("EMPTY",$D$29:$E$31,2,FALSE), $G443&gt;2, VLOOKUP("OVER",$D$29:$E$31,2,FALSE), TRUE, VLOOKUP(J443, $A$9:$B$23, 2,FALSE))</f>
        <v/>
      </c>
      <c r="Q443" t="str" cm="1">
        <f t="array" aca="1" ref="Q443" ca="1">_xlfn.IFS(NOT($H443), "", $G443&lt;2, VLOOKUP("EMPTY",$D$29:$E$31,2,FALSE), $G443&gt;2, VLOOKUP("OVER",$D$29:$E$31,2,FALSE), TRUE, VLOOKUP(K443, $A$9:$B$23, 2,FALSE))</f>
        <v/>
      </c>
    </row>
    <row r="444" spans="6:17" x14ac:dyDescent="0.3">
      <c r="F444">
        <f ca="1">COUNTIF(OFFSET('정보 입력 시트'!$G447, 0, 0, 1, 15), $E$2)</f>
        <v>0</v>
      </c>
      <c r="G444">
        <f ca="1">COUNTIF(OFFSET('정보 입력 시트'!$G447, 0, 0, 1, 15), $E$3)</f>
        <v>0</v>
      </c>
      <c r="H444" t="b">
        <f t="shared" ca="1" si="65"/>
        <v>0</v>
      </c>
      <c r="I444" t="str">
        <f ca="1">IF(NOT($H444), "", IF($F444=1,MATCH($E$2,OFFSET('정보 입력 시트'!$G447, 0, 0, 1, 15),0),0))</f>
        <v/>
      </c>
      <c r="J444" t="str">
        <f ca="1">IF(NOT($H444),"",IF($G444&lt;1, 0, MATCH($E$3,OFFSET('정보 입력 시트'!$G447, 0, 0, 1, 15),0)))</f>
        <v/>
      </c>
      <c r="K444" t="str">
        <f ca="1">IF(NOT($H444),"",IF($G444&lt;2, 0, MATCH($E$3,OFFSET('정보 입력 시트'!$G447, 0, J444, 1, 15-J444),0)+J444))</f>
        <v/>
      </c>
      <c r="L444" t="str">
        <f t="shared" ca="1" si="66"/>
        <v/>
      </c>
      <c r="M444" t="str" cm="1">
        <f t="array" aca="1" ref="M444" ca="1">_xlfn.IFS(NOT($H444),"",$L444=0,0,TRUE,J444)</f>
        <v/>
      </c>
      <c r="N444" t="str" cm="1">
        <f t="array" aca="1" ref="N444" ca="1">_xlfn.IFS(NOT($H444),"",$L444=0,0,TRUE,K444)</f>
        <v/>
      </c>
      <c r="O444" t="str" cm="1">
        <f t="array" aca="1" ref="O444" ca="1">_xlfn.IFS(NOT($H444), "", $F444=0, IF($G444=0, VLOOKUP("EMPTY",$D$29:$E$31,2,FALSE), VLOOKUP("REQUIRED",$D$29:$E$31,2,FALSE)), $F444&gt;1, VLOOKUP("OVER",$D$29:$E$31,2,FALSE), TRUE, VLOOKUP(I444, $A$9:$B$23, 2,FALSE))</f>
        <v/>
      </c>
      <c r="P444" t="str" cm="1">
        <f t="array" aca="1" ref="P444" ca="1">_xlfn.IFS(NOT($H444), "", $G444&lt;1, VLOOKUP("EMPTY",$D$29:$E$31,2,FALSE), $G444&gt;2, VLOOKUP("OVER",$D$29:$E$31,2,FALSE), TRUE, VLOOKUP(J444, $A$9:$B$23, 2,FALSE))</f>
        <v/>
      </c>
      <c r="Q444" t="str" cm="1">
        <f t="array" aca="1" ref="Q444" ca="1">_xlfn.IFS(NOT($H444), "", $G444&lt;2, VLOOKUP("EMPTY",$D$29:$E$31,2,FALSE), $G444&gt;2, VLOOKUP("OVER",$D$29:$E$31,2,FALSE), TRUE, VLOOKUP(K444, $A$9:$B$23, 2,FALSE))</f>
        <v/>
      </c>
    </row>
    <row r="445" spans="6:17" x14ac:dyDescent="0.3">
      <c r="F445">
        <f ca="1">COUNTIF(OFFSET('정보 입력 시트'!$G448, 0, 0, 1, 15), $E$2)</f>
        <v>0</v>
      </c>
      <c r="G445">
        <f ca="1">COUNTIF(OFFSET('정보 입력 시트'!$G448, 0, 0, 1, 15), $E$3)</f>
        <v>0</v>
      </c>
      <c r="H445" t="b">
        <f t="shared" ca="1" si="65"/>
        <v>0</v>
      </c>
      <c r="I445" t="str">
        <f ca="1">IF(NOT($H445), "", IF($F445=1,MATCH($E$2,OFFSET('정보 입력 시트'!$G448, 0, 0, 1, 15),0),0))</f>
        <v/>
      </c>
      <c r="J445" t="str">
        <f ca="1">IF(NOT($H445),"",IF($G445&lt;1, 0, MATCH($E$3,OFFSET('정보 입력 시트'!$G448, 0, 0, 1, 15),0)))</f>
        <v/>
      </c>
      <c r="K445" t="str">
        <f ca="1">IF(NOT($H445),"",IF($G445&lt;2, 0, MATCH($E$3,OFFSET('정보 입력 시트'!$G448, 0, J445, 1, 15-J445),0)+J445))</f>
        <v/>
      </c>
      <c r="L445" t="str">
        <f t="shared" ca="1" si="66"/>
        <v/>
      </c>
      <c r="M445" t="str" cm="1">
        <f t="array" aca="1" ref="M445" ca="1">_xlfn.IFS(NOT($H445),"",$L445=0,0,TRUE,J445)</f>
        <v/>
      </c>
      <c r="N445" t="str" cm="1">
        <f t="array" aca="1" ref="N445" ca="1">_xlfn.IFS(NOT($H445),"",$L445=0,0,TRUE,K445)</f>
        <v/>
      </c>
      <c r="O445" t="str" cm="1">
        <f t="array" aca="1" ref="O445" ca="1">_xlfn.IFS(NOT($H445), "", $F445=0, IF($G445=0, VLOOKUP("EMPTY",$D$29:$E$31,2,FALSE), VLOOKUP("REQUIRED",$D$29:$E$31,2,FALSE)), $F445&gt;1, VLOOKUP("OVER",$D$29:$E$31,2,FALSE), TRUE, VLOOKUP(I445, $A$9:$B$23, 2,FALSE))</f>
        <v/>
      </c>
      <c r="P445" t="str" cm="1">
        <f t="array" aca="1" ref="P445" ca="1">_xlfn.IFS(NOT($H445), "", $G445&lt;1, VLOOKUP("EMPTY",$D$29:$E$31,2,FALSE), $G445&gt;2, VLOOKUP("OVER",$D$29:$E$31,2,FALSE), TRUE, VLOOKUP(J445, $A$9:$B$23, 2,FALSE))</f>
        <v/>
      </c>
      <c r="Q445" t="str" cm="1">
        <f t="array" aca="1" ref="Q445" ca="1">_xlfn.IFS(NOT($H445), "", $G445&lt;2, VLOOKUP("EMPTY",$D$29:$E$31,2,FALSE), $G445&gt;2, VLOOKUP("OVER",$D$29:$E$31,2,FALSE), TRUE, VLOOKUP(K445, $A$9:$B$23, 2,FALSE))</f>
        <v/>
      </c>
    </row>
    <row r="446" spans="6:17" x14ac:dyDescent="0.3">
      <c r="F446">
        <f ca="1">COUNTIF(OFFSET('정보 입력 시트'!$G449, 0, 0, 1, 15), $E$2)</f>
        <v>0</v>
      </c>
      <c r="G446">
        <f ca="1">COUNTIF(OFFSET('정보 입력 시트'!$G449, 0, 0, 1, 15), $E$3)</f>
        <v>0</v>
      </c>
      <c r="H446" t="b">
        <f t="shared" ca="1" si="65"/>
        <v>0</v>
      </c>
      <c r="I446" t="str">
        <f ca="1">IF(NOT($H446), "", IF($F446=1,MATCH($E$2,OFFSET('정보 입력 시트'!$G449, 0, 0, 1, 15),0),0))</f>
        <v/>
      </c>
      <c r="J446" t="str">
        <f ca="1">IF(NOT($H446),"",IF($G446&lt;1, 0, MATCH($E$3,OFFSET('정보 입력 시트'!$G449, 0, 0, 1, 15),0)))</f>
        <v/>
      </c>
      <c r="K446" t="str">
        <f ca="1">IF(NOT($H446),"",IF($G446&lt;2, 0, MATCH($E$3,OFFSET('정보 입력 시트'!$G449, 0, J446, 1, 15-J446),0)+J446))</f>
        <v/>
      </c>
      <c r="L446" t="str">
        <f t="shared" ca="1" si="66"/>
        <v/>
      </c>
      <c r="M446" t="str" cm="1">
        <f t="array" aca="1" ref="M446" ca="1">_xlfn.IFS(NOT($H446),"",$L446=0,0,TRUE,J446)</f>
        <v/>
      </c>
      <c r="N446" t="str" cm="1">
        <f t="array" aca="1" ref="N446" ca="1">_xlfn.IFS(NOT($H446),"",$L446=0,0,TRUE,K446)</f>
        <v/>
      </c>
      <c r="O446" t="str" cm="1">
        <f t="array" aca="1" ref="O446" ca="1">_xlfn.IFS(NOT($H446), "", $F446=0, IF($G446=0, VLOOKUP("EMPTY",$D$29:$E$31,2,FALSE), VLOOKUP("REQUIRED",$D$29:$E$31,2,FALSE)), $F446&gt;1, VLOOKUP("OVER",$D$29:$E$31,2,FALSE), TRUE, VLOOKUP(I446, $A$9:$B$23, 2,FALSE))</f>
        <v/>
      </c>
      <c r="P446" t="str" cm="1">
        <f t="array" aca="1" ref="P446" ca="1">_xlfn.IFS(NOT($H446), "", $G446&lt;1, VLOOKUP("EMPTY",$D$29:$E$31,2,FALSE), $G446&gt;2, VLOOKUP("OVER",$D$29:$E$31,2,FALSE), TRUE, VLOOKUP(J446, $A$9:$B$23, 2,FALSE))</f>
        <v/>
      </c>
      <c r="Q446" t="str" cm="1">
        <f t="array" aca="1" ref="Q446" ca="1">_xlfn.IFS(NOT($H446), "", $G446&lt;2, VLOOKUP("EMPTY",$D$29:$E$31,2,FALSE), $G446&gt;2, VLOOKUP("OVER",$D$29:$E$31,2,FALSE), TRUE, VLOOKUP(K446, $A$9:$B$23, 2,FALSE))</f>
        <v/>
      </c>
    </row>
    <row r="447" spans="6:17" x14ac:dyDescent="0.3">
      <c r="F447">
        <f ca="1">COUNTIF(OFFSET('정보 입력 시트'!$G450, 0, 0, 1, 15), $E$2)</f>
        <v>0</v>
      </c>
      <c r="G447">
        <f ca="1">COUNTIF(OFFSET('정보 입력 시트'!$G450, 0, 0, 1, 15), $E$3)</f>
        <v>0</v>
      </c>
      <c r="H447" t="b">
        <f t="shared" ca="1" si="65"/>
        <v>0</v>
      </c>
      <c r="I447" t="str">
        <f ca="1">IF(NOT($H447), "", IF($F447=1,MATCH($E$2,OFFSET('정보 입력 시트'!$G450, 0, 0, 1, 15),0),0))</f>
        <v/>
      </c>
      <c r="J447" t="str">
        <f ca="1">IF(NOT($H447),"",IF($G447&lt;1, 0, MATCH($E$3,OFFSET('정보 입력 시트'!$G450, 0, 0, 1, 15),0)))</f>
        <v/>
      </c>
      <c r="K447" t="str">
        <f ca="1">IF(NOT($H447),"",IF($G447&lt;2, 0, MATCH($E$3,OFFSET('정보 입력 시트'!$G450, 0, J447, 1, 15-J447),0)+J447))</f>
        <v/>
      </c>
      <c r="L447" t="str">
        <f t="shared" ca="1" si="66"/>
        <v/>
      </c>
      <c r="M447" t="str" cm="1">
        <f t="array" aca="1" ref="M447" ca="1">_xlfn.IFS(NOT($H447),"",$L447=0,0,TRUE,J447)</f>
        <v/>
      </c>
      <c r="N447" t="str" cm="1">
        <f t="array" aca="1" ref="N447" ca="1">_xlfn.IFS(NOT($H447),"",$L447=0,0,TRUE,K447)</f>
        <v/>
      </c>
      <c r="O447" t="str" cm="1">
        <f t="array" aca="1" ref="O447" ca="1">_xlfn.IFS(NOT($H447), "", $F447=0, IF($G447=0, VLOOKUP("EMPTY",$D$29:$E$31,2,FALSE), VLOOKUP("REQUIRED",$D$29:$E$31,2,FALSE)), $F447&gt;1, VLOOKUP("OVER",$D$29:$E$31,2,FALSE), TRUE, VLOOKUP(I447, $A$9:$B$23, 2,FALSE))</f>
        <v/>
      </c>
      <c r="P447" t="str" cm="1">
        <f t="array" aca="1" ref="P447" ca="1">_xlfn.IFS(NOT($H447), "", $G447&lt;1, VLOOKUP("EMPTY",$D$29:$E$31,2,FALSE), $G447&gt;2, VLOOKUP("OVER",$D$29:$E$31,2,FALSE), TRUE, VLOOKUP(J447, $A$9:$B$23, 2,FALSE))</f>
        <v/>
      </c>
      <c r="Q447" t="str" cm="1">
        <f t="array" aca="1" ref="Q447" ca="1">_xlfn.IFS(NOT($H447), "", $G447&lt;2, VLOOKUP("EMPTY",$D$29:$E$31,2,FALSE), $G447&gt;2, VLOOKUP("OVER",$D$29:$E$31,2,FALSE), TRUE, VLOOKUP(K447, $A$9:$B$23, 2,FALSE))</f>
        <v/>
      </c>
    </row>
    <row r="448" spans="6:17" x14ac:dyDescent="0.3">
      <c r="F448">
        <f ca="1">COUNTIF(OFFSET('정보 입력 시트'!$G451, 0, 0, 1, 15), $E$2)</f>
        <v>0</v>
      </c>
      <c r="G448">
        <f ca="1">COUNTIF(OFFSET('정보 입력 시트'!$G451, 0, 0, 1, 15), $E$3)</f>
        <v>0</v>
      </c>
      <c r="H448" t="b">
        <f t="shared" ca="1" si="65"/>
        <v>0</v>
      </c>
      <c r="I448" t="str">
        <f ca="1">IF(NOT($H448), "", IF($F448=1,MATCH($E$2,OFFSET('정보 입력 시트'!$G451, 0, 0, 1, 15),0),0))</f>
        <v/>
      </c>
      <c r="J448" t="str">
        <f ca="1">IF(NOT($H448),"",IF($G448&lt;1, 0, MATCH($E$3,OFFSET('정보 입력 시트'!$G451, 0, 0, 1, 15),0)))</f>
        <v/>
      </c>
      <c r="K448" t="str">
        <f ca="1">IF(NOT($H448),"",IF($G448&lt;2, 0, MATCH($E$3,OFFSET('정보 입력 시트'!$G451, 0, J448, 1, 15-J448),0)+J448))</f>
        <v/>
      </c>
      <c r="L448" t="str">
        <f t="shared" ca="1" si="66"/>
        <v/>
      </c>
      <c r="M448" t="str" cm="1">
        <f t="array" aca="1" ref="M448" ca="1">_xlfn.IFS(NOT($H448),"",$L448=0,0,TRUE,J448)</f>
        <v/>
      </c>
      <c r="N448" t="str" cm="1">
        <f t="array" aca="1" ref="N448" ca="1">_xlfn.IFS(NOT($H448),"",$L448=0,0,TRUE,K448)</f>
        <v/>
      </c>
      <c r="O448" t="str" cm="1">
        <f t="array" aca="1" ref="O448" ca="1">_xlfn.IFS(NOT($H448), "", $F448=0, IF($G448=0, VLOOKUP("EMPTY",$D$29:$E$31,2,FALSE), VLOOKUP("REQUIRED",$D$29:$E$31,2,FALSE)), $F448&gt;1, VLOOKUP("OVER",$D$29:$E$31,2,FALSE), TRUE, VLOOKUP(I448, $A$9:$B$23, 2,FALSE))</f>
        <v/>
      </c>
      <c r="P448" t="str" cm="1">
        <f t="array" aca="1" ref="P448" ca="1">_xlfn.IFS(NOT($H448), "", $G448&lt;1, VLOOKUP("EMPTY",$D$29:$E$31,2,FALSE), $G448&gt;2, VLOOKUP("OVER",$D$29:$E$31,2,FALSE), TRUE, VLOOKUP(J448, $A$9:$B$23, 2,FALSE))</f>
        <v/>
      </c>
      <c r="Q448" t="str" cm="1">
        <f t="array" aca="1" ref="Q448" ca="1">_xlfn.IFS(NOT($H448), "", $G448&lt;2, VLOOKUP("EMPTY",$D$29:$E$31,2,FALSE), $G448&gt;2, VLOOKUP("OVER",$D$29:$E$31,2,FALSE), TRUE, VLOOKUP(K448, $A$9:$B$23, 2,FALSE))</f>
        <v/>
      </c>
    </row>
    <row r="449" spans="6:17" x14ac:dyDescent="0.3">
      <c r="F449">
        <f ca="1">COUNTIF(OFFSET('정보 입력 시트'!$G452, 0, 0, 1, 15), $E$2)</f>
        <v>0</v>
      </c>
      <c r="G449">
        <f ca="1">COUNTIF(OFFSET('정보 입력 시트'!$G452, 0, 0, 1, 15), $E$3)</f>
        <v>0</v>
      </c>
      <c r="H449" t="b">
        <f t="shared" ca="1" si="65"/>
        <v>0</v>
      </c>
      <c r="I449" t="str">
        <f ca="1">IF(NOT($H449), "", IF($F449=1,MATCH($E$2,OFFSET('정보 입력 시트'!$G452, 0, 0, 1, 15),0),0))</f>
        <v/>
      </c>
      <c r="J449" t="str">
        <f ca="1">IF(NOT($H449),"",IF($G449&lt;1, 0, MATCH($E$3,OFFSET('정보 입력 시트'!$G452, 0, 0, 1, 15),0)))</f>
        <v/>
      </c>
      <c r="K449" t="str">
        <f ca="1">IF(NOT($H449),"",IF($G449&lt;2, 0, MATCH($E$3,OFFSET('정보 입력 시트'!$G452, 0, J449, 1, 15-J449),0)+J449))</f>
        <v/>
      </c>
      <c r="L449" t="str">
        <f t="shared" ca="1" si="66"/>
        <v/>
      </c>
      <c r="M449" t="str" cm="1">
        <f t="array" aca="1" ref="M449" ca="1">_xlfn.IFS(NOT($H449),"",$L449=0,0,TRUE,J449)</f>
        <v/>
      </c>
      <c r="N449" t="str" cm="1">
        <f t="array" aca="1" ref="N449" ca="1">_xlfn.IFS(NOT($H449),"",$L449=0,0,TRUE,K449)</f>
        <v/>
      </c>
      <c r="O449" t="str" cm="1">
        <f t="array" aca="1" ref="O449" ca="1">_xlfn.IFS(NOT($H449), "", $F449=0, IF($G449=0, VLOOKUP("EMPTY",$D$29:$E$31,2,FALSE), VLOOKUP("REQUIRED",$D$29:$E$31,2,FALSE)), $F449&gt;1, VLOOKUP("OVER",$D$29:$E$31,2,FALSE), TRUE, VLOOKUP(I449, $A$9:$B$23, 2,FALSE))</f>
        <v/>
      </c>
      <c r="P449" t="str" cm="1">
        <f t="array" aca="1" ref="P449" ca="1">_xlfn.IFS(NOT($H449), "", $G449&lt;1, VLOOKUP("EMPTY",$D$29:$E$31,2,FALSE), $G449&gt;2, VLOOKUP("OVER",$D$29:$E$31,2,FALSE), TRUE, VLOOKUP(J449, $A$9:$B$23, 2,FALSE))</f>
        <v/>
      </c>
      <c r="Q449" t="str" cm="1">
        <f t="array" aca="1" ref="Q449" ca="1">_xlfn.IFS(NOT($H449), "", $G449&lt;2, VLOOKUP("EMPTY",$D$29:$E$31,2,FALSE), $G449&gt;2, VLOOKUP("OVER",$D$29:$E$31,2,FALSE), TRUE, VLOOKUP(K449, $A$9:$B$23, 2,FALSE))</f>
        <v/>
      </c>
    </row>
    <row r="450" spans="6:17" x14ac:dyDescent="0.3">
      <c r="F450">
        <f ca="1">COUNTIF(OFFSET('정보 입력 시트'!$G453, 0, 0, 1, 15), $E$2)</f>
        <v>0</v>
      </c>
      <c r="G450">
        <f ca="1">COUNTIF(OFFSET('정보 입력 시트'!$G453, 0, 0, 1, 15), $E$3)</f>
        <v>0</v>
      </c>
      <c r="H450" t="b">
        <f t="shared" ca="1" si="65"/>
        <v>0</v>
      </c>
      <c r="I450" t="str">
        <f ca="1">IF(NOT($H450), "", IF($F450=1,MATCH($E$2,OFFSET('정보 입력 시트'!$G453, 0, 0, 1, 15),0),0))</f>
        <v/>
      </c>
      <c r="J450" t="str">
        <f ca="1">IF(NOT($H450),"",IF($G450&lt;1, 0, MATCH($E$3,OFFSET('정보 입력 시트'!$G453, 0, 0, 1, 15),0)))</f>
        <v/>
      </c>
      <c r="K450" t="str">
        <f ca="1">IF(NOT($H450),"",IF($G450&lt;2, 0, MATCH($E$3,OFFSET('정보 입력 시트'!$G453, 0, J450, 1, 15-J450),0)+J450))</f>
        <v/>
      </c>
      <c r="L450" t="str">
        <f t="shared" ca="1" si="66"/>
        <v/>
      </c>
      <c r="M450" t="str" cm="1">
        <f t="array" aca="1" ref="M450" ca="1">_xlfn.IFS(NOT($H450),"",$L450=0,0,TRUE,J450)</f>
        <v/>
      </c>
      <c r="N450" t="str" cm="1">
        <f t="array" aca="1" ref="N450" ca="1">_xlfn.IFS(NOT($H450),"",$L450=0,0,TRUE,K450)</f>
        <v/>
      </c>
      <c r="O450" t="str" cm="1">
        <f t="array" aca="1" ref="O450" ca="1">_xlfn.IFS(NOT($H450), "", $F450=0, IF($G450=0, VLOOKUP("EMPTY",$D$29:$E$31,2,FALSE), VLOOKUP("REQUIRED",$D$29:$E$31,2,FALSE)), $F450&gt;1, VLOOKUP("OVER",$D$29:$E$31,2,FALSE), TRUE, VLOOKUP(I450, $A$9:$B$23, 2,FALSE))</f>
        <v/>
      </c>
      <c r="P450" t="str" cm="1">
        <f t="array" aca="1" ref="P450" ca="1">_xlfn.IFS(NOT($H450), "", $G450&lt;1, VLOOKUP("EMPTY",$D$29:$E$31,2,FALSE), $G450&gt;2, VLOOKUP("OVER",$D$29:$E$31,2,FALSE), TRUE, VLOOKUP(J450, $A$9:$B$23, 2,FALSE))</f>
        <v/>
      </c>
      <c r="Q450" t="str" cm="1">
        <f t="array" aca="1" ref="Q450" ca="1">_xlfn.IFS(NOT($H450), "", $G450&lt;2, VLOOKUP("EMPTY",$D$29:$E$31,2,FALSE), $G450&gt;2, VLOOKUP("OVER",$D$29:$E$31,2,FALSE), TRUE, VLOOKUP(K450, $A$9:$B$23, 2,FALSE))</f>
        <v/>
      </c>
    </row>
    <row r="451" spans="6:17" x14ac:dyDescent="0.3">
      <c r="F451">
        <f ca="1">COUNTIF(OFFSET('정보 입력 시트'!$G454, 0, 0, 1, 15), $E$2)</f>
        <v>0</v>
      </c>
      <c r="G451">
        <f ca="1">COUNTIF(OFFSET('정보 입력 시트'!$G454, 0, 0, 1, 15), $E$3)</f>
        <v>0</v>
      </c>
      <c r="H451" t="b">
        <f t="shared" ref="H451:H514" ca="1" si="67">OR($F451=1,I452&lt;&gt;"")</f>
        <v>0</v>
      </c>
      <c r="I451" t="str">
        <f ca="1">IF(NOT($H451), "", IF($F451=1,MATCH($E$2,OFFSET('정보 입력 시트'!$G454, 0, 0, 1, 15),0),0))</f>
        <v/>
      </c>
      <c r="J451" t="str">
        <f ca="1">IF(NOT($H451),"",IF($G451&lt;1, 0, MATCH($E$3,OFFSET('정보 입력 시트'!$G454, 0, 0, 1, 15),0)))</f>
        <v/>
      </c>
      <c r="K451" t="str">
        <f ca="1">IF(NOT($H451),"",IF($G451&lt;2, 0, MATCH($E$3,OFFSET('정보 입력 시트'!$G454, 0, J451, 1, 15-J451),0)+J451))</f>
        <v/>
      </c>
      <c r="L451" t="str">
        <f t="shared" ref="L451:L514" ca="1" si="68">IF(NOT($H451),"",I451)</f>
        <v/>
      </c>
      <c r="M451" t="str" cm="1">
        <f t="array" aca="1" ref="M451" ca="1">_xlfn.IFS(NOT($H451),"",$L451=0,0,TRUE,J451)</f>
        <v/>
      </c>
      <c r="N451" t="str" cm="1">
        <f t="array" aca="1" ref="N451" ca="1">_xlfn.IFS(NOT($H451),"",$L451=0,0,TRUE,K451)</f>
        <v/>
      </c>
      <c r="O451" t="str" cm="1">
        <f t="array" aca="1" ref="O451" ca="1">_xlfn.IFS(NOT($H451), "", $F451=0, IF($G451=0, VLOOKUP("EMPTY",$D$29:$E$31,2,FALSE), VLOOKUP("REQUIRED",$D$29:$E$31,2,FALSE)), $F451&gt;1, VLOOKUP("OVER",$D$29:$E$31,2,FALSE), TRUE, VLOOKUP(I451, $A$9:$B$23, 2,FALSE))</f>
        <v/>
      </c>
      <c r="P451" t="str" cm="1">
        <f t="array" aca="1" ref="P451" ca="1">_xlfn.IFS(NOT($H451), "", $G451&lt;1, VLOOKUP("EMPTY",$D$29:$E$31,2,FALSE), $G451&gt;2, VLOOKUP("OVER",$D$29:$E$31,2,FALSE), TRUE, VLOOKUP(J451, $A$9:$B$23, 2,FALSE))</f>
        <v/>
      </c>
      <c r="Q451" t="str" cm="1">
        <f t="array" aca="1" ref="Q451" ca="1">_xlfn.IFS(NOT($H451), "", $G451&lt;2, VLOOKUP("EMPTY",$D$29:$E$31,2,FALSE), $G451&gt;2, VLOOKUP("OVER",$D$29:$E$31,2,FALSE), TRUE, VLOOKUP(K451, $A$9:$B$23, 2,FALSE))</f>
        <v/>
      </c>
    </row>
    <row r="452" spans="6:17" x14ac:dyDescent="0.3">
      <c r="F452">
        <f ca="1">COUNTIF(OFFSET('정보 입력 시트'!$G455, 0, 0, 1, 15), $E$2)</f>
        <v>0</v>
      </c>
      <c r="G452">
        <f ca="1">COUNTIF(OFFSET('정보 입력 시트'!$G455, 0, 0, 1, 15), $E$3)</f>
        <v>0</v>
      </c>
      <c r="H452" t="b">
        <f t="shared" ca="1" si="67"/>
        <v>0</v>
      </c>
      <c r="I452" t="str">
        <f ca="1">IF(NOT($H452), "", IF($F452=1,MATCH($E$2,OFFSET('정보 입력 시트'!$G455, 0, 0, 1, 15),0),0))</f>
        <v/>
      </c>
      <c r="J452" t="str">
        <f ca="1">IF(NOT($H452),"",IF($G452&lt;1, 0, MATCH($E$3,OFFSET('정보 입력 시트'!$G455, 0, 0, 1, 15),0)))</f>
        <v/>
      </c>
      <c r="K452" t="str">
        <f ca="1">IF(NOT($H452),"",IF($G452&lt;2, 0, MATCH($E$3,OFFSET('정보 입력 시트'!$G455, 0, J452, 1, 15-J452),0)+J452))</f>
        <v/>
      </c>
      <c r="L452" t="str">
        <f t="shared" ca="1" si="68"/>
        <v/>
      </c>
      <c r="M452" t="str" cm="1">
        <f t="array" aca="1" ref="M452" ca="1">_xlfn.IFS(NOT($H452),"",$L452=0,0,TRUE,J452)</f>
        <v/>
      </c>
      <c r="N452" t="str" cm="1">
        <f t="array" aca="1" ref="N452" ca="1">_xlfn.IFS(NOT($H452),"",$L452=0,0,TRUE,K452)</f>
        <v/>
      </c>
      <c r="O452" t="str" cm="1">
        <f t="array" aca="1" ref="O452" ca="1">_xlfn.IFS(NOT($H452), "", $F452=0, IF($G452=0, VLOOKUP("EMPTY",$D$29:$E$31,2,FALSE), VLOOKUP("REQUIRED",$D$29:$E$31,2,FALSE)), $F452&gt;1, VLOOKUP("OVER",$D$29:$E$31,2,FALSE), TRUE, VLOOKUP(I452, $A$9:$B$23, 2,FALSE))</f>
        <v/>
      </c>
      <c r="P452" t="str" cm="1">
        <f t="array" aca="1" ref="P452" ca="1">_xlfn.IFS(NOT($H452), "", $G452&lt;1, VLOOKUP("EMPTY",$D$29:$E$31,2,FALSE), $G452&gt;2, VLOOKUP("OVER",$D$29:$E$31,2,FALSE), TRUE, VLOOKUP(J452, $A$9:$B$23, 2,FALSE))</f>
        <v/>
      </c>
      <c r="Q452" t="str" cm="1">
        <f t="array" aca="1" ref="Q452" ca="1">_xlfn.IFS(NOT($H452), "", $G452&lt;2, VLOOKUP("EMPTY",$D$29:$E$31,2,FALSE), $G452&gt;2, VLOOKUP("OVER",$D$29:$E$31,2,FALSE), TRUE, VLOOKUP(K452, $A$9:$B$23, 2,FALSE))</f>
        <v/>
      </c>
    </row>
    <row r="453" spans="6:17" x14ac:dyDescent="0.3">
      <c r="F453">
        <f ca="1">COUNTIF(OFFSET('정보 입력 시트'!$G456, 0, 0, 1, 15), $E$2)</f>
        <v>0</v>
      </c>
      <c r="G453">
        <f ca="1">COUNTIF(OFFSET('정보 입력 시트'!$G456, 0, 0, 1, 15), $E$3)</f>
        <v>0</v>
      </c>
      <c r="H453" t="b">
        <f t="shared" ca="1" si="67"/>
        <v>0</v>
      </c>
      <c r="I453" t="str">
        <f ca="1">IF(NOT($H453), "", IF($F453=1,MATCH($E$2,OFFSET('정보 입력 시트'!$G456, 0, 0, 1, 15),0),0))</f>
        <v/>
      </c>
      <c r="J453" t="str">
        <f ca="1">IF(NOT($H453),"",IF($G453&lt;1, 0, MATCH($E$3,OFFSET('정보 입력 시트'!$G456, 0, 0, 1, 15),0)))</f>
        <v/>
      </c>
      <c r="K453" t="str">
        <f ca="1">IF(NOT($H453),"",IF($G453&lt;2, 0, MATCH($E$3,OFFSET('정보 입력 시트'!$G456, 0, J453, 1, 15-J453),0)+J453))</f>
        <v/>
      </c>
      <c r="L453" t="str">
        <f t="shared" ca="1" si="68"/>
        <v/>
      </c>
      <c r="M453" t="str" cm="1">
        <f t="array" aca="1" ref="M453" ca="1">_xlfn.IFS(NOT($H453),"",$L453=0,0,TRUE,J453)</f>
        <v/>
      </c>
      <c r="N453" t="str" cm="1">
        <f t="array" aca="1" ref="N453" ca="1">_xlfn.IFS(NOT($H453),"",$L453=0,0,TRUE,K453)</f>
        <v/>
      </c>
      <c r="O453" t="str" cm="1">
        <f t="array" aca="1" ref="O453" ca="1">_xlfn.IFS(NOT($H453), "", $F453=0, IF($G453=0, VLOOKUP("EMPTY",$D$29:$E$31,2,FALSE), VLOOKUP("REQUIRED",$D$29:$E$31,2,FALSE)), $F453&gt;1, VLOOKUP("OVER",$D$29:$E$31,2,FALSE), TRUE, VLOOKUP(I453, $A$9:$B$23, 2,FALSE))</f>
        <v/>
      </c>
      <c r="P453" t="str" cm="1">
        <f t="array" aca="1" ref="P453" ca="1">_xlfn.IFS(NOT($H453), "", $G453&lt;1, VLOOKUP("EMPTY",$D$29:$E$31,2,FALSE), $G453&gt;2, VLOOKUP("OVER",$D$29:$E$31,2,FALSE), TRUE, VLOOKUP(J453, $A$9:$B$23, 2,FALSE))</f>
        <v/>
      </c>
      <c r="Q453" t="str" cm="1">
        <f t="array" aca="1" ref="Q453" ca="1">_xlfn.IFS(NOT($H453), "", $G453&lt;2, VLOOKUP("EMPTY",$D$29:$E$31,2,FALSE), $G453&gt;2, VLOOKUP("OVER",$D$29:$E$31,2,FALSE), TRUE, VLOOKUP(K453, $A$9:$B$23, 2,FALSE))</f>
        <v/>
      </c>
    </row>
    <row r="454" spans="6:17" x14ac:dyDescent="0.3">
      <c r="F454">
        <f ca="1">COUNTIF(OFFSET('정보 입력 시트'!$G457, 0, 0, 1, 15), $E$2)</f>
        <v>0</v>
      </c>
      <c r="G454">
        <f ca="1">COUNTIF(OFFSET('정보 입력 시트'!$G457, 0, 0, 1, 15), $E$3)</f>
        <v>0</v>
      </c>
      <c r="H454" t="b">
        <f t="shared" ca="1" si="67"/>
        <v>0</v>
      </c>
      <c r="I454" t="str">
        <f ca="1">IF(NOT($H454), "", IF($F454=1,MATCH($E$2,OFFSET('정보 입력 시트'!$G457, 0, 0, 1, 15),0),0))</f>
        <v/>
      </c>
      <c r="J454" t="str">
        <f ca="1">IF(NOT($H454),"",IF($G454&lt;1, 0, MATCH($E$3,OFFSET('정보 입력 시트'!$G457, 0, 0, 1, 15),0)))</f>
        <v/>
      </c>
      <c r="K454" t="str">
        <f ca="1">IF(NOT($H454),"",IF($G454&lt;2, 0, MATCH($E$3,OFFSET('정보 입력 시트'!$G457, 0, J454, 1, 15-J454),0)+J454))</f>
        <v/>
      </c>
      <c r="L454" t="str">
        <f t="shared" ca="1" si="68"/>
        <v/>
      </c>
      <c r="M454" t="str" cm="1">
        <f t="array" aca="1" ref="M454" ca="1">_xlfn.IFS(NOT($H454),"",$L454=0,0,TRUE,J454)</f>
        <v/>
      </c>
      <c r="N454" t="str" cm="1">
        <f t="array" aca="1" ref="N454" ca="1">_xlfn.IFS(NOT($H454),"",$L454=0,0,TRUE,K454)</f>
        <v/>
      </c>
      <c r="O454" t="str" cm="1">
        <f t="array" aca="1" ref="O454" ca="1">_xlfn.IFS(NOT($H454), "", $F454=0, IF($G454=0, VLOOKUP("EMPTY",$D$29:$E$31,2,FALSE), VLOOKUP("REQUIRED",$D$29:$E$31,2,FALSE)), $F454&gt;1, VLOOKUP("OVER",$D$29:$E$31,2,FALSE), TRUE, VLOOKUP(I454, $A$9:$B$23, 2,FALSE))</f>
        <v/>
      </c>
      <c r="P454" t="str" cm="1">
        <f t="array" aca="1" ref="P454" ca="1">_xlfn.IFS(NOT($H454), "", $G454&lt;1, VLOOKUP("EMPTY",$D$29:$E$31,2,FALSE), $G454&gt;2, VLOOKUP("OVER",$D$29:$E$31,2,FALSE), TRUE, VLOOKUP(J454, $A$9:$B$23, 2,FALSE))</f>
        <v/>
      </c>
      <c r="Q454" t="str" cm="1">
        <f t="array" aca="1" ref="Q454" ca="1">_xlfn.IFS(NOT($H454), "", $G454&lt;2, VLOOKUP("EMPTY",$D$29:$E$31,2,FALSE), $G454&gt;2, VLOOKUP("OVER",$D$29:$E$31,2,FALSE), TRUE, VLOOKUP(K454, $A$9:$B$23, 2,FALSE))</f>
        <v/>
      </c>
    </row>
    <row r="455" spans="6:17" x14ac:dyDescent="0.3">
      <c r="F455">
        <f ca="1">COUNTIF(OFFSET('정보 입력 시트'!$G458, 0, 0, 1, 15), $E$2)</f>
        <v>0</v>
      </c>
      <c r="G455">
        <f ca="1">COUNTIF(OFFSET('정보 입력 시트'!$G458, 0, 0, 1, 15), $E$3)</f>
        <v>0</v>
      </c>
      <c r="H455" t="b">
        <f t="shared" ca="1" si="67"/>
        <v>0</v>
      </c>
      <c r="I455" t="str">
        <f ca="1">IF(NOT($H455), "", IF($F455=1,MATCH($E$2,OFFSET('정보 입력 시트'!$G458, 0, 0, 1, 15),0),0))</f>
        <v/>
      </c>
      <c r="J455" t="str">
        <f ca="1">IF(NOT($H455),"",IF($G455&lt;1, 0, MATCH($E$3,OFFSET('정보 입력 시트'!$G458, 0, 0, 1, 15),0)))</f>
        <v/>
      </c>
      <c r="K455" t="str">
        <f ca="1">IF(NOT($H455),"",IF($G455&lt;2, 0, MATCH($E$3,OFFSET('정보 입력 시트'!$G458, 0, J455, 1, 15-J455),0)+J455))</f>
        <v/>
      </c>
      <c r="L455" t="str">
        <f t="shared" ca="1" si="68"/>
        <v/>
      </c>
      <c r="M455" t="str" cm="1">
        <f t="array" aca="1" ref="M455" ca="1">_xlfn.IFS(NOT($H455),"",$L455=0,0,TRUE,J455)</f>
        <v/>
      </c>
      <c r="N455" t="str" cm="1">
        <f t="array" aca="1" ref="N455" ca="1">_xlfn.IFS(NOT($H455),"",$L455=0,0,TRUE,K455)</f>
        <v/>
      </c>
      <c r="O455" t="str" cm="1">
        <f t="array" aca="1" ref="O455" ca="1">_xlfn.IFS(NOT($H455), "", $F455=0, IF($G455=0, VLOOKUP("EMPTY",$D$29:$E$31,2,FALSE), VLOOKUP("REQUIRED",$D$29:$E$31,2,FALSE)), $F455&gt;1, VLOOKUP("OVER",$D$29:$E$31,2,FALSE), TRUE, VLOOKUP(I455, $A$9:$B$23, 2,FALSE))</f>
        <v/>
      </c>
      <c r="P455" t="str" cm="1">
        <f t="array" aca="1" ref="P455" ca="1">_xlfn.IFS(NOT($H455), "", $G455&lt;1, VLOOKUP("EMPTY",$D$29:$E$31,2,FALSE), $G455&gt;2, VLOOKUP("OVER",$D$29:$E$31,2,FALSE), TRUE, VLOOKUP(J455, $A$9:$B$23, 2,FALSE))</f>
        <v/>
      </c>
      <c r="Q455" t="str" cm="1">
        <f t="array" aca="1" ref="Q455" ca="1">_xlfn.IFS(NOT($H455), "", $G455&lt;2, VLOOKUP("EMPTY",$D$29:$E$31,2,FALSE), $G455&gt;2, VLOOKUP("OVER",$D$29:$E$31,2,FALSE), TRUE, VLOOKUP(K455, $A$9:$B$23, 2,FALSE))</f>
        <v/>
      </c>
    </row>
    <row r="456" spans="6:17" x14ac:dyDescent="0.3">
      <c r="F456">
        <f ca="1">COUNTIF(OFFSET('정보 입력 시트'!$G459, 0, 0, 1, 15), $E$2)</f>
        <v>0</v>
      </c>
      <c r="G456">
        <f ca="1">COUNTIF(OFFSET('정보 입력 시트'!$G459, 0, 0, 1, 15), $E$3)</f>
        <v>0</v>
      </c>
      <c r="H456" t="b">
        <f t="shared" ca="1" si="67"/>
        <v>0</v>
      </c>
      <c r="I456" t="str">
        <f ca="1">IF(NOT($H456), "", IF($F456=1,MATCH($E$2,OFFSET('정보 입력 시트'!$G459, 0, 0, 1, 15),0),0))</f>
        <v/>
      </c>
      <c r="J456" t="str">
        <f ca="1">IF(NOT($H456),"",IF($G456&lt;1, 0, MATCH($E$3,OFFSET('정보 입력 시트'!$G459, 0, 0, 1, 15),0)))</f>
        <v/>
      </c>
      <c r="K456" t="str">
        <f ca="1">IF(NOT($H456),"",IF($G456&lt;2, 0, MATCH($E$3,OFFSET('정보 입력 시트'!$G459, 0, J456, 1, 15-J456),0)+J456))</f>
        <v/>
      </c>
      <c r="L456" t="str">
        <f t="shared" ca="1" si="68"/>
        <v/>
      </c>
      <c r="M456" t="str" cm="1">
        <f t="array" aca="1" ref="M456" ca="1">_xlfn.IFS(NOT($H456),"",$L456=0,0,TRUE,J456)</f>
        <v/>
      </c>
      <c r="N456" t="str" cm="1">
        <f t="array" aca="1" ref="N456" ca="1">_xlfn.IFS(NOT($H456),"",$L456=0,0,TRUE,K456)</f>
        <v/>
      </c>
      <c r="O456" t="str" cm="1">
        <f t="array" aca="1" ref="O456" ca="1">_xlfn.IFS(NOT($H456), "", $F456=0, IF($G456=0, VLOOKUP("EMPTY",$D$29:$E$31,2,FALSE), VLOOKUP("REQUIRED",$D$29:$E$31,2,FALSE)), $F456&gt;1, VLOOKUP("OVER",$D$29:$E$31,2,FALSE), TRUE, VLOOKUP(I456, $A$9:$B$23, 2,FALSE))</f>
        <v/>
      </c>
      <c r="P456" t="str" cm="1">
        <f t="array" aca="1" ref="P456" ca="1">_xlfn.IFS(NOT($H456), "", $G456&lt;1, VLOOKUP("EMPTY",$D$29:$E$31,2,FALSE), $G456&gt;2, VLOOKUP("OVER",$D$29:$E$31,2,FALSE), TRUE, VLOOKUP(J456, $A$9:$B$23, 2,FALSE))</f>
        <v/>
      </c>
      <c r="Q456" t="str" cm="1">
        <f t="array" aca="1" ref="Q456" ca="1">_xlfn.IFS(NOT($H456), "", $G456&lt;2, VLOOKUP("EMPTY",$D$29:$E$31,2,FALSE), $G456&gt;2, VLOOKUP("OVER",$D$29:$E$31,2,FALSE), TRUE, VLOOKUP(K456, $A$9:$B$23, 2,FALSE))</f>
        <v/>
      </c>
    </row>
    <row r="457" spans="6:17" x14ac:dyDescent="0.3">
      <c r="F457">
        <f ca="1">COUNTIF(OFFSET('정보 입력 시트'!$G460, 0, 0, 1, 15), $E$2)</f>
        <v>0</v>
      </c>
      <c r="G457">
        <f ca="1">COUNTIF(OFFSET('정보 입력 시트'!$G460, 0, 0, 1, 15), $E$3)</f>
        <v>0</v>
      </c>
      <c r="H457" t="b">
        <f t="shared" ca="1" si="67"/>
        <v>0</v>
      </c>
      <c r="I457" t="str">
        <f ca="1">IF(NOT($H457), "", IF($F457=1,MATCH($E$2,OFFSET('정보 입력 시트'!$G460, 0, 0, 1, 15),0),0))</f>
        <v/>
      </c>
      <c r="J457" t="str">
        <f ca="1">IF(NOT($H457),"",IF($G457&lt;1, 0, MATCH($E$3,OFFSET('정보 입력 시트'!$G460, 0, 0, 1, 15),0)))</f>
        <v/>
      </c>
      <c r="K457" t="str">
        <f ca="1">IF(NOT($H457),"",IF($G457&lt;2, 0, MATCH($E$3,OFFSET('정보 입력 시트'!$G460, 0, J457, 1, 15-J457),0)+J457))</f>
        <v/>
      </c>
      <c r="L457" t="str">
        <f t="shared" ca="1" si="68"/>
        <v/>
      </c>
      <c r="M457" t="str" cm="1">
        <f t="array" aca="1" ref="M457" ca="1">_xlfn.IFS(NOT($H457),"",$L457=0,0,TRUE,J457)</f>
        <v/>
      </c>
      <c r="N457" t="str" cm="1">
        <f t="array" aca="1" ref="N457" ca="1">_xlfn.IFS(NOT($H457),"",$L457=0,0,TRUE,K457)</f>
        <v/>
      </c>
      <c r="O457" t="str" cm="1">
        <f t="array" aca="1" ref="O457" ca="1">_xlfn.IFS(NOT($H457), "", $F457=0, IF($G457=0, VLOOKUP("EMPTY",$D$29:$E$31,2,FALSE), VLOOKUP("REQUIRED",$D$29:$E$31,2,FALSE)), $F457&gt;1, VLOOKUP("OVER",$D$29:$E$31,2,FALSE), TRUE, VLOOKUP(I457, $A$9:$B$23, 2,FALSE))</f>
        <v/>
      </c>
      <c r="P457" t="str" cm="1">
        <f t="array" aca="1" ref="P457" ca="1">_xlfn.IFS(NOT($H457), "", $G457&lt;1, VLOOKUP("EMPTY",$D$29:$E$31,2,FALSE), $G457&gt;2, VLOOKUP("OVER",$D$29:$E$31,2,FALSE), TRUE, VLOOKUP(J457, $A$9:$B$23, 2,FALSE))</f>
        <v/>
      </c>
      <c r="Q457" t="str" cm="1">
        <f t="array" aca="1" ref="Q457" ca="1">_xlfn.IFS(NOT($H457), "", $G457&lt;2, VLOOKUP("EMPTY",$D$29:$E$31,2,FALSE), $G457&gt;2, VLOOKUP("OVER",$D$29:$E$31,2,FALSE), TRUE, VLOOKUP(K457, $A$9:$B$23, 2,FALSE))</f>
        <v/>
      </c>
    </row>
    <row r="458" spans="6:17" x14ac:dyDescent="0.3">
      <c r="F458">
        <f ca="1">COUNTIF(OFFSET('정보 입력 시트'!$G461, 0, 0, 1, 15), $E$2)</f>
        <v>0</v>
      </c>
      <c r="G458">
        <f ca="1">COUNTIF(OFFSET('정보 입력 시트'!$G461, 0, 0, 1, 15), $E$3)</f>
        <v>0</v>
      </c>
      <c r="H458" t="b">
        <f t="shared" ca="1" si="67"/>
        <v>0</v>
      </c>
      <c r="I458" t="str">
        <f ca="1">IF(NOT($H458), "", IF($F458=1,MATCH($E$2,OFFSET('정보 입력 시트'!$G461, 0, 0, 1, 15),0),0))</f>
        <v/>
      </c>
      <c r="J458" t="str">
        <f ca="1">IF(NOT($H458),"",IF($G458&lt;1, 0, MATCH($E$3,OFFSET('정보 입력 시트'!$G461, 0, 0, 1, 15),0)))</f>
        <v/>
      </c>
      <c r="K458" t="str">
        <f ca="1">IF(NOT($H458),"",IF($G458&lt;2, 0, MATCH($E$3,OFFSET('정보 입력 시트'!$G461, 0, J458, 1, 15-J458),0)+J458))</f>
        <v/>
      </c>
      <c r="L458" t="str">
        <f t="shared" ca="1" si="68"/>
        <v/>
      </c>
      <c r="M458" t="str" cm="1">
        <f t="array" aca="1" ref="M458" ca="1">_xlfn.IFS(NOT($H458),"",$L458=0,0,TRUE,J458)</f>
        <v/>
      </c>
      <c r="N458" t="str" cm="1">
        <f t="array" aca="1" ref="N458" ca="1">_xlfn.IFS(NOT($H458),"",$L458=0,0,TRUE,K458)</f>
        <v/>
      </c>
      <c r="O458" t="str" cm="1">
        <f t="array" aca="1" ref="O458" ca="1">_xlfn.IFS(NOT($H458), "", $F458=0, IF($G458=0, VLOOKUP("EMPTY",$D$29:$E$31,2,FALSE), VLOOKUP("REQUIRED",$D$29:$E$31,2,FALSE)), $F458&gt;1, VLOOKUP("OVER",$D$29:$E$31,2,FALSE), TRUE, VLOOKUP(I458, $A$9:$B$23, 2,FALSE))</f>
        <v/>
      </c>
      <c r="P458" t="str" cm="1">
        <f t="array" aca="1" ref="P458" ca="1">_xlfn.IFS(NOT($H458), "", $G458&lt;1, VLOOKUP("EMPTY",$D$29:$E$31,2,FALSE), $G458&gt;2, VLOOKUP("OVER",$D$29:$E$31,2,FALSE), TRUE, VLOOKUP(J458, $A$9:$B$23, 2,FALSE))</f>
        <v/>
      </c>
      <c r="Q458" t="str" cm="1">
        <f t="array" aca="1" ref="Q458" ca="1">_xlfn.IFS(NOT($H458), "", $G458&lt;2, VLOOKUP("EMPTY",$D$29:$E$31,2,FALSE), $G458&gt;2, VLOOKUP("OVER",$D$29:$E$31,2,FALSE), TRUE, VLOOKUP(K458, $A$9:$B$23, 2,FALSE))</f>
        <v/>
      </c>
    </row>
    <row r="459" spans="6:17" x14ac:dyDescent="0.3">
      <c r="F459">
        <f ca="1">COUNTIF(OFFSET('정보 입력 시트'!$G462, 0, 0, 1, 15), $E$2)</f>
        <v>0</v>
      </c>
      <c r="G459">
        <f ca="1">COUNTIF(OFFSET('정보 입력 시트'!$G462, 0, 0, 1, 15), $E$3)</f>
        <v>0</v>
      </c>
      <c r="H459" t="b">
        <f t="shared" ca="1" si="67"/>
        <v>0</v>
      </c>
      <c r="I459" t="str">
        <f ca="1">IF(NOT($H459), "", IF($F459=1,MATCH($E$2,OFFSET('정보 입력 시트'!$G462, 0, 0, 1, 15),0),0))</f>
        <v/>
      </c>
      <c r="J459" t="str">
        <f ca="1">IF(NOT($H459),"",IF($G459&lt;1, 0, MATCH($E$3,OFFSET('정보 입력 시트'!$G462, 0, 0, 1, 15),0)))</f>
        <v/>
      </c>
      <c r="K459" t="str">
        <f ca="1">IF(NOT($H459),"",IF($G459&lt;2, 0, MATCH($E$3,OFFSET('정보 입력 시트'!$G462, 0, J459, 1, 15-J459),0)+J459))</f>
        <v/>
      </c>
      <c r="L459" t="str">
        <f t="shared" ca="1" si="68"/>
        <v/>
      </c>
      <c r="M459" t="str" cm="1">
        <f t="array" aca="1" ref="M459" ca="1">_xlfn.IFS(NOT($H459),"",$L459=0,0,TRUE,J459)</f>
        <v/>
      </c>
      <c r="N459" t="str" cm="1">
        <f t="array" aca="1" ref="N459" ca="1">_xlfn.IFS(NOT($H459),"",$L459=0,0,TRUE,K459)</f>
        <v/>
      </c>
      <c r="O459" t="str" cm="1">
        <f t="array" aca="1" ref="O459" ca="1">_xlfn.IFS(NOT($H459), "", $F459=0, IF($G459=0, VLOOKUP("EMPTY",$D$29:$E$31,2,FALSE), VLOOKUP("REQUIRED",$D$29:$E$31,2,FALSE)), $F459&gt;1, VLOOKUP("OVER",$D$29:$E$31,2,FALSE), TRUE, VLOOKUP(I459, $A$9:$B$23, 2,FALSE))</f>
        <v/>
      </c>
      <c r="P459" t="str" cm="1">
        <f t="array" aca="1" ref="P459" ca="1">_xlfn.IFS(NOT($H459), "", $G459&lt;1, VLOOKUP("EMPTY",$D$29:$E$31,2,FALSE), $G459&gt;2, VLOOKUP("OVER",$D$29:$E$31,2,FALSE), TRUE, VLOOKUP(J459, $A$9:$B$23, 2,FALSE))</f>
        <v/>
      </c>
      <c r="Q459" t="str" cm="1">
        <f t="array" aca="1" ref="Q459" ca="1">_xlfn.IFS(NOT($H459), "", $G459&lt;2, VLOOKUP("EMPTY",$D$29:$E$31,2,FALSE), $G459&gt;2, VLOOKUP("OVER",$D$29:$E$31,2,FALSE), TRUE, VLOOKUP(K459, $A$9:$B$23, 2,FALSE))</f>
        <v/>
      </c>
    </row>
    <row r="460" spans="6:17" x14ac:dyDescent="0.3">
      <c r="F460">
        <f ca="1">COUNTIF(OFFSET('정보 입력 시트'!$G463, 0, 0, 1, 15), $E$2)</f>
        <v>0</v>
      </c>
      <c r="G460">
        <f ca="1">COUNTIF(OFFSET('정보 입력 시트'!$G463, 0, 0, 1, 15), $E$3)</f>
        <v>0</v>
      </c>
      <c r="H460" t="b">
        <f t="shared" ca="1" si="67"/>
        <v>0</v>
      </c>
      <c r="I460" t="str">
        <f ca="1">IF(NOT($H460), "", IF($F460=1,MATCH($E$2,OFFSET('정보 입력 시트'!$G463, 0, 0, 1, 15),0),0))</f>
        <v/>
      </c>
      <c r="J460" t="str">
        <f ca="1">IF(NOT($H460),"",IF($G460&lt;1, 0, MATCH($E$3,OFFSET('정보 입력 시트'!$G463, 0, 0, 1, 15),0)))</f>
        <v/>
      </c>
      <c r="K460" t="str">
        <f ca="1">IF(NOT($H460),"",IF($G460&lt;2, 0, MATCH($E$3,OFFSET('정보 입력 시트'!$G463, 0, J460, 1, 15-J460),0)+J460))</f>
        <v/>
      </c>
      <c r="L460" t="str">
        <f t="shared" ca="1" si="68"/>
        <v/>
      </c>
      <c r="M460" t="str" cm="1">
        <f t="array" aca="1" ref="M460" ca="1">_xlfn.IFS(NOT($H460),"",$L460=0,0,TRUE,J460)</f>
        <v/>
      </c>
      <c r="N460" t="str" cm="1">
        <f t="array" aca="1" ref="N460" ca="1">_xlfn.IFS(NOT($H460),"",$L460=0,0,TRUE,K460)</f>
        <v/>
      </c>
      <c r="O460" t="str" cm="1">
        <f t="array" aca="1" ref="O460" ca="1">_xlfn.IFS(NOT($H460), "", $F460=0, IF($G460=0, VLOOKUP("EMPTY",$D$29:$E$31,2,FALSE), VLOOKUP("REQUIRED",$D$29:$E$31,2,FALSE)), $F460&gt;1, VLOOKUP("OVER",$D$29:$E$31,2,FALSE), TRUE, VLOOKUP(I460, $A$9:$B$23, 2,FALSE))</f>
        <v/>
      </c>
      <c r="P460" t="str" cm="1">
        <f t="array" aca="1" ref="P460" ca="1">_xlfn.IFS(NOT($H460), "", $G460&lt;1, VLOOKUP("EMPTY",$D$29:$E$31,2,FALSE), $G460&gt;2, VLOOKUP("OVER",$D$29:$E$31,2,FALSE), TRUE, VLOOKUP(J460, $A$9:$B$23, 2,FALSE))</f>
        <v/>
      </c>
      <c r="Q460" t="str" cm="1">
        <f t="array" aca="1" ref="Q460" ca="1">_xlfn.IFS(NOT($H460), "", $G460&lt;2, VLOOKUP("EMPTY",$D$29:$E$31,2,FALSE), $G460&gt;2, VLOOKUP("OVER",$D$29:$E$31,2,FALSE), TRUE, VLOOKUP(K460, $A$9:$B$23, 2,FALSE))</f>
        <v/>
      </c>
    </row>
    <row r="461" spans="6:17" x14ac:dyDescent="0.3">
      <c r="F461">
        <f ca="1">COUNTIF(OFFSET('정보 입력 시트'!$G464, 0, 0, 1, 15), $E$2)</f>
        <v>0</v>
      </c>
      <c r="G461">
        <f ca="1">COUNTIF(OFFSET('정보 입력 시트'!$G464, 0, 0, 1, 15), $E$3)</f>
        <v>0</v>
      </c>
      <c r="H461" t="b">
        <f t="shared" ca="1" si="67"/>
        <v>0</v>
      </c>
      <c r="I461" t="str">
        <f ca="1">IF(NOT($H461), "", IF($F461=1,MATCH($E$2,OFFSET('정보 입력 시트'!$G464, 0, 0, 1, 15),0),0))</f>
        <v/>
      </c>
      <c r="J461" t="str">
        <f ca="1">IF(NOT($H461),"",IF($G461&lt;1, 0, MATCH($E$3,OFFSET('정보 입력 시트'!$G464, 0, 0, 1, 15),0)))</f>
        <v/>
      </c>
      <c r="K461" t="str">
        <f ca="1">IF(NOT($H461),"",IF($G461&lt;2, 0, MATCH($E$3,OFFSET('정보 입력 시트'!$G464, 0, J461, 1, 15-J461),0)+J461))</f>
        <v/>
      </c>
      <c r="L461" t="str">
        <f t="shared" ca="1" si="68"/>
        <v/>
      </c>
      <c r="M461" t="str" cm="1">
        <f t="array" aca="1" ref="M461" ca="1">_xlfn.IFS(NOT($H461),"",$L461=0,0,TRUE,J461)</f>
        <v/>
      </c>
      <c r="N461" t="str" cm="1">
        <f t="array" aca="1" ref="N461" ca="1">_xlfn.IFS(NOT($H461),"",$L461=0,0,TRUE,K461)</f>
        <v/>
      </c>
      <c r="O461" t="str" cm="1">
        <f t="array" aca="1" ref="O461" ca="1">_xlfn.IFS(NOT($H461), "", $F461=0, IF($G461=0, VLOOKUP("EMPTY",$D$29:$E$31,2,FALSE), VLOOKUP("REQUIRED",$D$29:$E$31,2,FALSE)), $F461&gt;1, VLOOKUP("OVER",$D$29:$E$31,2,FALSE), TRUE, VLOOKUP(I461, $A$9:$B$23, 2,FALSE))</f>
        <v/>
      </c>
      <c r="P461" t="str" cm="1">
        <f t="array" aca="1" ref="P461" ca="1">_xlfn.IFS(NOT($H461), "", $G461&lt;1, VLOOKUP("EMPTY",$D$29:$E$31,2,FALSE), $G461&gt;2, VLOOKUP("OVER",$D$29:$E$31,2,FALSE), TRUE, VLOOKUP(J461, $A$9:$B$23, 2,FALSE))</f>
        <v/>
      </c>
      <c r="Q461" t="str" cm="1">
        <f t="array" aca="1" ref="Q461" ca="1">_xlfn.IFS(NOT($H461), "", $G461&lt;2, VLOOKUP("EMPTY",$D$29:$E$31,2,FALSE), $G461&gt;2, VLOOKUP("OVER",$D$29:$E$31,2,FALSE), TRUE, VLOOKUP(K461, $A$9:$B$23, 2,FALSE))</f>
        <v/>
      </c>
    </row>
    <row r="462" spans="6:17" x14ac:dyDescent="0.3">
      <c r="F462">
        <f ca="1">COUNTIF(OFFSET('정보 입력 시트'!$G465, 0, 0, 1, 15), $E$2)</f>
        <v>0</v>
      </c>
      <c r="G462">
        <f ca="1">COUNTIF(OFFSET('정보 입력 시트'!$G465, 0, 0, 1, 15), $E$3)</f>
        <v>0</v>
      </c>
      <c r="H462" t="b">
        <f t="shared" ca="1" si="67"/>
        <v>0</v>
      </c>
      <c r="I462" t="str">
        <f ca="1">IF(NOT($H462), "", IF($F462=1,MATCH($E$2,OFFSET('정보 입력 시트'!$G465, 0, 0, 1, 15),0),0))</f>
        <v/>
      </c>
      <c r="J462" t="str">
        <f ca="1">IF(NOT($H462),"",IF($G462&lt;1, 0, MATCH($E$3,OFFSET('정보 입력 시트'!$G465, 0, 0, 1, 15),0)))</f>
        <v/>
      </c>
      <c r="K462" t="str">
        <f ca="1">IF(NOT($H462),"",IF($G462&lt;2, 0, MATCH($E$3,OFFSET('정보 입력 시트'!$G465, 0, J462, 1, 15-J462),0)+J462))</f>
        <v/>
      </c>
      <c r="L462" t="str">
        <f t="shared" ca="1" si="68"/>
        <v/>
      </c>
      <c r="M462" t="str" cm="1">
        <f t="array" aca="1" ref="M462" ca="1">_xlfn.IFS(NOT($H462),"",$L462=0,0,TRUE,J462)</f>
        <v/>
      </c>
      <c r="N462" t="str" cm="1">
        <f t="array" aca="1" ref="N462" ca="1">_xlfn.IFS(NOT($H462),"",$L462=0,0,TRUE,K462)</f>
        <v/>
      </c>
      <c r="O462" t="str" cm="1">
        <f t="array" aca="1" ref="O462" ca="1">_xlfn.IFS(NOT($H462), "", $F462=0, IF($G462=0, VLOOKUP("EMPTY",$D$29:$E$31,2,FALSE), VLOOKUP("REQUIRED",$D$29:$E$31,2,FALSE)), $F462&gt;1, VLOOKUP("OVER",$D$29:$E$31,2,FALSE), TRUE, VLOOKUP(I462, $A$9:$B$23, 2,FALSE))</f>
        <v/>
      </c>
      <c r="P462" t="str" cm="1">
        <f t="array" aca="1" ref="P462" ca="1">_xlfn.IFS(NOT($H462), "", $G462&lt;1, VLOOKUP("EMPTY",$D$29:$E$31,2,FALSE), $G462&gt;2, VLOOKUP("OVER",$D$29:$E$31,2,FALSE), TRUE, VLOOKUP(J462, $A$9:$B$23, 2,FALSE))</f>
        <v/>
      </c>
      <c r="Q462" t="str" cm="1">
        <f t="array" aca="1" ref="Q462" ca="1">_xlfn.IFS(NOT($H462), "", $G462&lt;2, VLOOKUP("EMPTY",$D$29:$E$31,2,FALSE), $G462&gt;2, VLOOKUP("OVER",$D$29:$E$31,2,FALSE), TRUE, VLOOKUP(K462, $A$9:$B$23, 2,FALSE))</f>
        <v/>
      </c>
    </row>
    <row r="463" spans="6:17" x14ac:dyDescent="0.3">
      <c r="F463">
        <f ca="1">COUNTIF(OFFSET('정보 입력 시트'!$G466, 0, 0, 1, 15), $E$2)</f>
        <v>0</v>
      </c>
      <c r="G463">
        <f ca="1">COUNTIF(OFFSET('정보 입력 시트'!$G466, 0, 0, 1, 15), $E$3)</f>
        <v>0</v>
      </c>
      <c r="H463" t="b">
        <f t="shared" ca="1" si="67"/>
        <v>0</v>
      </c>
      <c r="I463" t="str">
        <f ca="1">IF(NOT($H463), "", IF($F463=1,MATCH($E$2,OFFSET('정보 입력 시트'!$G466, 0, 0, 1, 15),0),0))</f>
        <v/>
      </c>
      <c r="J463" t="str">
        <f ca="1">IF(NOT($H463),"",IF($G463&lt;1, 0, MATCH($E$3,OFFSET('정보 입력 시트'!$G466, 0, 0, 1, 15),0)))</f>
        <v/>
      </c>
      <c r="K463" t="str">
        <f ca="1">IF(NOT($H463),"",IF($G463&lt;2, 0, MATCH($E$3,OFFSET('정보 입력 시트'!$G466, 0, J463, 1, 15-J463),0)+J463))</f>
        <v/>
      </c>
      <c r="L463" t="str">
        <f t="shared" ca="1" si="68"/>
        <v/>
      </c>
      <c r="M463" t="str" cm="1">
        <f t="array" aca="1" ref="M463" ca="1">_xlfn.IFS(NOT($H463),"",$L463=0,0,TRUE,J463)</f>
        <v/>
      </c>
      <c r="N463" t="str" cm="1">
        <f t="array" aca="1" ref="N463" ca="1">_xlfn.IFS(NOT($H463),"",$L463=0,0,TRUE,K463)</f>
        <v/>
      </c>
      <c r="O463" t="str" cm="1">
        <f t="array" aca="1" ref="O463" ca="1">_xlfn.IFS(NOT($H463), "", $F463=0, IF($G463=0, VLOOKUP("EMPTY",$D$29:$E$31,2,FALSE), VLOOKUP("REQUIRED",$D$29:$E$31,2,FALSE)), $F463&gt;1, VLOOKUP("OVER",$D$29:$E$31,2,FALSE), TRUE, VLOOKUP(I463, $A$9:$B$23, 2,FALSE))</f>
        <v/>
      </c>
      <c r="P463" t="str" cm="1">
        <f t="array" aca="1" ref="P463" ca="1">_xlfn.IFS(NOT($H463), "", $G463&lt;1, VLOOKUP("EMPTY",$D$29:$E$31,2,FALSE), $G463&gt;2, VLOOKUP("OVER",$D$29:$E$31,2,FALSE), TRUE, VLOOKUP(J463, $A$9:$B$23, 2,FALSE))</f>
        <v/>
      </c>
      <c r="Q463" t="str" cm="1">
        <f t="array" aca="1" ref="Q463" ca="1">_xlfn.IFS(NOT($H463), "", $G463&lt;2, VLOOKUP("EMPTY",$D$29:$E$31,2,FALSE), $G463&gt;2, VLOOKUP("OVER",$D$29:$E$31,2,FALSE), TRUE, VLOOKUP(K463, $A$9:$B$23, 2,FALSE))</f>
        <v/>
      </c>
    </row>
    <row r="464" spans="6:17" x14ac:dyDescent="0.3">
      <c r="F464">
        <f ca="1">COUNTIF(OFFSET('정보 입력 시트'!$G467, 0, 0, 1, 15), $E$2)</f>
        <v>0</v>
      </c>
      <c r="G464">
        <f ca="1">COUNTIF(OFFSET('정보 입력 시트'!$G467, 0, 0, 1, 15), $E$3)</f>
        <v>0</v>
      </c>
      <c r="H464" t="b">
        <f t="shared" ca="1" si="67"/>
        <v>0</v>
      </c>
      <c r="I464" t="str">
        <f ca="1">IF(NOT($H464), "", IF($F464=1,MATCH($E$2,OFFSET('정보 입력 시트'!$G467, 0, 0, 1, 15),0),0))</f>
        <v/>
      </c>
      <c r="J464" t="str">
        <f ca="1">IF(NOT($H464),"",IF($G464&lt;1, 0, MATCH($E$3,OFFSET('정보 입력 시트'!$G467, 0, 0, 1, 15),0)))</f>
        <v/>
      </c>
      <c r="K464" t="str">
        <f ca="1">IF(NOT($H464),"",IF($G464&lt;2, 0, MATCH($E$3,OFFSET('정보 입력 시트'!$G467, 0, J464, 1, 15-J464),0)+J464))</f>
        <v/>
      </c>
      <c r="L464" t="str">
        <f t="shared" ca="1" si="68"/>
        <v/>
      </c>
      <c r="M464" t="str" cm="1">
        <f t="array" aca="1" ref="M464" ca="1">_xlfn.IFS(NOT($H464),"",$L464=0,0,TRUE,J464)</f>
        <v/>
      </c>
      <c r="N464" t="str" cm="1">
        <f t="array" aca="1" ref="N464" ca="1">_xlfn.IFS(NOT($H464),"",$L464=0,0,TRUE,K464)</f>
        <v/>
      </c>
      <c r="O464" t="str" cm="1">
        <f t="array" aca="1" ref="O464" ca="1">_xlfn.IFS(NOT($H464), "", $F464=0, IF($G464=0, VLOOKUP("EMPTY",$D$29:$E$31,2,FALSE), VLOOKUP("REQUIRED",$D$29:$E$31,2,FALSE)), $F464&gt;1, VLOOKUP("OVER",$D$29:$E$31,2,FALSE), TRUE, VLOOKUP(I464, $A$9:$B$23, 2,FALSE))</f>
        <v/>
      </c>
      <c r="P464" t="str" cm="1">
        <f t="array" aca="1" ref="P464" ca="1">_xlfn.IFS(NOT($H464), "", $G464&lt;1, VLOOKUP("EMPTY",$D$29:$E$31,2,FALSE), $G464&gt;2, VLOOKUP("OVER",$D$29:$E$31,2,FALSE), TRUE, VLOOKUP(J464, $A$9:$B$23, 2,FALSE))</f>
        <v/>
      </c>
      <c r="Q464" t="str" cm="1">
        <f t="array" aca="1" ref="Q464" ca="1">_xlfn.IFS(NOT($H464), "", $G464&lt;2, VLOOKUP("EMPTY",$D$29:$E$31,2,FALSE), $G464&gt;2, VLOOKUP("OVER",$D$29:$E$31,2,FALSE), TRUE, VLOOKUP(K464, $A$9:$B$23, 2,FALSE))</f>
        <v/>
      </c>
    </row>
    <row r="465" spans="6:17" x14ac:dyDescent="0.3">
      <c r="F465">
        <f ca="1">COUNTIF(OFFSET('정보 입력 시트'!$G468, 0, 0, 1, 15), $E$2)</f>
        <v>0</v>
      </c>
      <c r="G465">
        <f ca="1">COUNTIF(OFFSET('정보 입력 시트'!$G468, 0, 0, 1, 15), $E$3)</f>
        <v>0</v>
      </c>
      <c r="H465" t="b">
        <f t="shared" ca="1" si="67"/>
        <v>0</v>
      </c>
      <c r="I465" t="str">
        <f ca="1">IF(NOT($H465), "", IF($F465=1,MATCH($E$2,OFFSET('정보 입력 시트'!$G468, 0, 0, 1, 15),0),0))</f>
        <v/>
      </c>
      <c r="J465" t="str">
        <f ca="1">IF(NOT($H465),"",IF($G465&lt;1, 0, MATCH($E$3,OFFSET('정보 입력 시트'!$G468, 0, 0, 1, 15),0)))</f>
        <v/>
      </c>
      <c r="K465" t="str">
        <f ca="1">IF(NOT($H465),"",IF($G465&lt;2, 0, MATCH($E$3,OFFSET('정보 입력 시트'!$G468, 0, J465, 1, 15-J465),0)+J465))</f>
        <v/>
      </c>
      <c r="L465" t="str">
        <f t="shared" ca="1" si="68"/>
        <v/>
      </c>
      <c r="M465" t="str" cm="1">
        <f t="array" aca="1" ref="M465" ca="1">_xlfn.IFS(NOT($H465),"",$L465=0,0,TRUE,J465)</f>
        <v/>
      </c>
      <c r="N465" t="str" cm="1">
        <f t="array" aca="1" ref="N465" ca="1">_xlfn.IFS(NOT($H465),"",$L465=0,0,TRUE,K465)</f>
        <v/>
      </c>
      <c r="O465" t="str" cm="1">
        <f t="array" aca="1" ref="O465" ca="1">_xlfn.IFS(NOT($H465), "", $F465=0, IF($G465=0, VLOOKUP("EMPTY",$D$29:$E$31,2,FALSE), VLOOKUP("REQUIRED",$D$29:$E$31,2,FALSE)), $F465&gt;1, VLOOKUP("OVER",$D$29:$E$31,2,FALSE), TRUE, VLOOKUP(I465, $A$9:$B$23, 2,FALSE))</f>
        <v/>
      </c>
      <c r="P465" t="str" cm="1">
        <f t="array" aca="1" ref="P465" ca="1">_xlfn.IFS(NOT($H465), "", $G465&lt;1, VLOOKUP("EMPTY",$D$29:$E$31,2,FALSE), $G465&gt;2, VLOOKUP("OVER",$D$29:$E$31,2,FALSE), TRUE, VLOOKUP(J465, $A$9:$B$23, 2,FALSE))</f>
        <v/>
      </c>
      <c r="Q465" t="str" cm="1">
        <f t="array" aca="1" ref="Q465" ca="1">_xlfn.IFS(NOT($H465), "", $G465&lt;2, VLOOKUP("EMPTY",$D$29:$E$31,2,FALSE), $G465&gt;2, VLOOKUP("OVER",$D$29:$E$31,2,FALSE), TRUE, VLOOKUP(K465, $A$9:$B$23, 2,FALSE))</f>
        <v/>
      </c>
    </row>
    <row r="466" spans="6:17" x14ac:dyDescent="0.3">
      <c r="F466">
        <f ca="1">COUNTIF(OFFSET('정보 입력 시트'!$G469, 0, 0, 1, 15), $E$2)</f>
        <v>0</v>
      </c>
      <c r="G466">
        <f ca="1">COUNTIF(OFFSET('정보 입력 시트'!$G469, 0, 0, 1, 15), $E$3)</f>
        <v>0</v>
      </c>
      <c r="H466" t="b">
        <f t="shared" ca="1" si="67"/>
        <v>0</v>
      </c>
      <c r="I466" t="str">
        <f ca="1">IF(NOT($H466), "", IF($F466=1,MATCH($E$2,OFFSET('정보 입력 시트'!$G469, 0, 0, 1, 15),0),0))</f>
        <v/>
      </c>
      <c r="J466" t="str">
        <f ca="1">IF(NOT($H466),"",IF($G466&lt;1, 0, MATCH($E$3,OFFSET('정보 입력 시트'!$G469, 0, 0, 1, 15),0)))</f>
        <v/>
      </c>
      <c r="K466" t="str">
        <f ca="1">IF(NOT($H466),"",IF($G466&lt;2, 0, MATCH($E$3,OFFSET('정보 입력 시트'!$G469, 0, J466, 1, 15-J466),0)+J466))</f>
        <v/>
      </c>
      <c r="L466" t="str">
        <f t="shared" ca="1" si="68"/>
        <v/>
      </c>
      <c r="M466" t="str" cm="1">
        <f t="array" aca="1" ref="M466" ca="1">_xlfn.IFS(NOT($H466),"",$L466=0,0,TRUE,J466)</f>
        <v/>
      </c>
      <c r="N466" t="str" cm="1">
        <f t="array" aca="1" ref="N466" ca="1">_xlfn.IFS(NOT($H466),"",$L466=0,0,TRUE,K466)</f>
        <v/>
      </c>
      <c r="O466" t="str" cm="1">
        <f t="array" aca="1" ref="O466" ca="1">_xlfn.IFS(NOT($H466), "", $F466=0, IF($G466=0, VLOOKUP("EMPTY",$D$29:$E$31,2,FALSE), VLOOKUP("REQUIRED",$D$29:$E$31,2,FALSE)), $F466&gt;1, VLOOKUP("OVER",$D$29:$E$31,2,FALSE), TRUE, VLOOKUP(I466, $A$9:$B$23, 2,FALSE))</f>
        <v/>
      </c>
      <c r="P466" t="str" cm="1">
        <f t="array" aca="1" ref="P466" ca="1">_xlfn.IFS(NOT($H466), "", $G466&lt;1, VLOOKUP("EMPTY",$D$29:$E$31,2,FALSE), $G466&gt;2, VLOOKUP("OVER",$D$29:$E$31,2,FALSE), TRUE, VLOOKUP(J466, $A$9:$B$23, 2,FALSE))</f>
        <v/>
      </c>
      <c r="Q466" t="str" cm="1">
        <f t="array" aca="1" ref="Q466" ca="1">_xlfn.IFS(NOT($H466), "", $G466&lt;2, VLOOKUP("EMPTY",$D$29:$E$31,2,FALSE), $G466&gt;2, VLOOKUP("OVER",$D$29:$E$31,2,FALSE), TRUE, VLOOKUP(K466, $A$9:$B$23, 2,FALSE))</f>
        <v/>
      </c>
    </row>
    <row r="467" spans="6:17" x14ac:dyDescent="0.3">
      <c r="F467">
        <f ca="1">COUNTIF(OFFSET('정보 입력 시트'!$G470, 0, 0, 1, 15), $E$2)</f>
        <v>0</v>
      </c>
      <c r="G467">
        <f ca="1">COUNTIF(OFFSET('정보 입력 시트'!$G470, 0, 0, 1, 15), $E$3)</f>
        <v>0</v>
      </c>
      <c r="H467" t="b">
        <f t="shared" ca="1" si="67"/>
        <v>0</v>
      </c>
      <c r="I467" t="str">
        <f ca="1">IF(NOT($H467), "", IF($F467=1,MATCH($E$2,OFFSET('정보 입력 시트'!$G470, 0, 0, 1, 15),0),0))</f>
        <v/>
      </c>
      <c r="J467" t="str">
        <f ca="1">IF(NOT($H467),"",IF($G467&lt;1, 0, MATCH($E$3,OFFSET('정보 입력 시트'!$G470, 0, 0, 1, 15),0)))</f>
        <v/>
      </c>
      <c r="K467" t="str">
        <f ca="1">IF(NOT($H467),"",IF($G467&lt;2, 0, MATCH($E$3,OFFSET('정보 입력 시트'!$G470, 0, J467, 1, 15-J467),0)+J467))</f>
        <v/>
      </c>
      <c r="L467" t="str">
        <f t="shared" ca="1" si="68"/>
        <v/>
      </c>
      <c r="M467" t="str" cm="1">
        <f t="array" aca="1" ref="M467" ca="1">_xlfn.IFS(NOT($H467),"",$L467=0,0,TRUE,J467)</f>
        <v/>
      </c>
      <c r="N467" t="str" cm="1">
        <f t="array" aca="1" ref="N467" ca="1">_xlfn.IFS(NOT($H467),"",$L467=0,0,TRUE,K467)</f>
        <v/>
      </c>
      <c r="O467" t="str" cm="1">
        <f t="array" aca="1" ref="O467" ca="1">_xlfn.IFS(NOT($H467), "", $F467=0, IF($G467=0, VLOOKUP("EMPTY",$D$29:$E$31,2,FALSE), VLOOKUP("REQUIRED",$D$29:$E$31,2,FALSE)), $F467&gt;1, VLOOKUP("OVER",$D$29:$E$31,2,FALSE), TRUE, VLOOKUP(I467, $A$9:$B$23, 2,FALSE))</f>
        <v/>
      </c>
      <c r="P467" t="str" cm="1">
        <f t="array" aca="1" ref="P467" ca="1">_xlfn.IFS(NOT($H467), "", $G467&lt;1, VLOOKUP("EMPTY",$D$29:$E$31,2,FALSE), $G467&gt;2, VLOOKUP("OVER",$D$29:$E$31,2,FALSE), TRUE, VLOOKUP(J467, $A$9:$B$23, 2,FALSE))</f>
        <v/>
      </c>
      <c r="Q467" t="str" cm="1">
        <f t="array" aca="1" ref="Q467" ca="1">_xlfn.IFS(NOT($H467), "", $G467&lt;2, VLOOKUP("EMPTY",$D$29:$E$31,2,FALSE), $G467&gt;2, VLOOKUP("OVER",$D$29:$E$31,2,FALSE), TRUE, VLOOKUP(K467, $A$9:$B$23, 2,FALSE))</f>
        <v/>
      </c>
    </row>
    <row r="468" spans="6:17" x14ac:dyDescent="0.3">
      <c r="F468">
        <f ca="1">COUNTIF(OFFSET('정보 입력 시트'!$G471, 0, 0, 1, 15), $E$2)</f>
        <v>0</v>
      </c>
      <c r="G468">
        <f ca="1">COUNTIF(OFFSET('정보 입력 시트'!$G471, 0, 0, 1, 15), $E$3)</f>
        <v>0</v>
      </c>
      <c r="H468" t="b">
        <f t="shared" ca="1" si="67"/>
        <v>0</v>
      </c>
      <c r="I468" t="str">
        <f ca="1">IF(NOT($H468), "", IF($F468=1,MATCH($E$2,OFFSET('정보 입력 시트'!$G471, 0, 0, 1, 15),0),0))</f>
        <v/>
      </c>
      <c r="J468" t="str">
        <f ca="1">IF(NOT($H468),"",IF($G468&lt;1, 0, MATCH($E$3,OFFSET('정보 입력 시트'!$G471, 0, 0, 1, 15),0)))</f>
        <v/>
      </c>
      <c r="K468" t="str">
        <f ca="1">IF(NOT($H468),"",IF($G468&lt;2, 0, MATCH($E$3,OFFSET('정보 입력 시트'!$G471, 0, J468, 1, 15-J468),0)+J468))</f>
        <v/>
      </c>
      <c r="L468" t="str">
        <f t="shared" ca="1" si="68"/>
        <v/>
      </c>
      <c r="M468" t="str" cm="1">
        <f t="array" aca="1" ref="M468" ca="1">_xlfn.IFS(NOT($H468),"",$L468=0,0,TRUE,J468)</f>
        <v/>
      </c>
      <c r="N468" t="str" cm="1">
        <f t="array" aca="1" ref="N468" ca="1">_xlfn.IFS(NOT($H468),"",$L468=0,0,TRUE,K468)</f>
        <v/>
      </c>
      <c r="O468" t="str" cm="1">
        <f t="array" aca="1" ref="O468" ca="1">_xlfn.IFS(NOT($H468), "", $F468=0, IF($G468=0, VLOOKUP("EMPTY",$D$29:$E$31,2,FALSE), VLOOKUP("REQUIRED",$D$29:$E$31,2,FALSE)), $F468&gt;1, VLOOKUP("OVER",$D$29:$E$31,2,FALSE), TRUE, VLOOKUP(I468, $A$9:$B$23, 2,FALSE))</f>
        <v/>
      </c>
      <c r="P468" t="str" cm="1">
        <f t="array" aca="1" ref="P468" ca="1">_xlfn.IFS(NOT($H468), "", $G468&lt;1, VLOOKUP("EMPTY",$D$29:$E$31,2,FALSE), $G468&gt;2, VLOOKUP("OVER",$D$29:$E$31,2,FALSE), TRUE, VLOOKUP(J468, $A$9:$B$23, 2,FALSE))</f>
        <v/>
      </c>
      <c r="Q468" t="str" cm="1">
        <f t="array" aca="1" ref="Q468" ca="1">_xlfn.IFS(NOT($H468), "", $G468&lt;2, VLOOKUP("EMPTY",$D$29:$E$31,2,FALSE), $G468&gt;2, VLOOKUP("OVER",$D$29:$E$31,2,FALSE), TRUE, VLOOKUP(K468, $A$9:$B$23, 2,FALSE))</f>
        <v/>
      </c>
    </row>
    <row r="469" spans="6:17" x14ac:dyDescent="0.3">
      <c r="F469">
        <f ca="1">COUNTIF(OFFSET('정보 입력 시트'!$G472, 0, 0, 1, 15), $E$2)</f>
        <v>0</v>
      </c>
      <c r="G469">
        <f ca="1">COUNTIF(OFFSET('정보 입력 시트'!$G472, 0, 0, 1, 15), $E$3)</f>
        <v>0</v>
      </c>
      <c r="H469" t="b">
        <f t="shared" ca="1" si="67"/>
        <v>0</v>
      </c>
      <c r="I469" t="str">
        <f ca="1">IF(NOT($H469), "", IF($F469=1,MATCH($E$2,OFFSET('정보 입력 시트'!$G472, 0, 0, 1, 15),0),0))</f>
        <v/>
      </c>
      <c r="J469" t="str">
        <f ca="1">IF(NOT($H469),"",IF($G469&lt;1, 0, MATCH($E$3,OFFSET('정보 입력 시트'!$G472, 0, 0, 1, 15),0)))</f>
        <v/>
      </c>
      <c r="K469" t="str">
        <f ca="1">IF(NOT($H469),"",IF($G469&lt;2, 0, MATCH($E$3,OFFSET('정보 입력 시트'!$G472, 0, J469, 1, 15-J469),0)+J469))</f>
        <v/>
      </c>
      <c r="L469" t="str">
        <f t="shared" ca="1" si="68"/>
        <v/>
      </c>
      <c r="M469" t="str" cm="1">
        <f t="array" aca="1" ref="M469" ca="1">_xlfn.IFS(NOT($H469),"",$L469=0,0,TRUE,J469)</f>
        <v/>
      </c>
      <c r="N469" t="str" cm="1">
        <f t="array" aca="1" ref="N469" ca="1">_xlfn.IFS(NOT($H469),"",$L469=0,0,TRUE,K469)</f>
        <v/>
      </c>
      <c r="O469" t="str" cm="1">
        <f t="array" aca="1" ref="O469" ca="1">_xlfn.IFS(NOT($H469), "", $F469=0, IF($G469=0, VLOOKUP("EMPTY",$D$29:$E$31,2,FALSE), VLOOKUP("REQUIRED",$D$29:$E$31,2,FALSE)), $F469&gt;1, VLOOKUP("OVER",$D$29:$E$31,2,FALSE), TRUE, VLOOKUP(I469, $A$9:$B$23, 2,FALSE))</f>
        <v/>
      </c>
      <c r="P469" t="str" cm="1">
        <f t="array" aca="1" ref="P469" ca="1">_xlfn.IFS(NOT($H469), "", $G469&lt;1, VLOOKUP("EMPTY",$D$29:$E$31,2,FALSE), $G469&gt;2, VLOOKUP("OVER",$D$29:$E$31,2,FALSE), TRUE, VLOOKUP(J469, $A$9:$B$23, 2,FALSE))</f>
        <v/>
      </c>
      <c r="Q469" t="str" cm="1">
        <f t="array" aca="1" ref="Q469" ca="1">_xlfn.IFS(NOT($H469), "", $G469&lt;2, VLOOKUP("EMPTY",$D$29:$E$31,2,FALSE), $G469&gt;2, VLOOKUP("OVER",$D$29:$E$31,2,FALSE), TRUE, VLOOKUP(K469, $A$9:$B$23, 2,FALSE))</f>
        <v/>
      </c>
    </row>
    <row r="470" spans="6:17" x14ac:dyDescent="0.3">
      <c r="F470">
        <f ca="1">COUNTIF(OFFSET('정보 입력 시트'!$G473, 0, 0, 1, 15), $E$2)</f>
        <v>0</v>
      </c>
      <c r="G470">
        <f ca="1">COUNTIF(OFFSET('정보 입력 시트'!$G473, 0, 0, 1, 15), $E$3)</f>
        <v>0</v>
      </c>
      <c r="H470" t="b">
        <f t="shared" ca="1" si="67"/>
        <v>0</v>
      </c>
      <c r="I470" t="str">
        <f ca="1">IF(NOT($H470), "", IF($F470=1,MATCH($E$2,OFFSET('정보 입력 시트'!$G473, 0, 0, 1, 15),0),0))</f>
        <v/>
      </c>
      <c r="J470" t="str">
        <f ca="1">IF(NOT($H470),"",IF($G470&lt;1, 0, MATCH($E$3,OFFSET('정보 입력 시트'!$G473, 0, 0, 1, 15),0)))</f>
        <v/>
      </c>
      <c r="K470" t="str">
        <f ca="1">IF(NOT($H470),"",IF($G470&lt;2, 0, MATCH($E$3,OFFSET('정보 입력 시트'!$G473, 0, J470, 1, 15-J470),0)+J470))</f>
        <v/>
      </c>
      <c r="L470" t="str">
        <f t="shared" ca="1" si="68"/>
        <v/>
      </c>
      <c r="M470" t="str" cm="1">
        <f t="array" aca="1" ref="M470" ca="1">_xlfn.IFS(NOT($H470),"",$L470=0,0,TRUE,J470)</f>
        <v/>
      </c>
      <c r="N470" t="str" cm="1">
        <f t="array" aca="1" ref="N470" ca="1">_xlfn.IFS(NOT($H470),"",$L470=0,0,TRUE,K470)</f>
        <v/>
      </c>
      <c r="O470" t="str" cm="1">
        <f t="array" aca="1" ref="O470" ca="1">_xlfn.IFS(NOT($H470), "", $F470=0, IF($G470=0, VLOOKUP("EMPTY",$D$29:$E$31,2,FALSE), VLOOKUP("REQUIRED",$D$29:$E$31,2,FALSE)), $F470&gt;1, VLOOKUP("OVER",$D$29:$E$31,2,FALSE), TRUE, VLOOKUP(I470, $A$9:$B$23, 2,FALSE))</f>
        <v/>
      </c>
      <c r="P470" t="str" cm="1">
        <f t="array" aca="1" ref="P470" ca="1">_xlfn.IFS(NOT($H470), "", $G470&lt;1, VLOOKUP("EMPTY",$D$29:$E$31,2,FALSE), $G470&gt;2, VLOOKUP("OVER",$D$29:$E$31,2,FALSE), TRUE, VLOOKUP(J470, $A$9:$B$23, 2,FALSE))</f>
        <v/>
      </c>
      <c r="Q470" t="str" cm="1">
        <f t="array" aca="1" ref="Q470" ca="1">_xlfn.IFS(NOT($H470), "", $G470&lt;2, VLOOKUP("EMPTY",$D$29:$E$31,2,FALSE), $G470&gt;2, VLOOKUP("OVER",$D$29:$E$31,2,FALSE), TRUE, VLOOKUP(K470, $A$9:$B$23, 2,FALSE))</f>
        <v/>
      </c>
    </row>
    <row r="471" spans="6:17" x14ac:dyDescent="0.3">
      <c r="F471">
        <f ca="1">COUNTIF(OFFSET('정보 입력 시트'!$G474, 0, 0, 1, 15), $E$2)</f>
        <v>0</v>
      </c>
      <c r="G471">
        <f ca="1">COUNTIF(OFFSET('정보 입력 시트'!$G474, 0, 0, 1, 15), $E$3)</f>
        <v>0</v>
      </c>
      <c r="H471" t="b">
        <f t="shared" ca="1" si="67"/>
        <v>0</v>
      </c>
      <c r="I471" t="str">
        <f ca="1">IF(NOT($H471), "", IF($F471=1,MATCH($E$2,OFFSET('정보 입력 시트'!$G474, 0, 0, 1, 15),0),0))</f>
        <v/>
      </c>
      <c r="J471" t="str">
        <f ca="1">IF(NOT($H471),"",IF($G471&lt;1, 0, MATCH($E$3,OFFSET('정보 입력 시트'!$G474, 0, 0, 1, 15),0)))</f>
        <v/>
      </c>
      <c r="K471" t="str">
        <f ca="1">IF(NOT($H471),"",IF($G471&lt;2, 0, MATCH($E$3,OFFSET('정보 입력 시트'!$G474, 0, J471, 1, 15-J471),0)+J471))</f>
        <v/>
      </c>
      <c r="L471" t="str">
        <f t="shared" ca="1" si="68"/>
        <v/>
      </c>
      <c r="M471" t="str" cm="1">
        <f t="array" aca="1" ref="M471" ca="1">_xlfn.IFS(NOT($H471),"",$L471=0,0,TRUE,J471)</f>
        <v/>
      </c>
      <c r="N471" t="str" cm="1">
        <f t="array" aca="1" ref="N471" ca="1">_xlfn.IFS(NOT($H471),"",$L471=0,0,TRUE,K471)</f>
        <v/>
      </c>
      <c r="O471" t="str" cm="1">
        <f t="array" aca="1" ref="O471" ca="1">_xlfn.IFS(NOT($H471), "", $F471=0, IF($G471=0, VLOOKUP("EMPTY",$D$29:$E$31,2,FALSE), VLOOKUP("REQUIRED",$D$29:$E$31,2,FALSE)), $F471&gt;1, VLOOKUP("OVER",$D$29:$E$31,2,FALSE), TRUE, VLOOKUP(I471, $A$9:$B$23, 2,FALSE))</f>
        <v/>
      </c>
      <c r="P471" t="str" cm="1">
        <f t="array" aca="1" ref="P471" ca="1">_xlfn.IFS(NOT($H471), "", $G471&lt;1, VLOOKUP("EMPTY",$D$29:$E$31,2,FALSE), $G471&gt;2, VLOOKUP("OVER",$D$29:$E$31,2,FALSE), TRUE, VLOOKUP(J471, $A$9:$B$23, 2,FALSE))</f>
        <v/>
      </c>
      <c r="Q471" t="str" cm="1">
        <f t="array" aca="1" ref="Q471" ca="1">_xlfn.IFS(NOT($H471), "", $G471&lt;2, VLOOKUP("EMPTY",$D$29:$E$31,2,FALSE), $G471&gt;2, VLOOKUP("OVER",$D$29:$E$31,2,FALSE), TRUE, VLOOKUP(K471, $A$9:$B$23, 2,FALSE))</f>
        <v/>
      </c>
    </row>
    <row r="472" spans="6:17" x14ac:dyDescent="0.3">
      <c r="F472">
        <f ca="1">COUNTIF(OFFSET('정보 입력 시트'!$G475, 0, 0, 1, 15), $E$2)</f>
        <v>0</v>
      </c>
      <c r="G472">
        <f ca="1">COUNTIF(OFFSET('정보 입력 시트'!$G475, 0, 0, 1, 15), $E$3)</f>
        <v>0</v>
      </c>
      <c r="H472" t="b">
        <f t="shared" ca="1" si="67"/>
        <v>0</v>
      </c>
      <c r="I472" t="str">
        <f ca="1">IF(NOT($H472), "", IF($F472=1,MATCH($E$2,OFFSET('정보 입력 시트'!$G475, 0, 0, 1, 15),0),0))</f>
        <v/>
      </c>
      <c r="J472" t="str">
        <f ca="1">IF(NOT($H472),"",IF($G472&lt;1, 0, MATCH($E$3,OFFSET('정보 입력 시트'!$G475, 0, 0, 1, 15),0)))</f>
        <v/>
      </c>
      <c r="K472" t="str">
        <f ca="1">IF(NOT($H472),"",IF($G472&lt;2, 0, MATCH($E$3,OFFSET('정보 입력 시트'!$G475, 0, J472, 1, 15-J472),0)+J472))</f>
        <v/>
      </c>
      <c r="L472" t="str">
        <f t="shared" ca="1" si="68"/>
        <v/>
      </c>
      <c r="M472" t="str" cm="1">
        <f t="array" aca="1" ref="M472" ca="1">_xlfn.IFS(NOT($H472),"",$L472=0,0,TRUE,J472)</f>
        <v/>
      </c>
      <c r="N472" t="str" cm="1">
        <f t="array" aca="1" ref="N472" ca="1">_xlfn.IFS(NOT($H472),"",$L472=0,0,TRUE,K472)</f>
        <v/>
      </c>
      <c r="O472" t="str" cm="1">
        <f t="array" aca="1" ref="O472" ca="1">_xlfn.IFS(NOT($H472), "", $F472=0, IF($G472=0, VLOOKUP("EMPTY",$D$29:$E$31,2,FALSE), VLOOKUP("REQUIRED",$D$29:$E$31,2,FALSE)), $F472&gt;1, VLOOKUP("OVER",$D$29:$E$31,2,FALSE), TRUE, VLOOKUP(I472, $A$9:$B$23, 2,FALSE))</f>
        <v/>
      </c>
      <c r="P472" t="str" cm="1">
        <f t="array" aca="1" ref="P472" ca="1">_xlfn.IFS(NOT($H472), "", $G472&lt;1, VLOOKUP("EMPTY",$D$29:$E$31,2,FALSE), $G472&gt;2, VLOOKUP("OVER",$D$29:$E$31,2,FALSE), TRUE, VLOOKUP(J472, $A$9:$B$23, 2,FALSE))</f>
        <v/>
      </c>
      <c r="Q472" t="str" cm="1">
        <f t="array" aca="1" ref="Q472" ca="1">_xlfn.IFS(NOT($H472), "", $G472&lt;2, VLOOKUP("EMPTY",$D$29:$E$31,2,FALSE), $G472&gt;2, VLOOKUP("OVER",$D$29:$E$31,2,FALSE), TRUE, VLOOKUP(K472, $A$9:$B$23, 2,FALSE))</f>
        <v/>
      </c>
    </row>
    <row r="473" spans="6:17" x14ac:dyDescent="0.3">
      <c r="F473">
        <f ca="1">COUNTIF(OFFSET('정보 입력 시트'!$G476, 0, 0, 1, 15), $E$2)</f>
        <v>0</v>
      </c>
      <c r="G473">
        <f ca="1">COUNTIF(OFFSET('정보 입력 시트'!$G476, 0, 0, 1, 15), $E$3)</f>
        <v>0</v>
      </c>
      <c r="H473" t="b">
        <f t="shared" ca="1" si="67"/>
        <v>0</v>
      </c>
      <c r="I473" t="str">
        <f ca="1">IF(NOT($H473), "", IF($F473=1,MATCH($E$2,OFFSET('정보 입력 시트'!$G476, 0, 0, 1, 15),0),0))</f>
        <v/>
      </c>
      <c r="J473" t="str">
        <f ca="1">IF(NOT($H473),"",IF($G473&lt;1, 0, MATCH($E$3,OFFSET('정보 입력 시트'!$G476, 0, 0, 1, 15),0)))</f>
        <v/>
      </c>
      <c r="K473" t="str">
        <f ca="1">IF(NOT($H473),"",IF($G473&lt;2, 0, MATCH($E$3,OFFSET('정보 입력 시트'!$G476, 0, J473, 1, 15-J473),0)+J473))</f>
        <v/>
      </c>
      <c r="L473" t="str">
        <f t="shared" ca="1" si="68"/>
        <v/>
      </c>
      <c r="M473" t="str" cm="1">
        <f t="array" aca="1" ref="M473" ca="1">_xlfn.IFS(NOT($H473),"",$L473=0,0,TRUE,J473)</f>
        <v/>
      </c>
      <c r="N473" t="str" cm="1">
        <f t="array" aca="1" ref="N473" ca="1">_xlfn.IFS(NOT($H473),"",$L473=0,0,TRUE,K473)</f>
        <v/>
      </c>
      <c r="O473" t="str" cm="1">
        <f t="array" aca="1" ref="O473" ca="1">_xlfn.IFS(NOT($H473), "", $F473=0, IF($G473=0, VLOOKUP("EMPTY",$D$29:$E$31,2,FALSE), VLOOKUP("REQUIRED",$D$29:$E$31,2,FALSE)), $F473&gt;1, VLOOKUP("OVER",$D$29:$E$31,2,FALSE), TRUE, VLOOKUP(I473, $A$9:$B$23, 2,FALSE))</f>
        <v/>
      </c>
      <c r="P473" t="str" cm="1">
        <f t="array" aca="1" ref="P473" ca="1">_xlfn.IFS(NOT($H473), "", $G473&lt;1, VLOOKUP("EMPTY",$D$29:$E$31,2,FALSE), $G473&gt;2, VLOOKUP("OVER",$D$29:$E$31,2,FALSE), TRUE, VLOOKUP(J473, $A$9:$B$23, 2,FALSE))</f>
        <v/>
      </c>
      <c r="Q473" t="str" cm="1">
        <f t="array" aca="1" ref="Q473" ca="1">_xlfn.IFS(NOT($H473), "", $G473&lt;2, VLOOKUP("EMPTY",$D$29:$E$31,2,FALSE), $G473&gt;2, VLOOKUP("OVER",$D$29:$E$31,2,FALSE), TRUE, VLOOKUP(K473, $A$9:$B$23, 2,FALSE))</f>
        <v/>
      </c>
    </row>
    <row r="474" spans="6:17" x14ac:dyDescent="0.3">
      <c r="F474">
        <f ca="1">COUNTIF(OFFSET('정보 입력 시트'!$G477, 0, 0, 1, 15), $E$2)</f>
        <v>0</v>
      </c>
      <c r="G474">
        <f ca="1">COUNTIF(OFFSET('정보 입력 시트'!$G477, 0, 0, 1, 15), $E$3)</f>
        <v>0</v>
      </c>
      <c r="H474" t="b">
        <f t="shared" ca="1" si="67"/>
        <v>0</v>
      </c>
      <c r="I474" t="str">
        <f ca="1">IF(NOT($H474), "", IF($F474=1,MATCH($E$2,OFFSET('정보 입력 시트'!$G477, 0, 0, 1, 15),0),0))</f>
        <v/>
      </c>
      <c r="J474" t="str">
        <f ca="1">IF(NOT($H474),"",IF($G474&lt;1, 0, MATCH($E$3,OFFSET('정보 입력 시트'!$G477, 0, 0, 1, 15),0)))</f>
        <v/>
      </c>
      <c r="K474" t="str">
        <f ca="1">IF(NOT($H474),"",IF($G474&lt;2, 0, MATCH($E$3,OFFSET('정보 입력 시트'!$G477, 0, J474, 1, 15-J474),0)+J474))</f>
        <v/>
      </c>
      <c r="L474" t="str">
        <f t="shared" ca="1" si="68"/>
        <v/>
      </c>
      <c r="M474" t="str" cm="1">
        <f t="array" aca="1" ref="M474" ca="1">_xlfn.IFS(NOT($H474),"",$L474=0,0,TRUE,J474)</f>
        <v/>
      </c>
      <c r="N474" t="str" cm="1">
        <f t="array" aca="1" ref="N474" ca="1">_xlfn.IFS(NOT($H474),"",$L474=0,0,TRUE,K474)</f>
        <v/>
      </c>
      <c r="O474" t="str" cm="1">
        <f t="array" aca="1" ref="O474" ca="1">_xlfn.IFS(NOT($H474), "", $F474=0, IF($G474=0, VLOOKUP("EMPTY",$D$29:$E$31,2,FALSE), VLOOKUP("REQUIRED",$D$29:$E$31,2,FALSE)), $F474&gt;1, VLOOKUP("OVER",$D$29:$E$31,2,FALSE), TRUE, VLOOKUP(I474, $A$9:$B$23, 2,FALSE))</f>
        <v/>
      </c>
      <c r="P474" t="str" cm="1">
        <f t="array" aca="1" ref="P474" ca="1">_xlfn.IFS(NOT($H474), "", $G474&lt;1, VLOOKUP("EMPTY",$D$29:$E$31,2,FALSE), $G474&gt;2, VLOOKUP("OVER",$D$29:$E$31,2,FALSE), TRUE, VLOOKUP(J474, $A$9:$B$23, 2,FALSE))</f>
        <v/>
      </c>
      <c r="Q474" t="str" cm="1">
        <f t="array" aca="1" ref="Q474" ca="1">_xlfn.IFS(NOT($H474), "", $G474&lt;2, VLOOKUP("EMPTY",$D$29:$E$31,2,FALSE), $G474&gt;2, VLOOKUP("OVER",$D$29:$E$31,2,FALSE), TRUE, VLOOKUP(K474, $A$9:$B$23, 2,FALSE))</f>
        <v/>
      </c>
    </row>
    <row r="475" spans="6:17" x14ac:dyDescent="0.3">
      <c r="F475">
        <f ca="1">COUNTIF(OFFSET('정보 입력 시트'!$G478, 0, 0, 1, 15), $E$2)</f>
        <v>0</v>
      </c>
      <c r="G475">
        <f ca="1">COUNTIF(OFFSET('정보 입력 시트'!$G478, 0, 0, 1, 15), $E$3)</f>
        <v>0</v>
      </c>
      <c r="H475" t="b">
        <f t="shared" ca="1" si="67"/>
        <v>0</v>
      </c>
      <c r="I475" t="str">
        <f ca="1">IF(NOT($H475), "", IF($F475=1,MATCH($E$2,OFFSET('정보 입력 시트'!$G478, 0, 0, 1, 15),0),0))</f>
        <v/>
      </c>
      <c r="J475" t="str">
        <f ca="1">IF(NOT($H475),"",IF($G475&lt;1, 0, MATCH($E$3,OFFSET('정보 입력 시트'!$G478, 0, 0, 1, 15),0)))</f>
        <v/>
      </c>
      <c r="K475" t="str">
        <f ca="1">IF(NOT($H475),"",IF($G475&lt;2, 0, MATCH($E$3,OFFSET('정보 입력 시트'!$G478, 0, J475, 1, 15-J475),0)+J475))</f>
        <v/>
      </c>
      <c r="L475" t="str">
        <f t="shared" ca="1" si="68"/>
        <v/>
      </c>
      <c r="M475" t="str" cm="1">
        <f t="array" aca="1" ref="M475" ca="1">_xlfn.IFS(NOT($H475),"",$L475=0,0,TRUE,J475)</f>
        <v/>
      </c>
      <c r="N475" t="str" cm="1">
        <f t="array" aca="1" ref="N475" ca="1">_xlfn.IFS(NOT($H475),"",$L475=0,0,TRUE,K475)</f>
        <v/>
      </c>
      <c r="O475" t="str" cm="1">
        <f t="array" aca="1" ref="O475" ca="1">_xlfn.IFS(NOT($H475), "", $F475=0, IF($G475=0, VLOOKUP("EMPTY",$D$29:$E$31,2,FALSE), VLOOKUP("REQUIRED",$D$29:$E$31,2,FALSE)), $F475&gt;1, VLOOKUP("OVER",$D$29:$E$31,2,FALSE), TRUE, VLOOKUP(I475, $A$9:$B$23, 2,FALSE))</f>
        <v/>
      </c>
      <c r="P475" t="str" cm="1">
        <f t="array" aca="1" ref="P475" ca="1">_xlfn.IFS(NOT($H475), "", $G475&lt;1, VLOOKUP("EMPTY",$D$29:$E$31,2,FALSE), $G475&gt;2, VLOOKUP("OVER",$D$29:$E$31,2,FALSE), TRUE, VLOOKUP(J475, $A$9:$B$23, 2,FALSE))</f>
        <v/>
      </c>
      <c r="Q475" t="str" cm="1">
        <f t="array" aca="1" ref="Q475" ca="1">_xlfn.IFS(NOT($H475), "", $G475&lt;2, VLOOKUP("EMPTY",$D$29:$E$31,2,FALSE), $G475&gt;2, VLOOKUP("OVER",$D$29:$E$31,2,FALSE), TRUE, VLOOKUP(K475, $A$9:$B$23, 2,FALSE))</f>
        <v/>
      </c>
    </row>
    <row r="476" spans="6:17" x14ac:dyDescent="0.3">
      <c r="F476">
        <f ca="1">COUNTIF(OFFSET('정보 입력 시트'!$G479, 0, 0, 1, 15), $E$2)</f>
        <v>0</v>
      </c>
      <c r="G476">
        <f ca="1">COUNTIF(OFFSET('정보 입력 시트'!$G479, 0, 0, 1, 15), $E$3)</f>
        <v>0</v>
      </c>
      <c r="H476" t="b">
        <f t="shared" ca="1" si="67"/>
        <v>0</v>
      </c>
      <c r="I476" t="str">
        <f ca="1">IF(NOT($H476), "", IF($F476=1,MATCH($E$2,OFFSET('정보 입력 시트'!$G479, 0, 0, 1, 15),0),0))</f>
        <v/>
      </c>
      <c r="J476" t="str">
        <f ca="1">IF(NOT($H476),"",IF($G476&lt;1, 0, MATCH($E$3,OFFSET('정보 입력 시트'!$G479, 0, 0, 1, 15),0)))</f>
        <v/>
      </c>
      <c r="K476" t="str">
        <f ca="1">IF(NOT($H476),"",IF($G476&lt;2, 0, MATCH($E$3,OFFSET('정보 입력 시트'!$G479, 0, J476, 1, 15-J476),0)+J476))</f>
        <v/>
      </c>
      <c r="L476" t="str">
        <f t="shared" ca="1" si="68"/>
        <v/>
      </c>
      <c r="M476" t="str" cm="1">
        <f t="array" aca="1" ref="M476" ca="1">_xlfn.IFS(NOT($H476),"",$L476=0,0,TRUE,J476)</f>
        <v/>
      </c>
      <c r="N476" t="str" cm="1">
        <f t="array" aca="1" ref="N476" ca="1">_xlfn.IFS(NOT($H476),"",$L476=0,0,TRUE,K476)</f>
        <v/>
      </c>
      <c r="O476" t="str" cm="1">
        <f t="array" aca="1" ref="O476" ca="1">_xlfn.IFS(NOT($H476), "", $F476=0, IF($G476=0, VLOOKUP("EMPTY",$D$29:$E$31,2,FALSE), VLOOKUP("REQUIRED",$D$29:$E$31,2,FALSE)), $F476&gt;1, VLOOKUP("OVER",$D$29:$E$31,2,FALSE), TRUE, VLOOKUP(I476, $A$9:$B$23, 2,FALSE))</f>
        <v/>
      </c>
      <c r="P476" t="str" cm="1">
        <f t="array" aca="1" ref="P476" ca="1">_xlfn.IFS(NOT($H476), "", $G476&lt;1, VLOOKUP("EMPTY",$D$29:$E$31,2,FALSE), $G476&gt;2, VLOOKUP("OVER",$D$29:$E$31,2,FALSE), TRUE, VLOOKUP(J476, $A$9:$B$23, 2,FALSE))</f>
        <v/>
      </c>
      <c r="Q476" t="str" cm="1">
        <f t="array" aca="1" ref="Q476" ca="1">_xlfn.IFS(NOT($H476), "", $G476&lt;2, VLOOKUP("EMPTY",$D$29:$E$31,2,FALSE), $G476&gt;2, VLOOKUP("OVER",$D$29:$E$31,2,FALSE), TRUE, VLOOKUP(K476, $A$9:$B$23, 2,FALSE))</f>
        <v/>
      </c>
    </row>
    <row r="477" spans="6:17" x14ac:dyDescent="0.3">
      <c r="F477">
        <f ca="1">COUNTIF(OFFSET('정보 입력 시트'!$G480, 0, 0, 1, 15), $E$2)</f>
        <v>0</v>
      </c>
      <c r="G477">
        <f ca="1">COUNTIF(OFFSET('정보 입력 시트'!$G480, 0, 0, 1, 15), $E$3)</f>
        <v>0</v>
      </c>
      <c r="H477" t="b">
        <f t="shared" ca="1" si="67"/>
        <v>0</v>
      </c>
      <c r="I477" t="str">
        <f ca="1">IF(NOT($H477), "", IF($F477=1,MATCH($E$2,OFFSET('정보 입력 시트'!$G480, 0, 0, 1, 15),0),0))</f>
        <v/>
      </c>
      <c r="J477" t="str">
        <f ca="1">IF(NOT($H477),"",IF($G477&lt;1, 0, MATCH($E$3,OFFSET('정보 입력 시트'!$G480, 0, 0, 1, 15),0)))</f>
        <v/>
      </c>
      <c r="K477" t="str">
        <f ca="1">IF(NOT($H477),"",IF($G477&lt;2, 0, MATCH($E$3,OFFSET('정보 입력 시트'!$G480, 0, J477, 1, 15-J477),0)+J477))</f>
        <v/>
      </c>
      <c r="L477" t="str">
        <f t="shared" ca="1" si="68"/>
        <v/>
      </c>
      <c r="M477" t="str" cm="1">
        <f t="array" aca="1" ref="M477" ca="1">_xlfn.IFS(NOT($H477),"",$L477=0,0,TRUE,J477)</f>
        <v/>
      </c>
      <c r="N477" t="str" cm="1">
        <f t="array" aca="1" ref="N477" ca="1">_xlfn.IFS(NOT($H477),"",$L477=0,0,TRUE,K477)</f>
        <v/>
      </c>
      <c r="O477" t="str" cm="1">
        <f t="array" aca="1" ref="O477" ca="1">_xlfn.IFS(NOT($H477), "", $F477=0, IF($G477=0, VLOOKUP("EMPTY",$D$29:$E$31,2,FALSE), VLOOKUP("REQUIRED",$D$29:$E$31,2,FALSE)), $F477&gt;1, VLOOKUP("OVER",$D$29:$E$31,2,FALSE), TRUE, VLOOKUP(I477, $A$9:$B$23, 2,FALSE))</f>
        <v/>
      </c>
      <c r="P477" t="str" cm="1">
        <f t="array" aca="1" ref="P477" ca="1">_xlfn.IFS(NOT($H477), "", $G477&lt;1, VLOOKUP("EMPTY",$D$29:$E$31,2,FALSE), $G477&gt;2, VLOOKUP("OVER",$D$29:$E$31,2,FALSE), TRUE, VLOOKUP(J477, $A$9:$B$23, 2,FALSE))</f>
        <v/>
      </c>
      <c r="Q477" t="str" cm="1">
        <f t="array" aca="1" ref="Q477" ca="1">_xlfn.IFS(NOT($H477), "", $G477&lt;2, VLOOKUP("EMPTY",$D$29:$E$31,2,FALSE), $G477&gt;2, VLOOKUP("OVER",$D$29:$E$31,2,FALSE), TRUE, VLOOKUP(K477, $A$9:$B$23, 2,FALSE))</f>
        <v/>
      </c>
    </row>
    <row r="478" spans="6:17" x14ac:dyDescent="0.3">
      <c r="F478">
        <f ca="1">COUNTIF(OFFSET('정보 입력 시트'!$G481, 0, 0, 1, 15), $E$2)</f>
        <v>0</v>
      </c>
      <c r="G478">
        <f ca="1">COUNTIF(OFFSET('정보 입력 시트'!$G481, 0, 0, 1, 15), $E$3)</f>
        <v>0</v>
      </c>
      <c r="H478" t="b">
        <f t="shared" ca="1" si="67"/>
        <v>0</v>
      </c>
      <c r="I478" t="str">
        <f ca="1">IF(NOT($H478), "", IF($F478=1,MATCH($E$2,OFFSET('정보 입력 시트'!$G481, 0, 0, 1, 15),0),0))</f>
        <v/>
      </c>
      <c r="J478" t="str">
        <f ca="1">IF(NOT($H478),"",IF($G478&lt;1, 0, MATCH($E$3,OFFSET('정보 입력 시트'!$G481, 0, 0, 1, 15),0)))</f>
        <v/>
      </c>
      <c r="K478" t="str">
        <f ca="1">IF(NOT($H478),"",IF($G478&lt;2, 0, MATCH($E$3,OFFSET('정보 입력 시트'!$G481, 0, J478, 1, 15-J478),0)+J478))</f>
        <v/>
      </c>
      <c r="L478" t="str">
        <f t="shared" ca="1" si="68"/>
        <v/>
      </c>
      <c r="M478" t="str" cm="1">
        <f t="array" aca="1" ref="M478" ca="1">_xlfn.IFS(NOT($H478),"",$L478=0,0,TRUE,J478)</f>
        <v/>
      </c>
      <c r="N478" t="str" cm="1">
        <f t="array" aca="1" ref="N478" ca="1">_xlfn.IFS(NOT($H478),"",$L478=0,0,TRUE,K478)</f>
        <v/>
      </c>
      <c r="O478" t="str" cm="1">
        <f t="array" aca="1" ref="O478" ca="1">_xlfn.IFS(NOT($H478), "", $F478=0, IF($G478=0, VLOOKUP("EMPTY",$D$29:$E$31,2,FALSE), VLOOKUP("REQUIRED",$D$29:$E$31,2,FALSE)), $F478&gt;1, VLOOKUP("OVER",$D$29:$E$31,2,FALSE), TRUE, VLOOKUP(I478, $A$9:$B$23, 2,FALSE))</f>
        <v/>
      </c>
      <c r="P478" t="str" cm="1">
        <f t="array" aca="1" ref="P478" ca="1">_xlfn.IFS(NOT($H478), "", $G478&lt;1, VLOOKUP("EMPTY",$D$29:$E$31,2,FALSE), $G478&gt;2, VLOOKUP("OVER",$D$29:$E$31,2,FALSE), TRUE, VLOOKUP(J478, $A$9:$B$23, 2,FALSE))</f>
        <v/>
      </c>
      <c r="Q478" t="str" cm="1">
        <f t="array" aca="1" ref="Q478" ca="1">_xlfn.IFS(NOT($H478), "", $G478&lt;2, VLOOKUP("EMPTY",$D$29:$E$31,2,FALSE), $G478&gt;2, VLOOKUP("OVER",$D$29:$E$31,2,FALSE), TRUE, VLOOKUP(K478, $A$9:$B$23, 2,FALSE))</f>
        <v/>
      </c>
    </row>
    <row r="479" spans="6:17" x14ac:dyDescent="0.3">
      <c r="F479">
        <f ca="1">COUNTIF(OFFSET('정보 입력 시트'!$G482, 0, 0, 1, 15), $E$2)</f>
        <v>0</v>
      </c>
      <c r="G479">
        <f ca="1">COUNTIF(OFFSET('정보 입력 시트'!$G482, 0, 0, 1, 15), $E$3)</f>
        <v>0</v>
      </c>
      <c r="H479" t="b">
        <f t="shared" ca="1" si="67"/>
        <v>0</v>
      </c>
      <c r="I479" t="str">
        <f ca="1">IF(NOT($H479), "", IF($F479=1,MATCH($E$2,OFFSET('정보 입력 시트'!$G482, 0, 0, 1, 15),0),0))</f>
        <v/>
      </c>
      <c r="J479" t="str">
        <f ca="1">IF(NOT($H479),"",IF($G479&lt;1, 0, MATCH($E$3,OFFSET('정보 입력 시트'!$G482, 0, 0, 1, 15),0)))</f>
        <v/>
      </c>
      <c r="K479" t="str">
        <f ca="1">IF(NOT($H479),"",IF($G479&lt;2, 0, MATCH($E$3,OFFSET('정보 입력 시트'!$G482, 0, J479, 1, 15-J479),0)+J479))</f>
        <v/>
      </c>
      <c r="L479" t="str">
        <f t="shared" ca="1" si="68"/>
        <v/>
      </c>
      <c r="M479" t="str" cm="1">
        <f t="array" aca="1" ref="M479" ca="1">_xlfn.IFS(NOT($H479),"",$L479=0,0,TRUE,J479)</f>
        <v/>
      </c>
      <c r="N479" t="str" cm="1">
        <f t="array" aca="1" ref="N479" ca="1">_xlfn.IFS(NOT($H479),"",$L479=0,0,TRUE,K479)</f>
        <v/>
      </c>
      <c r="O479" t="str" cm="1">
        <f t="array" aca="1" ref="O479" ca="1">_xlfn.IFS(NOT($H479), "", $F479=0, IF($G479=0, VLOOKUP("EMPTY",$D$29:$E$31,2,FALSE), VLOOKUP("REQUIRED",$D$29:$E$31,2,FALSE)), $F479&gt;1, VLOOKUP("OVER",$D$29:$E$31,2,FALSE), TRUE, VLOOKUP(I479, $A$9:$B$23, 2,FALSE))</f>
        <v/>
      </c>
      <c r="P479" t="str" cm="1">
        <f t="array" aca="1" ref="P479" ca="1">_xlfn.IFS(NOT($H479), "", $G479&lt;1, VLOOKUP("EMPTY",$D$29:$E$31,2,FALSE), $G479&gt;2, VLOOKUP("OVER",$D$29:$E$31,2,FALSE), TRUE, VLOOKUP(J479, $A$9:$B$23, 2,FALSE))</f>
        <v/>
      </c>
      <c r="Q479" t="str" cm="1">
        <f t="array" aca="1" ref="Q479" ca="1">_xlfn.IFS(NOT($H479), "", $G479&lt;2, VLOOKUP("EMPTY",$D$29:$E$31,2,FALSE), $G479&gt;2, VLOOKUP("OVER",$D$29:$E$31,2,FALSE), TRUE, VLOOKUP(K479, $A$9:$B$23, 2,FALSE))</f>
        <v/>
      </c>
    </row>
    <row r="480" spans="6:17" x14ac:dyDescent="0.3">
      <c r="F480">
        <f ca="1">COUNTIF(OFFSET('정보 입력 시트'!$G483, 0, 0, 1, 15), $E$2)</f>
        <v>0</v>
      </c>
      <c r="G480">
        <f ca="1">COUNTIF(OFFSET('정보 입력 시트'!$G483, 0, 0, 1, 15), $E$3)</f>
        <v>0</v>
      </c>
      <c r="H480" t="b">
        <f t="shared" ca="1" si="67"/>
        <v>0</v>
      </c>
      <c r="I480" t="str">
        <f ca="1">IF(NOT($H480), "", IF($F480=1,MATCH($E$2,OFFSET('정보 입력 시트'!$G483, 0, 0, 1, 15),0),0))</f>
        <v/>
      </c>
      <c r="J480" t="str">
        <f ca="1">IF(NOT($H480),"",IF($G480&lt;1, 0, MATCH($E$3,OFFSET('정보 입력 시트'!$G483, 0, 0, 1, 15),0)))</f>
        <v/>
      </c>
      <c r="K480" t="str">
        <f ca="1">IF(NOT($H480),"",IF($G480&lt;2, 0, MATCH($E$3,OFFSET('정보 입력 시트'!$G483, 0, J480, 1, 15-J480),0)+J480))</f>
        <v/>
      </c>
      <c r="L480" t="str">
        <f t="shared" ca="1" si="68"/>
        <v/>
      </c>
      <c r="M480" t="str" cm="1">
        <f t="array" aca="1" ref="M480" ca="1">_xlfn.IFS(NOT($H480),"",$L480=0,0,TRUE,J480)</f>
        <v/>
      </c>
      <c r="N480" t="str" cm="1">
        <f t="array" aca="1" ref="N480" ca="1">_xlfn.IFS(NOT($H480),"",$L480=0,0,TRUE,K480)</f>
        <v/>
      </c>
      <c r="O480" t="str" cm="1">
        <f t="array" aca="1" ref="O480" ca="1">_xlfn.IFS(NOT($H480), "", $F480=0, IF($G480=0, VLOOKUP("EMPTY",$D$29:$E$31,2,FALSE), VLOOKUP("REQUIRED",$D$29:$E$31,2,FALSE)), $F480&gt;1, VLOOKUP("OVER",$D$29:$E$31,2,FALSE), TRUE, VLOOKUP(I480, $A$9:$B$23, 2,FALSE))</f>
        <v/>
      </c>
      <c r="P480" t="str" cm="1">
        <f t="array" aca="1" ref="P480" ca="1">_xlfn.IFS(NOT($H480), "", $G480&lt;1, VLOOKUP("EMPTY",$D$29:$E$31,2,FALSE), $G480&gt;2, VLOOKUP("OVER",$D$29:$E$31,2,FALSE), TRUE, VLOOKUP(J480, $A$9:$B$23, 2,FALSE))</f>
        <v/>
      </c>
      <c r="Q480" t="str" cm="1">
        <f t="array" aca="1" ref="Q480" ca="1">_xlfn.IFS(NOT($H480), "", $G480&lt;2, VLOOKUP("EMPTY",$D$29:$E$31,2,FALSE), $G480&gt;2, VLOOKUP("OVER",$D$29:$E$31,2,FALSE), TRUE, VLOOKUP(K480, $A$9:$B$23, 2,FALSE))</f>
        <v/>
      </c>
    </row>
    <row r="481" spans="6:17" x14ac:dyDescent="0.3">
      <c r="F481">
        <f ca="1">COUNTIF(OFFSET('정보 입력 시트'!$G484, 0, 0, 1, 15), $E$2)</f>
        <v>0</v>
      </c>
      <c r="G481">
        <f ca="1">COUNTIF(OFFSET('정보 입력 시트'!$G484, 0, 0, 1, 15), $E$3)</f>
        <v>0</v>
      </c>
      <c r="H481" t="b">
        <f t="shared" ca="1" si="67"/>
        <v>0</v>
      </c>
      <c r="I481" t="str">
        <f ca="1">IF(NOT($H481), "", IF($F481=1,MATCH($E$2,OFFSET('정보 입력 시트'!$G484, 0, 0, 1, 15),0),0))</f>
        <v/>
      </c>
      <c r="J481" t="str">
        <f ca="1">IF(NOT($H481),"",IF($G481&lt;1, 0, MATCH($E$3,OFFSET('정보 입력 시트'!$G484, 0, 0, 1, 15),0)))</f>
        <v/>
      </c>
      <c r="K481" t="str">
        <f ca="1">IF(NOT($H481),"",IF($G481&lt;2, 0, MATCH($E$3,OFFSET('정보 입력 시트'!$G484, 0, J481, 1, 15-J481),0)+J481))</f>
        <v/>
      </c>
      <c r="L481" t="str">
        <f t="shared" ca="1" si="68"/>
        <v/>
      </c>
      <c r="M481" t="str" cm="1">
        <f t="array" aca="1" ref="M481" ca="1">_xlfn.IFS(NOT($H481),"",$L481=0,0,TRUE,J481)</f>
        <v/>
      </c>
      <c r="N481" t="str" cm="1">
        <f t="array" aca="1" ref="N481" ca="1">_xlfn.IFS(NOT($H481),"",$L481=0,0,TRUE,K481)</f>
        <v/>
      </c>
      <c r="O481" t="str" cm="1">
        <f t="array" aca="1" ref="O481" ca="1">_xlfn.IFS(NOT($H481), "", $F481=0, IF($G481=0, VLOOKUP("EMPTY",$D$29:$E$31,2,FALSE), VLOOKUP("REQUIRED",$D$29:$E$31,2,FALSE)), $F481&gt;1, VLOOKUP("OVER",$D$29:$E$31,2,FALSE), TRUE, VLOOKUP(I481, $A$9:$B$23, 2,FALSE))</f>
        <v/>
      </c>
      <c r="P481" t="str" cm="1">
        <f t="array" aca="1" ref="P481" ca="1">_xlfn.IFS(NOT($H481), "", $G481&lt;1, VLOOKUP("EMPTY",$D$29:$E$31,2,FALSE), $G481&gt;2, VLOOKUP("OVER",$D$29:$E$31,2,FALSE), TRUE, VLOOKUP(J481, $A$9:$B$23, 2,FALSE))</f>
        <v/>
      </c>
      <c r="Q481" t="str" cm="1">
        <f t="array" aca="1" ref="Q481" ca="1">_xlfn.IFS(NOT($H481), "", $G481&lt;2, VLOOKUP("EMPTY",$D$29:$E$31,2,FALSE), $G481&gt;2, VLOOKUP("OVER",$D$29:$E$31,2,FALSE), TRUE, VLOOKUP(K481, $A$9:$B$23, 2,FALSE))</f>
        <v/>
      </c>
    </row>
    <row r="482" spans="6:17" x14ac:dyDescent="0.3">
      <c r="F482">
        <f ca="1">COUNTIF(OFFSET('정보 입력 시트'!$G485, 0, 0, 1, 15), $E$2)</f>
        <v>0</v>
      </c>
      <c r="G482">
        <f ca="1">COUNTIF(OFFSET('정보 입력 시트'!$G485, 0, 0, 1, 15), $E$3)</f>
        <v>0</v>
      </c>
      <c r="H482" t="b">
        <f t="shared" ca="1" si="67"/>
        <v>0</v>
      </c>
      <c r="I482" t="str">
        <f ca="1">IF(NOT($H482), "", IF($F482=1,MATCH($E$2,OFFSET('정보 입력 시트'!$G485, 0, 0, 1, 15),0),0))</f>
        <v/>
      </c>
      <c r="J482" t="str">
        <f ca="1">IF(NOT($H482),"",IF($G482&lt;1, 0, MATCH($E$3,OFFSET('정보 입력 시트'!$G485, 0, 0, 1, 15),0)))</f>
        <v/>
      </c>
      <c r="K482" t="str">
        <f ca="1">IF(NOT($H482),"",IF($G482&lt;2, 0, MATCH($E$3,OFFSET('정보 입력 시트'!$G485, 0, J482, 1, 15-J482),0)+J482))</f>
        <v/>
      </c>
      <c r="L482" t="str">
        <f t="shared" ca="1" si="68"/>
        <v/>
      </c>
      <c r="M482" t="str" cm="1">
        <f t="array" aca="1" ref="M482" ca="1">_xlfn.IFS(NOT($H482),"",$L482=0,0,TRUE,J482)</f>
        <v/>
      </c>
      <c r="N482" t="str" cm="1">
        <f t="array" aca="1" ref="N482" ca="1">_xlfn.IFS(NOT($H482),"",$L482=0,0,TRUE,K482)</f>
        <v/>
      </c>
      <c r="O482" t="str" cm="1">
        <f t="array" aca="1" ref="O482" ca="1">_xlfn.IFS(NOT($H482), "", $F482=0, IF($G482=0, VLOOKUP("EMPTY",$D$29:$E$31,2,FALSE), VLOOKUP("REQUIRED",$D$29:$E$31,2,FALSE)), $F482&gt;1, VLOOKUP("OVER",$D$29:$E$31,2,FALSE), TRUE, VLOOKUP(I482, $A$9:$B$23, 2,FALSE))</f>
        <v/>
      </c>
      <c r="P482" t="str" cm="1">
        <f t="array" aca="1" ref="P482" ca="1">_xlfn.IFS(NOT($H482), "", $G482&lt;1, VLOOKUP("EMPTY",$D$29:$E$31,2,FALSE), $G482&gt;2, VLOOKUP("OVER",$D$29:$E$31,2,FALSE), TRUE, VLOOKUP(J482, $A$9:$B$23, 2,FALSE))</f>
        <v/>
      </c>
      <c r="Q482" t="str" cm="1">
        <f t="array" aca="1" ref="Q482" ca="1">_xlfn.IFS(NOT($H482), "", $G482&lt;2, VLOOKUP("EMPTY",$D$29:$E$31,2,FALSE), $G482&gt;2, VLOOKUP("OVER",$D$29:$E$31,2,FALSE), TRUE, VLOOKUP(K482, $A$9:$B$23, 2,FALSE))</f>
        <v/>
      </c>
    </row>
    <row r="483" spans="6:17" x14ac:dyDescent="0.3">
      <c r="F483">
        <f ca="1">COUNTIF(OFFSET('정보 입력 시트'!$G486, 0, 0, 1, 15), $E$2)</f>
        <v>0</v>
      </c>
      <c r="G483">
        <f ca="1">COUNTIF(OFFSET('정보 입력 시트'!$G486, 0, 0, 1, 15), $E$3)</f>
        <v>0</v>
      </c>
      <c r="H483" t="b">
        <f t="shared" ca="1" si="67"/>
        <v>0</v>
      </c>
      <c r="I483" t="str">
        <f ca="1">IF(NOT($H483), "", IF($F483=1,MATCH($E$2,OFFSET('정보 입력 시트'!$G486, 0, 0, 1, 15),0),0))</f>
        <v/>
      </c>
      <c r="J483" t="str">
        <f ca="1">IF(NOT($H483),"",IF($G483&lt;1, 0, MATCH($E$3,OFFSET('정보 입력 시트'!$G486, 0, 0, 1, 15),0)))</f>
        <v/>
      </c>
      <c r="K483" t="str">
        <f ca="1">IF(NOT($H483),"",IF($G483&lt;2, 0, MATCH($E$3,OFFSET('정보 입력 시트'!$G486, 0, J483, 1, 15-J483),0)+J483))</f>
        <v/>
      </c>
      <c r="L483" t="str">
        <f t="shared" ca="1" si="68"/>
        <v/>
      </c>
      <c r="M483" t="str" cm="1">
        <f t="array" aca="1" ref="M483" ca="1">_xlfn.IFS(NOT($H483),"",$L483=0,0,TRUE,J483)</f>
        <v/>
      </c>
      <c r="N483" t="str" cm="1">
        <f t="array" aca="1" ref="N483" ca="1">_xlfn.IFS(NOT($H483),"",$L483=0,0,TRUE,K483)</f>
        <v/>
      </c>
      <c r="O483" t="str" cm="1">
        <f t="array" aca="1" ref="O483" ca="1">_xlfn.IFS(NOT($H483), "", $F483=0, IF($G483=0, VLOOKUP("EMPTY",$D$29:$E$31,2,FALSE), VLOOKUP("REQUIRED",$D$29:$E$31,2,FALSE)), $F483&gt;1, VLOOKUP("OVER",$D$29:$E$31,2,FALSE), TRUE, VLOOKUP(I483, $A$9:$B$23, 2,FALSE))</f>
        <v/>
      </c>
      <c r="P483" t="str" cm="1">
        <f t="array" aca="1" ref="P483" ca="1">_xlfn.IFS(NOT($H483), "", $G483&lt;1, VLOOKUP("EMPTY",$D$29:$E$31,2,FALSE), $G483&gt;2, VLOOKUP("OVER",$D$29:$E$31,2,FALSE), TRUE, VLOOKUP(J483, $A$9:$B$23, 2,FALSE))</f>
        <v/>
      </c>
      <c r="Q483" t="str" cm="1">
        <f t="array" aca="1" ref="Q483" ca="1">_xlfn.IFS(NOT($H483), "", $G483&lt;2, VLOOKUP("EMPTY",$D$29:$E$31,2,FALSE), $G483&gt;2, VLOOKUP("OVER",$D$29:$E$31,2,FALSE), TRUE, VLOOKUP(K483, $A$9:$B$23, 2,FALSE))</f>
        <v/>
      </c>
    </row>
    <row r="484" spans="6:17" x14ac:dyDescent="0.3">
      <c r="F484">
        <f ca="1">COUNTIF(OFFSET('정보 입력 시트'!$G487, 0, 0, 1, 15), $E$2)</f>
        <v>0</v>
      </c>
      <c r="G484">
        <f ca="1">COUNTIF(OFFSET('정보 입력 시트'!$G487, 0, 0, 1, 15), $E$3)</f>
        <v>0</v>
      </c>
      <c r="H484" t="b">
        <f t="shared" ca="1" si="67"/>
        <v>0</v>
      </c>
      <c r="I484" t="str">
        <f ca="1">IF(NOT($H484), "", IF($F484=1,MATCH($E$2,OFFSET('정보 입력 시트'!$G487, 0, 0, 1, 15),0),0))</f>
        <v/>
      </c>
      <c r="J484" t="str">
        <f ca="1">IF(NOT($H484),"",IF($G484&lt;1, 0, MATCH($E$3,OFFSET('정보 입력 시트'!$G487, 0, 0, 1, 15),0)))</f>
        <v/>
      </c>
      <c r="K484" t="str">
        <f ca="1">IF(NOT($H484),"",IF($G484&lt;2, 0, MATCH($E$3,OFFSET('정보 입력 시트'!$G487, 0, J484, 1, 15-J484),0)+J484))</f>
        <v/>
      </c>
      <c r="L484" t="str">
        <f t="shared" ca="1" si="68"/>
        <v/>
      </c>
      <c r="M484" t="str" cm="1">
        <f t="array" aca="1" ref="M484" ca="1">_xlfn.IFS(NOT($H484),"",$L484=0,0,TRUE,J484)</f>
        <v/>
      </c>
      <c r="N484" t="str" cm="1">
        <f t="array" aca="1" ref="N484" ca="1">_xlfn.IFS(NOT($H484),"",$L484=0,0,TRUE,K484)</f>
        <v/>
      </c>
      <c r="O484" t="str" cm="1">
        <f t="array" aca="1" ref="O484" ca="1">_xlfn.IFS(NOT($H484), "", $F484=0, IF($G484=0, VLOOKUP("EMPTY",$D$29:$E$31,2,FALSE), VLOOKUP("REQUIRED",$D$29:$E$31,2,FALSE)), $F484&gt;1, VLOOKUP("OVER",$D$29:$E$31,2,FALSE), TRUE, VLOOKUP(I484, $A$9:$B$23, 2,FALSE))</f>
        <v/>
      </c>
      <c r="P484" t="str" cm="1">
        <f t="array" aca="1" ref="P484" ca="1">_xlfn.IFS(NOT($H484), "", $G484&lt;1, VLOOKUP("EMPTY",$D$29:$E$31,2,FALSE), $G484&gt;2, VLOOKUP("OVER",$D$29:$E$31,2,FALSE), TRUE, VLOOKUP(J484, $A$9:$B$23, 2,FALSE))</f>
        <v/>
      </c>
      <c r="Q484" t="str" cm="1">
        <f t="array" aca="1" ref="Q484" ca="1">_xlfn.IFS(NOT($H484), "", $G484&lt;2, VLOOKUP("EMPTY",$D$29:$E$31,2,FALSE), $G484&gt;2, VLOOKUP("OVER",$D$29:$E$31,2,FALSE), TRUE, VLOOKUP(K484, $A$9:$B$23, 2,FALSE))</f>
        <v/>
      </c>
    </row>
    <row r="485" spans="6:17" x14ac:dyDescent="0.3">
      <c r="F485">
        <f ca="1">COUNTIF(OFFSET('정보 입력 시트'!$G488, 0, 0, 1, 15), $E$2)</f>
        <v>0</v>
      </c>
      <c r="G485">
        <f ca="1">COUNTIF(OFFSET('정보 입력 시트'!$G488, 0, 0, 1, 15), $E$3)</f>
        <v>0</v>
      </c>
      <c r="H485" t="b">
        <f t="shared" ca="1" si="67"/>
        <v>0</v>
      </c>
      <c r="I485" t="str">
        <f ca="1">IF(NOT($H485), "", IF($F485=1,MATCH($E$2,OFFSET('정보 입력 시트'!$G488, 0, 0, 1, 15),0),0))</f>
        <v/>
      </c>
      <c r="J485" t="str">
        <f ca="1">IF(NOT($H485),"",IF($G485&lt;1, 0, MATCH($E$3,OFFSET('정보 입력 시트'!$G488, 0, 0, 1, 15),0)))</f>
        <v/>
      </c>
      <c r="K485" t="str">
        <f ca="1">IF(NOT($H485),"",IF($G485&lt;2, 0, MATCH($E$3,OFFSET('정보 입력 시트'!$G488, 0, J485, 1, 15-J485),0)+J485))</f>
        <v/>
      </c>
      <c r="L485" t="str">
        <f t="shared" ca="1" si="68"/>
        <v/>
      </c>
      <c r="M485" t="str" cm="1">
        <f t="array" aca="1" ref="M485" ca="1">_xlfn.IFS(NOT($H485),"",$L485=0,0,TRUE,J485)</f>
        <v/>
      </c>
      <c r="N485" t="str" cm="1">
        <f t="array" aca="1" ref="N485" ca="1">_xlfn.IFS(NOT($H485),"",$L485=0,0,TRUE,K485)</f>
        <v/>
      </c>
      <c r="O485" t="str" cm="1">
        <f t="array" aca="1" ref="O485" ca="1">_xlfn.IFS(NOT($H485), "", $F485=0, IF($G485=0, VLOOKUP("EMPTY",$D$29:$E$31,2,FALSE), VLOOKUP("REQUIRED",$D$29:$E$31,2,FALSE)), $F485&gt;1, VLOOKUP("OVER",$D$29:$E$31,2,FALSE), TRUE, VLOOKUP(I485, $A$9:$B$23, 2,FALSE))</f>
        <v/>
      </c>
      <c r="P485" t="str" cm="1">
        <f t="array" aca="1" ref="P485" ca="1">_xlfn.IFS(NOT($H485), "", $G485&lt;1, VLOOKUP("EMPTY",$D$29:$E$31,2,FALSE), $G485&gt;2, VLOOKUP("OVER",$D$29:$E$31,2,FALSE), TRUE, VLOOKUP(J485, $A$9:$B$23, 2,FALSE))</f>
        <v/>
      </c>
      <c r="Q485" t="str" cm="1">
        <f t="array" aca="1" ref="Q485" ca="1">_xlfn.IFS(NOT($H485), "", $G485&lt;2, VLOOKUP("EMPTY",$D$29:$E$31,2,FALSE), $G485&gt;2, VLOOKUP("OVER",$D$29:$E$31,2,FALSE), TRUE, VLOOKUP(K485, $A$9:$B$23, 2,FALSE))</f>
        <v/>
      </c>
    </row>
    <row r="486" spans="6:17" x14ac:dyDescent="0.3">
      <c r="F486">
        <f ca="1">COUNTIF(OFFSET('정보 입력 시트'!$G489, 0, 0, 1, 15), $E$2)</f>
        <v>0</v>
      </c>
      <c r="G486">
        <f ca="1">COUNTIF(OFFSET('정보 입력 시트'!$G489, 0, 0, 1, 15), $E$3)</f>
        <v>0</v>
      </c>
      <c r="H486" t="b">
        <f t="shared" ca="1" si="67"/>
        <v>0</v>
      </c>
      <c r="I486" t="str">
        <f ca="1">IF(NOT($H486), "", IF($F486=1,MATCH($E$2,OFFSET('정보 입력 시트'!$G489, 0, 0, 1, 15),0),0))</f>
        <v/>
      </c>
      <c r="J486" t="str">
        <f ca="1">IF(NOT($H486),"",IF($G486&lt;1, 0, MATCH($E$3,OFFSET('정보 입력 시트'!$G489, 0, 0, 1, 15),0)))</f>
        <v/>
      </c>
      <c r="K486" t="str">
        <f ca="1">IF(NOT($H486),"",IF($G486&lt;2, 0, MATCH($E$3,OFFSET('정보 입력 시트'!$G489, 0, J486, 1, 15-J486),0)+J486))</f>
        <v/>
      </c>
      <c r="L486" t="str">
        <f t="shared" ca="1" si="68"/>
        <v/>
      </c>
      <c r="M486" t="str" cm="1">
        <f t="array" aca="1" ref="M486" ca="1">_xlfn.IFS(NOT($H486),"",$L486=0,0,TRUE,J486)</f>
        <v/>
      </c>
      <c r="N486" t="str" cm="1">
        <f t="array" aca="1" ref="N486" ca="1">_xlfn.IFS(NOT($H486),"",$L486=0,0,TRUE,K486)</f>
        <v/>
      </c>
      <c r="O486" t="str" cm="1">
        <f t="array" aca="1" ref="O486" ca="1">_xlfn.IFS(NOT($H486), "", $F486=0, IF($G486=0, VLOOKUP("EMPTY",$D$29:$E$31,2,FALSE), VLOOKUP("REQUIRED",$D$29:$E$31,2,FALSE)), $F486&gt;1, VLOOKUP("OVER",$D$29:$E$31,2,FALSE), TRUE, VLOOKUP(I486, $A$9:$B$23, 2,FALSE))</f>
        <v/>
      </c>
      <c r="P486" t="str" cm="1">
        <f t="array" aca="1" ref="P486" ca="1">_xlfn.IFS(NOT($H486), "", $G486&lt;1, VLOOKUP("EMPTY",$D$29:$E$31,2,FALSE), $G486&gt;2, VLOOKUP("OVER",$D$29:$E$31,2,FALSE), TRUE, VLOOKUP(J486, $A$9:$B$23, 2,FALSE))</f>
        <v/>
      </c>
      <c r="Q486" t="str" cm="1">
        <f t="array" aca="1" ref="Q486" ca="1">_xlfn.IFS(NOT($H486), "", $G486&lt;2, VLOOKUP("EMPTY",$D$29:$E$31,2,FALSE), $G486&gt;2, VLOOKUP("OVER",$D$29:$E$31,2,FALSE), TRUE, VLOOKUP(K486, $A$9:$B$23, 2,FALSE))</f>
        <v/>
      </c>
    </row>
    <row r="487" spans="6:17" x14ac:dyDescent="0.3">
      <c r="F487">
        <f ca="1">COUNTIF(OFFSET('정보 입력 시트'!$G490, 0, 0, 1, 15), $E$2)</f>
        <v>0</v>
      </c>
      <c r="G487">
        <f ca="1">COUNTIF(OFFSET('정보 입력 시트'!$G490, 0, 0, 1, 15), $E$3)</f>
        <v>0</v>
      </c>
      <c r="H487" t="b">
        <f t="shared" ca="1" si="67"/>
        <v>0</v>
      </c>
      <c r="I487" t="str">
        <f ca="1">IF(NOT($H487), "", IF($F487=1,MATCH($E$2,OFFSET('정보 입력 시트'!$G490, 0, 0, 1, 15),0),0))</f>
        <v/>
      </c>
      <c r="J487" t="str">
        <f ca="1">IF(NOT($H487),"",IF($G487&lt;1, 0, MATCH($E$3,OFFSET('정보 입력 시트'!$G490, 0, 0, 1, 15),0)))</f>
        <v/>
      </c>
      <c r="K487" t="str">
        <f ca="1">IF(NOT($H487),"",IF($G487&lt;2, 0, MATCH($E$3,OFFSET('정보 입력 시트'!$G490, 0, J487, 1, 15-J487),0)+J487))</f>
        <v/>
      </c>
      <c r="L487" t="str">
        <f t="shared" ca="1" si="68"/>
        <v/>
      </c>
      <c r="M487" t="str" cm="1">
        <f t="array" aca="1" ref="M487" ca="1">_xlfn.IFS(NOT($H487),"",$L487=0,0,TRUE,J487)</f>
        <v/>
      </c>
      <c r="N487" t="str" cm="1">
        <f t="array" aca="1" ref="N487" ca="1">_xlfn.IFS(NOT($H487),"",$L487=0,0,TRUE,K487)</f>
        <v/>
      </c>
      <c r="O487" t="str" cm="1">
        <f t="array" aca="1" ref="O487" ca="1">_xlfn.IFS(NOT($H487), "", $F487=0, IF($G487=0, VLOOKUP("EMPTY",$D$29:$E$31,2,FALSE), VLOOKUP("REQUIRED",$D$29:$E$31,2,FALSE)), $F487&gt;1, VLOOKUP("OVER",$D$29:$E$31,2,FALSE), TRUE, VLOOKUP(I487, $A$9:$B$23, 2,FALSE))</f>
        <v/>
      </c>
      <c r="P487" t="str" cm="1">
        <f t="array" aca="1" ref="P487" ca="1">_xlfn.IFS(NOT($H487), "", $G487&lt;1, VLOOKUP("EMPTY",$D$29:$E$31,2,FALSE), $G487&gt;2, VLOOKUP("OVER",$D$29:$E$31,2,FALSE), TRUE, VLOOKUP(J487, $A$9:$B$23, 2,FALSE))</f>
        <v/>
      </c>
      <c r="Q487" t="str" cm="1">
        <f t="array" aca="1" ref="Q487" ca="1">_xlfn.IFS(NOT($H487), "", $G487&lt;2, VLOOKUP("EMPTY",$D$29:$E$31,2,FALSE), $G487&gt;2, VLOOKUP("OVER",$D$29:$E$31,2,FALSE), TRUE, VLOOKUP(K487, $A$9:$B$23, 2,FALSE))</f>
        <v/>
      </c>
    </row>
    <row r="488" spans="6:17" x14ac:dyDescent="0.3">
      <c r="F488">
        <f ca="1">COUNTIF(OFFSET('정보 입력 시트'!$G491, 0, 0, 1, 15), $E$2)</f>
        <v>0</v>
      </c>
      <c r="G488">
        <f ca="1">COUNTIF(OFFSET('정보 입력 시트'!$G491, 0, 0, 1, 15), $E$3)</f>
        <v>0</v>
      </c>
      <c r="H488" t="b">
        <f t="shared" ca="1" si="67"/>
        <v>0</v>
      </c>
      <c r="I488" t="str">
        <f ca="1">IF(NOT($H488), "", IF($F488=1,MATCH($E$2,OFFSET('정보 입력 시트'!$G491, 0, 0, 1, 15),0),0))</f>
        <v/>
      </c>
      <c r="J488" t="str">
        <f ca="1">IF(NOT($H488),"",IF($G488&lt;1, 0, MATCH($E$3,OFFSET('정보 입력 시트'!$G491, 0, 0, 1, 15),0)))</f>
        <v/>
      </c>
      <c r="K488" t="str">
        <f ca="1">IF(NOT($H488),"",IF($G488&lt;2, 0, MATCH($E$3,OFFSET('정보 입력 시트'!$G491, 0, J488, 1, 15-J488),0)+J488))</f>
        <v/>
      </c>
      <c r="L488" t="str">
        <f t="shared" ca="1" si="68"/>
        <v/>
      </c>
      <c r="M488" t="str" cm="1">
        <f t="array" aca="1" ref="M488" ca="1">_xlfn.IFS(NOT($H488),"",$L488=0,0,TRUE,J488)</f>
        <v/>
      </c>
      <c r="N488" t="str" cm="1">
        <f t="array" aca="1" ref="N488" ca="1">_xlfn.IFS(NOT($H488),"",$L488=0,0,TRUE,K488)</f>
        <v/>
      </c>
      <c r="O488" t="str" cm="1">
        <f t="array" aca="1" ref="O488" ca="1">_xlfn.IFS(NOT($H488), "", $F488=0, IF($G488=0, VLOOKUP("EMPTY",$D$29:$E$31,2,FALSE), VLOOKUP("REQUIRED",$D$29:$E$31,2,FALSE)), $F488&gt;1, VLOOKUP("OVER",$D$29:$E$31,2,FALSE), TRUE, VLOOKUP(I488, $A$9:$B$23, 2,FALSE))</f>
        <v/>
      </c>
      <c r="P488" t="str" cm="1">
        <f t="array" aca="1" ref="P488" ca="1">_xlfn.IFS(NOT($H488), "", $G488&lt;1, VLOOKUP("EMPTY",$D$29:$E$31,2,FALSE), $G488&gt;2, VLOOKUP("OVER",$D$29:$E$31,2,FALSE), TRUE, VLOOKUP(J488, $A$9:$B$23, 2,FALSE))</f>
        <v/>
      </c>
      <c r="Q488" t="str" cm="1">
        <f t="array" aca="1" ref="Q488" ca="1">_xlfn.IFS(NOT($H488), "", $G488&lt;2, VLOOKUP("EMPTY",$D$29:$E$31,2,FALSE), $G488&gt;2, VLOOKUP("OVER",$D$29:$E$31,2,FALSE), TRUE, VLOOKUP(K488, $A$9:$B$23, 2,FALSE))</f>
        <v/>
      </c>
    </row>
    <row r="489" spans="6:17" x14ac:dyDescent="0.3">
      <c r="F489">
        <f ca="1">COUNTIF(OFFSET('정보 입력 시트'!$G492, 0, 0, 1, 15), $E$2)</f>
        <v>0</v>
      </c>
      <c r="G489">
        <f ca="1">COUNTIF(OFFSET('정보 입력 시트'!$G492, 0, 0, 1, 15), $E$3)</f>
        <v>0</v>
      </c>
      <c r="H489" t="b">
        <f t="shared" ca="1" si="67"/>
        <v>0</v>
      </c>
      <c r="I489" t="str">
        <f ca="1">IF(NOT($H489), "", IF($F489=1,MATCH($E$2,OFFSET('정보 입력 시트'!$G492, 0, 0, 1, 15),0),0))</f>
        <v/>
      </c>
      <c r="J489" t="str">
        <f ca="1">IF(NOT($H489),"",IF($G489&lt;1, 0, MATCH($E$3,OFFSET('정보 입력 시트'!$G492, 0, 0, 1, 15),0)))</f>
        <v/>
      </c>
      <c r="K489" t="str">
        <f ca="1">IF(NOT($H489),"",IF($G489&lt;2, 0, MATCH($E$3,OFFSET('정보 입력 시트'!$G492, 0, J489, 1, 15-J489),0)+J489))</f>
        <v/>
      </c>
      <c r="L489" t="str">
        <f t="shared" ca="1" si="68"/>
        <v/>
      </c>
      <c r="M489" t="str" cm="1">
        <f t="array" aca="1" ref="M489" ca="1">_xlfn.IFS(NOT($H489),"",$L489=0,0,TRUE,J489)</f>
        <v/>
      </c>
      <c r="N489" t="str" cm="1">
        <f t="array" aca="1" ref="N489" ca="1">_xlfn.IFS(NOT($H489),"",$L489=0,0,TRUE,K489)</f>
        <v/>
      </c>
      <c r="O489" t="str" cm="1">
        <f t="array" aca="1" ref="O489" ca="1">_xlfn.IFS(NOT($H489), "", $F489=0, IF($G489=0, VLOOKUP("EMPTY",$D$29:$E$31,2,FALSE), VLOOKUP("REQUIRED",$D$29:$E$31,2,FALSE)), $F489&gt;1, VLOOKUP("OVER",$D$29:$E$31,2,FALSE), TRUE, VLOOKUP(I489, $A$9:$B$23, 2,FALSE))</f>
        <v/>
      </c>
      <c r="P489" t="str" cm="1">
        <f t="array" aca="1" ref="P489" ca="1">_xlfn.IFS(NOT($H489), "", $G489&lt;1, VLOOKUP("EMPTY",$D$29:$E$31,2,FALSE), $G489&gt;2, VLOOKUP("OVER",$D$29:$E$31,2,FALSE), TRUE, VLOOKUP(J489, $A$9:$B$23, 2,FALSE))</f>
        <v/>
      </c>
      <c r="Q489" t="str" cm="1">
        <f t="array" aca="1" ref="Q489" ca="1">_xlfn.IFS(NOT($H489), "", $G489&lt;2, VLOOKUP("EMPTY",$D$29:$E$31,2,FALSE), $G489&gt;2, VLOOKUP("OVER",$D$29:$E$31,2,FALSE), TRUE, VLOOKUP(K489, $A$9:$B$23, 2,FALSE))</f>
        <v/>
      </c>
    </row>
    <row r="490" spans="6:17" x14ac:dyDescent="0.3">
      <c r="F490">
        <f ca="1">COUNTIF(OFFSET('정보 입력 시트'!$G493, 0, 0, 1, 15), $E$2)</f>
        <v>0</v>
      </c>
      <c r="G490">
        <f ca="1">COUNTIF(OFFSET('정보 입력 시트'!$G493, 0, 0, 1, 15), $E$3)</f>
        <v>0</v>
      </c>
      <c r="H490" t="b">
        <f t="shared" ca="1" si="67"/>
        <v>0</v>
      </c>
      <c r="I490" t="str">
        <f ca="1">IF(NOT($H490), "", IF($F490=1,MATCH($E$2,OFFSET('정보 입력 시트'!$G493, 0, 0, 1, 15),0),0))</f>
        <v/>
      </c>
      <c r="J490" t="str">
        <f ca="1">IF(NOT($H490),"",IF($G490&lt;1, 0, MATCH($E$3,OFFSET('정보 입력 시트'!$G493, 0, 0, 1, 15),0)))</f>
        <v/>
      </c>
      <c r="K490" t="str">
        <f ca="1">IF(NOT($H490),"",IF($G490&lt;2, 0, MATCH($E$3,OFFSET('정보 입력 시트'!$G493, 0, J490, 1, 15-J490),0)+J490))</f>
        <v/>
      </c>
      <c r="L490" t="str">
        <f t="shared" ca="1" si="68"/>
        <v/>
      </c>
      <c r="M490" t="str" cm="1">
        <f t="array" aca="1" ref="M490" ca="1">_xlfn.IFS(NOT($H490),"",$L490=0,0,TRUE,J490)</f>
        <v/>
      </c>
      <c r="N490" t="str" cm="1">
        <f t="array" aca="1" ref="N490" ca="1">_xlfn.IFS(NOT($H490),"",$L490=0,0,TRUE,K490)</f>
        <v/>
      </c>
      <c r="O490" t="str" cm="1">
        <f t="array" aca="1" ref="O490" ca="1">_xlfn.IFS(NOT($H490), "", $F490=0, IF($G490=0, VLOOKUP("EMPTY",$D$29:$E$31,2,FALSE), VLOOKUP("REQUIRED",$D$29:$E$31,2,FALSE)), $F490&gt;1, VLOOKUP("OVER",$D$29:$E$31,2,FALSE), TRUE, VLOOKUP(I490, $A$9:$B$23, 2,FALSE))</f>
        <v/>
      </c>
      <c r="P490" t="str" cm="1">
        <f t="array" aca="1" ref="P490" ca="1">_xlfn.IFS(NOT($H490), "", $G490&lt;1, VLOOKUP("EMPTY",$D$29:$E$31,2,FALSE), $G490&gt;2, VLOOKUP("OVER",$D$29:$E$31,2,FALSE), TRUE, VLOOKUP(J490, $A$9:$B$23, 2,FALSE))</f>
        <v/>
      </c>
      <c r="Q490" t="str" cm="1">
        <f t="array" aca="1" ref="Q490" ca="1">_xlfn.IFS(NOT($H490), "", $G490&lt;2, VLOOKUP("EMPTY",$D$29:$E$31,2,FALSE), $G490&gt;2, VLOOKUP("OVER",$D$29:$E$31,2,FALSE), TRUE, VLOOKUP(K490, $A$9:$B$23, 2,FALSE))</f>
        <v/>
      </c>
    </row>
    <row r="491" spans="6:17" x14ac:dyDescent="0.3">
      <c r="F491">
        <f ca="1">COUNTIF(OFFSET('정보 입력 시트'!$G494, 0, 0, 1, 15), $E$2)</f>
        <v>0</v>
      </c>
      <c r="G491">
        <f ca="1">COUNTIF(OFFSET('정보 입력 시트'!$G494, 0, 0, 1, 15), $E$3)</f>
        <v>0</v>
      </c>
      <c r="H491" t="b">
        <f t="shared" ca="1" si="67"/>
        <v>0</v>
      </c>
      <c r="I491" t="str">
        <f ca="1">IF(NOT($H491), "", IF($F491=1,MATCH($E$2,OFFSET('정보 입력 시트'!$G494, 0, 0, 1, 15),0),0))</f>
        <v/>
      </c>
      <c r="J491" t="str">
        <f ca="1">IF(NOT($H491),"",IF($G491&lt;1, 0, MATCH($E$3,OFFSET('정보 입력 시트'!$G494, 0, 0, 1, 15),0)))</f>
        <v/>
      </c>
      <c r="K491" t="str">
        <f ca="1">IF(NOT($H491),"",IF($G491&lt;2, 0, MATCH($E$3,OFFSET('정보 입력 시트'!$G494, 0, J491, 1, 15-J491),0)+J491))</f>
        <v/>
      </c>
      <c r="L491" t="str">
        <f t="shared" ca="1" si="68"/>
        <v/>
      </c>
      <c r="M491" t="str" cm="1">
        <f t="array" aca="1" ref="M491" ca="1">_xlfn.IFS(NOT($H491),"",$L491=0,0,TRUE,J491)</f>
        <v/>
      </c>
      <c r="N491" t="str" cm="1">
        <f t="array" aca="1" ref="N491" ca="1">_xlfn.IFS(NOT($H491),"",$L491=0,0,TRUE,K491)</f>
        <v/>
      </c>
      <c r="O491" t="str" cm="1">
        <f t="array" aca="1" ref="O491" ca="1">_xlfn.IFS(NOT($H491), "", $F491=0, IF($G491=0, VLOOKUP("EMPTY",$D$29:$E$31,2,FALSE), VLOOKUP("REQUIRED",$D$29:$E$31,2,FALSE)), $F491&gt;1, VLOOKUP("OVER",$D$29:$E$31,2,FALSE), TRUE, VLOOKUP(I491, $A$9:$B$23, 2,FALSE))</f>
        <v/>
      </c>
      <c r="P491" t="str" cm="1">
        <f t="array" aca="1" ref="P491" ca="1">_xlfn.IFS(NOT($H491), "", $G491&lt;1, VLOOKUP("EMPTY",$D$29:$E$31,2,FALSE), $G491&gt;2, VLOOKUP("OVER",$D$29:$E$31,2,FALSE), TRUE, VLOOKUP(J491, $A$9:$B$23, 2,FALSE))</f>
        <v/>
      </c>
      <c r="Q491" t="str" cm="1">
        <f t="array" aca="1" ref="Q491" ca="1">_xlfn.IFS(NOT($H491), "", $G491&lt;2, VLOOKUP("EMPTY",$D$29:$E$31,2,FALSE), $G491&gt;2, VLOOKUP("OVER",$D$29:$E$31,2,FALSE), TRUE, VLOOKUP(K491, $A$9:$B$23, 2,FALSE))</f>
        <v/>
      </c>
    </row>
    <row r="492" spans="6:17" x14ac:dyDescent="0.3">
      <c r="F492">
        <f ca="1">COUNTIF(OFFSET('정보 입력 시트'!$G495, 0, 0, 1, 15), $E$2)</f>
        <v>0</v>
      </c>
      <c r="G492">
        <f ca="1">COUNTIF(OFFSET('정보 입력 시트'!$G495, 0, 0, 1, 15), $E$3)</f>
        <v>0</v>
      </c>
      <c r="H492" t="b">
        <f t="shared" ca="1" si="67"/>
        <v>0</v>
      </c>
      <c r="I492" t="str">
        <f ca="1">IF(NOT($H492), "", IF($F492=1,MATCH($E$2,OFFSET('정보 입력 시트'!$G495, 0, 0, 1, 15),0),0))</f>
        <v/>
      </c>
      <c r="J492" t="str">
        <f ca="1">IF(NOT($H492),"",IF($G492&lt;1, 0, MATCH($E$3,OFFSET('정보 입력 시트'!$G495, 0, 0, 1, 15),0)))</f>
        <v/>
      </c>
      <c r="K492" t="str">
        <f ca="1">IF(NOT($H492),"",IF($G492&lt;2, 0, MATCH($E$3,OFFSET('정보 입력 시트'!$G495, 0, J492, 1, 15-J492),0)+J492))</f>
        <v/>
      </c>
      <c r="L492" t="str">
        <f t="shared" ca="1" si="68"/>
        <v/>
      </c>
      <c r="M492" t="str" cm="1">
        <f t="array" aca="1" ref="M492" ca="1">_xlfn.IFS(NOT($H492),"",$L492=0,0,TRUE,J492)</f>
        <v/>
      </c>
      <c r="N492" t="str" cm="1">
        <f t="array" aca="1" ref="N492" ca="1">_xlfn.IFS(NOT($H492),"",$L492=0,0,TRUE,K492)</f>
        <v/>
      </c>
      <c r="O492" t="str" cm="1">
        <f t="array" aca="1" ref="O492" ca="1">_xlfn.IFS(NOT($H492), "", $F492=0, IF($G492=0, VLOOKUP("EMPTY",$D$29:$E$31,2,FALSE), VLOOKUP("REQUIRED",$D$29:$E$31,2,FALSE)), $F492&gt;1, VLOOKUP("OVER",$D$29:$E$31,2,FALSE), TRUE, VLOOKUP(I492, $A$9:$B$23, 2,FALSE))</f>
        <v/>
      </c>
      <c r="P492" t="str" cm="1">
        <f t="array" aca="1" ref="P492" ca="1">_xlfn.IFS(NOT($H492), "", $G492&lt;1, VLOOKUP("EMPTY",$D$29:$E$31,2,FALSE), $G492&gt;2, VLOOKUP("OVER",$D$29:$E$31,2,FALSE), TRUE, VLOOKUP(J492, $A$9:$B$23, 2,FALSE))</f>
        <v/>
      </c>
      <c r="Q492" t="str" cm="1">
        <f t="array" aca="1" ref="Q492" ca="1">_xlfn.IFS(NOT($H492), "", $G492&lt;2, VLOOKUP("EMPTY",$D$29:$E$31,2,FALSE), $G492&gt;2, VLOOKUP("OVER",$D$29:$E$31,2,FALSE), TRUE, VLOOKUP(K492, $A$9:$B$23, 2,FALSE))</f>
        <v/>
      </c>
    </row>
    <row r="493" spans="6:17" x14ac:dyDescent="0.3">
      <c r="F493">
        <f ca="1">COUNTIF(OFFSET('정보 입력 시트'!$G496, 0, 0, 1, 15), $E$2)</f>
        <v>0</v>
      </c>
      <c r="G493">
        <f ca="1">COUNTIF(OFFSET('정보 입력 시트'!$G496, 0, 0, 1, 15), $E$3)</f>
        <v>0</v>
      </c>
      <c r="H493" t="b">
        <f t="shared" ca="1" si="67"/>
        <v>0</v>
      </c>
      <c r="I493" t="str">
        <f ca="1">IF(NOT($H493), "", IF($F493=1,MATCH($E$2,OFFSET('정보 입력 시트'!$G496, 0, 0, 1, 15),0),0))</f>
        <v/>
      </c>
      <c r="J493" t="str">
        <f ca="1">IF(NOT($H493),"",IF($G493&lt;1, 0, MATCH($E$3,OFFSET('정보 입력 시트'!$G496, 0, 0, 1, 15),0)))</f>
        <v/>
      </c>
      <c r="K493" t="str">
        <f ca="1">IF(NOT($H493),"",IF($G493&lt;2, 0, MATCH($E$3,OFFSET('정보 입력 시트'!$G496, 0, J493, 1, 15-J493),0)+J493))</f>
        <v/>
      </c>
      <c r="L493" t="str">
        <f t="shared" ca="1" si="68"/>
        <v/>
      </c>
      <c r="M493" t="str" cm="1">
        <f t="array" aca="1" ref="M493" ca="1">_xlfn.IFS(NOT($H493),"",$L493=0,0,TRUE,J493)</f>
        <v/>
      </c>
      <c r="N493" t="str" cm="1">
        <f t="array" aca="1" ref="N493" ca="1">_xlfn.IFS(NOT($H493),"",$L493=0,0,TRUE,K493)</f>
        <v/>
      </c>
      <c r="O493" t="str" cm="1">
        <f t="array" aca="1" ref="O493" ca="1">_xlfn.IFS(NOT($H493), "", $F493=0, IF($G493=0, VLOOKUP("EMPTY",$D$29:$E$31,2,FALSE), VLOOKUP("REQUIRED",$D$29:$E$31,2,FALSE)), $F493&gt;1, VLOOKUP("OVER",$D$29:$E$31,2,FALSE), TRUE, VLOOKUP(I493, $A$9:$B$23, 2,FALSE))</f>
        <v/>
      </c>
      <c r="P493" t="str" cm="1">
        <f t="array" aca="1" ref="P493" ca="1">_xlfn.IFS(NOT($H493), "", $G493&lt;1, VLOOKUP("EMPTY",$D$29:$E$31,2,FALSE), $G493&gt;2, VLOOKUP("OVER",$D$29:$E$31,2,FALSE), TRUE, VLOOKUP(J493, $A$9:$B$23, 2,FALSE))</f>
        <v/>
      </c>
      <c r="Q493" t="str" cm="1">
        <f t="array" aca="1" ref="Q493" ca="1">_xlfn.IFS(NOT($H493), "", $G493&lt;2, VLOOKUP("EMPTY",$D$29:$E$31,2,FALSE), $G493&gt;2, VLOOKUP("OVER",$D$29:$E$31,2,FALSE), TRUE, VLOOKUP(K493, $A$9:$B$23, 2,FALSE))</f>
        <v/>
      </c>
    </row>
    <row r="494" spans="6:17" x14ac:dyDescent="0.3">
      <c r="F494">
        <f ca="1">COUNTIF(OFFSET('정보 입력 시트'!$G497, 0, 0, 1, 15), $E$2)</f>
        <v>0</v>
      </c>
      <c r="G494">
        <f ca="1">COUNTIF(OFFSET('정보 입력 시트'!$G497, 0, 0, 1, 15), $E$3)</f>
        <v>0</v>
      </c>
      <c r="H494" t="b">
        <f t="shared" ca="1" si="67"/>
        <v>0</v>
      </c>
      <c r="I494" t="str">
        <f ca="1">IF(NOT($H494), "", IF($F494=1,MATCH($E$2,OFFSET('정보 입력 시트'!$G497, 0, 0, 1, 15),0),0))</f>
        <v/>
      </c>
      <c r="J494" t="str">
        <f ca="1">IF(NOT($H494),"",IF($G494&lt;1, 0, MATCH($E$3,OFFSET('정보 입력 시트'!$G497, 0, 0, 1, 15),0)))</f>
        <v/>
      </c>
      <c r="K494" t="str">
        <f ca="1">IF(NOT($H494),"",IF($G494&lt;2, 0, MATCH($E$3,OFFSET('정보 입력 시트'!$G497, 0, J494, 1, 15-J494),0)+J494))</f>
        <v/>
      </c>
      <c r="L494" t="str">
        <f t="shared" ca="1" si="68"/>
        <v/>
      </c>
      <c r="M494" t="str" cm="1">
        <f t="array" aca="1" ref="M494" ca="1">_xlfn.IFS(NOT($H494),"",$L494=0,0,TRUE,J494)</f>
        <v/>
      </c>
      <c r="N494" t="str" cm="1">
        <f t="array" aca="1" ref="N494" ca="1">_xlfn.IFS(NOT($H494),"",$L494=0,0,TRUE,K494)</f>
        <v/>
      </c>
      <c r="O494" t="str" cm="1">
        <f t="array" aca="1" ref="O494" ca="1">_xlfn.IFS(NOT($H494), "", $F494=0, IF($G494=0, VLOOKUP("EMPTY",$D$29:$E$31,2,FALSE), VLOOKUP("REQUIRED",$D$29:$E$31,2,FALSE)), $F494&gt;1, VLOOKUP("OVER",$D$29:$E$31,2,FALSE), TRUE, VLOOKUP(I494, $A$9:$B$23, 2,FALSE))</f>
        <v/>
      </c>
      <c r="P494" t="str" cm="1">
        <f t="array" aca="1" ref="P494" ca="1">_xlfn.IFS(NOT($H494), "", $G494&lt;1, VLOOKUP("EMPTY",$D$29:$E$31,2,FALSE), $G494&gt;2, VLOOKUP("OVER",$D$29:$E$31,2,FALSE), TRUE, VLOOKUP(J494, $A$9:$B$23, 2,FALSE))</f>
        <v/>
      </c>
      <c r="Q494" t="str" cm="1">
        <f t="array" aca="1" ref="Q494" ca="1">_xlfn.IFS(NOT($H494), "", $G494&lt;2, VLOOKUP("EMPTY",$D$29:$E$31,2,FALSE), $G494&gt;2, VLOOKUP("OVER",$D$29:$E$31,2,FALSE), TRUE, VLOOKUP(K494, $A$9:$B$23, 2,FALSE))</f>
        <v/>
      </c>
    </row>
    <row r="495" spans="6:17" x14ac:dyDescent="0.3">
      <c r="F495">
        <f ca="1">COUNTIF(OFFSET('정보 입력 시트'!$G498, 0, 0, 1, 15), $E$2)</f>
        <v>0</v>
      </c>
      <c r="G495">
        <f ca="1">COUNTIF(OFFSET('정보 입력 시트'!$G498, 0, 0, 1, 15), $E$3)</f>
        <v>0</v>
      </c>
      <c r="H495" t="b">
        <f t="shared" ca="1" si="67"/>
        <v>0</v>
      </c>
      <c r="I495" t="str">
        <f ca="1">IF(NOT($H495), "", IF($F495=1,MATCH($E$2,OFFSET('정보 입력 시트'!$G498, 0, 0, 1, 15),0),0))</f>
        <v/>
      </c>
      <c r="J495" t="str">
        <f ca="1">IF(NOT($H495),"",IF($G495&lt;1, 0, MATCH($E$3,OFFSET('정보 입력 시트'!$G498, 0, 0, 1, 15),0)))</f>
        <v/>
      </c>
      <c r="K495" t="str">
        <f ca="1">IF(NOT($H495),"",IF($G495&lt;2, 0, MATCH($E$3,OFFSET('정보 입력 시트'!$G498, 0, J495, 1, 15-J495),0)+J495))</f>
        <v/>
      </c>
      <c r="L495" t="str">
        <f t="shared" ca="1" si="68"/>
        <v/>
      </c>
      <c r="M495" t="str" cm="1">
        <f t="array" aca="1" ref="M495" ca="1">_xlfn.IFS(NOT($H495),"",$L495=0,0,TRUE,J495)</f>
        <v/>
      </c>
      <c r="N495" t="str" cm="1">
        <f t="array" aca="1" ref="N495" ca="1">_xlfn.IFS(NOT($H495),"",$L495=0,0,TRUE,K495)</f>
        <v/>
      </c>
      <c r="O495" t="str" cm="1">
        <f t="array" aca="1" ref="O495" ca="1">_xlfn.IFS(NOT($H495), "", $F495=0, IF($G495=0, VLOOKUP("EMPTY",$D$29:$E$31,2,FALSE), VLOOKUP("REQUIRED",$D$29:$E$31,2,FALSE)), $F495&gt;1, VLOOKUP("OVER",$D$29:$E$31,2,FALSE), TRUE, VLOOKUP(I495, $A$9:$B$23, 2,FALSE))</f>
        <v/>
      </c>
      <c r="P495" t="str" cm="1">
        <f t="array" aca="1" ref="P495" ca="1">_xlfn.IFS(NOT($H495), "", $G495&lt;1, VLOOKUP("EMPTY",$D$29:$E$31,2,FALSE), $G495&gt;2, VLOOKUP("OVER",$D$29:$E$31,2,FALSE), TRUE, VLOOKUP(J495, $A$9:$B$23, 2,FALSE))</f>
        <v/>
      </c>
      <c r="Q495" t="str" cm="1">
        <f t="array" aca="1" ref="Q495" ca="1">_xlfn.IFS(NOT($H495), "", $G495&lt;2, VLOOKUP("EMPTY",$D$29:$E$31,2,FALSE), $G495&gt;2, VLOOKUP("OVER",$D$29:$E$31,2,FALSE), TRUE, VLOOKUP(K495, $A$9:$B$23, 2,FALSE))</f>
        <v/>
      </c>
    </row>
    <row r="496" spans="6:17" x14ac:dyDescent="0.3">
      <c r="F496">
        <f ca="1">COUNTIF(OFFSET('정보 입력 시트'!$G499, 0, 0, 1, 15), $E$2)</f>
        <v>0</v>
      </c>
      <c r="G496">
        <f ca="1">COUNTIF(OFFSET('정보 입력 시트'!$G499, 0, 0, 1, 15), $E$3)</f>
        <v>0</v>
      </c>
      <c r="H496" t="b">
        <f t="shared" ca="1" si="67"/>
        <v>0</v>
      </c>
      <c r="I496" t="str">
        <f ca="1">IF(NOT($H496), "", IF($F496=1,MATCH($E$2,OFFSET('정보 입력 시트'!$G499, 0, 0, 1, 15),0),0))</f>
        <v/>
      </c>
      <c r="J496" t="str">
        <f ca="1">IF(NOT($H496),"",IF($G496&lt;1, 0, MATCH($E$3,OFFSET('정보 입력 시트'!$G499, 0, 0, 1, 15),0)))</f>
        <v/>
      </c>
      <c r="K496" t="str">
        <f ca="1">IF(NOT($H496),"",IF($G496&lt;2, 0, MATCH($E$3,OFFSET('정보 입력 시트'!$G499, 0, J496, 1, 15-J496),0)+J496))</f>
        <v/>
      </c>
      <c r="L496" t="str">
        <f t="shared" ca="1" si="68"/>
        <v/>
      </c>
      <c r="M496" t="str" cm="1">
        <f t="array" aca="1" ref="M496" ca="1">_xlfn.IFS(NOT($H496),"",$L496=0,0,TRUE,J496)</f>
        <v/>
      </c>
      <c r="N496" t="str" cm="1">
        <f t="array" aca="1" ref="N496" ca="1">_xlfn.IFS(NOT($H496),"",$L496=0,0,TRUE,K496)</f>
        <v/>
      </c>
      <c r="O496" t="str" cm="1">
        <f t="array" aca="1" ref="O496" ca="1">_xlfn.IFS(NOT($H496), "", $F496=0, IF($G496=0, VLOOKUP("EMPTY",$D$29:$E$31,2,FALSE), VLOOKUP("REQUIRED",$D$29:$E$31,2,FALSE)), $F496&gt;1, VLOOKUP("OVER",$D$29:$E$31,2,FALSE), TRUE, VLOOKUP(I496, $A$9:$B$23, 2,FALSE))</f>
        <v/>
      </c>
      <c r="P496" t="str" cm="1">
        <f t="array" aca="1" ref="P496" ca="1">_xlfn.IFS(NOT($H496), "", $G496&lt;1, VLOOKUP("EMPTY",$D$29:$E$31,2,FALSE), $G496&gt;2, VLOOKUP("OVER",$D$29:$E$31,2,FALSE), TRUE, VLOOKUP(J496, $A$9:$B$23, 2,FALSE))</f>
        <v/>
      </c>
      <c r="Q496" t="str" cm="1">
        <f t="array" aca="1" ref="Q496" ca="1">_xlfn.IFS(NOT($H496), "", $G496&lt;2, VLOOKUP("EMPTY",$D$29:$E$31,2,FALSE), $G496&gt;2, VLOOKUP("OVER",$D$29:$E$31,2,FALSE), TRUE, VLOOKUP(K496, $A$9:$B$23, 2,FALSE))</f>
        <v/>
      </c>
    </row>
    <row r="497" spans="6:17" x14ac:dyDescent="0.3">
      <c r="F497">
        <f ca="1">COUNTIF(OFFSET('정보 입력 시트'!$G500, 0, 0, 1, 15), $E$2)</f>
        <v>0</v>
      </c>
      <c r="G497">
        <f ca="1">COUNTIF(OFFSET('정보 입력 시트'!$G500, 0, 0, 1, 15), $E$3)</f>
        <v>0</v>
      </c>
      <c r="H497" t="b">
        <f t="shared" ca="1" si="67"/>
        <v>0</v>
      </c>
      <c r="I497" t="str">
        <f ca="1">IF(NOT($H497), "", IF($F497=1,MATCH($E$2,OFFSET('정보 입력 시트'!$G500, 0, 0, 1, 15),0),0))</f>
        <v/>
      </c>
      <c r="J497" t="str">
        <f ca="1">IF(NOT($H497),"",IF($G497&lt;1, 0, MATCH($E$3,OFFSET('정보 입력 시트'!$G500, 0, 0, 1, 15),0)))</f>
        <v/>
      </c>
      <c r="K497" t="str">
        <f ca="1">IF(NOT($H497),"",IF($G497&lt;2, 0, MATCH($E$3,OFFSET('정보 입력 시트'!$G500, 0, J497, 1, 15-J497),0)+J497))</f>
        <v/>
      </c>
      <c r="L497" t="str">
        <f t="shared" ca="1" si="68"/>
        <v/>
      </c>
      <c r="M497" t="str" cm="1">
        <f t="array" aca="1" ref="M497" ca="1">_xlfn.IFS(NOT($H497),"",$L497=0,0,TRUE,J497)</f>
        <v/>
      </c>
      <c r="N497" t="str" cm="1">
        <f t="array" aca="1" ref="N497" ca="1">_xlfn.IFS(NOT($H497),"",$L497=0,0,TRUE,K497)</f>
        <v/>
      </c>
      <c r="O497" t="str" cm="1">
        <f t="array" aca="1" ref="O497" ca="1">_xlfn.IFS(NOT($H497), "", $F497=0, IF($G497=0, VLOOKUP("EMPTY",$D$29:$E$31,2,FALSE), VLOOKUP("REQUIRED",$D$29:$E$31,2,FALSE)), $F497&gt;1, VLOOKUP("OVER",$D$29:$E$31,2,FALSE), TRUE, VLOOKUP(I497, $A$9:$B$23, 2,FALSE))</f>
        <v/>
      </c>
      <c r="P497" t="str" cm="1">
        <f t="array" aca="1" ref="P497" ca="1">_xlfn.IFS(NOT($H497), "", $G497&lt;1, VLOOKUP("EMPTY",$D$29:$E$31,2,FALSE), $G497&gt;2, VLOOKUP("OVER",$D$29:$E$31,2,FALSE), TRUE, VLOOKUP(J497, $A$9:$B$23, 2,FALSE))</f>
        <v/>
      </c>
      <c r="Q497" t="str" cm="1">
        <f t="array" aca="1" ref="Q497" ca="1">_xlfn.IFS(NOT($H497), "", $G497&lt;2, VLOOKUP("EMPTY",$D$29:$E$31,2,FALSE), $G497&gt;2, VLOOKUP("OVER",$D$29:$E$31,2,FALSE), TRUE, VLOOKUP(K497, $A$9:$B$23, 2,FALSE))</f>
        <v/>
      </c>
    </row>
    <row r="498" spans="6:17" x14ac:dyDescent="0.3">
      <c r="F498">
        <f ca="1">COUNTIF(OFFSET('정보 입력 시트'!$G501, 0, 0, 1, 15), $E$2)</f>
        <v>0</v>
      </c>
      <c r="G498">
        <f ca="1">COUNTIF(OFFSET('정보 입력 시트'!$G501, 0, 0, 1, 15), $E$3)</f>
        <v>0</v>
      </c>
      <c r="H498" t="b">
        <f t="shared" ca="1" si="67"/>
        <v>0</v>
      </c>
      <c r="I498" t="str">
        <f ca="1">IF(NOT($H498), "", IF($F498=1,MATCH($E$2,OFFSET('정보 입력 시트'!$G501, 0, 0, 1, 15),0),0))</f>
        <v/>
      </c>
      <c r="J498" t="str">
        <f ca="1">IF(NOT($H498),"",IF($G498&lt;1, 0, MATCH($E$3,OFFSET('정보 입력 시트'!$G501, 0, 0, 1, 15),0)))</f>
        <v/>
      </c>
      <c r="K498" t="str">
        <f ca="1">IF(NOT($H498),"",IF($G498&lt;2, 0, MATCH($E$3,OFFSET('정보 입력 시트'!$G501, 0, J498, 1, 15-J498),0)+J498))</f>
        <v/>
      </c>
      <c r="L498" t="str">
        <f t="shared" ca="1" si="68"/>
        <v/>
      </c>
      <c r="M498" t="str" cm="1">
        <f t="array" aca="1" ref="M498" ca="1">_xlfn.IFS(NOT($H498),"",$L498=0,0,TRUE,J498)</f>
        <v/>
      </c>
      <c r="N498" t="str" cm="1">
        <f t="array" aca="1" ref="N498" ca="1">_xlfn.IFS(NOT($H498),"",$L498=0,0,TRUE,K498)</f>
        <v/>
      </c>
      <c r="O498" t="str" cm="1">
        <f t="array" aca="1" ref="O498" ca="1">_xlfn.IFS(NOT($H498), "", $F498=0, IF($G498=0, VLOOKUP("EMPTY",$D$29:$E$31,2,FALSE), VLOOKUP("REQUIRED",$D$29:$E$31,2,FALSE)), $F498&gt;1, VLOOKUP("OVER",$D$29:$E$31,2,FALSE), TRUE, VLOOKUP(I498, $A$9:$B$23, 2,FALSE))</f>
        <v/>
      </c>
      <c r="P498" t="str" cm="1">
        <f t="array" aca="1" ref="P498" ca="1">_xlfn.IFS(NOT($H498), "", $G498&lt;1, VLOOKUP("EMPTY",$D$29:$E$31,2,FALSE), $G498&gt;2, VLOOKUP("OVER",$D$29:$E$31,2,FALSE), TRUE, VLOOKUP(J498, $A$9:$B$23, 2,FALSE))</f>
        <v/>
      </c>
      <c r="Q498" t="str" cm="1">
        <f t="array" aca="1" ref="Q498" ca="1">_xlfn.IFS(NOT($H498), "", $G498&lt;2, VLOOKUP("EMPTY",$D$29:$E$31,2,FALSE), $G498&gt;2, VLOOKUP("OVER",$D$29:$E$31,2,FALSE), TRUE, VLOOKUP(K498, $A$9:$B$23, 2,FALSE))</f>
        <v/>
      </c>
    </row>
    <row r="499" spans="6:17" x14ac:dyDescent="0.3">
      <c r="F499">
        <f ca="1">COUNTIF(OFFSET('정보 입력 시트'!$G502, 0, 0, 1, 15), $E$2)</f>
        <v>0</v>
      </c>
      <c r="G499">
        <f ca="1">COUNTIF(OFFSET('정보 입력 시트'!$G502, 0, 0, 1, 15), $E$3)</f>
        <v>0</v>
      </c>
      <c r="H499" t="b">
        <f t="shared" ca="1" si="67"/>
        <v>0</v>
      </c>
      <c r="I499" t="str">
        <f ca="1">IF(NOT($H499), "", IF($F499=1,MATCH($E$2,OFFSET('정보 입력 시트'!$G502, 0, 0, 1, 15),0),0))</f>
        <v/>
      </c>
      <c r="J499" t="str">
        <f ca="1">IF(NOT($H499),"",IF($G499&lt;1, 0, MATCH($E$3,OFFSET('정보 입력 시트'!$G502, 0, 0, 1, 15),0)))</f>
        <v/>
      </c>
      <c r="K499" t="str">
        <f ca="1">IF(NOT($H499),"",IF($G499&lt;2, 0, MATCH($E$3,OFFSET('정보 입력 시트'!$G502, 0, J499, 1, 15-J499),0)+J499))</f>
        <v/>
      </c>
      <c r="L499" t="str">
        <f t="shared" ca="1" si="68"/>
        <v/>
      </c>
      <c r="M499" t="str" cm="1">
        <f t="array" aca="1" ref="M499" ca="1">_xlfn.IFS(NOT($H499),"",$L499=0,0,TRUE,J499)</f>
        <v/>
      </c>
      <c r="N499" t="str" cm="1">
        <f t="array" aca="1" ref="N499" ca="1">_xlfn.IFS(NOT($H499),"",$L499=0,0,TRUE,K499)</f>
        <v/>
      </c>
      <c r="O499" t="str" cm="1">
        <f t="array" aca="1" ref="O499" ca="1">_xlfn.IFS(NOT($H499), "", $F499=0, IF($G499=0, VLOOKUP("EMPTY",$D$29:$E$31,2,FALSE), VLOOKUP("REQUIRED",$D$29:$E$31,2,FALSE)), $F499&gt;1, VLOOKUP("OVER",$D$29:$E$31,2,FALSE), TRUE, VLOOKUP(I499, $A$9:$B$23, 2,FALSE))</f>
        <v/>
      </c>
      <c r="P499" t="str" cm="1">
        <f t="array" aca="1" ref="P499" ca="1">_xlfn.IFS(NOT($H499), "", $G499&lt;1, VLOOKUP("EMPTY",$D$29:$E$31,2,FALSE), $G499&gt;2, VLOOKUP("OVER",$D$29:$E$31,2,FALSE), TRUE, VLOOKUP(J499, $A$9:$B$23, 2,FALSE))</f>
        <v/>
      </c>
      <c r="Q499" t="str" cm="1">
        <f t="array" aca="1" ref="Q499" ca="1">_xlfn.IFS(NOT($H499), "", $G499&lt;2, VLOOKUP("EMPTY",$D$29:$E$31,2,FALSE), $G499&gt;2, VLOOKUP("OVER",$D$29:$E$31,2,FALSE), TRUE, VLOOKUP(K499, $A$9:$B$23, 2,FALSE))</f>
        <v/>
      </c>
    </row>
    <row r="500" spans="6:17" x14ac:dyDescent="0.3">
      <c r="F500">
        <f ca="1">COUNTIF(OFFSET('정보 입력 시트'!$G503, 0, 0, 1, 15), $E$2)</f>
        <v>0</v>
      </c>
      <c r="G500">
        <f ca="1">COUNTIF(OFFSET('정보 입력 시트'!$G503, 0, 0, 1, 15), $E$3)</f>
        <v>0</v>
      </c>
      <c r="H500" t="b">
        <f t="shared" ca="1" si="67"/>
        <v>0</v>
      </c>
      <c r="I500" t="str">
        <f ca="1">IF(NOT($H500), "", IF($F500=1,MATCH($E$2,OFFSET('정보 입력 시트'!$G503, 0, 0, 1, 15),0),0))</f>
        <v/>
      </c>
      <c r="J500" t="str">
        <f ca="1">IF(NOT($H500),"",IF($G500&lt;1, 0, MATCH($E$3,OFFSET('정보 입력 시트'!$G503, 0, 0, 1, 15),0)))</f>
        <v/>
      </c>
      <c r="K500" t="str">
        <f ca="1">IF(NOT($H500),"",IF($G500&lt;2, 0, MATCH($E$3,OFFSET('정보 입력 시트'!$G503, 0, J500, 1, 15-J500),0)+J500))</f>
        <v/>
      </c>
      <c r="L500" t="str">
        <f t="shared" ca="1" si="68"/>
        <v/>
      </c>
      <c r="M500" t="str" cm="1">
        <f t="array" aca="1" ref="M500" ca="1">_xlfn.IFS(NOT($H500),"",$L500=0,0,TRUE,J500)</f>
        <v/>
      </c>
      <c r="N500" t="str" cm="1">
        <f t="array" aca="1" ref="N500" ca="1">_xlfn.IFS(NOT($H500),"",$L500=0,0,TRUE,K500)</f>
        <v/>
      </c>
      <c r="O500" t="str" cm="1">
        <f t="array" aca="1" ref="O500" ca="1">_xlfn.IFS(NOT($H500), "", $F500=0, IF($G500=0, VLOOKUP("EMPTY",$D$29:$E$31,2,FALSE), VLOOKUP("REQUIRED",$D$29:$E$31,2,FALSE)), $F500&gt;1, VLOOKUP("OVER",$D$29:$E$31,2,FALSE), TRUE, VLOOKUP(I500, $A$9:$B$23, 2,FALSE))</f>
        <v/>
      </c>
      <c r="P500" t="str" cm="1">
        <f t="array" aca="1" ref="P500" ca="1">_xlfn.IFS(NOT($H500), "", $G500&lt;1, VLOOKUP("EMPTY",$D$29:$E$31,2,FALSE), $G500&gt;2, VLOOKUP("OVER",$D$29:$E$31,2,FALSE), TRUE, VLOOKUP(J500, $A$9:$B$23, 2,FALSE))</f>
        <v/>
      </c>
      <c r="Q500" t="str" cm="1">
        <f t="array" aca="1" ref="Q500" ca="1">_xlfn.IFS(NOT($H500), "", $G500&lt;2, VLOOKUP("EMPTY",$D$29:$E$31,2,FALSE), $G500&gt;2, VLOOKUP("OVER",$D$29:$E$31,2,FALSE), TRUE, VLOOKUP(K500, $A$9:$B$23, 2,FALSE))</f>
        <v/>
      </c>
    </row>
    <row r="501" spans="6:17" x14ac:dyDescent="0.3">
      <c r="F501">
        <f ca="1">COUNTIF(OFFSET('정보 입력 시트'!$G504, 0, 0, 1, 15), $E$2)</f>
        <v>0</v>
      </c>
      <c r="G501">
        <f ca="1">COUNTIF(OFFSET('정보 입력 시트'!$G504, 0, 0, 1, 15), $E$3)</f>
        <v>0</v>
      </c>
      <c r="H501" t="b">
        <f t="shared" ca="1" si="67"/>
        <v>0</v>
      </c>
      <c r="I501" t="str">
        <f ca="1">IF(NOT($H501), "", IF($F501=1,MATCH($E$2,OFFSET('정보 입력 시트'!$G504, 0, 0, 1, 15),0),0))</f>
        <v/>
      </c>
      <c r="J501" t="str">
        <f ca="1">IF(NOT($H501),"",IF($G501&lt;1, 0, MATCH($E$3,OFFSET('정보 입력 시트'!$G504, 0, 0, 1, 15),0)))</f>
        <v/>
      </c>
      <c r="K501" t="str">
        <f ca="1">IF(NOT($H501),"",IF($G501&lt;2, 0, MATCH($E$3,OFFSET('정보 입력 시트'!$G504, 0, J501, 1, 15-J501),0)+J501))</f>
        <v/>
      </c>
      <c r="L501" t="str">
        <f t="shared" ca="1" si="68"/>
        <v/>
      </c>
      <c r="M501" t="str" cm="1">
        <f t="array" aca="1" ref="M501" ca="1">_xlfn.IFS(NOT($H501),"",$L501=0,0,TRUE,J501)</f>
        <v/>
      </c>
      <c r="N501" t="str" cm="1">
        <f t="array" aca="1" ref="N501" ca="1">_xlfn.IFS(NOT($H501),"",$L501=0,0,TRUE,K501)</f>
        <v/>
      </c>
      <c r="O501" t="str" cm="1">
        <f t="array" aca="1" ref="O501" ca="1">_xlfn.IFS(NOT($H501), "", $F501=0, IF($G501=0, VLOOKUP("EMPTY",$D$29:$E$31,2,FALSE), VLOOKUP("REQUIRED",$D$29:$E$31,2,FALSE)), $F501&gt;1, VLOOKUP("OVER",$D$29:$E$31,2,FALSE), TRUE, VLOOKUP(I501, $A$9:$B$23, 2,FALSE))</f>
        <v/>
      </c>
      <c r="P501" t="str" cm="1">
        <f t="array" aca="1" ref="P501" ca="1">_xlfn.IFS(NOT($H501), "", $G501&lt;1, VLOOKUP("EMPTY",$D$29:$E$31,2,FALSE), $G501&gt;2, VLOOKUP("OVER",$D$29:$E$31,2,FALSE), TRUE, VLOOKUP(J501, $A$9:$B$23, 2,FALSE))</f>
        <v/>
      </c>
      <c r="Q501" t="str" cm="1">
        <f t="array" aca="1" ref="Q501" ca="1">_xlfn.IFS(NOT($H501), "", $G501&lt;2, VLOOKUP("EMPTY",$D$29:$E$31,2,FALSE), $G501&gt;2, VLOOKUP("OVER",$D$29:$E$31,2,FALSE), TRUE, VLOOKUP(K501, $A$9:$B$23, 2,FALSE))</f>
        <v/>
      </c>
    </row>
    <row r="502" spans="6:17" x14ac:dyDescent="0.3">
      <c r="F502">
        <f ca="1">COUNTIF(OFFSET('정보 입력 시트'!$G505, 0, 0, 1, 15), $E$2)</f>
        <v>0</v>
      </c>
      <c r="G502">
        <f ca="1">COUNTIF(OFFSET('정보 입력 시트'!$G505, 0, 0, 1, 15), $E$3)</f>
        <v>0</v>
      </c>
      <c r="H502" t="b">
        <f t="shared" ca="1" si="67"/>
        <v>0</v>
      </c>
      <c r="I502" t="str">
        <f ca="1">IF(NOT($H502), "", IF($F502=1,MATCH($E$2,OFFSET('정보 입력 시트'!$G505, 0, 0, 1, 15),0),0))</f>
        <v/>
      </c>
      <c r="J502" t="str">
        <f ca="1">IF(NOT($H502),"",IF($G502&lt;1, 0, MATCH($E$3,OFFSET('정보 입력 시트'!$G505, 0, 0, 1, 15),0)))</f>
        <v/>
      </c>
      <c r="K502" t="str">
        <f ca="1">IF(NOT($H502),"",IF($G502&lt;2, 0, MATCH($E$3,OFFSET('정보 입력 시트'!$G505, 0, J502, 1, 15-J502),0)+J502))</f>
        <v/>
      </c>
      <c r="L502" t="str">
        <f t="shared" ca="1" si="68"/>
        <v/>
      </c>
      <c r="M502" t="str" cm="1">
        <f t="array" aca="1" ref="M502" ca="1">_xlfn.IFS(NOT($H502),"",$L502=0,0,TRUE,J502)</f>
        <v/>
      </c>
      <c r="N502" t="str" cm="1">
        <f t="array" aca="1" ref="N502" ca="1">_xlfn.IFS(NOT($H502),"",$L502=0,0,TRUE,K502)</f>
        <v/>
      </c>
      <c r="O502" t="str" cm="1">
        <f t="array" aca="1" ref="O502" ca="1">_xlfn.IFS(NOT($H502), "", $F502=0, IF($G502=0, VLOOKUP("EMPTY",$D$29:$E$31,2,FALSE), VLOOKUP("REQUIRED",$D$29:$E$31,2,FALSE)), $F502&gt;1, VLOOKUP("OVER",$D$29:$E$31,2,FALSE), TRUE, VLOOKUP(I502, $A$9:$B$23, 2,FALSE))</f>
        <v/>
      </c>
      <c r="P502" t="str" cm="1">
        <f t="array" aca="1" ref="P502" ca="1">_xlfn.IFS(NOT($H502), "", $G502&lt;1, VLOOKUP("EMPTY",$D$29:$E$31,2,FALSE), $G502&gt;2, VLOOKUP("OVER",$D$29:$E$31,2,FALSE), TRUE, VLOOKUP(J502, $A$9:$B$23, 2,FALSE))</f>
        <v/>
      </c>
      <c r="Q502" t="str" cm="1">
        <f t="array" aca="1" ref="Q502" ca="1">_xlfn.IFS(NOT($H502), "", $G502&lt;2, VLOOKUP("EMPTY",$D$29:$E$31,2,FALSE), $G502&gt;2, VLOOKUP("OVER",$D$29:$E$31,2,FALSE), TRUE, VLOOKUP(K502, $A$9:$B$23, 2,FALSE))</f>
        <v/>
      </c>
    </row>
    <row r="503" spans="6:17" x14ac:dyDescent="0.3">
      <c r="F503">
        <f ca="1">COUNTIF(OFFSET('정보 입력 시트'!$G506, 0, 0, 1, 15), $E$2)</f>
        <v>0</v>
      </c>
      <c r="G503">
        <f ca="1">COUNTIF(OFFSET('정보 입력 시트'!$G506, 0, 0, 1, 15), $E$3)</f>
        <v>0</v>
      </c>
      <c r="H503" t="b">
        <f t="shared" ca="1" si="67"/>
        <v>0</v>
      </c>
      <c r="I503" t="str">
        <f ca="1">IF(NOT($H503), "", IF($F503=1,MATCH($E$2,OFFSET('정보 입력 시트'!$G506, 0, 0, 1, 15),0),0))</f>
        <v/>
      </c>
      <c r="J503" t="str">
        <f ca="1">IF(NOT($H503),"",IF($G503&lt;1, 0, MATCH($E$3,OFFSET('정보 입력 시트'!$G506, 0, 0, 1, 15),0)))</f>
        <v/>
      </c>
      <c r="K503" t="str">
        <f ca="1">IF(NOT($H503),"",IF($G503&lt;2, 0, MATCH($E$3,OFFSET('정보 입력 시트'!$G506, 0, J503, 1, 15-J503),0)+J503))</f>
        <v/>
      </c>
      <c r="L503" t="str">
        <f t="shared" ca="1" si="68"/>
        <v/>
      </c>
      <c r="M503" t="str" cm="1">
        <f t="array" aca="1" ref="M503" ca="1">_xlfn.IFS(NOT($H503),"",$L503=0,0,TRUE,J503)</f>
        <v/>
      </c>
      <c r="N503" t="str" cm="1">
        <f t="array" aca="1" ref="N503" ca="1">_xlfn.IFS(NOT($H503),"",$L503=0,0,TRUE,K503)</f>
        <v/>
      </c>
      <c r="O503" t="str" cm="1">
        <f t="array" aca="1" ref="O503" ca="1">_xlfn.IFS(NOT($H503), "", $F503=0, IF($G503=0, VLOOKUP("EMPTY",$D$29:$E$31,2,FALSE), VLOOKUP("REQUIRED",$D$29:$E$31,2,FALSE)), $F503&gt;1, VLOOKUP("OVER",$D$29:$E$31,2,FALSE), TRUE, VLOOKUP(I503, $A$9:$B$23, 2,FALSE))</f>
        <v/>
      </c>
      <c r="P503" t="str" cm="1">
        <f t="array" aca="1" ref="P503" ca="1">_xlfn.IFS(NOT($H503), "", $G503&lt;1, VLOOKUP("EMPTY",$D$29:$E$31,2,FALSE), $G503&gt;2, VLOOKUP("OVER",$D$29:$E$31,2,FALSE), TRUE, VLOOKUP(J503, $A$9:$B$23, 2,FALSE))</f>
        <v/>
      </c>
      <c r="Q503" t="str" cm="1">
        <f t="array" aca="1" ref="Q503" ca="1">_xlfn.IFS(NOT($H503), "", $G503&lt;2, VLOOKUP("EMPTY",$D$29:$E$31,2,FALSE), $G503&gt;2, VLOOKUP("OVER",$D$29:$E$31,2,FALSE), TRUE, VLOOKUP(K503, $A$9:$B$23, 2,FALSE))</f>
        <v/>
      </c>
    </row>
    <row r="504" spans="6:17" x14ac:dyDescent="0.3">
      <c r="F504">
        <f ca="1">COUNTIF(OFFSET('정보 입력 시트'!$G507, 0, 0, 1, 15), $E$2)</f>
        <v>0</v>
      </c>
      <c r="G504">
        <f ca="1">COUNTIF(OFFSET('정보 입력 시트'!$G507, 0, 0, 1, 15), $E$3)</f>
        <v>0</v>
      </c>
      <c r="H504" t="b">
        <f t="shared" ca="1" si="67"/>
        <v>0</v>
      </c>
      <c r="I504" t="str">
        <f ca="1">IF(NOT($H504), "", IF($F504=1,MATCH($E$2,OFFSET('정보 입력 시트'!$G507, 0, 0, 1, 15),0),0))</f>
        <v/>
      </c>
      <c r="J504" t="str">
        <f ca="1">IF(NOT($H504),"",IF($G504&lt;1, 0, MATCH($E$3,OFFSET('정보 입력 시트'!$G507, 0, 0, 1, 15),0)))</f>
        <v/>
      </c>
      <c r="K504" t="str">
        <f ca="1">IF(NOT($H504),"",IF($G504&lt;2, 0, MATCH($E$3,OFFSET('정보 입력 시트'!$G507, 0, J504, 1, 15-J504),0)+J504))</f>
        <v/>
      </c>
      <c r="L504" t="str">
        <f t="shared" ca="1" si="68"/>
        <v/>
      </c>
      <c r="M504" t="str" cm="1">
        <f t="array" aca="1" ref="M504" ca="1">_xlfn.IFS(NOT($H504),"",$L504=0,0,TRUE,J504)</f>
        <v/>
      </c>
      <c r="N504" t="str" cm="1">
        <f t="array" aca="1" ref="N504" ca="1">_xlfn.IFS(NOT($H504),"",$L504=0,0,TRUE,K504)</f>
        <v/>
      </c>
      <c r="O504" t="str" cm="1">
        <f t="array" aca="1" ref="O504" ca="1">_xlfn.IFS(NOT($H504), "", $F504=0, IF($G504=0, VLOOKUP("EMPTY",$D$29:$E$31,2,FALSE), VLOOKUP("REQUIRED",$D$29:$E$31,2,FALSE)), $F504&gt;1, VLOOKUP("OVER",$D$29:$E$31,2,FALSE), TRUE, VLOOKUP(I504, $A$9:$B$23, 2,FALSE))</f>
        <v/>
      </c>
      <c r="P504" t="str" cm="1">
        <f t="array" aca="1" ref="P504" ca="1">_xlfn.IFS(NOT($H504), "", $G504&lt;1, VLOOKUP("EMPTY",$D$29:$E$31,2,FALSE), $G504&gt;2, VLOOKUP("OVER",$D$29:$E$31,2,FALSE), TRUE, VLOOKUP(J504, $A$9:$B$23, 2,FALSE))</f>
        <v/>
      </c>
      <c r="Q504" t="str" cm="1">
        <f t="array" aca="1" ref="Q504" ca="1">_xlfn.IFS(NOT($H504), "", $G504&lt;2, VLOOKUP("EMPTY",$D$29:$E$31,2,FALSE), $G504&gt;2, VLOOKUP("OVER",$D$29:$E$31,2,FALSE), TRUE, VLOOKUP(K504, $A$9:$B$23, 2,FALSE))</f>
        <v/>
      </c>
    </row>
    <row r="505" spans="6:17" x14ac:dyDescent="0.3">
      <c r="F505">
        <f ca="1">COUNTIF(OFFSET('정보 입력 시트'!$G508, 0, 0, 1, 15), $E$2)</f>
        <v>0</v>
      </c>
      <c r="G505">
        <f ca="1">COUNTIF(OFFSET('정보 입력 시트'!$G508, 0, 0, 1, 15), $E$3)</f>
        <v>0</v>
      </c>
      <c r="H505" t="b">
        <f t="shared" ca="1" si="67"/>
        <v>0</v>
      </c>
      <c r="I505" t="str">
        <f ca="1">IF(NOT($H505), "", IF($F505=1,MATCH($E$2,OFFSET('정보 입력 시트'!$G508, 0, 0, 1, 15),0),0))</f>
        <v/>
      </c>
      <c r="J505" t="str">
        <f ca="1">IF(NOT($H505),"",IF($G505&lt;1, 0, MATCH($E$3,OFFSET('정보 입력 시트'!$G508, 0, 0, 1, 15),0)))</f>
        <v/>
      </c>
      <c r="K505" t="str">
        <f ca="1">IF(NOT($H505),"",IF($G505&lt;2, 0, MATCH($E$3,OFFSET('정보 입력 시트'!$G508, 0, J505, 1, 15-J505),0)+J505))</f>
        <v/>
      </c>
      <c r="L505" t="str">
        <f t="shared" ca="1" si="68"/>
        <v/>
      </c>
      <c r="M505" t="str" cm="1">
        <f t="array" aca="1" ref="M505" ca="1">_xlfn.IFS(NOT($H505),"",$L505=0,0,TRUE,J505)</f>
        <v/>
      </c>
      <c r="N505" t="str" cm="1">
        <f t="array" aca="1" ref="N505" ca="1">_xlfn.IFS(NOT($H505),"",$L505=0,0,TRUE,K505)</f>
        <v/>
      </c>
      <c r="O505" t="str" cm="1">
        <f t="array" aca="1" ref="O505" ca="1">_xlfn.IFS(NOT($H505), "", $F505=0, IF($G505=0, VLOOKUP("EMPTY",$D$29:$E$31,2,FALSE), VLOOKUP("REQUIRED",$D$29:$E$31,2,FALSE)), $F505&gt;1, VLOOKUP("OVER",$D$29:$E$31,2,FALSE), TRUE, VLOOKUP(I505, $A$9:$B$23, 2,FALSE))</f>
        <v/>
      </c>
      <c r="P505" t="str" cm="1">
        <f t="array" aca="1" ref="P505" ca="1">_xlfn.IFS(NOT($H505), "", $G505&lt;1, VLOOKUP("EMPTY",$D$29:$E$31,2,FALSE), $G505&gt;2, VLOOKUP("OVER",$D$29:$E$31,2,FALSE), TRUE, VLOOKUP(J505, $A$9:$B$23, 2,FALSE))</f>
        <v/>
      </c>
      <c r="Q505" t="str" cm="1">
        <f t="array" aca="1" ref="Q505" ca="1">_xlfn.IFS(NOT($H505), "", $G505&lt;2, VLOOKUP("EMPTY",$D$29:$E$31,2,FALSE), $G505&gt;2, VLOOKUP("OVER",$D$29:$E$31,2,FALSE), TRUE, VLOOKUP(K505, $A$9:$B$23, 2,FALSE))</f>
        <v/>
      </c>
    </row>
    <row r="506" spans="6:17" x14ac:dyDescent="0.3">
      <c r="F506">
        <f ca="1">COUNTIF(OFFSET('정보 입력 시트'!$G509, 0, 0, 1, 15), $E$2)</f>
        <v>0</v>
      </c>
      <c r="G506">
        <f ca="1">COUNTIF(OFFSET('정보 입력 시트'!$G509, 0, 0, 1, 15), $E$3)</f>
        <v>0</v>
      </c>
      <c r="H506" t="b">
        <f t="shared" ca="1" si="67"/>
        <v>0</v>
      </c>
      <c r="I506" t="str">
        <f ca="1">IF(NOT($H506), "", IF($F506=1,MATCH($E$2,OFFSET('정보 입력 시트'!$G509, 0, 0, 1, 15),0),0))</f>
        <v/>
      </c>
      <c r="J506" t="str">
        <f ca="1">IF(NOT($H506),"",IF($G506&lt;1, 0, MATCH($E$3,OFFSET('정보 입력 시트'!$G509, 0, 0, 1, 15),0)))</f>
        <v/>
      </c>
      <c r="K506" t="str">
        <f ca="1">IF(NOT($H506),"",IF($G506&lt;2, 0, MATCH($E$3,OFFSET('정보 입력 시트'!$G509, 0, J506, 1, 15-J506),0)+J506))</f>
        <v/>
      </c>
      <c r="L506" t="str">
        <f t="shared" ca="1" si="68"/>
        <v/>
      </c>
      <c r="M506" t="str" cm="1">
        <f t="array" aca="1" ref="M506" ca="1">_xlfn.IFS(NOT($H506),"",$L506=0,0,TRUE,J506)</f>
        <v/>
      </c>
      <c r="N506" t="str" cm="1">
        <f t="array" aca="1" ref="N506" ca="1">_xlfn.IFS(NOT($H506),"",$L506=0,0,TRUE,K506)</f>
        <v/>
      </c>
      <c r="O506" t="str" cm="1">
        <f t="array" aca="1" ref="O506" ca="1">_xlfn.IFS(NOT($H506), "", $F506=0, IF($G506=0, VLOOKUP("EMPTY",$D$29:$E$31,2,FALSE), VLOOKUP("REQUIRED",$D$29:$E$31,2,FALSE)), $F506&gt;1, VLOOKUP("OVER",$D$29:$E$31,2,FALSE), TRUE, VLOOKUP(I506, $A$9:$B$23, 2,FALSE))</f>
        <v/>
      </c>
      <c r="P506" t="str" cm="1">
        <f t="array" aca="1" ref="P506" ca="1">_xlfn.IFS(NOT($H506), "", $G506&lt;1, VLOOKUP("EMPTY",$D$29:$E$31,2,FALSE), $G506&gt;2, VLOOKUP("OVER",$D$29:$E$31,2,FALSE), TRUE, VLOOKUP(J506, $A$9:$B$23, 2,FALSE))</f>
        <v/>
      </c>
      <c r="Q506" t="str" cm="1">
        <f t="array" aca="1" ref="Q506" ca="1">_xlfn.IFS(NOT($H506), "", $G506&lt;2, VLOOKUP("EMPTY",$D$29:$E$31,2,FALSE), $G506&gt;2, VLOOKUP("OVER",$D$29:$E$31,2,FALSE), TRUE, VLOOKUP(K506, $A$9:$B$23, 2,FALSE))</f>
        <v/>
      </c>
    </row>
    <row r="507" spans="6:17" x14ac:dyDescent="0.3">
      <c r="F507">
        <f ca="1">COUNTIF(OFFSET('정보 입력 시트'!$G510, 0, 0, 1, 15), $E$2)</f>
        <v>0</v>
      </c>
      <c r="G507">
        <f ca="1">COUNTIF(OFFSET('정보 입력 시트'!$G510, 0, 0, 1, 15), $E$3)</f>
        <v>0</v>
      </c>
      <c r="H507" t="b">
        <f t="shared" ca="1" si="67"/>
        <v>0</v>
      </c>
      <c r="I507" t="str">
        <f ca="1">IF(NOT($H507), "", IF($F507=1,MATCH($E$2,OFFSET('정보 입력 시트'!$G510, 0, 0, 1, 15),0),0))</f>
        <v/>
      </c>
      <c r="J507" t="str">
        <f ca="1">IF(NOT($H507),"",IF($G507&lt;1, 0, MATCH($E$3,OFFSET('정보 입력 시트'!$G510, 0, 0, 1, 15),0)))</f>
        <v/>
      </c>
      <c r="K507" t="str">
        <f ca="1">IF(NOT($H507),"",IF($G507&lt;2, 0, MATCH($E$3,OFFSET('정보 입력 시트'!$G510, 0, J507, 1, 15-J507),0)+J507))</f>
        <v/>
      </c>
      <c r="L507" t="str">
        <f t="shared" ca="1" si="68"/>
        <v/>
      </c>
      <c r="M507" t="str" cm="1">
        <f t="array" aca="1" ref="M507" ca="1">_xlfn.IFS(NOT($H507),"",$L507=0,0,TRUE,J507)</f>
        <v/>
      </c>
      <c r="N507" t="str" cm="1">
        <f t="array" aca="1" ref="N507" ca="1">_xlfn.IFS(NOT($H507),"",$L507=0,0,TRUE,K507)</f>
        <v/>
      </c>
      <c r="O507" t="str" cm="1">
        <f t="array" aca="1" ref="O507" ca="1">_xlfn.IFS(NOT($H507), "", $F507=0, IF($G507=0, VLOOKUP("EMPTY",$D$29:$E$31,2,FALSE), VLOOKUP("REQUIRED",$D$29:$E$31,2,FALSE)), $F507&gt;1, VLOOKUP("OVER",$D$29:$E$31,2,FALSE), TRUE, VLOOKUP(I507, $A$9:$B$23, 2,FALSE))</f>
        <v/>
      </c>
      <c r="P507" t="str" cm="1">
        <f t="array" aca="1" ref="P507" ca="1">_xlfn.IFS(NOT($H507), "", $G507&lt;1, VLOOKUP("EMPTY",$D$29:$E$31,2,FALSE), $G507&gt;2, VLOOKUP("OVER",$D$29:$E$31,2,FALSE), TRUE, VLOOKUP(J507, $A$9:$B$23, 2,FALSE))</f>
        <v/>
      </c>
      <c r="Q507" t="str" cm="1">
        <f t="array" aca="1" ref="Q507" ca="1">_xlfn.IFS(NOT($H507), "", $G507&lt;2, VLOOKUP("EMPTY",$D$29:$E$31,2,FALSE), $G507&gt;2, VLOOKUP("OVER",$D$29:$E$31,2,FALSE), TRUE, VLOOKUP(K507, $A$9:$B$23, 2,FALSE))</f>
        <v/>
      </c>
    </row>
    <row r="508" spans="6:17" x14ac:dyDescent="0.3">
      <c r="F508">
        <f ca="1">COUNTIF(OFFSET('정보 입력 시트'!$G511, 0, 0, 1, 15), $E$2)</f>
        <v>0</v>
      </c>
      <c r="G508">
        <f ca="1">COUNTIF(OFFSET('정보 입력 시트'!$G511, 0, 0, 1, 15), $E$3)</f>
        <v>0</v>
      </c>
      <c r="H508" t="b">
        <f t="shared" ca="1" si="67"/>
        <v>0</v>
      </c>
      <c r="I508" t="str">
        <f ca="1">IF(NOT($H508), "", IF($F508=1,MATCH($E$2,OFFSET('정보 입력 시트'!$G511, 0, 0, 1, 15),0),0))</f>
        <v/>
      </c>
      <c r="J508" t="str">
        <f ca="1">IF(NOT($H508),"",IF($G508&lt;1, 0, MATCH($E$3,OFFSET('정보 입력 시트'!$G511, 0, 0, 1, 15),0)))</f>
        <v/>
      </c>
      <c r="K508" t="str">
        <f ca="1">IF(NOT($H508),"",IF($G508&lt;2, 0, MATCH($E$3,OFFSET('정보 입력 시트'!$G511, 0, J508, 1, 15-J508),0)+J508))</f>
        <v/>
      </c>
      <c r="L508" t="str">
        <f t="shared" ca="1" si="68"/>
        <v/>
      </c>
      <c r="M508" t="str" cm="1">
        <f t="array" aca="1" ref="M508" ca="1">_xlfn.IFS(NOT($H508),"",$L508=0,0,TRUE,J508)</f>
        <v/>
      </c>
      <c r="N508" t="str" cm="1">
        <f t="array" aca="1" ref="N508" ca="1">_xlfn.IFS(NOT($H508),"",$L508=0,0,TRUE,K508)</f>
        <v/>
      </c>
      <c r="O508" t="str" cm="1">
        <f t="array" aca="1" ref="O508" ca="1">_xlfn.IFS(NOT($H508), "", $F508=0, IF($G508=0, VLOOKUP("EMPTY",$D$29:$E$31,2,FALSE), VLOOKUP("REQUIRED",$D$29:$E$31,2,FALSE)), $F508&gt;1, VLOOKUP("OVER",$D$29:$E$31,2,FALSE), TRUE, VLOOKUP(I508, $A$9:$B$23, 2,FALSE))</f>
        <v/>
      </c>
      <c r="P508" t="str" cm="1">
        <f t="array" aca="1" ref="P508" ca="1">_xlfn.IFS(NOT($H508), "", $G508&lt;1, VLOOKUP("EMPTY",$D$29:$E$31,2,FALSE), $G508&gt;2, VLOOKUP("OVER",$D$29:$E$31,2,FALSE), TRUE, VLOOKUP(J508, $A$9:$B$23, 2,FALSE))</f>
        <v/>
      </c>
      <c r="Q508" t="str" cm="1">
        <f t="array" aca="1" ref="Q508" ca="1">_xlfn.IFS(NOT($H508), "", $G508&lt;2, VLOOKUP("EMPTY",$D$29:$E$31,2,FALSE), $G508&gt;2, VLOOKUP("OVER",$D$29:$E$31,2,FALSE), TRUE, VLOOKUP(K508, $A$9:$B$23, 2,FALSE))</f>
        <v/>
      </c>
    </row>
    <row r="509" spans="6:17" x14ac:dyDescent="0.3">
      <c r="F509">
        <f ca="1">COUNTIF(OFFSET('정보 입력 시트'!$G512, 0, 0, 1, 15), $E$2)</f>
        <v>0</v>
      </c>
      <c r="G509">
        <f ca="1">COUNTIF(OFFSET('정보 입력 시트'!$G512, 0, 0, 1, 15), $E$3)</f>
        <v>0</v>
      </c>
      <c r="H509" t="b">
        <f t="shared" ca="1" si="67"/>
        <v>0</v>
      </c>
      <c r="I509" t="str">
        <f ca="1">IF(NOT($H509), "", IF($F509=1,MATCH($E$2,OFFSET('정보 입력 시트'!$G512, 0, 0, 1, 15),0),0))</f>
        <v/>
      </c>
      <c r="J509" t="str">
        <f ca="1">IF(NOT($H509),"",IF($G509&lt;1, 0, MATCH($E$3,OFFSET('정보 입력 시트'!$G512, 0, 0, 1, 15),0)))</f>
        <v/>
      </c>
      <c r="K509" t="str">
        <f ca="1">IF(NOT($H509),"",IF($G509&lt;2, 0, MATCH($E$3,OFFSET('정보 입력 시트'!$G512, 0, J509, 1, 15-J509),0)+J509))</f>
        <v/>
      </c>
      <c r="L509" t="str">
        <f t="shared" ca="1" si="68"/>
        <v/>
      </c>
      <c r="M509" t="str" cm="1">
        <f t="array" aca="1" ref="M509" ca="1">_xlfn.IFS(NOT($H509),"",$L509=0,0,TRUE,J509)</f>
        <v/>
      </c>
      <c r="N509" t="str" cm="1">
        <f t="array" aca="1" ref="N509" ca="1">_xlfn.IFS(NOT($H509),"",$L509=0,0,TRUE,K509)</f>
        <v/>
      </c>
      <c r="O509" t="str" cm="1">
        <f t="array" aca="1" ref="O509" ca="1">_xlfn.IFS(NOT($H509), "", $F509=0, IF($G509=0, VLOOKUP("EMPTY",$D$29:$E$31,2,FALSE), VLOOKUP("REQUIRED",$D$29:$E$31,2,FALSE)), $F509&gt;1, VLOOKUP("OVER",$D$29:$E$31,2,FALSE), TRUE, VLOOKUP(I509, $A$9:$B$23, 2,FALSE))</f>
        <v/>
      </c>
      <c r="P509" t="str" cm="1">
        <f t="array" aca="1" ref="P509" ca="1">_xlfn.IFS(NOT($H509), "", $G509&lt;1, VLOOKUP("EMPTY",$D$29:$E$31,2,FALSE), $G509&gt;2, VLOOKUP("OVER",$D$29:$E$31,2,FALSE), TRUE, VLOOKUP(J509, $A$9:$B$23, 2,FALSE))</f>
        <v/>
      </c>
      <c r="Q509" t="str" cm="1">
        <f t="array" aca="1" ref="Q509" ca="1">_xlfn.IFS(NOT($H509), "", $G509&lt;2, VLOOKUP("EMPTY",$D$29:$E$31,2,FALSE), $G509&gt;2, VLOOKUP("OVER",$D$29:$E$31,2,FALSE), TRUE, VLOOKUP(K509, $A$9:$B$23, 2,FALSE))</f>
        <v/>
      </c>
    </row>
    <row r="510" spans="6:17" x14ac:dyDescent="0.3">
      <c r="F510">
        <f ca="1">COUNTIF(OFFSET('정보 입력 시트'!$G513, 0, 0, 1, 15), $E$2)</f>
        <v>0</v>
      </c>
      <c r="G510">
        <f ca="1">COUNTIF(OFFSET('정보 입력 시트'!$G513, 0, 0, 1, 15), $E$3)</f>
        <v>0</v>
      </c>
      <c r="H510" t="b">
        <f t="shared" ca="1" si="67"/>
        <v>0</v>
      </c>
      <c r="I510" t="str">
        <f ca="1">IF(NOT($H510), "", IF($F510=1,MATCH($E$2,OFFSET('정보 입력 시트'!$G513, 0, 0, 1, 15),0),0))</f>
        <v/>
      </c>
      <c r="J510" t="str">
        <f ca="1">IF(NOT($H510),"",IF($G510&lt;1, 0, MATCH($E$3,OFFSET('정보 입력 시트'!$G513, 0, 0, 1, 15),0)))</f>
        <v/>
      </c>
      <c r="K510" t="str">
        <f ca="1">IF(NOT($H510),"",IF($G510&lt;2, 0, MATCH($E$3,OFFSET('정보 입력 시트'!$G513, 0, J510, 1, 15-J510),0)+J510))</f>
        <v/>
      </c>
      <c r="L510" t="str">
        <f t="shared" ca="1" si="68"/>
        <v/>
      </c>
      <c r="M510" t="str" cm="1">
        <f t="array" aca="1" ref="M510" ca="1">_xlfn.IFS(NOT($H510),"",$L510=0,0,TRUE,J510)</f>
        <v/>
      </c>
      <c r="N510" t="str" cm="1">
        <f t="array" aca="1" ref="N510" ca="1">_xlfn.IFS(NOT($H510),"",$L510=0,0,TRUE,K510)</f>
        <v/>
      </c>
      <c r="O510" t="str" cm="1">
        <f t="array" aca="1" ref="O510" ca="1">_xlfn.IFS(NOT($H510), "", $F510=0, IF($G510=0, VLOOKUP("EMPTY",$D$29:$E$31,2,FALSE), VLOOKUP("REQUIRED",$D$29:$E$31,2,FALSE)), $F510&gt;1, VLOOKUP("OVER",$D$29:$E$31,2,FALSE), TRUE, VLOOKUP(I510, $A$9:$B$23, 2,FALSE))</f>
        <v/>
      </c>
      <c r="P510" t="str" cm="1">
        <f t="array" aca="1" ref="P510" ca="1">_xlfn.IFS(NOT($H510), "", $G510&lt;1, VLOOKUP("EMPTY",$D$29:$E$31,2,FALSE), $G510&gt;2, VLOOKUP("OVER",$D$29:$E$31,2,FALSE), TRUE, VLOOKUP(J510, $A$9:$B$23, 2,FALSE))</f>
        <v/>
      </c>
      <c r="Q510" t="str" cm="1">
        <f t="array" aca="1" ref="Q510" ca="1">_xlfn.IFS(NOT($H510), "", $G510&lt;2, VLOOKUP("EMPTY",$D$29:$E$31,2,FALSE), $G510&gt;2, VLOOKUP("OVER",$D$29:$E$31,2,FALSE), TRUE, VLOOKUP(K510, $A$9:$B$23, 2,FALSE))</f>
        <v/>
      </c>
    </row>
    <row r="511" spans="6:17" x14ac:dyDescent="0.3">
      <c r="F511">
        <f ca="1">COUNTIF(OFFSET('정보 입력 시트'!$G514, 0, 0, 1, 15), $E$2)</f>
        <v>0</v>
      </c>
      <c r="G511">
        <f ca="1">COUNTIF(OFFSET('정보 입력 시트'!$G514, 0, 0, 1, 15), $E$3)</f>
        <v>0</v>
      </c>
      <c r="H511" t="b">
        <f t="shared" ca="1" si="67"/>
        <v>0</v>
      </c>
      <c r="I511" t="str">
        <f ca="1">IF(NOT($H511), "", IF($F511=1,MATCH($E$2,OFFSET('정보 입력 시트'!$G514, 0, 0, 1, 15),0),0))</f>
        <v/>
      </c>
      <c r="J511" t="str">
        <f ca="1">IF(NOT($H511),"",IF($G511&lt;1, 0, MATCH($E$3,OFFSET('정보 입력 시트'!$G514, 0, 0, 1, 15),0)))</f>
        <v/>
      </c>
      <c r="K511" t="str">
        <f ca="1">IF(NOT($H511),"",IF($G511&lt;2, 0, MATCH($E$3,OFFSET('정보 입력 시트'!$G514, 0, J511, 1, 15-J511),0)+J511))</f>
        <v/>
      </c>
      <c r="L511" t="str">
        <f t="shared" ca="1" si="68"/>
        <v/>
      </c>
      <c r="M511" t="str" cm="1">
        <f t="array" aca="1" ref="M511" ca="1">_xlfn.IFS(NOT($H511),"",$L511=0,0,TRUE,J511)</f>
        <v/>
      </c>
      <c r="N511" t="str" cm="1">
        <f t="array" aca="1" ref="N511" ca="1">_xlfn.IFS(NOT($H511),"",$L511=0,0,TRUE,K511)</f>
        <v/>
      </c>
      <c r="O511" t="str" cm="1">
        <f t="array" aca="1" ref="O511" ca="1">_xlfn.IFS(NOT($H511), "", $F511=0, IF($G511=0, VLOOKUP("EMPTY",$D$29:$E$31,2,FALSE), VLOOKUP("REQUIRED",$D$29:$E$31,2,FALSE)), $F511&gt;1, VLOOKUP("OVER",$D$29:$E$31,2,FALSE), TRUE, VLOOKUP(I511, $A$9:$B$23, 2,FALSE))</f>
        <v/>
      </c>
      <c r="P511" t="str" cm="1">
        <f t="array" aca="1" ref="P511" ca="1">_xlfn.IFS(NOT($H511), "", $G511&lt;1, VLOOKUP("EMPTY",$D$29:$E$31,2,FALSE), $G511&gt;2, VLOOKUP("OVER",$D$29:$E$31,2,FALSE), TRUE, VLOOKUP(J511, $A$9:$B$23, 2,FALSE))</f>
        <v/>
      </c>
      <c r="Q511" t="str" cm="1">
        <f t="array" aca="1" ref="Q511" ca="1">_xlfn.IFS(NOT($H511), "", $G511&lt;2, VLOOKUP("EMPTY",$D$29:$E$31,2,FALSE), $G511&gt;2, VLOOKUP("OVER",$D$29:$E$31,2,FALSE), TRUE, VLOOKUP(K511, $A$9:$B$23, 2,FALSE))</f>
        <v/>
      </c>
    </row>
    <row r="512" spans="6:17" x14ac:dyDescent="0.3">
      <c r="F512">
        <f ca="1">COUNTIF(OFFSET('정보 입력 시트'!$G515, 0, 0, 1, 15), $E$2)</f>
        <v>0</v>
      </c>
      <c r="G512">
        <f ca="1">COUNTIF(OFFSET('정보 입력 시트'!$G515, 0, 0, 1, 15), $E$3)</f>
        <v>0</v>
      </c>
      <c r="H512" t="b">
        <f t="shared" ca="1" si="67"/>
        <v>0</v>
      </c>
      <c r="I512" t="str">
        <f ca="1">IF(NOT($H512), "", IF($F512=1,MATCH($E$2,OFFSET('정보 입력 시트'!$G515, 0, 0, 1, 15),0),0))</f>
        <v/>
      </c>
      <c r="J512" t="str">
        <f ca="1">IF(NOT($H512),"",IF($G512&lt;1, 0, MATCH($E$3,OFFSET('정보 입력 시트'!$G515, 0, 0, 1, 15),0)))</f>
        <v/>
      </c>
      <c r="K512" t="str">
        <f ca="1">IF(NOT($H512),"",IF($G512&lt;2, 0, MATCH($E$3,OFFSET('정보 입력 시트'!$G515, 0, J512, 1, 15-J512),0)+J512))</f>
        <v/>
      </c>
      <c r="L512" t="str">
        <f t="shared" ca="1" si="68"/>
        <v/>
      </c>
      <c r="M512" t="str" cm="1">
        <f t="array" aca="1" ref="M512" ca="1">_xlfn.IFS(NOT($H512),"",$L512=0,0,TRUE,J512)</f>
        <v/>
      </c>
      <c r="N512" t="str" cm="1">
        <f t="array" aca="1" ref="N512" ca="1">_xlfn.IFS(NOT($H512),"",$L512=0,0,TRUE,K512)</f>
        <v/>
      </c>
      <c r="O512" t="str" cm="1">
        <f t="array" aca="1" ref="O512" ca="1">_xlfn.IFS(NOT($H512), "", $F512=0, IF($G512=0, VLOOKUP("EMPTY",$D$29:$E$31,2,FALSE), VLOOKUP("REQUIRED",$D$29:$E$31,2,FALSE)), $F512&gt;1, VLOOKUP("OVER",$D$29:$E$31,2,FALSE), TRUE, VLOOKUP(I512, $A$9:$B$23, 2,FALSE))</f>
        <v/>
      </c>
      <c r="P512" t="str" cm="1">
        <f t="array" aca="1" ref="P512" ca="1">_xlfn.IFS(NOT($H512), "", $G512&lt;1, VLOOKUP("EMPTY",$D$29:$E$31,2,FALSE), $G512&gt;2, VLOOKUP("OVER",$D$29:$E$31,2,FALSE), TRUE, VLOOKUP(J512, $A$9:$B$23, 2,FALSE))</f>
        <v/>
      </c>
      <c r="Q512" t="str" cm="1">
        <f t="array" aca="1" ref="Q512" ca="1">_xlfn.IFS(NOT($H512), "", $G512&lt;2, VLOOKUP("EMPTY",$D$29:$E$31,2,FALSE), $G512&gt;2, VLOOKUP("OVER",$D$29:$E$31,2,FALSE), TRUE, VLOOKUP(K512, $A$9:$B$23, 2,FALSE))</f>
        <v/>
      </c>
    </row>
    <row r="513" spans="6:17" x14ac:dyDescent="0.3">
      <c r="F513">
        <f ca="1">COUNTIF(OFFSET('정보 입력 시트'!$G516, 0, 0, 1, 15), $E$2)</f>
        <v>0</v>
      </c>
      <c r="G513">
        <f ca="1">COUNTIF(OFFSET('정보 입력 시트'!$G516, 0, 0, 1, 15), $E$3)</f>
        <v>0</v>
      </c>
      <c r="H513" t="b">
        <f t="shared" ca="1" si="67"/>
        <v>0</v>
      </c>
      <c r="I513" t="str">
        <f ca="1">IF(NOT($H513), "", IF($F513=1,MATCH($E$2,OFFSET('정보 입력 시트'!$G516, 0, 0, 1, 15),0),0))</f>
        <v/>
      </c>
      <c r="J513" t="str">
        <f ca="1">IF(NOT($H513),"",IF($G513&lt;1, 0, MATCH($E$3,OFFSET('정보 입력 시트'!$G516, 0, 0, 1, 15),0)))</f>
        <v/>
      </c>
      <c r="K513" t="str">
        <f ca="1">IF(NOT($H513),"",IF($G513&lt;2, 0, MATCH($E$3,OFFSET('정보 입력 시트'!$G516, 0, J513, 1, 15-J513),0)+J513))</f>
        <v/>
      </c>
      <c r="L513" t="str">
        <f t="shared" ca="1" si="68"/>
        <v/>
      </c>
      <c r="M513" t="str" cm="1">
        <f t="array" aca="1" ref="M513" ca="1">_xlfn.IFS(NOT($H513),"",$L513=0,0,TRUE,J513)</f>
        <v/>
      </c>
      <c r="N513" t="str" cm="1">
        <f t="array" aca="1" ref="N513" ca="1">_xlfn.IFS(NOT($H513),"",$L513=0,0,TRUE,K513)</f>
        <v/>
      </c>
      <c r="O513" t="str" cm="1">
        <f t="array" aca="1" ref="O513" ca="1">_xlfn.IFS(NOT($H513), "", $F513=0, IF($G513=0, VLOOKUP("EMPTY",$D$29:$E$31,2,FALSE), VLOOKUP("REQUIRED",$D$29:$E$31,2,FALSE)), $F513&gt;1, VLOOKUP("OVER",$D$29:$E$31,2,FALSE), TRUE, VLOOKUP(I513, $A$9:$B$23, 2,FALSE))</f>
        <v/>
      </c>
      <c r="P513" t="str" cm="1">
        <f t="array" aca="1" ref="P513" ca="1">_xlfn.IFS(NOT($H513), "", $G513&lt;1, VLOOKUP("EMPTY",$D$29:$E$31,2,FALSE), $G513&gt;2, VLOOKUP("OVER",$D$29:$E$31,2,FALSE), TRUE, VLOOKUP(J513, $A$9:$B$23, 2,FALSE))</f>
        <v/>
      </c>
      <c r="Q513" t="str" cm="1">
        <f t="array" aca="1" ref="Q513" ca="1">_xlfn.IFS(NOT($H513), "", $G513&lt;2, VLOOKUP("EMPTY",$D$29:$E$31,2,FALSE), $G513&gt;2, VLOOKUP("OVER",$D$29:$E$31,2,FALSE), TRUE, VLOOKUP(K513, $A$9:$B$23, 2,FALSE))</f>
        <v/>
      </c>
    </row>
    <row r="514" spans="6:17" x14ac:dyDescent="0.3">
      <c r="F514">
        <f ca="1">COUNTIF(OFFSET('정보 입력 시트'!$G517, 0, 0, 1, 15), $E$2)</f>
        <v>0</v>
      </c>
      <c r="G514">
        <f ca="1">COUNTIF(OFFSET('정보 입력 시트'!$G517, 0, 0, 1, 15), $E$3)</f>
        <v>0</v>
      </c>
      <c r="H514" t="b">
        <f t="shared" ca="1" si="67"/>
        <v>0</v>
      </c>
      <c r="I514" t="str">
        <f ca="1">IF(NOT($H514), "", IF($F514=1,MATCH($E$2,OFFSET('정보 입력 시트'!$G517, 0, 0, 1, 15),0),0))</f>
        <v/>
      </c>
      <c r="J514" t="str">
        <f ca="1">IF(NOT($H514),"",IF($G514&lt;1, 0, MATCH($E$3,OFFSET('정보 입력 시트'!$G517, 0, 0, 1, 15),0)))</f>
        <v/>
      </c>
      <c r="K514" t="str">
        <f ca="1">IF(NOT($H514),"",IF($G514&lt;2, 0, MATCH($E$3,OFFSET('정보 입력 시트'!$G517, 0, J514, 1, 15-J514),0)+J514))</f>
        <v/>
      </c>
      <c r="L514" t="str">
        <f t="shared" ca="1" si="68"/>
        <v/>
      </c>
      <c r="M514" t="str" cm="1">
        <f t="array" aca="1" ref="M514" ca="1">_xlfn.IFS(NOT($H514),"",$L514=0,0,TRUE,J514)</f>
        <v/>
      </c>
      <c r="N514" t="str" cm="1">
        <f t="array" aca="1" ref="N514" ca="1">_xlfn.IFS(NOT($H514),"",$L514=0,0,TRUE,K514)</f>
        <v/>
      </c>
      <c r="O514" t="str" cm="1">
        <f t="array" aca="1" ref="O514" ca="1">_xlfn.IFS(NOT($H514), "", $F514=0, IF($G514=0, VLOOKUP("EMPTY",$D$29:$E$31,2,FALSE), VLOOKUP("REQUIRED",$D$29:$E$31,2,FALSE)), $F514&gt;1, VLOOKUP("OVER",$D$29:$E$31,2,FALSE), TRUE, VLOOKUP(I514, $A$9:$B$23, 2,FALSE))</f>
        <v/>
      </c>
      <c r="P514" t="str" cm="1">
        <f t="array" aca="1" ref="P514" ca="1">_xlfn.IFS(NOT($H514), "", $G514&lt;1, VLOOKUP("EMPTY",$D$29:$E$31,2,FALSE), $G514&gt;2, VLOOKUP("OVER",$D$29:$E$31,2,FALSE), TRUE, VLOOKUP(J514, $A$9:$B$23, 2,FALSE))</f>
        <v/>
      </c>
      <c r="Q514" t="str" cm="1">
        <f t="array" aca="1" ref="Q514" ca="1">_xlfn.IFS(NOT($H514), "", $G514&lt;2, VLOOKUP("EMPTY",$D$29:$E$31,2,FALSE), $G514&gt;2, VLOOKUP("OVER",$D$29:$E$31,2,FALSE), TRUE, VLOOKUP(K514, $A$9:$B$23, 2,FALSE))</f>
        <v/>
      </c>
    </row>
    <row r="515" spans="6:17" x14ac:dyDescent="0.3">
      <c r="F515">
        <f ca="1">COUNTIF(OFFSET('정보 입력 시트'!$G518, 0, 0, 1, 15), $E$2)</f>
        <v>0</v>
      </c>
      <c r="G515">
        <f ca="1">COUNTIF(OFFSET('정보 입력 시트'!$G518, 0, 0, 1, 15), $E$3)</f>
        <v>0</v>
      </c>
      <c r="H515" t="b">
        <f t="shared" ref="H515:H578" ca="1" si="69">OR($F515=1,I516&lt;&gt;"")</f>
        <v>0</v>
      </c>
      <c r="I515" t="str">
        <f ca="1">IF(NOT($H515), "", IF($F515=1,MATCH($E$2,OFFSET('정보 입력 시트'!$G518, 0, 0, 1, 15),0),0))</f>
        <v/>
      </c>
      <c r="J515" t="str">
        <f ca="1">IF(NOT($H515),"",IF($G515&lt;1, 0, MATCH($E$3,OFFSET('정보 입력 시트'!$G518, 0, 0, 1, 15),0)))</f>
        <v/>
      </c>
      <c r="K515" t="str">
        <f ca="1">IF(NOT($H515),"",IF($G515&lt;2, 0, MATCH($E$3,OFFSET('정보 입력 시트'!$G518, 0, J515, 1, 15-J515),0)+J515))</f>
        <v/>
      </c>
      <c r="L515" t="str">
        <f t="shared" ref="L515:L578" ca="1" si="70">IF(NOT($H515),"",I515)</f>
        <v/>
      </c>
      <c r="M515" t="str" cm="1">
        <f t="array" aca="1" ref="M515" ca="1">_xlfn.IFS(NOT($H515),"",$L515=0,0,TRUE,J515)</f>
        <v/>
      </c>
      <c r="N515" t="str" cm="1">
        <f t="array" aca="1" ref="N515" ca="1">_xlfn.IFS(NOT($H515),"",$L515=0,0,TRUE,K515)</f>
        <v/>
      </c>
      <c r="O515" t="str" cm="1">
        <f t="array" aca="1" ref="O515" ca="1">_xlfn.IFS(NOT($H515), "", $F515=0, IF($G515=0, VLOOKUP("EMPTY",$D$29:$E$31,2,FALSE), VLOOKUP("REQUIRED",$D$29:$E$31,2,FALSE)), $F515&gt;1, VLOOKUP("OVER",$D$29:$E$31,2,FALSE), TRUE, VLOOKUP(I515, $A$9:$B$23, 2,FALSE))</f>
        <v/>
      </c>
      <c r="P515" t="str" cm="1">
        <f t="array" aca="1" ref="P515" ca="1">_xlfn.IFS(NOT($H515), "", $G515&lt;1, VLOOKUP("EMPTY",$D$29:$E$31,2,FALSE), $G515&gt;2, VLOOKUP("OVER",$D$29:$E$31,2,FALSE), TRUE, VLOOKUP(J515, $A$9:$B$23, 2,FALSE))</f>
        <v/>
      </c>
      <c r="Q515" t="str" cm="1">
        <f t="array" aca="1" ref="Q515" ca="1">_xlfn.IFS(NOT($H515), "", $G515&lt;2, VLOOKUP("EMPTY",$D$29:$E$31,2,FALSE), $G515&gt;2, VLOOKUP("OVER",$D$29:$E$31,2,FALSE), TRUE, VLOOKUP(K515, $A$9:$B$23, 2,FALSE))</f>
        <v/>
      </c>
    </row>
    <row r="516" spans="6:17" x14ac:dyDescent="0.3">
      <c r="F516">
        <f ca="1">COUNTIF(OFFSET('정보 입력 시트'!$G519, 0, 0, 1, 15), $E$2)</f>
        <v>0</v>
      </c>
      <c r="G516">
        <f ca="1">COUNTIF(OFFSET('정보 입력 시트'!$G519, 0, 0, 1, 15), $E$3)</f>
        <v>0</v>
      </c>
      <c r="H516" t="b">
        <f t="shared" ca="1" si="69"/>
        <v>0</v>
      </c>
      <c r="I516" t="str">
        <f ca="1">IF(NOT($H516), "", IF($F516=1,MATCH($E$2,OFFSET('정보 입력 시트'!$G519, 0, 0, 1, 15),0),0))</f>
        <v/>
      </c>
      <c r="J516" t="str">
        <f ca="1">IF(NOT($H516),"",IF($G516&lt;1, 0, MATCH($E$3,OFFSET('정보 입력 시트'!$G519, 0, 0, 1, 15),0)))</f>
        <v/>
      </c>
      <c r="K516" t="str">
        <f ca="1">IF(NOT($H516),"",IF($G516&lt;2, 0, MATCH($E$3,OFFSET('정보 입력 시트'!$G519, 0, J516, 1, 15-J516),0)+J516))</f>
        <v/>
      </c>
      <c r="L516" t="str">
        <f t="shared" ca="1" si="70"/>
        <v/>
      </c>
      <c r="M516" t="str" cm="1">
        <f t="array" aca="1" ref="M516" ca="1">_xlfn.IFS(NOT($H516),"",$L516=0,0,TRUE,J516)</f>
        <v/>
      </c>
      <c r="N516" t="str" cm="1">
        <f t="array" aca="1" ref="N516" ca="1">_xlfn.IFS(NOT($H516),"",$L516=0,0,TRUE,K516)</f>
        <v/>
      </c>
      <c r="O516" t="str" cm="1">
        <f t="array" aca="1" ref="O516" ca="1">_xlfn.IFS(NOT($H516), "", $F516=0, IF($G516=0, VLOOKUP("EMPTY",$D$29:$E$31,2,FALSE), VLOOKUP("REQUIRED",$D$29:$E$31,2,FALSE)), $F516&gt;1, VLOOKUP("OVER",$D$29:$E$31,2,FALSE), TRUE, VLOOKUP(I516, $A$9:$B$23, 2,FALSE))</f>
        <v/>
      </c>
      <c r="P516" t="str" cm="1">
        <f t="array" aca="1" ref="P516" ca="1">_xlfn.IFS(NOT($H516), "", $G516&lt;1, VLOOKUP("EMPTY",$D$29:$E$31,2,FALSE), $G516&gt;2, VLOOKUP("OVER",$D$29:$E$31,2,FALSE), TRUE, VLOOKUP(J516, $A$9:$B$23, 2,FALSE))</f>
        <v/>
      </c>
      <c r="Q516" t="str" cm="1">
        <f t="array" aca="1" ref="Q516" ca="1">_xlfn.IFS(NOT($H516), "", $G516&lt;2, VLOOKUP("EMPTY",$D$29:$E$31,2,FALSE), $G516&gt;2, VLOOKUP("OVER",$D$29:$E$31,2,FALSE), TRUE, VLOOKUP(K516, $A$9:$B$23, 2,FALSE))</f>
        <v/>
      </c>
    </row>
    <row r="517" spans="6:17" x14ac:dyDescent="0.3">
      <c r="F517">
        <f ca="1">COUNTIF(OFFSET('정보 입력 시트'!$G520, 0, 0, 1, 15), $E$2)</f>
        <v>0</v>
      </c>
      <c r="G517">
        <f ca="1">COUNTIF(OFFSET('정보 입력 시트'!$G520, 0, 0, 1, 15), $E$3)</f>
        <v>0</v>
      </c>
      <c r="H517" t="b">
        <f t="shared" ca="1" si="69"/>
        <v>0</v>
      </c>
      <c r="I517" t="str">
        <f ca="1">IF(NOT($H517), "", IF($F517=1,MATCH($E$2,OFFSET('정보 입력 시트'!$G520, 0, 0, 1, 15),0),0))</f>
        <v/>
      </c>
      <c r="J517" t="str">
        <f ca="1">IF(NOT($H517),"",IF($G517&lt;1, 0, MATCH($E$3,OFFSET('정보 입력 시트'!$G520, 0, 0, 1, 15),0)))</f>
        <v/>
      </c>
      <c r="K517" t="str">
        <f ca="1">IF(NOT($H517),"",IF($G517&lt;2, 0, MATCH($E$3,OFFSET('정보 입력 시트'!$G520, 0, J517, 1, 15-J517),0)+J517))</f>
        <v/>
      </c>
      <c r="L517" t="str">
        <f t="shared" ca="1" si="70"/>
        <v/>
      </c>
      <c r="M517" t="str" cm="1">
        <f t="array" aca="1" ref="M517" ca="1">_xlfn.IFS(NOT($H517),"",$L517=0,0,TRUE,J517)</f>
        <v/>
      </c>
      <c r="N517" t="str" cm="1">
        <f t="array" aca="1" ref="N517" ca="1">_xlfn.IFS(NOT($H517),"",$L517=0,0,TRUE,K517)</f>
        <v/>
      </c>
      <c r="O517" t="str" cm="1">
        <f t="array" aca="1" ref="O517" ca="1">_xlfn.IFS(NOT($H517), "", $F517=0, IF($G517=0, VLOOKUP("EMPTY",$D$29:$E$31,2,FALSE), VLOOKUP("REQUIRED",$D$29:$E$31,2,FALSE)), $F517&gt;1, VLOOKUP("OVER",$D$29:$E$31,2,FALSE), TRUE, VLOOKUP(I517, $A$9:$B$23, 2,FALSE))</f>
        <v/>
      </c>
      <c r="P517" t="str" cm="1">
        <f t="array" aca="1" ref="P517" ca="1">_xlfn.IFS(NOT($H517), "", $G517&lt;1, VLOOKUP("EMPTY",$D$29:$E$31,2,FALSE), $G517&gt;2, VLOOKUP("OVER",$D$29:$E$31,2,FALSE), TRUE, VLOOKUP(J517, $A$9:$B$23, 2,FALSE))</f>
        <v/>
      </c>
      <c r="Q517" t="str" cm="1">
        <f t="array" aca="1" ref="Q517" ca="1">_xlfn.IFS(NOT($H517), "", $G517&lt;2, VLOOKUP("EMPTY",$D$29:$E$31,2,FALSE), $G517&gt;2, VLOOKUP("OVER",$D$29:$E$31,2,FALSE), TRUE, VLOOKUP(K517, $A$9:$B$23, 2,FALSE))</f>
        <v/>
      </c>
    </row>
    <row r="518" spans="6:17" x14ac:dyDescent="0.3">
      <c r="F518">
        <f ca="1">COUNTIF(OFFSET('정보 입력 시트'!$G521, 0, 0, 1, 15), $E$2)</f>
        <v>0</v>
      </c>
      <c r="G518">
        <f ca="1">COUNTIF(OFFSET('정보 입력 시트'!$G521, 0, 0, 1, 15), $E$3)</f>
        <v>0</v>
      </c>
      <c r="H518" t="b">
        <f t="shared" ca="1" si="69"/>
        <v>0</v>
      </c>
      <c r="I518" t="str">
        <f ca="1">IF(NOT($H518), "", IF($F518=1,MATCH($E$2,OFFSET('정보 입력 시트'!$G521, 0, 0, 1, 15),0),0))</f>
        <v/>
      </c>
      <c r="J518" t="str">
        <f ca="1">IF(NOT($H518),"",IF($G518&lt;1, 0, MATCH($E$3,OFFSET('정보 입력 시트'!$G521, 0, 0, 1, 15),0)))</f>
        <v/>
      </c>
      <c r="K518" t="str">
        <f ca="1">IF(NOT($H518),"",IF($G518&lt;2, 0, MATCH($E$3,OFFSET('정보 입력 시트'!$G521, 0, J518, 1, 15-J518),0)+J518))</f>
        <v/>
      </c>
      <c r="L518" t="str">
        <f t="shared" ca="1" si="70"/>
        <v/>
      </c>
      <c r="M518" t="str" cm="1">
        <f t="array" aca="1" ref="M518" ca="1">_xlfn.IFS(NOT($H518),"",$L518=0,0,TRUE,J518)</f>
        <v/>
      </c>
      <c r="N518" t="str" cm="1">
        <f t="array" aca="1" ref="N518" ca="1">_xlfn.IFS(NOT($H518),"",$L518=0,0,TRUE,K518)</f>
        <v/>
      </c>
      <c r="O518" t="str" cm="1">
        <f t="array" aca="1" ref="O518" ca="1">_xlfn.IFS(NOT($H518), "", $F518=0, IF($G518=0, VLOOKUP("EMPTY",$D$29:$E$31,2,FALSE), VLOOKUP("REQUIRED",$D$29:$E$31,2,FALSE)), $F518&gt;1, VLOOKUP("OVER",$D$29:$E$31,2,FALSE), TRUE, VLOOKUP(I518, $A$9:$B$23, 2,FALSE))</f>
        <v/>
      </c>
      <c r="P518" t="str" cm="1">
        <f t="array" aca="1" ref="P518" ca="1">_xlfn.IFS(NOT($H518), "", $G518&lt;1, VLOOKUP("EMPTY",$D$29:$E$31,2,FALSE), $G518&gt;2, VLOOKUP("OVER",$D$29:$E$31,2,FALSE), TRUE, VLOOKUP(J518, $A$9:$B$23, 2,FALSE))</f>
        <v/>
      </c>
      <c r="Q518" t="str" cm="1">
        <f t="array" aca="1" ref="Q518" ca="1">_xlfn.IFS(NOT($H518), "", $G518&lt;2, VLOOKUP("EMPTY",$D$29:$E$31,2,FALSE), $G518&gt;2, VLOOKUP("OVER",$D$29:$E$31,2,FALSE), TRUE, VLOOKUP(K518, $A$9:$B$23, 2,FALSE))</f>
        <v/>
      </c>
    </row>
    <row r="519" spans="6:17" x14ac:dyDescent="0.3">
      <c r="F519">
        <f ca="1">COUNTIF(OFFSET('정보 입력 시트'!$G522, 0, 0, 1, 15), $E$2)</f>
        <v>0</v>
      </c>
      <c r="G519">
        <f ca="1">COUNTIF(OFFSET('정보 입력 시트'!$G522, 0, 0, 1, 15), $E$3)</f>
        <v>0</v>
      </c>
      <c r="H519" t="b">
        <f t="shared" ca="1" si="69"/>
        <v>0</v>
      </c>
      <c r="I519" t="str">
        <f ca="1">IF(NOT($H519), "", IF($F519=1,MATCH($E$2,OFFSET('정보 입력 시트'!$G522, 0, 0, 1, 15),0),0))</f>
        <v/>
      </c>
      <c r="J519" t="str">
        <f ca="1">IF(NOT($H519),"",IF($G519&lt;1, 0, MATCH($E$3,OFFSET('정보 입력 시트'!$G522, 0, 0, 1, 15),0)))</f>
        <v/>
      </c>
      <c r="K519" t="str">
        <f ca="1">IF(NOT($H519),"",IF($G519&lt;2, 0, MATCH($E$3,OFFSET('정보 입력 시트'!$G522, 0, J519, 1, 15-J519),0)+J519))</f>
        <v/>
      </c>
      <c r="L519" t="str">
        <f t="shared" ca="1" si="70"/>
        <v/>
      </c>
      <c r="M519" t="str" cm="1">
        <f t="array" aca="1" ref="M519" ca="1">_xlfn.IFS(NOT($H519),"",$L519=0,0,TRUE,J519)</f>
        <v/>
      </c>
      <c r="N519" t="str" cm="1">
        <f t="array" aca="1" ref="N519" ca="1">_xlfn.IFS(NOT($H519),"",$L519=0,0,TRUE,K519)</f>
        <v/>
      </c>
      <c r="O519" t="str" cm="1">
        <f t="array" aca="1" ref="O519" ca="1">_xlfn.IFS(NOT($H519), "", $F519=0, IF($G519=0, VLOOKUP("EMPTY",$D$29:$E$31,2,FALSE), VLOOKUP("REQUIRED",$D$29:$E$31,2,FALSE)), $F519&gt;1, VLOOKUP("OVER",$D$29:$E$31,2,FALSE), TRUE, VLOOKUP(I519, $A$9:$B$23, 2,FALSE))</f>
        <v/>
      </c>
      <c r="P519" t="str" cm="1">
        <f t="array" aca="1" ref="P519" ca="1">_xlfn.IFS(NOT($H519), "", $G519&lt;1, VLOOKUP("EMPTY",$D$29:$E$31,2,FALSE), $G519&gt;2, VLOOKUP("OVER",$D$29:$E$31,2,FALSE), TRUE, VLOOKUP(J519, $A$9:$B$23, 2,FALSE))</f>
        <v/>
      </c>
      <c r="Q519" t="str" cm="1">
        <f t="array" aca="1" ref="Q519" ca="1">_xlfn.IFS(NOT($H519), "", $G519&lt;2, VLOOKUP("EMPTY",$D$29:$E$31,2,FALSE), $G519&gt;2, VLOOKUP("OVER",$D$29:$E$31,2,FALSE), TRUE, VLOOKUP(K519, $A$9:$B$23, 2,FALSE))</f>
        <v/>
      </c>
    </row>
    <row r="520" spans="6:17" x14ac:dyDescent="0.3">
      <c r="F520">
        <f ca="1">COUNTIF(OFFSET('정보 입력 시트'!$G523, 0, 0, 1, 15), $E$2)</f>
        <v>0</v>
      </c>
      <c r="G520">
        <f ca="1">COUNTIF(OFFSET('정보 입력 시트'!$G523, 0, 0, 1, 15), $E$3)</f>
        <v>0</v>
      </c>
      <c r="H520" t="b">
        <f t="shared" ca="1" si="69"/>
        <v>0</v>
      </c>
      <c r="I520" t="str">
        <f ca="1">IF(NOT($H520), "", IF($F520=1,MATCH($E$2,OFFSET('정보 입력 시트'!$G523, 0, 0, 1, 15),0),0))</f>
        <v/>
      </c>
      <c r="J520" t="str">
        <f ca="1">IF(NOT($H520),"",IF($G520&lt;1, 0, MATCH($E$3,OFFSET('정보 입력 시트'!$G523, 0, 0, 1, 15),0)))</f>
        <v/>
      </c>
      <c r="K520" t="str">
        <f ca="1">IF(NOT($H520),"",IF($G520&lt;2, 0, MATCH($E$3,OFFSET('정보 입력 시트'!$G523, 0, J520, 1, 15-J520),0)+J520))</f>
        <v/>
      </c>
      <c r="L520" t="str">
        <f t="shared" ca="1" si="70"/>
        <v/>
      </c>
      <c r="M520" t="str" cm="1">
        <f t="array" aca="1" ref="M520" ca="1">_xlfn.IFS(NOT($H520),"",$L520=0,0,TRUE,J520)</f>
        <v/>
      </c>
      <c r="N520" t="str" cm="1">
        <f t="array" aca="1" ref="N520" ca="1">_xlfn.IFS(NOT($H520),"",$L520=0,0,TRUE,K520)</f>
        <v/>
      </c>
      <c r="O520" t="str" cm="1">
        <f t="array" aca="1" ref="O520" ca="1">_xlfn.IFS(NOT($H520), "", $F520=0, IF($G520=0, VLOOKUP("EMPTY",$D$29:$E$31,2,FALSE), VLOOKUP("REQUIRED",$D$29:$E$31,2,FALSE)), $F520&gt;1, VLOOKUP("OVER",$D$29:$E$31,2,FALSE), TRUE, VLOOKUP(I520, $A$9:$B$23, 2,FALSE))</f>
        <v/>
      </c>
      <c r="P520" t="str" cm="1">
        <f t="array" aca="1" ref="P520" ca="1">_xlfn.IFS(NOT($H520), "", $G520&lt;1, VLOOKUP("EMPTY",$D$29:$E$31,2,FALSE), $G520&gt;2, VLOOKUP("OVER",$D$29:$E$31,2,FALSE), TRUE, VLOOKUP(J520, $A$9:$B$23, 2,FALSE))</f>
        <v/>
      </c>
      <c r="Q520" t="str" cm="1">
        <f t="array" aca="1" ref="Q520" ca="1">_xlfn.IFS(NOT($H520), "", $G520&lt;2, VLOOKUP("EMPTY",$D$29:$E$31,2,FALSE), $G520&gt;2, VLOOKUP("OVER",$D$29:$E$31,2,FALSE), TRUE, VLOOKUP(K520, $A$9:$B$23, 2,FALSE))</f>
        <v/>
      </c>
    </row>
    <row r="521" spans="6:17" x14ac:dyDescent="0.3">
      <c r="F521">
        <f ca="1">COUNTIF(OFFSET('정보 입력 시트'!$G524, 0, 0, 1, 15), $E$2)</f>
        <v>0</v>
      </c>
      <c r="G521">
        <f ca="1">COUNTIF(OFFSET('정보 입력 시트'!$G524, 0, 0, 1, 15), $E$3)</f>
        <v>0</v>
      </c>
      <c r="H521" t="b">
        <f t="shared" ca="1" si="69"/>
        <v>0</v>
      </c>
      <c r="I521" t="str">
        <f ca="1">IF(NOT($H521), "", IF($F521=1,MATCH($E$2,OFFSET('정보 입력 시트'!$G524, 0, 0, 1, 15),0),0))</f>
        <v/>
      </c>
      <c r="J521" t="str">
        <f ca="1">IF(NOT($H521),"",IF($G521&lt;1, 0, MATCH($E$3,OFFSET('정보 입력 시트'!$G524, 0, 0, 1, 15),0)))</f>
        <v/>
      </c>
      <c r="K521" t="str">
        <f ca="1">IF(NOT($H521),"",IF($G521&lt;2, 0, MATCH($E$3,OFFSET('정보 입력 시트'!$G524, 0, J521, 1, 15-J521),0)+J521))</f>
        <v/>
      </c>
      <c r="L521" t="str">
        <f t="shared" ca="1" si="70"/>
        <v/>
      </c>
      <c r="M521" t="str" cm="1">
        <f t="array" aca="1" ref="M521" ca="1">_xlfn.IFS(NOT($H521),"",$L521=0,0,TRUE,J521)</f>
        <v/>
      </c>
      <c r="N521" t="str" cm="1">
        <f t="array" aca="1" ref="N521" ca="1">_xlfn.IFS(NOT($H521),"",$L521=0,0,TRUE,K521)</f>
        <v/>
      </c>
      <c r="O521" t="str" cm="1">
        <f t="array" aca="1" ref="O521" ca="1">_xlfn.IFS(NOT($H521), "", $F521=0, IF($G521=0, VLOOKUP("EMPTY",$D$29:$E$31,2,FALSE), VLOOKUP("REQUIRED",$D$29:$E$31,2,FALSE)), $F521&gt;1, VLOOKUP("OVER",$D$29:$E$31,2,FALSE), TRUE, VLOOKUP(I521, $A$9:$B$23, 2,FALSE))</f>
        <v/>
      </c>
      <c r="P521" t="str" cm="1">
        <f t="array" aca="1" ref="P521" ca="1">_xlfn.IFS(NOT($H521), "", $G521&lt;1, VLOOKUP("EMPTY",$D$29:$E$31,2,FALSE), $G521&gt;2, VLOOKUP("OVER",$D$29:$E$31,2,FALSE), TRUE, VLOOKUP(J521, $A$9:$B$23, 2,FALSE))</f>
        <v/>
      </c>
      <c r="Q521" t="str" cm="1">
        <f t="array" aca="1" ref="Q521" ca="1">_xlfn.IFS(NOT($H521), "", $G521&lt;2, VLOOKUP("EMPTY",$D$29:$E$31,2,FALSE), $G521&gt;2, VLOOKUP("OVER",$D$29:$E$31,2,FALSE), TRUE, VLOOKUP(K521, $A$9:$B$23, 2,FALSE))</f>
        <v/>
      </c>
    </row>
    <row r="522" spans="6:17" x14ac:dyDescent="0.3">
      <c r="F522">
        <f ca="1">COUNTIF(OFFSET('정보 입력 시트'!$G525, 0, 0, 1, 15), $E$2)</f>
        <v>0</v>
      </c>
      <c r="G522">
        <f ca="1">COUNTIF(OFFSET('정보 입력 시트'!$G525, 0, 0, 1, 15), $E$3)</f>
        <v>0</v>
      </c>
      <c r="H522" t="b">
        <f t="shared" ca="1" si="69"/>
        <v>0</v>
      </c>
      <c r="I522" t="str">
        <f ca="1">IF(NOT($H522), "", IF($F522=1,MATCH($E$2,OFFSET('정보 입력 시트'!$G525, 0, 0, 1, 15),0),0))</f>
        <v/>
      </c>
      <c r="J522" t="str">
        <f ca="1">IF(NOT($H522),"",IF($G522&lt;1, 0, MATCH($E$3,OFFSET('정보 입력 시트'!$G525, 0, 0, 1, 15),0)))</f>
        <v/>
      </c>
      <c r="K522" t="str">
        <f ca="1">IF(NOT($H522),"",IF($G522&lt;2, 0, MATCH($E$3,OFFSET('정보 입력 시트'!$G525, 0, J522, 1, 15-J522),0)+J522))</f>
        <v/>
      </c>
      <c r="L522" t="str">
        <f t="shared" ca="1" si="70"/>
        <v/>
      </c>
      <c r="M522" t="str" cm="1">
        <f t="array" aca="1" ref="M522" ca="1">_xlfn.IFS(NOT($H522),"",$L522=0,0,TRUE,J522)</f>
        <v/>
      </c>
      <c r="N522" t="str" cm="1">
        <f t="array" aca="1" ref="N522" ca="1">_xlfn.IFS(NOT($H522),"",$L522=0,0,TRUE,K522)</f>
        <v/>
      </c>
      <c r="O522" t="str" cm="1">
        <f t="array" aca="1" ref="O522" ca="1">_xlfn.IFS(NOT($H522), "", $F522=0, IF($G522=0, VLOOKUP("EMPTY",$D$29:$E$31,2,FALSE), VLOOKUP("REQUIRED",$D$29:$E$31,2,FALSE)), $F522&gt;1, VLOOKUP("OVER",$D$29:$E$31,2,FALSE), TRUE, VLOOKUP(I522, $A$9:$B$23, 2,FALSE))</f>
        <v/>
      </c>
      <c r="P522" t="str" cm="1">
        <f t="array" aca="1" ref="P522" ca="1">_xlfn.IFS(NOT($H522), "", $G522&lt;1, VLOOKUP("EMPTY",$D$29:$E$31,2,FALSE), $G522&gt;2, VLOOKUP("OVER",$D$29:$E$31,2,FALSE), TRUE, VLOOKUP(J522, $A$9:$B$23, 2,FALSE))</f>
        <v/>
      </c>
      <c r="Q522" t="str" cm="1">
        <f t="array" aca="1" ref="Q522" ca="1">_xlfn.IFS(NOT($H522), "", $G522&lt;2, VLOOKUP("EMPTY",$D$29:$E$31,2,FALSE), $G522&gt;2, VLOOKUP("OVER",$D$29:$E$31,2,FALSE), TRUE, VLOOKUP(K522, $A$9:$B$23, 2,FALSE))</f>
        <v/>
      </c>
    </row>
    <row r="523" spans="6:17" x14ac:dyDescent="0.3">
      <c r="F523">
        <f ca="1">COUNTIF(OFFSET('정보 입력 시트'!$G526, 0, 0, 1, 15), $E$2)</f>
        <v>0</v>
      </c>
      <c r="G523">
        <f ca="1">COUNTIF(OFFSET('정보 입력 시트'!$G526, 0, 0, 1, 15), $E$3)</f>
        <v>0</v>
      </c>
      <c r="H523" t="b">
        <f t="shared" ca="1" si="69"/>
        <v>0</v>
      </c>
      <c r="I523" t="str">
        <f ca="1">IF(NOT($H523), "", IF($F523=1,MATCH($E$2,OFFSET('정보 입력 시트'!$G526, 0, 0, 1, 15),0),0))</f>
        <v/>
      </c>
      <c r="J523" t="str">
        <f ca="1">IF(NOT($H523),"",IF($G523&lt;1, 0, MATCH($E$3,OFFSET('정보 입력 시트'!$G526, 0, 0, 1, 15),0)))</f>
        <v/>
      </c>
      <c r="K523" t="str">
        <f ca="1">IF(NOT($H523),"",IF($G523&lt;2, 0, MATCH($E$3,OFFSET('정보 입력 시트'!$G526, 0, J523, 1, 15-J523),0)+J523))</f>
        <v/>
      </c>
      <c r="L523" t="str">
        <f t="shared" ca="1" si="70"/>
        <v/>
      </c>
      <c r="M523" t="str" cm="1">
        <f t="array" aca="1" ref="M523" ca="1">_xlfn.IFS(NOT($H523),"",$L523=0,0,TRUE,J523)</f>
        <v/>
      </c>
      <c r="N523" t="str" cm="1">
        <f t="array" aca="1" ref="N523" ca="1">_xlfn.IFS(NOT($H523),"",$L523=0,0,TRUE,K523)</f>
        <v/>
      </c>
      <c r="O523" t="str" cm="1">
        <f t="array" aca="1" ref="O523" ca="1">_xlfn.IFS(NOT($H523), "", $F523=0, IF($G523=0, VLOOKUP("EMPTY",$D$29:$E$31,2,FALSE), VLOOKUP("REQUIRED",$D$29:$E$31,2,FALSE)), $F523&gt;1, VLOOKUP("OVER",$D$29:$E$31,2,FALSE), TRUE, VLOOKUP(I523, $A$9:$B$23, 2,FALSE))</f>
        <v/>
      </c>
      <c r="P523" t="str" cm="1">
        <f t="array" aca="1" ref="P523" ca="1">_xlfn.IFS(NOT($H523), "", $G523&lt;1, VLOOKUP("EMPTY",$D$29:$E$31,2,FALSE), $G523&gt;2, VLOOKUP("OVER",$D$29:$E$31,2,FALSE), TRUE, VLOOKUP(J523, $A$9:$B$23, 2,FALSE))</f>
        <v/>
      </c>
      <c r="Q523" t="str" cm="1">
        <f t="array" aca="1" ref="Q523" ca="1">_xlfn.IFS(NOT($H523), "", $G523&lt;2, VLOOKUP("EMPTY",$D$29:$E$31,2,FALSE), $G523&gt;2, VLOOKUP("OVER",$D$29:$E$31,2,FALSE), TRUE, VLOOKUP(K523, $A$9:$B$23, 2,FALSE))</f>
        <v/>
      </c>
    </row>
    <row r="524" spans="6:17" x14ac:dyDescent="0.3">
      <c r="F524">
        <f ca="1">COUNTIF(OFFSET('정보 입력 시트'!$G527, 0, 0, 1, 15), $E$2)</f>
        <v>0</v>
      </c>
      <c r="G524">
        <f ca="1">COUNTIF(OFFSET('정보 입력 시트'!$G527, 0, 0, 1, 15), $E$3)</f>
        <v>0</v>
      </c>
      <c r="H524" t="b">
        <f t="shared" ca="1" si="69"/>
        <v>0</v>
      </c>
      <c r="I524" t="str">
        <f ca="1">IF(NOT($H524), "", IF($F524=1,MATCH($E$2,OFFSET('정보 입력 시트'!$G527, 0, 0, 1, 15),0),0))</f>
        <v/>
      </c>
      <c r="J524" t="str">
        <f ca="1">IF(NOT($H524),"",IF($G524&lt;1, 0, MATCH($E$3,OFFSET('정보 입력 시트'!$G527, 0, 0, 1, 15),0)))</f>
        <v/>
      </c>
      <c r="K524" t="str">
        <f ca="1">IF(NOT($H524),"",IF($G524&lt;2, 0, MATCH($E$3,OFFSET('정보 입력 시트'!$G527, 0, J524, 1, 15-J524),0)+J524))</f>
        <v/>
      </c>
      <c r="L524" t="str">
        <f t="shared" ca="1" si="70"/>
        <v/>
      </c>
      <c r="M524" t="str" cm="1">
        <f t="array" aca="1" ref="M524" ca="1">_xlfn.IFS(NOT($H524),"",$L524=0,0,TRUE,J524)</f>
        <v/>
      </c>
      <c r="N524" t="str" cm="1">
        <f t="array" aca="1" ref="N524" ca="1">_xlfn.IFS(NOT($H524),"",$L524=0,0,TRUE,K524)</f>
        <v/>
      </c>
      <c r="O524" t="str" cm="1">
        <f t="array" aca="1" ref="O524" ca="1">_xlfn.IFS(NOT($H524), "", $F524=0, IF($G524=0, VLOOKUP("EMPTY",$D$29:$E$31,2,FALSE), VLOOKUP("REQUIRED",$D$29:$E$31,2,FALSE)), $F524&gt;1, VLOOKUP("OVER",$D$29:$E$31,2,FALSE), TRUE, VLOOKUP(I524, $A$9:$B$23, 2,FALSE))</f>
        <v/>
      </c>
      <c r="P524" t="str" cm="1">
        <f t="array" aca="1" ref="P524" ca="1">_xlfn.IFS(NOT($H524), "", $G524&lt;1, VLOOKUP("EMPTY",$D$29:$E$31,2,FALSE), $G524&gt;2, VLOOKUP("OVER",$D$29:$E$31,2,FALSE), TRUE, VLOOKUP(J524, $A$9:$B$23, 2,FALSE))</f>
        <v/>
      </c>
      <c r="Q524" t="str" cm="1">
        <f t="array" aca="1" ref="Q524" ca="1">_xlfn.IFS(NOT($H524), "", $G524&lt;2, VLOOKUP("EMPTY",$D$29:$E$31,2,FALSE), $G524&gt;2, VLOOKUP("OVER",$D$29:$E$31,2,FALSE), TRUE, VLOOKUP(K524, $A$9:$B$23, 2,FALSE))</f>
        <v/>
      </c>
    </row>
    <row r="525" spans="6:17" x14ac:dyDescent="0.3">
      <c r="F525">
        <f ca="1">COUNTIF(OFFSET('정보 입력 시트'!$G528, 0, 0, 1, 15), $E$2)</f>
        <v>0</v>
      </c>
      <c r="G525">
        <f ca="1">COUNTIF(OFFSET('정보 입력 시트'!$G528, 0, 0, 1, 15), $E$3)</f>
        <v>0</v>
      </c>
      <c r="H525" t="b">
        <f t="shared" ca="1" si="69"/>
        <v>0</v>
      </c>
      <c r="I525" t="str">
        <f ca="1">IF(NOT($H525), "", IF($F525=1,MATCH($E$2,OFFSET('정보 입력 시트'!$G528, 0, 0, 1, 15),0),0))</f>
        <v/>
      </c>
      <c r="J525" t="str">
        <f ca="1">IF(NOT($H525),"",IF($G525&lt;1, 0, MATCH($E$3,OFFSET('정보 입력 시트'!$G528, 0, 0, 1, 15),0)))</f>
        <v/>
      </c>
      <c r="K525" t="str">
        <f ca="1">IF(NOT($H525),"",IF($G525&lt;2, 0, MATCH($E$3,OFFSET('정보 입력 시트'!$G528, 0, J525, 1, 15-J525),0)+J525))</f>
        <v/>
      </c>
      <c r="L525" t="str">
        <f t="shared" ca="1" si="70"/>
        <v/>
      </c>
      <c r="M525" t="str" cm="1">
        <f t="array" aca="1" ref="M525" ca="1">_xlfn.IFS(NOT($H525),"",$L525=0,0,TRUE,J525)</f>
        <v/>
      </c>
      <c r="N525" t="str" cm="1">
        <f t="array" aca="1" ref="N525" ca="1">_xlfn.IFS(NOT($H525),"",$L525=0,0,TRUE,K525)</f>
        <v/>
      </c>
      <c r="O525" t="str" cm="1">
        <f t="array" aca="1" ref="O525" ca="1">_xlfn.IFS(NOT($H525), "", $F525=0, IF($G525=0, VLOOKUP("EMPTY",$D$29:$E$31,2,FALSE), VLOOKUP("REQUIRED",$D$29:$E$31,2,FALSE)), $F525&gt;1, VLOOKUP("OVER",$D$29:$E$31,2,FALSE), TRUE, VLOOKUP(I525, $A$9:$B$23, 2,FALSE))</f>
        <v/>
      </c>
      <c r="P525" t="str" cm="1">
        <f t="array" aca="1" ref="P525" ca="1">_xlfn.IFS(NOT($H525), "", $G525&lt;1, VLOOKUP("EMPTY",$D$29:$E$31,2,FALSE), $G525&gt;2, VLOOKUP("OVER",$D$29:$E$31,2,FALSE), TRUE, VLOOKUP(J525, $A$9:$B$23, 2,FALSE))</f>
        <v/>
      </c>
      <c r="Q525" t="str" cm="1">
        <f t="array" aca="1" ref="Q525" ca="1">_xlfn.IFS(NOT($H525), "", $G525&lt;2, VLOOKUP("EMPTY",$D$29:$E$31,2,FALSE), $G525&gt;2, VLOOKUP("OVER",$D$29:$E$31,2,FALSE), TRUE, VLOOKUP(K525, $A$9:$B$23, 2,FALSE))</f>
        <v/>
      </c>
    </row>
    <row r="526" spans="6:17" x14ac:dyDescent="0.3">
      <c r="F526">
        <f ca="1">COUNTIF(OFFSET('정보 입력 시트'!$G529, 0, 0, 1, 15), $E$2)</f>
        <v>0</v>
      </c>
      <c r="G526">
        <f ca="1">COUNTIF(OFFSET('정보 입력 시트'!$G529, 0, 0, 1, 15), $E$3)</f>
        <v>0</v>
      </c>
      <c r="H526" t="b">
        <f t="shared" ca="1" si="69"/>
        <v>0</v>
      </c>
      <c r="I526" t="str">
        <f ca="1">IF(NOT($H526), "", IF($F526=1,MATCH($E$2,OFFSET('정보 입력 시트'!$G529, 0, 0, 1, 15),0),0))</f>
        <v/>
      </c>
      <c r="J526" t="str">
        <f ca="1">IF(NOT($H526),"",IF($G526&lt;1, 0, MATCH($E$3,OFFSET('정보 입력 시트'!$G529, 0, 0, 1, 15),0)))</f>
        <v/>
      </c>
      <c r="K526" t="str">
        <f ca="1">IF(NOT($H526),"",IF($G526&lt;2, 0, MATCH($E$3,OFFSET('정보 입력 시트'!$G529, 0, J526, 1, 15-J526),0)+J526))</f>
        <v/>
      </c>
      <c r="L526" t="str">
        <f t="shared" ca="1" si="70"/>
        <v/>
      </c>
      <c r="M526" t="str" cm="1">
        <f t="array" aca="1" ref="M526" ca="1">_xlfn.IFS(NOT($H526),"",$L526=0,0,TRUE,J526)</f>
        <v/>
      </c>
      <c r="N526" t="str" cm="1">
        <f t="array" aca="1" ref="N526" ca="1">_xlfn.IFS(NOT($H526),"",$L526=0,0,TRUE,K526)</f>
        <v/>
      </c>
      <c r="O526" t="str" cm="1">
        <f t="array" aca="1" ref="O526" ca="1">_xlfn.IFS(NOT($H526), "", $F526=0, IF($G526=0, VLOOKUP("EMPTY",$D$29:$E$31,2,FALSE), VLOOKUP("REQUIRED",$D$29:$E$31,2,FALSE)), $F526&gt;1, VLOOKUP("OVER",$D$29:$E$31,2,FALSE), TRUE, VLOOKUP(I526, $A$9:$B$23, 2,FALSE))</f>
        <v/>
      </c>
      <c r="P526" t="str" cm="1">
        <f t="array" aca="1" ref="P526" ca="1">_xlfn.IFS(NOT($H526), "", $G526&lt;1, VLOOKUP("EMPTY",$D$29:$E$31,2,FALSE), $G526&gt;2, VLOOKUP("OVER",$D$29:$E$31,2,FALSE), TRUE, VLOOKUP(J526, $A$9:$B$23, 2,FALSE))</f>
        <v/>
      </c>
      <c r="Q526" t="str" cm="1">
        <f t="array" aca="1" ref="Q526" ca="1">_xlfn.IFS(NOT($H526), "", $G526&lt;2, VLOOKUP("EMPTY",$D$29:$E$31,2,FALSE), $G526&gt;2, VLOOKUP("OVER",$D$29:$E$31,2,FALSE), TRUE, VLOOKUP(K526, $A$9:$B$23, 2,FALSE))</f>
        <v/>
      </c>
    </row>
    <row r="527" spans="6:17" x14ac:dyDescent="0.3">
      <c r="F527">
        <f ca="1">COUNTIF(OFFSET('정보 입력 시트'!$G530, 0, 0, 1, 15), $E$2)</f>
        <v>0</v>
      </c>
      <c r="G527">
        <f ca="1">COUNTIF(OFFSET('정보 입력 시트'!$G530, 0, 0, 1, 15), $E$3)</f>
        <v>0</v>
      </c>
      <c r="H527" t="b">
        <f t="shared" ca="1" si="69"/>
        <v>0</v>
      </c>
      <c r="I527" t="str">
        <f ca="1">IF(NOT($H527), "", IF($F527=1,MATCH($E$2,OFFSET('정보 입력 시트'!$G530, 0, 0, 1, 15),0),0))</f>
        <v/>
      </c>
      <c r="J527" t="str">
        <f ca="1">IF(NOT($H527),"",IF($G527&lt;1, 0, MATCH($E$3,OFFSET('정보 입력 시트'!$G530, 0, 0, 1, 15),0)))</f>
        <v/>
      </c>
      <c r="K527" t="str">
        <f ca="1">IF(NOT($H527),"",IF($G527&lt;2, 0, MATCH($E$3,OFFSET('정보 입력 시트'!$G530, 0, J527, 1, 15-J527),0)+J527))</f>
        <v/>
      </c>
      <c r="L527" t="str">
        <f t="shared" ca="1" si="70"/>
        <v/>
      </c>
      <c r="M527" t="str" cm="1">
        <f t="array" aca="1" ref="M527" ca="1">_xlfn.IFS(NOT($H527),"",$L527=0,0,TRUE,J527)</f>
        <v/>
      </c>
      <c r="N527" t="str" cm="1">
        <f t="array" aca="1" ref="N527" ca="1">_xlfn.IFS(NOT($H527),"",$L527=0,0,TRUE,K527)</f>
        <v/>
      </c>
      <c r="O527" t="str" cm="1">
        <f t="array" aca="1" ref="O527" ca="1">_xlfn.IFS(NOT($H527), "", $F527=0, IF($G527=0, VLOOKUP("EMPTY",$D$29:$E$31,2,FALSE), VLOOKUP("REQUIRED",$D$29:$E$31,2,FALSE)), $F527&gt;1, VLOOKUP("OVER",$D$29:$E$31,2,FALSE), TRUE, VLOOKUP(I527, $A$9:$B$23, 2,FALSE))</f>
        <v/>
      </c>
      <c r="P527" t="str" cm="1">
        <f t="array" aca="1" ref="P527" ca="1">_xlfn.IFS(NOT($H527), "", $G527&lt;1, VLOOKUP("EMPTY",$D$29:$E$31,2,FALSE), $G527&gt;2, VLOOKUP("OVER",$D$29:$E$31,2,FALSE), TRUE, VLOOKUP(J527, $A$9:$B$23, 2,FALSE))</f>
        <v/>
      </c>
      <c r="Q527" t="str" cm="1">
        <f t="array" aca="1" ref="Q527" ca="1">_xlfn.IFS(NOT($H527), "", $G527&lt;2, VLOOKUP("EMPTY",$D$29:$E$31,2,FALSE), $G527&gt;2, VLOOKUP("OVER",$D$29:$E$31,2,FALSE), TRUE, VLOOKUP(K527, $A$9:$B$23, 2,FALSE))</f>
        <v/>
      </c>
    </row>
    <row r="528" spans="6:17" x14ac:dyDescent="0.3">
      <c r="F528">
        <f ca="1">COUNTIF(OFFSET('정보 입력 시트'!$G531, 0, 0, 1, 15), $E$2)</f>
        <v>0</v>
      </c>
      <c r="G528">
        <f ca="1">COUNTIF(OFFSET('정보 입력 시트'!$G531, 0, 0, 1, 15), $E$3)</f>
        <v>0</v>
      </c>
      <c r="H528" t="b">
        <f t="shared" ca="1" si="69"/>
        <v>0</v>
      </c>
      <c r="I528" t="str">
        <f ca="1">IF(NOT($H528), "", IF($F528=1,MATCH($E$2,OFFSET('정보 입력 시트'!$G531, 0, 0, 1, 15),0),0))</f>
        <v/>
      </c>
      <c r="J528" t="str">
        <f ca="1">IF(NOT($H528),"",IF($G528&lt;1, 0, MATCH($E$3,OFFSET('정보 입력 시트'!$G531, 0, 0, 1, 15),0)))</f>
        <v/>
      </c>
      <c r="K528" t="str">
        <f ca="1">IF(NOT($H528),"",IF($G528&lt;2, 0, MATCH($E$3,OFFSET('정보 입력 시트'!$G531, 0, J528, 1, 15-J528),0)+J528))</f>
        <v/>
      </c>
      <c r="L528" t="str">
        <f t="shared" ca="1" si="70"/>
        <v/>
      </c>
      <c r="M528" t="str" cm="1">
        <f t="array" aca="1" ref="M528" ca="1">_xlfn.IFS(NOT($H528),"",$L528=0,0,TRUE,J528)</f>
        <v/>
      </c>
      <c r="N528" t="str" cm="1">
        <f t="array" aca="1" ref="N528" ca="1">_xlfn.IFS(NOT($H528),"",$L528=0,0,TRUE,K528)</f>
        <v/>
      </c>
      <c r="O528" t="str" cm="1">
        <f t="array" aca="1" ref="O528" ca="1">_xlfn.IFS(NOT($H528), "", $F528=0, IF($G528=0, VLOOKUP("EMPTY",$D$29:$E$31,2,FALSE), VLOOKUP("REQUIRED",$D$29:$E$31,2,FALSE)), $F528&gt;1, VLOOKUP("OVER",$D$29:$E$31,2,FALSE), TRUE, VLOOKUP(I528, $A$9:$B$23, 2,FALSE))</f>
        <v/>
      </c>
      <c r="P528" t="str" cm="1">
        <f t="array" aca="1" ref="P528" ca="1">_xlfn.IFS(NOT($H528), "", $G528&lt;1, VLOOKUP("EMPTY",$D$29:$E$31,2,FALSE), $G528&gt;2, VLOOKUP("OVER",$D$29:$E$31,2,FALSE), TRUE, VLOOKUP(J528, $A$9:$B$23, 2,FALSE))</f>
        <v/>
      </c>
      <c r="Q528" t="str" cm="1">
        <f t="array" aca="1" ref="Q528" ca="1">_xlfn.IFS(NOT($H528), "", $G528&lt;2, VLOOKUP("EMPTY",$D$29:$E$31,2,FALSE), $G528&gt;2, VLOOKUP("OVER",$D$29:$E$31,2,FALSE), TRUE, VLOOKUP(K528, $A$9:$B$23, 2,FALSE))</f>
        <v/>
      </c>
    </row>
    <row r="529" spans="6:17" x14ac:dyDescent="0.3">
      <c r="F529">
        <f ca="1">COUNTIF(OFFSET('정보 입력 시트'!$G532, 0, 0, 1, 15), $E$2)</f>
        <v>0</v>
      </c>
      <c r="G529">
        <f ca="1">COUNTIF(OFFSET('정보 입력 시트'!$G532, 0, 0, 1, 15), $E$3)</f>
        <v>0</v>
      </c>
      <c r="H529" t="b">
        <f t="shared" ca="1" si="69"/>
        <v>0</v>
      </c>
      <c r="I529" t="str">
        <f ca="1">IF(NOT($H529), "", IF($F529=1,MATCH($E$2,OFFSET('정보 입력 시트'!$G532, 0, 0, 1, 15),0),0))</f>
        <v/>
      </c>
      <c r="J529" t="str">
        <f ca="1">IF(NOT($H529),"",IF($G529&lt;1, 0, MATCH($E$3,OFFSET('정보 입력 시트'!$G532, 0, 0, 1, 15),0)))</f>
        <v/>
      </c>
      <c r="K529" t="str">
        <f ca="1">IF(NOT($H529),"",IF($G529&lt;2, 0, MATCH($E$3,OFFSET('정보 입력 시트'!$G532, 0, J529, 1, 15-J529),0)+J529))</f>
        <v/>
      </c>
      <c r="L529" t="str">
        <f t="shared" ca="1" si="70"/>
        <v/>
      </c>
      <c r="M529" t="str" cm="1">
        <f t="array" aca="1" ref="M529" ca="1">_xlfn.IFS(NOT($H529),"",$L529=0,0,TRUE,J529)</f>
        <v/>
      </c>
      <c r="N529" t="str" cm="1">
        <f t="array" aca="1" ref="N529" ca="1">_xlfn.IFS(NOT($H529),"",$L529=0,0,TRUE,K529)</f>
        <v/>
      </c>
      <c r="O529" t="str" cm="1">
        <f t="array" aca="1" ref="O529" ca="1">_xlfn.IFS(NOT($H529), "", $F529=0, IF($G529=0, VLOOKUP("EMPTY",$D$29:$E$31,2,FALSE), VLOOKUP("REQUIRED",$D$29:$E$31,2,FALSE)), $F529&gt;1, VLOOKUP("OVER",$D$29:$E$31,2,FALSE), TRUE, VLOOKUP(I529, $A$9:$B$23, 2,FALSE))</f>
        <v/>
      </c>
      <c r="P529" t="str" cm="1">
        <f t="array" aca="1" ref="P529" ca="1">_xlfn.IFS(NOT($H529), "", $G529&lt;1, VLOOKUP("EMPTY",$D$29:$E$31,2,FALSE), $G529&gt;2, VLOOKUP("OVER",$D$29:$E$31,2,FALSE), TRUE, VLOOKUP(J529, $A$9:$B$23, 2,FALSE))</f>
        <v/>
      </c>
      <c r="Q529" t="str" cm="1">
        <f t="array" aca="1" ref="Q529" ca="1">_xlfn.IFS(NOT($H529), "", $G529&lt;2, VLOOKUP("EMPTY",$D$29:$E$31,2,FALSE), $G529&gt;2, VLOOKUP("OVER",$D$29:$E$31,2,FALSE), TRUE, VLOOKUP(K529, $A$9:$B$23, 2,FALSE))</f>
        <v/>
      </c>
    </row>
    <row r="530" spans="6:17" x14ac:dyDescent="0.3">
      <c r="F530">
        <f ca="1">COUNTIF(OFFSET('정보 입력 시트'!$G533, 0, 0, 1, 15), $E$2)</f>
        <v>0</v>
      </c>
      <c r="G530">
        <f ca="1">COUNTIF(OFFSET('정보 입력 시트'!$G533, 0, 0, 1, 15), $E$3)</f>
        <v>0</v>
      </c>
      <c r="H530" t="b">
        <f t="shared" ca="1" si="69"/>
        <v>0</v>
      </c>
      <c r="I530" t="str">
        <f ca="1">IF(NOT($H530), "", IF($F530=1,MATCH($E$2,OFFSET('정보 입력 시트'!$G533, 0, 0, 1, 15),0),0))</f>
        <v/>
      </c>
      <c r="J530" t="str">
        <f ca="1">IF(NOT($H530),"",IF($G530&lt;1, 0, MATCH($E$3,OFFSET('정보 입력 시트'!$G533, 0, 0, 1, 15),0)))</f>
        <v/>
      </c>
      <c r="K530" t="str">
        <f ca="1">IF(NOT($H530),"",IF($G530&lt;2, 0, MATCH($E$3,OFFSET('정보 입력 시트'!$G533, 0, J530, 1, 15-J530),0)+J530))</f>
        <v/>
      </c>
      <c r="L530" t="str">
        <f t="shared" ca="1" si="70"/>
        <v/>
      </c>
      <c r="M530" t="str" cm="1">
        <f t="array" aca="1" ref="M530" ca="1">_xlfn.IFS(NOT($H530),"",$L530=0,0,TRUE,J530)</f>
        <v/>
      </c>
      <c r="N530" t="str" cm="1">
        <f t="array" aca="1" ref="N530" ca="1">_xlfn.IFS(NOT($H530),"",$L530=0,0,TRUE,K530)</f>
        <v/>
      </c>
      <c r="O530" t="str" cm="1">
        <f t="array" aca="1" ref="O530" ca="1">_xlfn.IFS(NOT($H530), "", $F530=0, IF($G530=0, VLOOKUP("EMPTY",$D$29:$E$31,2,FALSE), VLOOKUP("REQUIRED",$D$29:$E$31,2,FALSE)), $F530&gt;1, VLOOKUP("OVER",$D$29:$E$31,2,FALSE), TRUE, VLOOKUP(I530, $A$9:$B$23, 2,FALSE))</f>
        <v/>
      </c>
      <c r="P530" t="str" cm="1">
        <f t="array" aca="1" ref="P530" ca="1">_xlfn.IFS(NOT($H530), "", $G530&lt;1, VLOOKUP("EMPTY",$D$29:$E$31,2,FALSE), $G530&gt;2, VLOOKUP("OVER",$D$29:$E$31,2,FALSE), TRUE, VLOOKUP(J530, $A$9:$B$23, 2,FALSE))</f>
        <v/>
      </c>
      <c r="Q530" t="str" cm="1">
        <f t="array" aca="1" ref="Q530" ca="1">_xlfn.IFS(NOT($H530), "", $G530&lt;2, VLOOKUP("EMPTY",$D$29:$E$31,2,FALSE), $G530&gt;2, VLOOKUP("OVER",$D$29:$E$31,2,FALSE), TRUE, VLOOKUP(K530, $A$9:$B$23, 2,FALSE))</f>
        <v/>
      </c>
    </row>
    <row r="531" spans="6:17" x14ac:dyDescent="0.3">
      <c r="F531">
        <f ca="1">COUNTIF(OFFSET('정보 입력 시트'!$G534, 0, 0, 1, 15), $E$2)</f>
        <v>0</v>
      </c>
      <c r="G531">
        <f ca="1">COUNTIF(OFFSET('정보 입력 시트'!$G534, 0, 0, 1, 15), $E$3)</f>
        <v>0</v>
      </c>
      <c r="H531" t="b">
        <f t="shared" ca="1" si="69"/>
        <v>0</v>
      </c>
      <c r="I531" t="str">
        <f ca="1">IF(NOT($H531), "", IF($F531=1,MATCH($E$2,OFFSET('정보 입력 시트'!$G534, 0, 0, 1, 15),0),0))</f>
        <v/>
      </c>
      <c r="J531" t="str">
        <f ca="1">IF(NOT($H531),"",IF($G531&lt;1, 0, MATCH($E$3,OFFSET('정보 입력 시트'!$G534, 0, 0, 1, 15),0)))</f>
        <v/>
      </c>
      <c r="K531" t="str">
        <f ca="1">IF(NOT($H531),"",IF($G531&lt;2, 0, MATCH($E$3,OFFSET('정보 입력 시트'!$G534, 0, J531, 1, 15-J531),0)+J531))</f>
        <v/>
      </c>
      <c r="L531" t="str">
        <f t="shared" ca="1" si="70"/>
        <v/>
      </c>
      <c r="M531" t="str" cm="1">
        <f t="array" aca="1" ref="M531" ca="1">_xlfn.IFS(NOT($H531),"",$L531=0,0,TRUE,J531)</f>
        <v/>
      </c>
      <c r="N531" t="str" cm="1">
        <f t="array" aca="1" ref="N531" ca="1">_xlfn.IFS(NOT($H531),"",$L531=0,0,TRUE,K531)</f>
        <v/>
      </c>
      <c r="O531" t="str" cm="1">
        <f t="array" aca="1" ref="O531" ca="1">_xlfn.IFS(NOT($H531), "", $F531=0, IF($G531=0, VLOOKUP("EMPTY",$D$29:$E$31,2,FALSE), VLOOKUP("REQUIRED",$D$29:$E$31,2,FALSE)), $F531&gt;1, VLOOKUP("OVER",$D$29:$E$31,2,FALSE), TRUE, VLOOKUP(I531, $A$9:$B$23, 2,FALSE))</f>
        <v/>
      </c>
      <c r="P531" t="str" cm="1">
        <f t="array" aca="1" ref="P531" ca="1">_xlfn.IFS(NOT($H531), "", $G531&lt;1, VLOOKUP("EMPTY",$D$29:$E$31,2,FALSE), $G531&gt;2, VLOOKUP("OVER",$D$29:$E$31,2,FALSE), TRUE, VLOOKUP(J531, $A$9:$B$23, 2,FALSE))</f>
        <v/>
      </c>
      <c r="Q531" t="str" cm="1">
        <f t="array" aca="1" ref="Q531" ca="1">_xlfn.IFS(NOT($H531), "", $G531&lt;2, VLOOKUP("EMPTY",$D$29:$E$31,2,FALSE), $G531&gt;2, VLOOKUP("OVER",$D$29:$E$31,2,FALSE), TRUE, VLOOKUP(K531, $A$9:$B$23, 2,FALSE))</f>
        <v/>
      </c>
    </row>
    <row r="532" spans="6:17" x14ac:dyDescent="0.3">
      <c r="F532">
        <f ca="1">COUNTIF(OFFSET('정보 입력 시트'!$G535, 0, 0, 1, 15), $E$2)</f>
        <v>0</v>
      </c>
      <c r="G532">
        <f ca="1">COUNTIF(OFFSET('정보 입력 시트'!$G535, 0, 0, 1, 15), $E$3)</f>
        <v>0</v>
      </c>
      <c r="H532" t="b">
        <f t="shared" ca="1" si="69"/>
        <v>0</v>
      </c>
      <c r="I532" t="str">
        <f ca="1">IF(NOT($H532), "", IF($F532=1,MATCH($E$2,OFFSET('정보 입력 시트'!$G535, 0, 0, 1, 15),0),0))</f>
        <v/>
      </c>
      <c r="J532" t="str">
        <f ca="1">IF(NOT($H532),"",IF($G532&lt;1, 0, MATCH($E$3,OFFSET('정보 입력 시트'!$G535, 0, 0, 1, 15),0)))</f>
        <v/>
      </c>
      <c r="K532" t="str">
        <f ca="1">IF(NOT($H532),"",IF($G532&lt;2, 0, MATCH($E$3,OFFSET('정보 입력 시트'!$G535, 0, J532, 1, 15-J532),0)+J532))</f>
        <v/>
      </c>
      <c r="L532" t="str">
        <f t="shared" ca="1" si="70"/>
        <v/>
      </c>
      <c r="M532" t="str" cm="1">
        <f t="array" aca="1" ref="M532" ca="1">_xlfn.IFS(NOT($H532),"",$L532=0,0,TRUE,J532)</f>
        <v/>
      </c>
      <c r="N532" t="str" cm="1">
        <f t="array" aca="1" ref="N532" ca="1">_xlfn.IFS(NOT($H532),"",$L532=0,0,TRUE,K532)</f>
        <v/>
      </c>
      <c r="O532" t="str" cm="1">
        <f t="array" aca="1" ref="O532" ca="1">_xlfn.IFS(NOT($H532), "", $F532=0, IF($G532=0, VLOOKUP("EMPTY",$D$29:$E$31,2,FALSE), VLOOKUP("REQUIRED",$D$29:$E$31,2,FALSE)), $F532&gt;1, VLOOKUP("OVER",$D$29:$E$31,2,FALSE), TRUE, VLOOKUP(I532, $A$9:$B$23, 2,FALSE))</f>
        <v/>
      </c>
      <c r="P532" t="str" cm="1">
        <f t="array" aca="1" ref="P532" ca="1">_xlfn.IFS(NOT($H532), "", $G532&lt;1, VLOOKUP("EMPTY",$D$29:$E$31,2,FALSE), $G532&gt;2, VLOOKUP("OVER",$D$29:$E$31,2,FALSE), TRUE, VLOOKUP(J532, $A$9:$B$23, 2,FALSE))</f>
        <v/>
      </c>
      <c r="Q532" t="str" cm="1">
        <f t="array" aca="1" ref="Q532" ca="1">_xlfn.IFS(NOT($H532), "", $G532&lt;2, VLOOKUP("EMPTY",$D$29:$E$31,2,FALSE), $G532&gt;2, VLOOKUP("OVER",$D$29:$E$31,2,FALSE), TRUE, VLOOKUP(K532, $A$9:$B$23, 2,FALSE))</f>
        <v/>
      </c>
    </row>
    <row r="533" spans="6:17" x14ac:dyDescent="0.3">
      <c r="F533">
        <f ca="1">COUNTIF(OFFSET('정보 입력 시트'!$G536, 0, 0, 1, 15), $E$2)</f>
        <v>0</v>
      </c>
      <c r="G533">
        <f ca="1">COUNTIF(OFFSET('정보 입력 시트'!$G536, 0, 0, 1, 15), $E$3)</f>
        <v>0</v>
      </c>
      <c r="H533" t="b">
        <f t="shared" ca="1" si="69"/>
        <v>0</v>
      </c>
      <c r="I533" t="str">
        <f ca="1">IF(NOT($H533), "", IF($F533=1,MATCH($E$2,OFFSET('정보 입력 시트'!$G536, 0, 0, 1, 15),0),0))</f>
        <v/>
      </c>
      <c r="J533" t="str">
        <f ca="1">IF(NOT($H533),"",IF($G533&lt;1, 0, MATCH($E$3,OFFSET('정보 입력 시트'!$G536, 0, 0, 1, 15),0)))</f>
        <v/>
      </c>
      <c r="K533" t="str">
        <f ca="1">IF(NOT($H533),"",IF($G533&lt;2, 0, MATCH($E$3,OFFSET('정보 입력 시트'!$G536, 0, J533, 1, 15-J533),0)+J533))</f>
        <v/>
      </c>
      <c r="L533" t="str">
        <f t="shared" ca="1" si="70"/>
        <v/>
      </c>
      <c r="M533" t="str" cm="1">
        <f t="array" aca="1" ref="M533" ca="1">_xlfn.IFS(NOT($H533),"",$L533=0,0,TRUE,J533)</f>
        <v/>
      </c>
      <c r="N533" t="str" cm="1">
        <f t="array" aca="1" ref="N533" ca="1">_xlfn.IFS(NOT($H533),"",$L533=0,0,TRUE,K533)</f>
        <v/>
      </c>
      <c r="O533" t="str" cm="1">
        <f t="array" aca="1" ref="O533" ca="1">_xlfn.IFS(NOT($H533), "", $F533=0, IF($G533=0, VLOOKUP("EMPTY",$D$29:$E$31,2,FALSE), VLOOKUP("REQUIRED",$D$29:$E$31,2,FALSE)), $F533&gt;1, VLOOKUP("OVER",$D$29:$E$31,2,FALSE), TRUE, VLOOKUP(I533, $A$9:$B$23, 2,FALSE))</f>
        <v/>
      </c>
      <c r="P533" t="str" cm="1">
        <f t="array" aca="1" ref="P533" ca="1">_xlfn.IFS(NOT($H533), "", $G533&lt;1, VLOOKUP("EMPTY",$D$29:$E$31,2,FALSE), $G533&gt;2, VLOOKUP("OVER",$D$29:$E$31,2,FALSE), TRUE, VLOOKUP(J533, $A$9:$B$23, 2,FALSE))</f>
        <v/>
      </c>
      <c r="Q533" t="str" cm="1">
        <f t="array" aca="1" ref="Q533" ca="1">_xlfn.IFS(NOT($H533), "", $G533&lt;2, VLOOKUP("EMPTY",$D$29:$E$31,2,FALSE), $G533&gt;2, VLOOKUP("OVER",$D$29:$E$31,2,FALSE), TRUE, VLOOKUP(K533, $A$9:$B$23, 2,FALSE))</f>
        <v/>
      </c>
    </row>
    <row r="534" spans="6:17" x14ac:dyDescent="0.3">
      <c r="F534">
        <f ca="1">COUNTIF(OFFSET('정보 입력 시트'!$G537, 0, 0, 1, 15), $E$2)</f>
        <v>0</v>
      </c>
      <c r="G534">
        <f ca="1">COUNTIF(OFFSET('정보 입력 시트'!$G537, 0, 0, 1, 15), $E$3)</f>
        <v>0</v>
      </c>
      <c r="H534" t="b">
        <f t="shared" ca="1" si="69"/>
        <v>0</v>
      </c>
      <c r="I534" t="str">
        <f ca="1">IF(NOT($H534), "", IF($F534=1,MATCH($E$2,OFFSET('정보 입력 시트'!$G537, 0, 0, 1, 15),0),0))</f>
        <v/>
      </c>
      <c r="J534" t="str">
        <f ca="1">IF(NOT($H534),"",IF($G534&lt;1, 0, MATCH($E$3,OFFSET('정보 입력 시트'!$G537, 0, 0, 1, 15),0)))</f>
        <v/>
      </c>
      <c r="K534" t="str">
        <f ca="1">IF(NOT($H534),"",IF($G534&lt;2, 0, MATCH($E$3,OFFSET('정보 입력 시트'!$G537, 0, J534, 1, 15-J534),0)+J534))</f>
        <v/>
      </c>
      <c r="L534" t="str">
        <f t="shared" ca="1" si="70"/>
        <v/>
      </c>
      <c r="M534" t="str" cm="1">
        <f t="array" aca="1" ref="M534" ca="1">_xlfn.IFS(NOT($H534),"",$L534=0,0,TRUE,J534)</f>
        <v/>
      </c>
      <c r="N534" t="str" cm="1">
        <f t="array" aca="1" ref="N534" ca="1">_xlfn.IFS(NOT($H534),"",$L534=0,0,TRUE,K534)</f>
        <v/>
      </c>
      <c r="O534" t="str" cm="1">
        <f t="array" aca="1" ref="O534" ca="1">_xlfn.IFS(NOT($H534), "", $F534=0, IF($G534=0, VLOOKUP("EMPTY",$D$29:$E$31,2,FALSE), VLOOKUP("REQUIRED",$D$29:$E$31,2,FALSE)), $F534&gt;1, VLOOKUP("OVER",$D$29:$E$31,2,FALSE), TRUE, VLOOKUP(I534, $A$9:$B$23, 2,FALSE))</f>
        <v/>
      </c>
      <c r="P534" t="str" cm="1">
        <f t="array" aca="1" ref="P534" ca="1">_xlfn.IFS(NOT($H534), "", $G534&lt;1, VLOOKUP("EMPTY",$D$29:$E$31,2,FALSE), $G534&gt;2, VLOOKUP("OVER",$D$29:$E$31,2,FALSE), TRUE, VLOOKUP(J534, $A$9:$B$23, 2,FALSE))</f>
        <v/>
      </c>
      <c r="Q534" t="str" cm="1">
        <f t="array" aca="1" ref="Q534" ca="1">_xlfn.IFS(NOT($H534), "", $G534&lt;2, VLOOKUP("EMPTY",$D$29:$E$31,2,FALSE), $G534&gt;2, VLOOKUP("OVER",$D$29:$E$31,2,FALSE), TRUE, VLOOKUP(K534, $A$9:$B$23, 2,FALSE))</f>
        <v/>
      </c>
    </row>
    <row r="535" spans="6:17" x14ac:dyDescent="0.3">
      <c r="F535">
        <f ca="1">COUNTIF(OFFSET('정보 입력 시트'!$G538, 0, 0, 1, 15), $E$2)</f>
        <v>0</v>
      </c>
      <c r="G535">
        <f ca="1">COUNTIF(OFFSET('정보 입력 시트'!$G538, 0, 0, 1, 15), $E$3)</f>
        <v>0</v>
      </c>
      <c r="H535" t="b">
        <f t="shared" ca="1" si="69"/>
        <v>0</v>
      </c>
      <c r="I535" t="str">
        <f ca="1">IF(NOT($H535), "", IF($F535=1,MATCH($E$2,OFFSET('정보 입력 시트'!$G538, 0, 0, 1, 15),0),0))</f>
        <v/>
      </c>
      <c r="J535" t="str">
        <f ca="1">IF(NOT($H535),"",IF($G535&lt;1, 0, MATCH($E$3,OFFSET('정보 입력 시트'!$G538, 0, 0, 1, 15),0)))</f>
        <v/>
      </c>
      <c r="K535" t="str">
        <f ca="1">IF(NOT($H535),"",IF($G535&lt;2, 0, MATCH($E$3,OFFSET('정보 입력 시트'!$G538, 0, J535, 1, 15-J535),0)+J535))</f>
        <v/>
      </c>
      <c r="L535" t="str">
        <f t="shared" ca="1" si="70"/>
        <v/>
      </c>
      <c r="M535" t="str" cm="1">
        <f t="array" aca="1" ref="M535" ca="1">_xlfn.IFS(NOT($H535),"",$L535=0,0,TRUE,J535)</f>
        <v/>
      </c>
      <c r="N535" t="str" cm="1">
        <f t="array" aca="1" ref="N535" ca="1">_xlfn.IFS(NOT($H535),"",$L535=0,0,TRUE,K535)</f>
        <v/>
      </c>
      <c r="O535" t="str" cm="1">
        <f t="array" aca="1" ref="O535" ca="1">_xlfn.IFS(NOT($H535), "", $F535=0, IF($G535=0, VLOOKUP("EMPTY",$D$29:$E$31,2,FALSE), VLOOKUP("REQUIRED",$D$29:$E$31,2,FALSE)), $F535&gt;1, VLOOKUP("OVER",$D$29:$E$31,2,FALSE), TRUE, VLOOKUP(I535, $A$9:$B$23, 2,FALSE))</f>
        <v/>
      </c>
      <c r="P535" t="str" cm="1">
        <f t="array" aca="1" ref="P535" ca="1">_xlfn.IFS(NOT($H535), "", $G535&lt;1, VLOOKUP("EMPTY",$D$29:$E$31,2,FALSE), $G535&gt;2, VLOOKUP("OVER",$D$29:$E$31,2,FALSE), TRUE, VLOOKUP(J535, $A$9:$B$23, 2,FALSE))</f>
        <v/>
      </c>
      <c r="Q535" t="str" cm="1">
        <f t="array" aca="1" ref="Q535" ca="1">_xlfn.IFS(NOT($H535), "", $G535&lt;2, VLOOKUP("EMPTY",$D$29:$E$31,2,FALSE), $G535&gt;2, VLOOKUP("OVER",$D$29:$E$31,2,FALSE), TRUE, VLOOKUP(K535, $A$9:$B$23, 2,FALSE))</f>
        <v/>
      </c>
    </row>
    <row r="536" spans="6:17" x14ac:dyDescent="0.3">
      <c r="F536">
        <f ca="1">COUNTIF(OFFSET('정보 입력 시트'!$G539, 0, 0, 1, 15), $E$2)</f>
        <v>0</v>
      </c>
      <c r="G536">
        <f ca="1">COUNTIF(OFFSET('정보 입력 시트'!$G539, 0, 0, 1, 15), $E$3)</f>
        <v>0</v>
      </c>
      <c r="H536" t="b">
        <f t="shared" ca="1" si="69"/>
        <v>0</v>
      </c>
      <c r="I536" t="str">
        <f ca="1">IF(NOT($H536), "", IF($F536=1,MATCH($E$2,OFFSET('정보 입력 시트'!$G539, 0, 0, 1, 15),0),0))</f>
        <v/>
      </c>
      <c r="J536" t="str">
        <f ca="1">IF(NOT($H536),"",IF($G536&lt;1, 0, MATCH($E$3,OFFSET('정보 입력 시트'!$G539, 0, 0, 1, 15),0)))</f>
        <v/>
      </c>
      <c r="K536" t="str">
        <f ca="1">IF(NOT($H536),"",IF($G536&lt;2, 0, MATCH($E$3,OFFSET('정보 입력 시트'!$G539, 0, J536, 1, 15-J536),0)+J536))</f>
        <v/>
      </c>
      <c r="L536" t="str">
        <f t="shared" ca="1" si="70"/>
        <v/>
      </c>
      <c r="M536" t="str" cm="1">
        <f t="array" aca="1" ref="M536" ca="1">_xlfn.IFS(NOT($H536),"",$L536=0,0,TRUE,J536)</f>
        <v/>
      </c>
      <c r="N536" t="str" cm="1">
        <f t="array" aca="1" ref="N536" ca="1">_xlfn.IFS(NOT($H536),"",$L536=0,0,TRUE,K536)</f>
        <v/>
      </c>
      <c r="O536" t="str" cm="1">
        <f t="array" aca="1" ref="O536" ca="1">_xlfn.IFS(NOT($H536), "", $F536=0, IF($G536=0, VLOOKUP("EMPTY",$D$29:$E$31,2,FALSE), VLOOKUP("REQUIRED",$D$29:$E$31,2,FALSE)), $F536&gt;1, VLOOKUP("OVER",$D$29:$E$31,2,FALSE), TRUE, VLOOKUP(I536, $A$9:$B$23, 2,FALSE))</f>
        <v/>
      </c>
      <c r="P536" t="str" cm="1">
        <f t="array" aca="1" ref="P536" ca="1">_xlfn.IFS(NOT($H536), "", $G536&lt;1, VLOOKUP("EMPTY",$D$29:$E$31,2,FALSE), $G536&gt;2, VLOOKUP("OVER",$D$29:$E$31,2,FALSE), TRUE, VLOOKUP(J536, $A$9:$B$23, 2,FALSE))</f>
        <v/>
      </c>
      <c r="Q536" t="str" cm="1">
        <f t="array" aca="1" ref="Q536" ca="1">_xlfn.IFS(NOT($H536), "", $G536&lt;2, VLOOKUP("EMPTY",$D$29:$E$31,2,FALSE), $G536&gt;2, VLOOKUP("OVER",$D$29:$E$31,2,FALSE), TRUE, VLOOKUP(K536, $A$9:$B$23, 2,FALSE))</f>
        <v/>
      </c>
    </row>
    <row r="537" spans="6:17" x14ac:dyDescent="0.3">
      <c r="F537">
        <f ca="1">COUNTIF(OFFSET('정보 입력 시트'!$G540, 0, 0, 1, 15), $E$2)</f>
        <v>0</v>
      </c>
      <c r="G537">
        <f ca="1">COUNTIF(OFFSET('정보 입력 시트'!$G540, 0, 0, 1, 15), $E$3)</f>
        <v>0</v>
      </c>
      <c r="H537" t="b">
        <f t="shared" ca="1" si="69"/>
        <v>0</v>
      </c>
      <c r="I537" t="str">
        <f ca="1">IF(NOT($H537), "", IF($F537=1,MATCH($E$2,OFFSET('정보 입력 시트'!$G540, 0, 0, 1, 15),0),0))</f>
        <v/>
      </c>
      <c r="J537" t="str">
        <f ca="1">IF(NOT($H537),"",IF($G537&lt;1, 0, MATCH($E$3,OFFSET('정보 입력 시트'!$G540, 0, 0, 1, 15),0)))</f>
        <v/>
      </c>
      <c r="K537" t="str">
        <f ca="1">IF(NOT($H537),"",IF($G537&lt;2, 0, MATCH($E$3,OFFSET('정보 입력 시트'!$G540, 0, J537, 1, 15-J537),0)+J537))</f>
        <v/>
      </c>
      <c r="L537" t="str">
        <f t="shared" ca="1" si="70"/>
        <v/>
      </c>
      <c r="M537" t="str" cm="1">
        <f t="array" aca="1" ref="M537" ca="1">_xlfn.IFS(NOT($H537),"",$L537=0,0,TRUE,J537)</f>
        <v/>
      </c>
      <c r="N537" t="str" cm="1">
        <f t="array" aca="1" ref="N537" ca="1">_xlfn.IFS(NOT($H537),"",$L537=0,0,TRUE,K537)</f>
        <v/>
      </c>
      <c r="O537" t="str" cm="1">
        <f t="array" aca="1" ref="O537" ca="1">_xlfn.IFS(NOT($H537), "", $F537=0, IF($G537=0, VLOOKUP("EMPTY",$D$29:$E$31,2,FALSE), VLOOKUP("REQUIRED",$D$29:$E$31,2,FALSE)), $F537&gt;1, VLOOKUP("OVER",$D$29:$E$31,2,FALSE), TRUE, VLOOKUP(I537, $A$9:$B$23, 2,FALSE))</f>
        <v/>
      </c>
      <c r="P537" t="str" cm="1">
        <f t="array" aca="1" ref="P537" ca="1">_xlfn.IFS(NOT($H537), "", $G537&lt;1, VLOOKUP("EMPTY",$D$29:$E$31,2,FALSE), $G537&gt;2, VLOOKUP("OVER",$D$29:$E$31,2,FALSE), TRUE, VLOOKUP(J537, $A$9:$B$23, 2,FALSE))</f>
        <v/>
      </c>
      <c r="Q537" t="str" cm="1">
        <f t="array" aca="1" ref="Q537" ca="1">_xlfn.IFS(NOT($H537), "", $G537&lt;2, VLOOKUP("EMPTY",$D$29:$E$31,2,FALSE), $G537&gt;2, VLOOKUP("OVER",$D$29:$E$31,2,FALSE), TRUE, VLOOKUP(K537, $A$9:$B$23, 2,FALSE))</f>
        <v/>
      </c>
    </row>
    <row r="538" spans="6:17" x14ac:dyDescent="0.3">
      <c r="F538">
        <f ca="1">COUNTIF(OFFSET('정보 입력 시트'!$G541, 0, 0, 1, 15), $E$2)</f>
        <v>0</v>
      </c>
      <c r="G538">
        <f ca="1">COUNTIF(OFFSET('정보 입력 시트'!$G541, 0, 0, 1, 15), $E$3)</f>
        <v>0</v>
      </c>
      <c r="H538" t="b">
        <f t="shared" ca="1" si="69"/>
        <v>0</v>
      </c>
      <c r="I538" t="str">
        <f ca="1">IF(NOT($H538), "", IF($F538=1,MATCH($E$2,OFFSET('정보 입력 시트'!$G541, 0, 0, 1, 15),0),0))</f>
        <v/>
      </c>
      <c r="J538" t="str">
        <f ca="1">IF(NOT($H538),"",IF($G538&lt;1, 0, MATCH($E$3,OFFSET('정보 입력 시트'!$G541, 0, 0, 1, 15),0)))</f>
        <v/>
      </c>
      <c r="K538" t="str">
        <f ca="1">IF(NOT($H538),"",IF($G538&lt;2, 0, MATCH($E$3,OFFSET('정보 입력 시트'!$G541, 0, J538, 1, 15-J538),0)+J538))</f>
        <v/>
      </c>
      <c r="L538" t="str">
        <f t="shared" ca="1" si="70"/>
        <v/>
      </c>
      <c r="M538" t="str" cm="1">
        <f t="array" aca="1" ref="M538" ca="1">_xlfn.IFS(NOT($H538),"",$L538=0,0,TRUE,J538)</f>
        <v/>
      </c>
      <c r="N538" t="str" cm="1">
        <f t="array" aca="1" ref="N538" ca="1">_xlfn.IFS(NOT($H538),"",$L538=0,0,TRUE,K538)</f>
        <v/>
      </c>
      <c r="O538" t="str" cm="1">
        <f t="array" aca="1" ref="O538" ca="1">_xlfn.IFS(NOT($H538), "", $F538=0, IF($G538=0, VLOOKUP("EMPTY",$D$29:$E$31,2,FALSE), VLOOKUP("REQUIRED",$D$29:$E$31,2,FALSE)), $F538&gt;1, VLOOKUP("OVER",$D$29:$E$31,2,FALSE), TRUE, VLOOKUP(I538, $A$9:$B$23, 2,FALSE))</f>
        <v/>
      </c>
      <c r="P538" t="str" cm="1">
        <f t="array" aca="1" ref="P538" ca="1">_xlfn.IFS(NOT($H538), "", $G538&lt;1, VLOOKUP("EMPTY",$D$29:$E$31,2,FALSE), $G538&gt;2, VLOOKUP("OVER",$D$29:$E$31,2,FALSE), TRUE, VLOOKUP(J538, $A$9:$B$23, 2,FALSE))</f>
        <v/>
      </c>
      <c r="Q538" t="str" cm="1">
        <f t="array" aca="1" ref="Q538" ca="1">_xlfn.IFS(NOT($H538), "", $G538&lt;2, VLOOKUP("EMPTY",$D$29:$E$31,2,FALSE), $G538&gt;2, VLOOKUP("OVER",$D$29:$E$31,2,FALSE), TRUE, VLOOKUP(K538, $A$9:$B$23, 2,FALSE))</f>
        <v/>
      </c>
    </row>
    <row r="539" spans="6:17" x14ac:dyDescent="0.3">
      <c r="F539">
        <f ca="1">COUNTIF(OFFSET('정보 입력 시트'!$G542, 0, 0, 1, 15), $E$2)</f>
        <v>0</v>
      </c>
      <c r="G539">
        <f ca="1">COUNTIF(OFFSET('정보 입력 시트'!$G542, 0, 0, 1, 15), $E$3)</f>
        <v>0</v>
      </c>
      <c r="H539" t="b">
        <f t="shared" ca="1" si="69"/>
        <v>0</v>
      </c>
      <c r="I539" t="str">
        <f ca="1">IF(NOT($H539), "", IF($F539=1,MATCH($E$2,OFFSET('정보 입력 시트'!$G542, 0, 0, 1, 15),0),0))</f>
        <v/>
      </c>
      <c r="J539" t="str">
        <f ca="1">IF(NOT($H539),"",IF($G539&lt;1, 0, MATCH($E$3,OFFSET('정보 입력 시트'!$G542, 0, 0, 1, 15),0)))</f>
        <v/>
      </c>
      <c r="K539" t="str">
        <f ca="1">IF(NOT($H539),"",IF($G539&lt;2, 0, MATCH($E$3,OFFSET('정보 입력 시트'!$G542, 0, J539, 1, 15-J539),0)+J539))</f>
        <v/>
      </c>
      <c r="L539" t="str">
        <f t="shared" ca="1" si="70"/>
        <v/>
      </c>
      <c r="M539" t="str" cm="1">
        <f t="array" aca="1" ref="M539" ca="1">_xlfn.IFS(NOT($H539),"",$L539=0,0,TRUE,J539)</f>
        <v/>
      </c>
      <c r="N539" t="str" cm="1">
        <f t="array" aca="1" ref="N539" ca="1">_xlfn.IFS(NOT($H539),"",$L539=0,0,TRUE,K539)</f>
        <v/>
      </c>
      <c r="O539" t="str" cm="1">
        <f t="array" aca="1" ref="O539" ca="1">_xlfn.IFS(NOT($H539), "", $F539=0, IF($G539=0, VLOOKUP("EMPTY",$D$29:$E$31,2,FALSE), VLOOKUP("REQUIRED",$D$29:$E$31,2,FALSE)), $F539&gt;1, VLOOKUP("OVER",$D$29:$E$31,2,FALSE), TRUE, VLOOKUP(I539, $A$9:$B$23, 2,FALSE))</f>
        <v/>
      </c>
      <c r="P539" t="str" cm="1">
        <f t="array" aca="1" ref="P539" ca="1">_xlfn.IFS(NOT($H539), "", $G539&lt;1, VLOOKUP("EMPTY",$D$29:$E$31,2,FALSE), $G539&gt;2, VLOOKUP("OVER",$D$29:$E$31,2,FALSE), TRUE, VLOOKUP(J539, $A$9:$B$23, 2,FALSE))</f>
        <v/>
      </c>
      <c r="Q539" t="str" cm="1">
        <f t="array" aca="1" ref="Q539" ca="1">_xlfn.IFS(NOT($H539), "", $G539&lt;2, VLOOKUP("EMPTY",$D$29:$E$31,2,FALSE), $G539&gt;2, VLOOKUP("OVER",$D$29:$E$31,2,FALSE), TRUE, VLOOKUP(K539, $A$9:$B$23, 2,FALSE))</f>
        <v/>
      </c>
    </row>
    <row r="540" spans="6:17" x14ac:dyDescent="0.3">
      <c r="F540">
        <f ca="1">COUNTIF(OFFSET('정보 입력 시트'!$G543, 0, 0, 1, 15), $E$2)</f>
        <v>0</v>
      </c>
      <c r="G540">
        <f ca="1">COUNTIF(OFFSET('정보 입력 시트'!$G543, 0, 0, 1, 15), $E$3)</f>
        <v>0</v>
      </c>
      <c r="H540" t="b">
        <f t="shared" ca="1" si="69"/>
        <v>0</v>
      </c>
      <c r="I540" t="str">
        <f ca="1">IF(NOT($H540), "", IF($F540=1,MATCH($E$2,OFFSET('정보 입력 시트'!$G543, 0, 0, 1, 15),0),0))</f>
        <v/>
      </c>
      <c r="J540" t="str">
        <f ca="1">IF(NOT($H540),"",IF($G540&lt;1, 0, MATCH($E$3,OFFSET('정보 입력 시트'!$G543, 0, 0, 1, 15),0)))</f>
        <v/>
      </c>
      <c r="K540" t="str">
        <f ca="1">IF(NOT($H540),"",IF($G540&lt;2, 0, MATCH($E$3,OFFSET('정보 입력 시트'!$G543, 0, J540, 1, 15-J540),0)+J540))</f>
        <v/>
      </c>
      <c r="L540" t="str">
        <f t="shared" ca="1" si="70"/>
        <v/>
      </c>
      <c r="M540" t="str" cm="1">
        <f t="array" aca="1" ref="M540" ca="1">_xlfn.IFS(NOT($H540),"",$L540=0,0,TRUE,J540)</f>
        <v/>
      </c>
      <c r="N540" t="str" cm="1">
        <f t="array" aca="1" ref="N540" ca="1">_xlfn.IFS(NOT($H540),"",$L540=0,0,TRUE,K540)</f>
        <v/>
      </c>
      <c r="O540" t="str" cm="1">
        <f t="array" aca="1" ref="O540" ca="1">_xlfn.IFS(NOT($H540), "", $F540=0, IF($G540=0, VLOOKUP("EMPTY",$D$29:$E$31,2,FALSE), VLOOKUP("REQUIRED",$D$29:$E$31,2,FALSE)), $F540&gt;1, VLOOKUP("OVER",$D$29:$E$31,2,FALSE), TRUE, VLOOKUP(I540, $A$9:$B$23, 2,FALSE))</f>
        <v/>
      </c>
      <c r="P540" t="str" cm="1">
        <f t="array" aca="1" ref="P540" ca="1">_xlfn.IFS(NOT($H540), "", $G540&lt;1, VLOOKUP("EMPTY",$D$29:$E$31,2,FALSE), $G540&gt;2, VLOOKUP("OVER",$D$29:$E$31,2,FALSE), TRUE, VLOOKUP(J540, $A$9:$B$23, 2,FALSE))</f>
        <v/>
      </c>
      <c r="Q540" t="str" cm="1">
        <f t="array" aca="1" ref="Q540" ca="1">_xlfn.IFS(NOT($H540), "", $G540&lt;2, VLOOKUP("EMPTY",$D$29:$E$31,2,FALSE), $G540&gt;2, VLOOKUP("OVER",$D$29:$E$31,2,FALSE), TRUE, VLOOKUP(K540, $A$9:$B$23, 2,FALSE))</f>
        <v/>
      </c>
    </row>
    <row r="541" spans="6:17" x14ac:dyDescent="0.3">
      <c r="F541">
        <f ca="1">COUNTIF(OFFSET('정보 입력 시트'!$G544, 0, 0, 1, 15), $E$2)</f>
        <v>0</v>
      </c>
      <c r="G541">
        <f ca="1">COUNTIF(OFFSET('정보 입력 시트'!$G544, 0, 0, 1, 15), $E$3)</f>
        <v>0</v>
      </c>
      <c r="H541" t="b">
        <f t="shared" ca="1" si="69"/>
        <v>0</v>
      </c>
      <c r="I541" t="str">
        <f ca="1">IF(NOT($H541), "", IF($F541=1,MATCH($E$2,OFFSET('정보 입력 시트'!$G544, 0, 0, 1, 15),0),0))</f>
        <v/>
      </c>
      <c r="J541" t="str">
        <f ca="1">IF(NOT($H541),"",IF($G541&lt;1, 0, MATCH($E$3,OFFSET('정보 입력 시트'!$G544, 0, 0, 1, 15),0)))</f>
        <v/>
      </c>
      <c r="K541" t="str">
        <f ca="1">IF(NOT($H541),"",IF($G541&lt;2, 0, MATCH($E$3,OFFSET('정보 입력 시트'!$G544, 0, J541, 1, 15-J541),0)+J541))</f>
        <v/>
      </c>
      <c r="L541" t="str">
        <f t="shared" ca="1" si="70"/>
        <v/>
      </c>
      <c r="M541" t="str" cm="1">
        <f t="array" aca="1" ref="M541" ca="1">_xlfn.IFS(NOT($H541),"",$L541=0,0,TRUE,J541)</f>
        <v/>
      </c>
      <c r="N541" t="str" cm="1">
        <f t="array" aca="1" ref="N541" ca="1">_xlfn.IFS(NOT($H541),"",$L541=0,0,TRUE,K541)</f>
        <v/>
      </c>
      <c r="O541" t="str" cm="1">
        <f t="array" aca="1" ref="O541" ca="1">_xlfn.IFS(NOT($H541), "", $F541=0, IF($G541=0, VLOOKUP("EMPTY",$D$29:$E$31,2,FALSE), VLOOKUP("REQUIRED",$D$29:$E$31,2,FALSE)), $F541&gt;1, VLOOKUP("OVER",$D$29:$E$31,2,FALSE), TRUE, VLOOKUP(I541, $A$9:$B$23, 2,FALSE))</f>
        <v/>
      </c>
      <c r="P541" t="str" cm="1">
        <f t="array" aca="1" ref="P541" ca="1">_xlfn.IFS(NOT($H541), "", $G541&lt;1, VLOOKUP("EMPTY",$D$29:$E$31,2,FALSE), $G541&gt;2, VLOOKUP("OVER",$D$29:$E$31,2,FALSE), TRUE, VLOOKUP(J541, $A$9:$B$23, 2,FALSE))</f>
        <v/>
      </c>
      <c r="Q541" t="str" cm="1">
        <f t="array" aca="1" ref="Q541" ca="1">_xlfn.IFS(NOT($H541), "", $G541&lt;2, VLOOKUP("EMPTY",$D$29:$E$31,2,FALSE), $G541&gt;2, VLOOKUP("OVER",$D$29:$E$31,2,FALSE), TRUE, VLOOKUP(K541, $A$9:$B$23, 2,FALSE))</f>
        <v/>
      </c>
    </row>
    <row r="542" spans="6:17" x14ac:dyDescent="0.3">
      <c r="F542">
        <f ca="1">COUNTIF(OFFSET('정보 입력 시트'!$G545, 0, 0, 1, 15), $E$2)</f>
        <v>0</v>
      </c>
      <c r="G542">
        <f ca="1">COUNTIF(OFFSET('정보 입력 시트'!$G545, 0, 0, 1, 15), $E$3)</f>
        <v>0</v>
      </c>
      <c r="H542" t="b">
        <f t="shared" ca="1" si="69"/>
        <v>0</v>
      </c>
      <c r="I542" t="str">
        <f ca="1">IF(NOT($H542), "", IF($F542=1,MATCH($E$2,OFFSET('정보 입력 시트'!$G545, 0, 0, 1, 15),0),0))</f>
        <v/>
      </c>
      <c r="J542" t="str">
        <f ca="1">IF(NOT($H542),"",IF($G542&lt;1, 0, MATCH($E$3,OFFSET('정보 입력 시트'!$G545, 0, 0, 1, 15),0)))</f>
        <v/>
      </c>
      <c r="K542" t="str">
        <f ca="1">IF(NOT($H542),"",IF($G542&lt;2, 0, MATCH($E$3,OFFSET('정보 입력 시트'!$G545, 0, J542, 1, 15-J542),0)+J542))</f>
        <v/>
      </c>
      <c r="L542" t="str">
        <f t="shared" ca="1" si="70"/>
        <v/>
      </c>
      <c r="M542" t="str" cm="1">
        <f t="array" aca="1" ref="M542" ca="1">_xlfn.IFS(NOT($H542),"",$L542=0,0,TRUE,J542)</f>
        <v/>
      </c>
      <c r="N542" t="str" cm="1">
        <f t="array" aca="1" ref="N542" ca="1">_xlfn.IFS(NOT($H542),"",$L542=0,0,TRUE,K542)</f>
        <v/>
      </c>
      <c r="O542" t="str" cm="1">
        <f t="array" aca="1" ref="O542" ca="1">_xlfn.IFS(NOT($H542), "", $F542=0, IF($G542=0, VLOOKUP("EMPTY",$D$29:$E$31,2,FALSE), VLOOKUP("REQUIRED",$D$29:$E$31,2,FALSE)), $F542&gt;1, VLOOKUP("OVER",$D$29:$E$31,2,FALSE), TRUE, VLOOKUP(I542, $A$9:$B$23, 2,FALSE))</f>
        <v/>
      </c>
      <c r="P542" t="str" cm="1">
        <f t="array" aca="1" ref="P542" ca="1">_xlfn.IFS(NOT($H542), "", $G542&lt;1, VLOOKUP("EMPTY",$D$29:$E$31,2,FALSE), $G542&gt;2, VLOOKUP("OVER",$D$29:$E$31,2,FALSE), TRUE, VLOOKUP(J542, $A$9:$B$23, 2,FALSE))</f>
        <v/>
      </c>
      <c r="Q542" t="str" cm="1">
        <f t="array" aca="1" ref="Q542" ca="1">_xlfn.IFS(NOT($H542), "", $G542&lt;2, VLOOKUP("EMPTY",$D$29:$E$31,2,FALSE), $G542&gt;2, VLOOKUP("OVER",$D$29:$E$31,2,FALSE), TRUE, VLOOKUP(K542, $A$9:$B$23, 2,FALSE))</f>
        <v/>
      </c>
    </row>
    <row r="543" spans="6:17" x14ac:dyDescent="0.3">
      <c r="F543">
        <f ca="1">COUNTIF(OFFSET('정보 입력 시트'!$G546, 0, 0, 1, 15), $E$2)</f>
        <v>0</v>
      </c>
      <c r="G543">
        <f ca="1">COUNTIF(OFFSET('정보 입력 시트'!$G546, 0, 0, 1, 15), $E$3)</f>
        <v>0</v>
      </c>
      <c r="H543" t="b">
        <f t="shared" ca="1" si="69"/>
        <v>0</v>
      </c>
      <c r="I543" t="str">
        <f ca="1">IF(NOT($H543), "", IF($F543=1,MATCH($E$2,OFFSET('정보 입력 시트'!$G546, 0, 0, 1, 15),0),0))</f>
        <v/>
      </c>
      <c r="J543" t="str">
        <f ca="1">IF(NOT($H543),"",IF($G543&lt;1, 0, MATCH($E$3,OFFSET('정보 입력 시트'!$G546, 0, 0, 1, 15),0)))</f>
        <v/>
      </c>
      <c r="K543" t="str">
        <f ca="1">IF(NOT($H543),"",IF($G543&lt;2, 0, MATCH($E$3,OFFSET('정보 입력 시트'!$G546, 0, J543, 1, 15-J543),0)+J543))</f>
        <v/>
      </c>
      <c r="L543" t="str">
        <f t="shared" ca="1" si="70"/>
        <v/>
      </c>
      <c r="M543" t="str" cm="1">
        <f t="array" aca="1" ref="M543" ca="1">_xlfn.IFS(NOT($H543),"",$L543=0,0,TRUE,J543)</f>
        <v/>
      </c>
      <c r="N543" t="str" cm="1">
        <f t="array" aca="1" ref="N543" ca="1">_xlfn.IFS(NOT($H543),"",$L543=0,0,TRUE,K543)</f>
        <v/>
      </c>
      <c r="O543" t="str" cm="1">
        <f t="array" aca="1" ref="O543" ca="1">_xlfn.IFS(NOT($H543), "", $F543=0, IF($G543=0, VLOOKUP("EMPTY",$D$29:$E$31,2,FALSE), VLOOKUP("REQUIRED",$D$29:$E$31,2,FALSE)), $F543&gt;1, VLOOKUP("OVER",$D$29:$E$31,2,FALSE), TRUE, VLOOKUP(I543, $A$9:$B$23, 2,FALSE))</f>
        <v/>
      </c>
      <c r="P543" t="str" cm="1">
        <f t="array" aca="1" ref="P543" ca="1">_xlfn.IFS(NOT($H543), "", $G543&lt;1, VLOOKUP("EMPTY",$D$29:$E$31,2,FALSE), $G543&gt;2, VLOOKUP("OVER",$D$29:$E$31,2,FALSE), TRUE, VLOOKUP(J543, $A$9:$B$23, 2,FALSE))</f>
        <v/>
      </c>
      <c r="Q543" t="str" cm="1">
        <f t="array" aca="1" ref="Q543" ca="1">_xlfn.IFS(NOT($H543), "", $G543&lt;2, VLOOKUP("EMPTY",$D$29:$E$31,2,FALSE), $G543&gt;2, VLOOKUP("OVER",$D$29:$E$31,2,FALSE), TRUE, VLOOKUP(K543, $A$9:$B$23, 2,FALSE))</f>
        <v/>
      </c>
    </row>
    <row r="544" spans="6:17" x14ac:dyDescent="0.3">
      <c r="F544">
        <f ca="1">COUNTIF(OFFSET('정보 입력 시트'!$G547, 0, 0, 1, 15), $E$2)</f>
        <v>0</v>
      </c>
      <c r="G544">
        <f ca="1">COUNTIF(OFFSET('정보 입력 시트'!$G547, 0, 0, 1, 15), $E$3)</f>
        <v>0</v>
      </c>
      <c r="H544" t="b">
        <f t="shared" ca="1" si="69"/>
        <v>0</v>
      </c>
      <c r="I544" t="str">
        <f ca="1">IF(NOT($H544), "", IF($F544=1,MATCH($E$2,OFFSET('정보 입력 시트'!$G547, 0, 0, 1, 15),0),0))</f>
        <v/>
      </c>
      <c r="J544" t="str">
        <f ca="1">IF(NOT($H544),"",IF($G544&lt;1, 0, MATCH($E$3,OFFSET('정보 입력 시트'!$G547, 0, 0, 1, 15),0)))</f>
        <v/>
      </c>
      <c r="K544" t="str">
        <f ca="1">IF(NOT($H544),"",IF($G544&lt;2, 0, MATCH($E$3,OFFSET('정보 입력 시트'!$G547, 0, J544, 1, 15-J544),0)+J544))</f>
        <v/>
      </c>
      <c r="L544" t="str">
        <f t="shared" ca="1" si="70"/>
        <v/>
      </c>
      <c r="M544" t="str" cm="1">
        <f t="array" aca="1" ref="M544" ca="1">_xlfn.IFS(NOT($H544),"",$L544=0,0,TRUE,J544)</f>
        <v/>
      </c>
      <c r="N544" t="str" cm="1">
        <f t="array" aca="1" ref="N544" ca="1">_xlfn.IFS(NOT($H544),"",$L544=0,0,TRUE,K544)</f>
        <v/>
      </c>
      <c r="O544" t="str" cm="1">
        <f t="array" aca="1" ref="O544" ca="1">_xlfn.IFS(NOT($H544), "", $F544=0, IF($G544=0, VLOOKUP("EMPTY",$D$29:$E$31,2,FALSE), VLOOKUP("REQUIRED",$D$29:$E$31,2,FALSE)), $F544&gt;1, VLOOKUP("OVER",$D$29:$E$31,2,FALSE), TRUE, VLOOKUP(I544, $A$9:$B$23, 2,FALSE))</f>
        <v/>
      </c>
      <c r="P544" t="str" cm="1">
        <f t="array" aca="1" ref="P544" ca="1">_xlfn.IFS(NOT($H544), "", $G544&lt;1, VLOOKUP("EMPTY",$D$29:$E$31,2,FALSE), $G544&gt;2, VLOOKUP("OVER",$D$29:$E$31,2,FALSE), TRUE, VLOOKUP(J544, $A$9:$B$23, 2,FALSE))</f>
        <v/>
      </c>
      <c r="Q544" t="str" cm="1">
        <f t="array" aca="1" ref="Q544" ca="1">_xlfn.IFS(NOT($H544), "", $G544&lt;2, VLOOKUP("EMPTY",$D$29:$E$31,2,FALSE), $G544&gt;2, VLOOKUP("OVER",$D$29:$E$31,2,FALSE), TRUE, VLOOKUP(K544, $A$9:$B$23, 2,FALSE))</f>
        <v/>
      </c>
    </row>
    <row r="545" spans="6:17" x14ac:dyDescent="0.3">
      <c r="F545">
        <f ca="1">COUNTIF(OFFSET('정보 입력 시트'!$G548, 0, 0, 1, 15), $E$2)</f>
        <v>0</v>
      </c>
      <c r="G545">
        <f ca="1">COUNTIF(OFFSET('정보 입력 시트'!$G548, 0, 0, 1, 15), $E$3)</f>
        <v>0</v>
      </c>
      <c r="H545" t="b">
        <f t="shared" ca="1" si="69"/>
        <v>0</v>
      </c>
      <c r="I545" t="str">
        <f ca="1">IF(NOT($H545), "", IF($F545=1,MATCH($E$2,OFFSET('정보 입력 시트'!$G548, 0, 0, 1, 15),0),0))</f>
        <v/>
      </c>
      <c r="J545" t="str">
        <f ca="1">IF(NOT($H545),"",IF($G545&lt;1, 0, MATCH($E$3,OFFSET('정보 입력 시트'!$G548, 0, 0, 1, 15),0)))</f>
        <v/>
      </c>
      <c r="K545" t="str">
        <f ca="1">IF(NOT($H545),"",IF($G545&lt;2, 0, MATCH($E$3,OFFSET('정보 입력 시트'!$G548, 0, J545, 1, 15-J545),0)+J545))</f>
        <v/>
      </c>
      <c r="L545" t="str">
        <f t="shared" ca="1" si="70"/>
        <v/>
      </c>
      <c r="M545" t="str" cm="1">
        <f t="array" aca="1" ref="M545" ca="1">_xlfn.IFS(NOT($H545),"",$L545=0,0,TRUE,J545)</f>
        <v/>
      </c>
      <c r="N545" t="str" cm="1">
        <f t="array" aca="1" ref="N545" ca="1">_xlfn.IFS(NOT($H545),"",$L545=0,0,TRUE,K545)</f>
        <v/>
      </c>
      <c r="O545" t="str" cm="1">
        <f t="array" aca="1" ref="O545" ca="1">_xlfn.IFS(NOT($H545), "", $F545=0, IF($G545=0, VLOOKUP("EMPTY",$D$29:$E$31,2,FALSE), VLOOKUP("REQUIRED",$D$29:$E$31,2,FALSE)), $F545&gt;1, VLOOKUP("OVER",$D$29:$E$31,2,FALSE), TRUE, VLOOKUP(I545, $A$9:$B$23, 2,FALSE))</f>
        <v/>
      </c>
      <c r="P545" t="str" cm="1">
        <f t="array" aca="1" ref="P545" ca="1">_xlfn.IFS(NOT($H545), "", $G545&lt;1, VLOOKUP("EMPTY",$D$29:$E$31,2,FALSE), $G545&gt;2, VLOOKUP("OVER",$D$29:$E$31,2,FALSE), TRUE, VLOOKUP(J545, $A$9:$B$23, 2,FALSE))</f>
        <v/>
      </c>
      <c r="Q545" t="str" cm="1">
        <f t="array" aca="1" ref="Q545" ca="1">_xlfn.IFS(NOT($H545), "", $G545&lt;2, VLOOKUP("EMPTY",$D$29:$E$31,2,FALSE), $G545&gt;2, VLOOKUP("OVER",$D$29:$E$31,2,FALSE), TRUE, VLOOKUP(K545, $A$9:$B$23, 2,FALSE))</f>
        <v/>
      </c>
    </row>
    <row r="546" spans="6:17" x14ac:dyDescent="0.3">
      <c r="F546">
        <f ca="1">COUNTIF(OFFSET('정보 입력 시트'!$G549, 0, 0, 1, 15), $E$2)</f>
        <v>0</v>
      </c>
      <c r="G546">
        <f ca="1">COUNTIF(OFFSET('정보 입력 시트'!$G549, 0, 0, 1, 15), $E$3)</f>
        <v>0</v>
      </c>
      <c r="H546" t="b">
        <f t="shared" ca="1" si="69"/>
        <v>0</v>
      </c>
      <c r="I546" t="str">
        <f ca="1">IF(NOT($H546), "", IF($F546=1,MATCH($E$2,OFFSET('정보 입력 시트'!$G549, 0, 0, 1, 15),0),0))</f>
        <v/>
      </c>
      <c r="J546" t="str">
        <f ca="1">IF(NOT($H546),"",IF($G546&lt;1, 0, MATCH($E$3,OFFSET('정보 입력 시트'!$G549, 0, 0, 1, 15),0)))</f>
        <v/>
      </c>
      <c r="K546" t="str">
        <f ca="1">IF(NOT($H546),"",IF($G546&lt;2, 0, MATCH($E$3,OFFSET('정보 입력 시트'!$G549, 0, J546, 1, 15-J546),0)+J546))</f>
        <v/>
      </c>
      <c r="L546" t="str">
        <f t="shared" ca="1" si="70"/>
        <v/>
      </c>
      <c r="M546" t="str" cm="1">
        <f t="array" aca="1" ref="M546" ca="1">_xlfn.IFS(NOT($H546),"",$L546=0,0,TRUE,J546)</f>
        <v/>
      </c>
      <c r="N546" t="str" cm="1">
        <f t="array" aca="1" ref="N546" ca="1">_xlfn.IFS(NOT($H546),"",$L546=0,0,TRUE,K546)</f>
        <v/>
      </c>
      <c r="O546" t="str" cm="1">
        <f t="array" aca="1" ref="O546" ca="1">_xlfn.IFS(NOT($H546), "", $F546=0, IF($G546=0, VLOOKUP("EMPTY",$D$29:$E$31,2,FALSE), VLOOKUP("REQUIRED",$D$29:$E$31,2,FALSE)), $F546&gt;1, VLOOKUP("OVER",$D$29:$E$31,2,FALSE), TRUE, VLOOKUP(I546, $A$9:$B$23, 2,FALSE))</f>
        <v/>
      </c>
      <c r="P546" t="str" cm="1">
        <f t="array" aca="1" ref="P546" ca="1">_xlfn.IFS(NOT($H546), "", $G546&lt;1, VLOOKUP("EMPTY",$D$29:$E$31,2,FALSE), $G546&gt;2, VLOOKUP("OVER",$D$29:$E$31,2,FALSE), TRUE, VLOOKUP(J546, $A$9:$B$23, 2,FALSE))</f>
        <v/>
      </c>
      <c r="Q546" t="str" cm="1">
        <f t="array" aca="1" ref="Q546" ca="1">_xlfn.IFS(NOT($H546), "", $G546&lt;2, VLOOKUP("EMPTY",$D$29:$E$31,2,FALSE), $G546&gt;2, VLOOKUP("OVER",$D$29:$E$31,2,FALSE), TRUE, VLOOKUP(K546, $A$9:$B$23, 2,FALSE))</f>
        <v/>
      </c>
    </row>
    <row r="547" spans="6:17" x14ac:dyDescent="0.3">
      <c r="F547">
        <f ca="1">COUNTIF(OFFSET('정보 입력 시트'!$G550, 0, 0, 1, 15), $E$2)</f>
        <v>0</v>
      </c>
      <c r="G547">
        <f ca="1">COUNTIF(OFFSET('정보 입력 시트'!$G550, 0, 0, 1, 15), $E$3)</f>
        <v>0</v>
      </c>
      <c r="H547" t="b">
        <f t="shared" ca="1" si="69"/>
        <v>0</v>
      </c>
      <c r="I547" t="str">
        <f ca="1">IF(NOT($H547), "", IF($F547=1,MATCH($E$2,OFFSET('정보 입력 시트'!$G550, 0, 0, 1, 15),0),0))</f>
        <v/>
      </c>
      <c r="J547" t="str">
        <f ca="1">IF(NOT($H547),"",IF($G547&lt;1, 0, MATCH($E$3,OFFSET('정보 입력 시트'!$G550, 0, 0, 1, 15),0)))</f>
        <v/>
      </c>
      <c r="K547" t="str">
        <f ca="1">IF(NOT($H547),"",IF($G547&lt;2, 0, MATCH($E$3,OFFSET('정보 입력 시트'!$G550, 0, J547, 1, 15-J547),0)+J547))</f>
        <v/>
      </c>
      <c r="L547" t="str">
        <f t="shared" ca="1" si="70"/>
        <v/>
      </c>
      <c r="M547" t="str" cm="1">
        <f t="array" aca="1" ref="M547" ca="1">_xlfn.IFS(NOT($H547),"",$L547=0,0,TRUE,J547)</f>
        <v/>
      </c>
      <c r="N547" t="str" cm="1">
        <f t="array" aca="1" ref="N547" ca="1">_xlfn.IFS(NOT($H547),"",$L547=0,0,TRUE,K547)</f>
        <v/>
      </c>
      <c r="O547" t="str" cm="1">
        <f t="array" aca="1" ref="O547" ca="1">_xlfn.IFS(NOT($H547), "", $F547=0, IF($G547=0, VLOOKUP("EMPTY",$D$29:$E$31,2,FALSE), VLOOKUP("REQUIRED",$D$29:$E$31,2,FALSE)), $F547&gt;1, VLOOKUP("OVER",$D$29:$E$31,2,FALSE), TRUE, VLOOKUP(I547, $A$9:$B$23, 2,FALSE))</f>
        <v/>
      </c>
      <c r="P547" t="str" cm="1">
        <f t="array" aca="1" ref="P547" ca="1">_xlfn.IFS(NOT($H547), "", $G547&lt;1, VLOOKUP("EMPTY",$D$29:$E$31,2,FALSE), $G547&gt;2, VLOOKUP("OVER",$D$29:$E$31,2,FALSE), TRUE, VLOOKUP(J547, $A$9:$B$23, 2,FALSE))</f>
        <v/>
      </c>
      <c r="Q547" t="str" cm="1">
        <f t="array" aca="1" ref="Q547" ca="1">_xlfn.IFS(NOT($H547), "", $G547&lt;2, VLOOKUP("EMPTY",$D$29:$E$31,2,FALSE), $G547&gt;2, VLOOKUP("OVER",$D$29:$E$31,2,FALSE), TRUE, VLOOKUP(K547, $A$9:$B$23, 2,FALSE))</f>
        <v/>
      </c>
    </row>
    <row r="548" spans="6:17" x14ac:dyDescent="0.3">
      <c r="F548">
        <f ca="1">COUNTIF(OFFSET('정보 입력 시트'!$G551, 0, 0, 1, 15), $E$2)</f>
        <v>0</v>
      </c>
      <c r="G548">
        <f ca="1">COUNTIF(OFFSET('정보 입력 시트'!$G551, 0, 0, 1, 15), $E$3)</f>
        <v>0</v>
      </c>
      <c r="H548" t="b">
        <f t="shared" ca="1" si="69"/>
        <v>0</v>
      </c>
      <c r="I548" t="str">
        <f ca="1">IF(NOT($H548), "", IF($F548=1,MATCH($E$2,OFFSET('정보 입력 시트'!$G551, 0, 0, 1, 15),0),0))</f>
        <v/>
      </c>
      <c r="J548" t="str">
        <f ca="1">IF(NOT($H548),"",IF($G548&lt;1, 0, MATCH($E$3,OFFSET('정보 입력 시트'!$G551, 0, 0, 1, 15),0)))</f>
        <v/>
      </c>
      <c r="K548" t="str">
        <f ca="1">IF(NOT($H548),"",IF($G548&lt;2, 0, MATCH($E$3,OFFSET('정보 입력 시트'!$G551, 0, J548, 1, 15-J548),0)+J548))</f>
        <v/>
      </c>
      <c r="L548" t="str">
        <f t="shared" ca="1" si="70"/>
        <v/>
      </c>
      <c r="M548" t="str" cm="1">
        <f t="array" aca="1" ref="M548" ca="1">_xlfn.IFS(NOT($H548),"",$L548=0,0,TRUE,J548)</f>
        <v/>
      </c>
      <c r="N548" t="str" cm="1">
        <f t="array" aca="1" ref="N548" ca="1">_xlfn.IFS(NOT($H548),"",$L548=0,0,TRUE,K548)</f>
        <v/>
      </c>
      <c r="O548" t="str" cm="1">
        <f t="array" aca="1" ref="O548" ca="1">_xlfn.IFS(NOT($H548), "", $F548=0, IF($G548=0, VLOOKUP("EMPTY",$D$29:$E$31,2,FALSE), VLOOKUP("REQUIRED",$D$29:$E$31,2,FALSE)), $F548&gt;1, VLOOKUP("OVER",$D$29:$E$31,2,FALSE), TRUE, VLOOKUP(I548, $A$9:$B$23, 2,FALSE))</f>
        <v/>
      </c>
      <c r="P548" t="str" cm="1">
        <f t="array" aca="1" ref="P548" ca="1">_xlfn.IFS(NOT($H548), "", $G548&lt;1, VLOOKUP("EMPTY",$D$29:$E$31,2,FALSE), $G548&gt;2, VLOOKUP("OVER",$D$29:$E$31,2,FALSE), TRUE, VLOOKUP(J548, $A$9:$B$23, 2,FALSE))</f>
        <v/>
      </c>
      <c r="Q548" t="str" cm="1">
        <f t="array" aca="1" ref="Q548" ca="1">_xlfn.IFS(NOT($H548), "", $G548&lt;2, VLOOKUP("EMPTY",$D$29:$E$31,2,FALSE), $G548&gt;2, VLOOKUP("OVER",$D$29:$E$31,2,FALSE), TRUE, VLOOKUP(K548, $A$9:$B$23, 2,FALSE))</f>
        <v/>
      </c>
    </row>
    <row r="549" spans="6:17" x14ac:dyDescent="0.3">
      <c r="F549">
        <f ca="1">COUNTIF(OFFSET('정보 입력 시트'!$G552, 0, 0, 1, 15), $E$2)</f>
        <v>0</v>
      </c>
      <c r="G549">
        <f ca="1">COUNTIF(OFFSET('정보 입력 시트'!$G552, 0, 0, 1, 15), $E$3)</f>
        <v>0</v>
      </c>
      <c r="H549" t="b">
        <f t="shared" ca="1" si="69"/>
        <v>0</v>
      </c>
      <c r="I549" t="str">
        <f ca="1">IF(NOT($H549), "", IF($F549=1,MATCH($E$2,OFFSET('정보 입력 시트'!$G552, 0, 0, 1, 15),0),0))</f>
        <v/>
      </c>
      <c r="J549" t="str">
        <f ca="1">IF(NOT($H549),"",IF($G549&lt;1, 0, MATCH($E$3,OFFSET('정보 입력 시트'!$G552, 0, 0, 1, 15),0)))</f>
        <v/>
      </c>
      <c r="K549" t="str">
        <f ca="1">IF(NOT($H549),"",IF($G549&lt;2, 0, MATCH($E$3,OFFSET('정보 입력 시트'!$G552, 0, J549, 1, 15-J549),0)+J549))</f>
        <v/>
      </c>
      <c r="L549" t="str">
        <f t="shared" ca="1" si="70"/>
        <v/>
      </c>
      <c r="M549" t="str" cm="1">
        <f t="array" aca="1" ref="M549" ca="1">_xlfn.IFS(NOT($H549),"",$L549=0,0,TRUE,J549)</f>
        <v/>
      </c>
      <c r="N549" t="str" cm="1">
        <f t="array" aca="1" ref="N549" ca="1">_xlfn.IFS(NOT($H549),"",$L549=0,0,TRUE,K549)</f>
        <v/>
      </c>
      <c r="O549" t="str" cm="1">
        <f t="array" aca="1" ref="O549" ca="1">_xlfn.IFS(NOT($H549), "", $F549=0, IF($G549=0, VLOOKUP("EMPTY",$D$29:$E$31,2,FALSE), VLOOKUP("REQUIRED",$D$29:$E$31,2,FALSE)), $F549&gt;1, VLOOKUP("OVER",$D$29:$E$31,2,FALSE), TRUE, VLOOKUP(I549, $A$9:$B$23, 2,FALSE))</f>
        <v/>
      </c>
      <c r="P549" t="str" cm="1">
        <f t="array" aca="1" ref="P549" ca="1">_xlfn.IFS(NOT($H549), "", $G549&lt;1, VLOOKUP("EMPTY",$D$29:$E$31,2,FALSE), $G549&gt;2, VLOOKUP("OVER",$D$29:$E$31,2,FALSE), TRUE, VLOOKUP(J549, $A$9:$B$23, 2,FALSE))</f>
        <v/>
      </c>
      <c r="Q549" t="str" cm="1">
        <f t="array" aca="1" ref="Q549" ca="1">_xlfn.IFS(NOT($H549), "", $G549&lt;2, VLOOKUP("EMPTY",$D$29:$E$31,2,FALSE), $G549&gt;2, VLOOKUP("OVER",$D$29:$E$31,2,FALSE), TRUE, VLOOKUP(K549, $A$9:$B$23, 2,FALSE))</f>
        <v/>
      </c>
    </row>
    <row r="550" spans="6:17" x14ac:dyDescent="0.3">
      <c r="F550">
        <f ca="1">COUNTIF(OFFSET('정보 입력 시트'!$G553, 0, 0, 1, 15), $E$2)</f>
        <v>0</v>
      </c>
      <c r="G550">
        <f ca="1">COUNTIF(OFFSET('정보 입력 시트'!$G553, 0, 0, 1, 15), $E$3)</f>
        <v>0</v>
      </c>
      <c r="H550" t="b">
        <f t="shared" ca="1" si="69"/>
        <v>0</v>
      </c>
      <c r="I550" t="str">
        <f ca="1">IF(NOT($H550), "", IF($F550=1,MATCH($E$2,OFFSET('정보 입력 시트'!$G553, 0, 0, 1, 15),0),0))</f>
        <v/>
      </c>
      <c r="J550" t="str">
        <f ca="1">IF(NOT($H550),"",IF($G550&lt;1, 0, MATCH($E$3,OFFSET('정보 입력 시트'!$G553, 0, 0, 1, 15),0)))</f>
        <v/>
      </c>
      <c r="K550" t="str">
        <f ca="1">IF(NOT($H550),"",IF($G550&lt;2, 0, MATCH($E$3,OFFSET('정보 입력 시트'!$G553, 0, J550, 1, 15-J550),0)+J550))</f>
        <v/>
      </c>
      <c r="L550" t="str">
        <f t="shared" ca="1" si="70"/>
        <v/>
      </c>
      <c r="M550" t="str" cm="1">
        <f t="array" aca="1" ref="M550" ca="1">_xlfn.IFS(NOT($H550),"",$L550=0,0,TRUE,J550)</f>
        <v/>
      </c>
      <c r="N550" t="str" cm="1">
        <f t="array" aca="1" ref="N550" ca="1">_xlfn.IFS(NOT($H550),"",$L550=0,0,TRUE,K550)</f>
        <v/>
      </c>
      <c r="O550" t="str" cm="1">
        <f t="array" aca="1" ref="O550" ca="1">_xlfn.IFS(NOT($H550), "", $F550=0, IF($G550=0, VLOOKUP("EMPTY",$D$29:$E$31,2,FALSE), VLOOKUP("REQUIRED",$D$29:$E$31,2,FALSE)), $F550&gt;1, VLOOKUP("OVER",$D$29:$E$31,2,FALSE), TRUE, VLOOKUP(I550, $A$9:$B$23, 2,FALSE))</f>
        <v/>
      </c>
      <c r="P550" t="str" cm="1">
        <f t="array" aca="1" ref="P550" ca="1">_xlfn.IFS(NOT($H550), "", $G550&lt;1, VLOOKUP("EMPTY",$D$29:$E$31,2,FALSE), $G550&gt;2, VLOOKUP("OVER",$D$29:$E$31,2,FALSE), TRUE, VLOOKUP(J550, $A$9:$B$23, 2,FALSE))</f>
        <v/>
      </c>
      <c r="Q550" t="str" cm="1">
        <f t="array" aca="1" ref="Q550" ca="1">_xlfn.IFS(NOT($H550), "", $G550&lt;2, VLOOKUP("EMPTY",$D$29:$E$31,2,FALSE), $G550&gt;2, VLOOKUP("OVER",$D$29:$E$31,2,FALSE), TRUE, VLOOKUP(K550, $A$9:$B$23, 2,FALSE))</f>
        <v/>
      </c>
    </row>
    <row r="551" spans="6:17" x14ac:dyDescent="0.3">
      <c r="F551">
        <f ca="1">COUNTIF(OFFSET('정보 입력 시트'!$G554, 0, 0, 1, 15), $E$2)</f>
        <v>0</v>
      </c>
      <c r="G551">
        <f ca="1">COUNTIF(OFFSET('정보 입력 시트'!$G554, 0, 0, 1, 15), $E$3)</f>
        <v>0</v>
      </c>
      <c r="H551" t="b">
        <f t="shared" ca="1" si="69"/>
        <v>0</v>
      </c>
      <c r="I551" t="str">
        <f ca="1">IF(NOT($H551), "", IF($F551=1,MATCH($E$2,OFFSET('정보 입력 시트'!$G554, 0, 0, 1, 15),0),0))</f>
        <v/>
      </c>
      <c r="J551" t="str">
        <f ca="1">IF(NOT($H551),"",IF($G551&lt;1, 0, MATCH($E$3,OFFSET('정보 입력 시트'!$G554, 0, 0, 1, 15),0)))</f>
        <v/>
      </c>
      <c r="K551" t="str">
        <f ca="1">IF(NOT($H551),"",IF($G551&lt;2, 0, MATCH($E$3,OFFSET('정보 입력 시트'!$G554, 0, J551, 1, 15-J551),0)+J551))</f>
        <v/>
      </c>
      <c r="L551" t="str">
        <f t="shared" ca="1" si="70"/>
        <v/>
      </c>
      <c r="M551" t="str" cm="1">
        <f t="array" aca="1" ref="M551" ca="1">_xlfn.IFS(NOT($H551),"",$L551=0,0,TRUE,J551)</f>
        <v/>
      </c>
      <c r="N551" t="str" cm="1">
        <f t="array" aca="1" ref="N551" ca="1">_xlfn.IFS(NOT($H551),"",$L551=0,0,TRUE,K551)</f>
        <v/>
      </c>
      <c r="O551" t="str" cm="1">
        <f t="array" aca="1" ref="O551" ca="1">_xlfn.IFS(NOT($H551), "", $F551=0, IF($G551=0, VLOOKUP("EMPTY",$D$29:$E$31,2,FALSE), VLOOKUP("REQUIRED",$D$29:$E$31,2,FALSE)), $F551&gt;1, VLOOKUP("OVER",$D$29:$E$31,2,FALSE), TRUE, VLOOKUP(I551, $A$9:$B$23, 2,FALSE))</f>
        <v/>
      </c>
      <c r="P551" t="str" cm="1">
        <f t="array" aca="1" ref="P551" ca="1">_xlfn.IFS(NOT($H551), "", $G551&lt;1, VLOOKUP("EMPTY",$D$29:$E$31,2,FALSE), $G551&gt;2, VLOOKUP("OVER",$D$29:$E$31,2,FALSE), TRUE, VLOOKUP(J551, $A$9:$B$23, 2,FALSE))</f>
        <v/>
      </c>
      <c r="Q551" t="str" cm="1">
        <f t="array" aca="1" ref="Q551" ca="1">_xlfn.IFS(NOT($H551), "", $G551&lt;2, VLOOKUP("EMPTY",$D$29:$E$31,2,FALSE), $G551&gt;2, VLOOKUP("OVER",$D$29:$E$31,2,FALSE), TRUE, VLOOKUP(K551, $A$9:$B$23, 2,FALSE))</f>
        <v/>
      </c>
    </row>
    <row r="552" spans="6:17" x14ac:dyDescent="0.3">
      <c r="F552">
        <f ca="1">COUNTIF(OFFSET('정보 입력 시트'!$G555, 0, 0, 1, 15), $E$2)</f>
        <v>0</v>
      </c>
      <c r="G552">
        <f ca="1">COUNTIF(OFFSET('정보 입력 시트'!$G555, 0, 0, 1, 15), $E$3)</f>
        <v>0</v>
      </c>
      <c r="H552" t="b">
        <f t="shared" ca="1" si="69"/>
        <v>0</v>
      </c>
      <c r="I552" t="str">
        <f ca="1">IF(NOT($H552), "", IF($F552=1,MATCH($E$2,OFFSET('정보 입력 시트'!$G555, 0, 0, 1, 15),0),0))</f>
        <v/>
      </c>
      <c r="J552" t="str">
        <f ca="1">IF(NOT($H552),"",IF($G552&lt;1, 0, MATCH($E$3,OFFSET('정보 입력 시트'!$G555, 0, 0, 1, 15),0)))</f>
        <v/>
      </c>
      <c r="K552" t="str">
        <f ca="1">IF(NOT($H552),"",IF($G552&lt;2, 0, MATCH($E$3,OFFSET('정보 입력 시트'!$G555, 0, J552, 1, 15-J552),0)+J552))</f>
        <v/>
      </c>
      <c r="L552" t="str">
        <f t="shared" ca="1" si="70"/>
        <v/>
      </c>
      <c r="M552" t="str" cm="1">
        <f t="array" aca="1" ref="M552" ca="1">_xlfn.IFS(NOT($H552),"",$L552=0,0,TRUE,J552)</f>
        <v/>
      </c>
      <c r="N552" t="str" cm="1">
        <f t="array" aca="1" ref="N552" ca="1">_xlfn.IFS(NOT($H552),"",$L552=0,0,TRUE,K552)</f>
        <v/>
      </c>
      <c r="O552" t="str" cm="1">
        <f t="array" aca="1" ref="O552" ca="1">_xlfn.IFS(NOT($H552), "", $F552=0, IF($G552=0, VLOOKUP("EMPTY",$D$29:$E$31,2,FALSE), VLOOKUP("REQUIRED",$D$29:$E$31,2,FALSE)), $F552&gt;1, VLOOKUP("OVER",$D$29:$E$31,2,FALSE), TRUE, VLOOKUP(I552, $A$9:$B$23, 2,FALSE))</f>
        <v/>
      </c>
      <c r="P552" t="str" cm="1">
        <f t="array" aca="1" ref="P552" ca="1">_xlfn.IFS(NOT($H552), "", $G552&lt;1, VLOOKUP("EMPTY",$D$29:$E$31,2,FALSE), $G552&gt;2, VLOOKUP("OVER",$D$29:$E$31,2,FALSE), TRUE, VLOOKUP(J552, $A$9:$B$23, 2,FALSE))</f>
        <v/>
      </c>
      <c r="Q552" t="str" cm="1">
        <f t="array" aca="1" ref="Q552" ca="1">_xlfn.IFS(NOT($H552), "", $G552&lt;2, VLOOKUP("EMPTY",$D$29:$E$31,2,FALSE), $G552&gt;2, VLOOKUP("OVER",$D$29:$E$31,2,FALSE), TRUE, VLOOKUP(K552, $A$9:$B$23, 2,FALSE))</f>
        <v/>
      </c>
    </row>
    <row r="553" spans="6:17" x14ac:dyDescent="0.3">
      <c r="F553">
        <f ca="1">COUNTIF(OFFSET('정보 입력 시트'!$G556, 0, 0, 1, 15), $E$2)</f>
        <v>0</v>
      </c>
      <c r="G553">
        <f ca="1">COUNTIF(OFFSET('정보 입력 시트'!$G556, 0, 0, 1, 15), $E$3)</f>
        <v>0</v>
      </c>
      <c r="H553" t="b">
        <f t="shared" ca="1" si="69"/>
        <v>0</v>
      </c>
      <c r="I553" t="str">
        <f ca="1">IF(NOT($H553), "", IF($F553=1,MATCH($E$2,OFFSET('정보 입력 시트'!$G556, 0, 0, 1, 15),0),0))</f>
        <v/>
      </c>
      <c r="J553" t="str">
        <f ca="1">IF(NOT($H553),"",IF($G553&lt;1, 0, MATCH($E$3,OFFSET('정보 입력 시트'!$G556, 0, 0, 1, 15),0)))</f>
        <v/>
      </c>
      <c r="K553" t="str">
        <f ca="1">IF(NOT($H553),"",IF($G553&lt;2, 0, MATCH($E$3,OFFSET('정보 입력 시트'!$G556, 0, J553, 1, 15-J553),0)+J553))</f>
        <v/>
      </c>
      <c r="L553" t="str">
        <f t="shared" ca="1" si="70"/>
        <v/>
      </c>
      <c r="M553" t="str" cm="1">
        <f t="array" aca="1" ref="M553" ca="1">_xlfn.IFS(NOT($H553),"",$L553=0,0,TRUE,J553)</f>
        <v/>
      </c>
      <c r="N553" t="str" cm="1">
        <f t="array" aca="1" ref="N553" ca="1">_xlfn.IFS(NOT($H553),"",$L553=0,0,TRUE,K553)</f>
        <v/>
      </c>
      <c r="O553" t="str" cm="1">
        <f t="array" aca="1" ref="O553" ca="1">_xlfn.IFS(NOT($H553), "", $F553=0, IF($G553=0, VLOOKUP("EMPTY",$D$29:$E$31,2,FALSE), VLOOKUP("REQUIRED",$D$29:$E$31,2,FALSE)), $F553&gt;1, VLOOKUP("OVER",$D$29:$E$31,2,FALSE), TRUE, VLOOKUP(I553, $A$9:$B$23, 2,FALSE))</f>
        <v/>
      </c>
      <c r="P553" t="str" cm="1">
        <f t="array" aca="1" ref="P553" ca="1">_xlfn.IFS(NOT($H553), "", $G553&lt;1, VLOOKUP("EMPTY",$D$29:$E$31,2,FALSE), $G553&gt;2, VLOOKUP("OVER",$D$29:$E$31,2,FALSE), TRUE, VLOOKUP(J553, $A$9:$B$23, 2,FALSE))</f>
        <v/>
      </c>
      <c r="Q553" t="str" cm="1">
        <f t="array" aca="1" ref="Q553" ca="1">_xlfn.IFS(NOT($H553), "", $G553&lt;2, VLOOKUP("EMPTY",$D$29:$E$31,2,FALSE), $G553&gt;2, VLOOKUP("OVER",$D$29:$E$31,2,FALSE), TRUE, VLOOKUP(K553, $A$9:$B$23, 2,FALSE))</f>
        <v/>
      </c>
    </row>
    <row r="554" spans="6:17" x14ac:dyDescent="0.3">
      <c r="F554">
        <f ca="1">COUNTIF(OFFSET('정보 입력 시트'!$G557, 0, 0, 1, 15), $E$2)</f>
        <v>0</v>
      </c>
      <c r="G554">
        <f ca="1">COUNTIF(OFFSET('정보 입력 시트'!$G557, 0, 0, 1, 15), $E$3)</f>
        <v>0</v>
      </c>
      <c r="H554" t="b">
        <f t="shared" ca="1" si="69"/>
        <v>0</v>
      </c>
      <c r="I554" t="str">
        <f ca="1">IF(NOT($H554), "", IF($F554=1,MATCH($E$2,OFFSET('정보 입력 시트'!$G557, 0, 0, 1, 15),0),0))</f>
        <v/>
      </c>
      <c r="J554" t="str">
        <f ca="1">IF(NOT($H554),"",IF($G554&lt;1, 0, MATCH($E$3,OFFSET('정보 입력 시트'!$G557, 0, 0, 1, 15),0)))</f>
        <v/>
      </c>
      <c r="K554" t="str">
        <f ca="1">IF(NOT($H554),"",IF($G554&lt;2, 0, MATCH($E$3,OFFSET('정보 입력 시트'!$G557, 0, J554, 1, 15-J554),0)+J554))</f>
        <v/>
      </c>
      <c r="L554" t="str">
        <f t="shared" ca="1" si="70"/>
        <v/>
      </c>
      <c r="M554" t="str" cm="1">
        <f t="array" aca="1" ref="M554" ca="1">_xlfn.IFS(NOT($H554),"",$L554=0,0,TRUE,J554)</f>
        <v/>
      </c>
      <c r="N554" t="str" cm="1">
        <f t="array" aca="1" ref="N554" ca="1">_xlfn.IFS(NOT($H554),"",$L554=0,0,TRUE,K554)</f>
        <v/>
      </c>
      <c r="O554" t="str" cm="1">
        <f t="array" aca="1" ref="O554" ca="1">_xlfn.IFS(NOT($H554), "", $F554=0, IF($G554=0, VLOOKUP("EMPTY",$D$29:$E$31,2,FALSE), VLOOKUP("REQUIRED",$D$29:$E$31,2,FALSE)), $F554&gt;1, VLOOKUP("OVER",$D$29:$E$31,2,FALSE), TRUE, VLOOKUP(I554, $A$9:$B$23, 2,FALSE))</f>
        <v/>
      </c>
      <c r="P554" t="str" cm="1">
        <f t="array" aca="1" ref="P554" ca="1">_xlfn.IFS(NOT($H554), "", $G554&lt;1, VLOOKUP("EMPTY",$D$29:$E$31,2,FALSE), $G554&gt;2, VLOOKUP("OVER",$D$29:$E$31,2,FALSE), TRUE, VLOOKUP(J554, $A$9:$B$23, 2,FALSE))</f>
        <v/>
      </c>
      <c r="Q554" t="str" cm="1">
        <f t="array" aca="1" ref="Q554" ca="1">_xlfn.IFS(NOT($H554), "", $G554&lt;2, VLOOKUP("EMPTY",$D$29:$E$31,2,FALSE), $G554&gt;2, VLOOKUP("OVER",$D$29:$E$31,2,FALSE), TRUE, VLOOKUP(K554, $A$9:$B$23, 2,FALSE))</f>
        <v/>
      </c>
    </row>
    <row r="555" spans="6:17" x14ac:dyDescent="0.3">
      <c r="F555">
        <f ca="1">COUNTIF(OFFSET('정보 입력 시트'!$G558, 0, 0, 1, 15), $E$2)</f>
        <v>0</v>
      </c>
      <c r="G555">
        <f ca="1">COUNTIF(OFFSET('정보 입력 시트'!$G558, 0, 0, 1, 15), $E$3)</f>
        <v>0</v>
      </c>
      <c r="H555" t="b">
        <f t="shared" ca="1" si="69"/>
        <v>0</v>
      </c>
      <c r="I555" t="str">
        <f ca="1">IF(NOT($H555), "", IF($F555=1,MATCH($E$2,OFFSET('정보 입력 시트'!$G558, 0, 0, 1, 15),0),0))</f>
        <v/>
      </c>
      <c r="J555" t="str">
        <f ca="1">IF(NOT($H555),"",IF($G555&lt;1, 0, MATCH($E$3,OFFSET('정보 입력 시트'!$G558, 0, 0, 1, 15),0)))</f>
        <v/>
      </c>
      <c r="K555" t="str">
        <f ca="1">IF(NOT($H555),"",IF($G555&lt;2, 0, MATCH($E$3,OFFSET('정보 입력 시트'!$G558, 0, J555, 1, 15-J555),0)+J555))</f>
        <v/>
      </c>
      <c r="L555" t="str">
        <f t="shared" ca="1" si="70"/>
        <v/>
      </c>
      <c r="M555" t="str" cm="1">
        <f t="array" aca="1" ref="M555" ca="1">_xlfn.IFS(NOT($H555),"",$L555=0,0,TRUE,J555)</f>
        <v/>
      </c>
      <c r="N555" t="str" cm="1">
        <f t="array" aca="1" ref="N555" ca="1">_xlfn.IFS(NOT($H555),"",$L555=0,0,TRUE,K555)</f>
        <v/>
      </c>
      <c r="O555" t="str" cm="1">
        <f t="array" aca="1" ref="O555" ca="1">_xlfn.IFS(NOT($H555), "", $F555=0, IF($G555=0, VLOOKUP("EMPTY",$D$29:$E$31,2,FALSE), VLOOKUP("REQUIRED",$D$29:$E$31,2,FALSE)), $F555&gt;1, VLOOKUP("OVER",$D$29:$E$31,2,FALSE), TRUE, VLOOKUP(I555, $A$9:$B$23, 2,FALSE))</f>
        <v/>
      </c>
      <c r="P555" t="str" cm="1">
        <f t="array" aca="1" ref="P555" ca="1">_xlfn.IFS(NOT($H555), "", $G555&lt;1, VLOOKUP("EMPTY",$D$29:$E$31,2,FALSE), $G555&gt;2, VLOOKUP("OVER",$D$29:$E$31,2,FALSE), TRUE, VLOOKUP(J555, $A$9:$B$23, 2,FALSE))</f>
        <v/>
      </c>
      <c r="Q555" t="str" cm="1">
        <f t="array" aca="1" ref="Q555" ca="1">_xlfn.IFS(NOT($H555), "", $G555&lt;2, VLOOKUP("EMPTY",$D$29:$E$31,2,FALSE), $G555&gt;2, VLOOKUP("OVER",$D$29:$E$31,2,FALSE), TRUE, VLOOKUP(K555, $A$9:$B$23, 2,FALSE))</f>
        <v/>
      </c>
    </row>
    <row r="556" spans="6:17" x14ac:dyDescent="0.3">
      <c r="F556">
        <f ca="1">COUNTIF(OFFSET('정보 입력 시트'!$G559, 0, 0, 1, 15), $E$2)</f>
        <v>0</v>
      </c>
      <c r="G556">
        <f ca="1">COUNTIF(OFFSET('정보 입력 시트'!$G559, 0, 0, 1, 15), $E$3)</f>
        <v>0</v>
      </c>
      <c r="H556" t="b">
        <f t="shared" ca="1" si="69"/>
        <v>0</v>
      </c>
      <c r="I556" t="str">
        <f ca="1">IF(NOT($H556), "", IF($F556=1,MATCH($E$2,OFFSET('정보 입력 시트'!$G559, 0, 0, 1, 15),0),0))</f>
        <v/>
      </c>
      <c r="J556" t="str">
        <f ca="1">IF(NOT($H556),"",IF($G556&lt;1, 0, MATCH($E$3,OFFSET('정보 입력 시트'!$G559, 0, 0, 1, 15),0)))</f>
        <v/>
      </c>
      <c r="K556" t="str">
        <f ca="1">IF(NOT($H556),"",IF($G556&lt;2, 0, MATCH($E$3,OFFSET('정보 입력 시트'!$G559, 0, J556, 1, 15-J556),0)+J556))</f>
        <v/>
      </c>
      <c r="L556" t="str">
        <f t="shared" ca="1" si="70"/>
        <v/>
      </c>
      <c r="M556" t="str" cm="1">
        <f t="array" aca="1" ref="M556" ca="1">_xlfn.IFS(NOT($H556),"",$L556=0,0,TRUE,J556)</f>
        <v/>
      </c>
      <c r="N556" t="str" cm="1">
        <f t="array" aca="1" ref="N556" ca="1">_xlfn.IFS(NOT($H556),"",$L556=0,0,TRUE,K556)</f>
        <v/>
      </c>
      <c r="O556" t="str" cm="1">
        <f t="array" aca="1" ref="O556" ca="1">_xlfn.IFS(NOT($H556), "", $F556=0, IF($G556=0, VLOOKUP("EMPTY",$D$29:$E$31,2,FALSE), VLOOKUP("REQUIRED",$D$29:$E$31,2,FALSE)), $F556&gt;1, VLOOKUP("OVER",$D$29:$E$31,2,FALSE), TRUE, VLOOKUP(I556, $A$9:$B$23, 2,FALSE))</f>
        <v/>
      </c>
      <c r="P556" t="str" cm="1">
        <f t="array" aca="1" ref="P556" ca="1">_xlfn.IFS(NOT($H556), "", $G556&lt;1, VLOOKUP("EMPTY",$D$29:$E$31,2,FALSE), $G556&gt;2, VLOOKUP("OVER",$D$29:$E$31,2,FALSE), TRUE, VLOOKUP(J556, $A$9:$B$23, 2,FALSE))</f>
        <v/>
      </c>
      <c r="Q556" t="str" cm="1">
        <f t="array" aca="1" ref="Q556" ca="1">_xlfn.IFS(NOT($H556), "", $G556&lt;2, VLOOKUP("EMPTY",$D$29:$E$31,2,FALSE), $G556&gt;2, VLOOKUP("OVER",$D$29:$E$31,2,FALSE), TRUE, VLOOKUP(K556, $A$9:$B$23, 2,FALSE))</f>
        <v/>
      </c>
    </row>
    <row r="557" spans="6:17" x14ac:dyDescent="0.3">
      <c r="F557">
        <f ca="1">COUNTIF(OFFSET('정보 입력 시트'!$G560, 0, 0, 1, 15), $E$2)</f>
        <v>0</v>
      </c>
      <c r="G557">
        <f ca="1">COUNTIF(OFFSET('정보 입력 시트'!$G560, 0, 0, 1, 15), $E$3)</f>
        <v>0</v>
      </c>
      <c r="H557" t="b">
        <f t="shared" ca="1" si="69"/>
        <v>0</v>
      </c>
      <c r="I557" t="str">
        <f ca="1">IF(NOT($H557), "", IF($F557=1,MATCH($E$2,OFFSET('정보 입력 시트'!$G560, 0, 0, 1, 15),0),0))</f>
        <v/>
      </c>
      <c r="J557" t="str">
        <f ca="1">IF(NOT($H557),"",IF($G557&lt;1, 0, MATCH($E$3,OFFSET('정보 입력 시트'!$G560, 0, 0, 1, 15),0)))</f>
        <v/>
      </c>
      <c r="K557" t="str">
        <f ca="1">IF(NOT($H557),"",IF($G557&lt;2, 0, MATCH($E$3,OFFSET('정보 입력 시트'!$G560, 0, J557, 1, 15-J557),0)+J557))</f>
        <v/>
      </c>
      <c r="L557" t="str">
        <f t="shared" ca="1" si="70"/>
        <v/>
      </c>
      <c r="M557" t="str" cm="1">
        <f t="array" aca="1" ref="M557" ca="1">_xlfn.IFS(NOT($H557),"",$L557=0,0,TRUE,J557)</f>
        <v/>
      </c>
      <c r="N557" t="str" cm="1">
        <f t="array" aca="1" ref="N557" ca="1">_xlfn.IFS(NOT($H557),"",$L557=0,0,TRUE,K557)</f>
        <v/>
      </c>
      <c r="O557" t="str" cm="1">
        <f t="array" aca="1" ref="O557" ca="1">_xlfn.IFS(NOT($H557), "", $F557=0, IF($G557=0, VLOOKUP("EMPTY",$D$29:$E$31,2,FALSE), VLOOKUP("REQUIRED",$D$29:$E$31,2,FALSE)), $F557&gt;1, VLOOKUP("OVER",$D$29:$E$31,2,FALSE), TRUE, VLOOKUP(I557, $A$9:$B$23, 2,FALSE))</f>
        <v/>
      </c>
      <c r="P557" t="str" cm="1">
        <f t="array" aca="1" ref="P557" ca="1">_xlfn.IFS(NOT($H557), "", $G557&lt;1, VLOOKUP("EMPTY",$D$29:$E$31,2,FALSE), $G557&gt;2, VLOOKUP("OVER",$D$29:$E$31,2,FALSE), TRUE, VLOOKUP(J557, $A$9:$B$23, 2,FALSE))</f>
        <v/>
      </c>
      <c r="Q557" t="str" cm="1">
        <f t="array" aca="1" ref="Q557" ca="1">_xlfn.IFS(NOT($H557), "", $G557&lt;2, VLOOKUP("EMPTY",$D$29:$E$31,2,FALSE), $G557&gt;2, VLOOKUP("OVER",$D$29:$E$31,2,FALSE), TRUE, VLOOKUP(K557, $A$9:$B$23, 2,FALSE))</f>
        <v/>
      </c>
    </row>
    <row r="558" spans="6:17" x14ac:dyDescent="0.3">
      <c r="F558">
        <f ca="1">COUNTIF(OFFSET('정보 입력 시트'!$G561, 0, 0, 1, 15), $E$2)</f>
        <v>0</v>
      </c>
      <c r="G558">
        <f ca="1">COUNTIF(OFFSET('정보 입력 시트'!$G561, 0, 0, 1, 15), $E$3)</f>
        <v>0</v>
      </c>
      <c r="H558" t="b">
        <f t="shared" ca="1" si="69"/>
        <v>0</v>
      </c>
      <c r="I558" t="str">
        <f ca="1">IF(NOT($H558), "", IF($F558=1,MATCH($E$2,OFFSET('정보 입력 시트'!$G561, 0, 0, 1, 15),0),0))</f>
        <v/>
      </c>
      <c r="J558" t="str">
        <f ca="1">IF(NOT($H558),"",IF($G558&lt;1, 0, MATCH($E$3,OFFSET('정보 입력 시트'!$G561, 0, 0, 1, 15),0)))</f>
        <v/>
      </c>
      <c r="K558" t="str">
        <f ca="1">IF(NOT($H558),"",IF($G558&lt;2, 0, MATCH($E$3,OFFSET('정보 입력 시트'!$G561, 0, J558, 1, 15-J558),0)+J558))</f>
        <v/>
      </c>
      <c r="L558" t="str">
        <f t="shared" ca="1" si="70"/>
        <v/>
      </c>
      <c r="M558" t="str" cm="1">
        <f t="array" aca="1" ref="M558" ca="1">_xlfn.IFS(NOT($H558),"",$L558=0,0,TRUE,J558)</f>
        <v/>
      </c>
      <c r="N558" t="str" cm="1">
        <f t="array" aca="1" ref="N558" ca="1">_xlfn.IFS(NOT($H558),"",$L558=0,0,TRUE,K558)</f>
        <v/>
      </c>
      <c r="O558" t="str" cm="1">
        <f t="array" aca="1" ref="O558" ca="1">_xlfn.IFS(NOT($H558), "", $F558=0, IF($G558=0, VLOOKUP("EMPTY",$D$29:$E$31,2,FALSE), VLOOKUP("REQUIRED",$D$29:$E$31,2,FALSE)), $F558&gt;1, VLOOKUP("OVER",$D$29:$E$31,2,FALSE), TRUE, VLOOKUP(I558, $A$9:$B$23, 2,FALSE))</f>
        <v/>
      </c>
      <c r="P558" t="str" cm="1">
        <f t="array" aca="1" ref="P558" ca="1">_xlfn.IFS(NOT($H558), "", $G558&lt;1, VLOOKUP("EMPTY",$D$29:$E$31,2,FALSE), $G558&gt;2, VLOOKUP("OVER",$D$29:$E$31,2,FALSE), TRUE, VLOOKUP(J558, $A$9:$B$23, 2,FALSE))</f>
        <v/>
      </c>
      <c r="Q558" t="str" cm="1">
        <f t="array" aca="1" ref="Q558" ca="1">_xlfn.IFS(NOT($H558), "", $G558&lt;2, VLOOKUP("EMPTY",$D$29:$E$31,2,FALSE), $G558&gt;2, VLOOKUP("OVER",$D$29:$E$31,2,FALSE), TRUE, VLOOKUP(K558, $A$9:$B$23, 2,FALSE))</f>
        <v/>
      </c>
    </row>
    <row r="559" spans="6:17" x14ac:dyDescent="0.3">
      <c r="F559">
        <f ca="1">COUNTIF(OFFSET('정보 입력 시트'!$G562, 0, 0, 1, 15), $E$2)</f>
        <v>0</v>
      </c>
      <c r="G559">
        <f ca="1">COUNTIF(OFFSET('정보 입력 시트'!$G562, 0, 0, 1, 15), $E$3)</f>
        <v>0</v>
      </c>
      <c r="H559" t="b">
        <f t="shared" ca="1" si="69"/>
        <v>0</v>
      </c>
      <c r="I559" t="str">
        <f ca="1">IF(NOT($H559), "", IF($F559=1,MATCH($E$2,OFFSET('정보 입력 시트'!$G562, 0, 0, 1, 15),0),0))</f>
        <v/>
      </c>
      <c r="J559" t="str">
        <f ca="1">IF(NOT($H559),"",IF($G559&lt;1, 0, MATCH($E$3,OFFSET('정보 입력 시트'!$G562, 0, 0, 1, 15),0)))</f>
        <v/>
      </c>
      <c r="K559" t="str">
        <f ca="1">IF(NOT($H559),"",IF($G559&lt;2, 0, MATCH($E$3,OFFSET('정보 입력 시트'!$G562, 0, J559, 1, 15-J559),0)+J559))</f>
        <v/>
      </c>
      <c r="L559" t="str">
        <f t="shared" ca="1" si="70"/>
        <v/>
      </c>
      <c r="M559" t="str" cm="1">
        <f t="array" aca="1" ref="M559" ca="1">_xlfn.IFS(NOT($H559),"",$L559=0,0,TRUE,J559)</f>
        <v/>
      </c>
      <c r="N559" t="str" cm="1">
        <f t="array" aca="1" ref="N559" ca="1">_xlfn.IFS(NOT($H559),"",$L559=0,0,TRUE,K559)</f>
        <v/>
      </c>
      <c r="O559" t="str" cm="1">
        <f t="array" aca="1" ref="O559" ca="1">_xlfn.IFS(NOT($H559), "", $F559=0, IF($G559=0, VLOOKUP("EMPTY",$D$29:$E$31,2,FALSE), VLOOKUP("REQUIRED",$D$29:$E$31,2,FALSE)), $F559&gt;1, VLOOKUP("OVER",$D$29:$E$31,2,FALSE), TRUE, VLOOKUP(I559, $A$9:$B$23, 2,FALSE))</f>
        <v/>
      </c>
      <c r="P559" t="str" cm="1">
        <f t="array" aca="1" ref="P559" ca="1">_xlfn.IFS(NOT($H559), "", $G559&lt;1, VLOOKUP("EMPTY",$D$29:$E$31,2,FALSE), $G559&gt;2, VLOOKUP("OVER",$D$29:$E$31,2,FALSE), TRUE, VLOOKUP(J559, $A$9:$B$23, 2,FALSE))</f>
        <v/>
      </c>
      <c r="Q559" t="str" cm="1">
        <f t="array" aca="1" ref="Q559" ca="1">_xlfn.IFS(NOT($H559), "", $G559&lt;2, VLOOKUP("EMPTY",$D$29:$E$31,2,FALSE), $G559&gt;2, VLOOKUP("OVER",$D$29:$E$31,2,FALSE), TRUE, VLOOKUP(K559, $A$9:$B$23, 2,FALSE))</f>
        <v/>
      </c>
    </row>
    <row r="560" spans="6:17" x14ac:dyDescent="0.3">
      <c r="F560">
        <f ca="1">COUNTIF(OFFSET('정보 입력 시트'!$G563, 0, 0, 1, 15), $E$2)</f>
        <v>0</v>
      </c>
      <c r="G560">
        <f ca="1">COUNTIF(OFFSET('정보 입력 시트'!$G563, 0, 0, 1, 15), $E$3)</f>
        <v>0</v>
      </c>
      <c r="H560" t="b">
        <f t="shared" ca="1" si="69"/>
        <v>0</v>
      </c>
      <c r="I560" t="str">
        <f ca="1">IF(NOT($H560), "", IF($F560=1,MATCH($E$2,OFFSET('정보 입력 시트'!$G563, 0, 0, 1, 15),0),0))</f>
        <v/>
      </c>
      <c r="J560" t="str">
        <f ca="1">IF(NOT($H560),"",IF($G560&lt;1, 0, MATCH($E$3,OFFSET('정보 입력 시트'!$G563, 0, 0, 1, 15),0)))</f>
        <v/>
      </c>
      <c r="K560" t="str">
        <f ca="1">IF(NOT($H560),"",IF($G560&lt;2, 0, MATCH($E$3,OFFSET('정보 입력 시트'!$G563, 0, J560, 1, 15-J560),0)+J560))</f>
        <v/>
      </c>
      <c r="L560" t="str">
        <f t="shared" ca="1" si="70"/>
        <v/>
      </c>
      <c r="M560" t="str" cm="1">
        <f t="array" aca="1" ref="M560" ca="1">_xlfn.IFS(NOT($H560),"",$L560=0,0,TRUE,J560)</f>
        <v/>
      </c>
      <c r="N560" t="str" cm="1">
        <f t="array" aca="1" ref="N560" ca="1">_xlfn.IFS(NOT($H560),"",$L560=0,0,TRUE,K560)</f>
        <v/>
      </c>
      <c r="O560" t="str" cm="1">
        <f t="array" aca="1" ref="O560" ca="1">_xlfn.IFS(NOT($H560), "", $F560=0, IF($G560=0, VLOOKUP("EMPTY",$D$29:$E$31,2,FALSE), VLOOKUP("REQUIRED",$D$29:$E$31,2,FALSE)), $F560&gt;1, VLOOKUP("OVER",$D$29:$E$31,2,FALSE), TRUE, VLOOKUP(I560, $A$9:$B$23, 2,FALSE))</f>
        <v/>
      </c>
      <c r="P560" t="str" cm="1">
        <f t="array" aca="1" ref="P560" ca="1">_xlfn.IFS(NOT($H560), "", $G560&lt;1, VLOOKUP("EMPTY",$D$29:$E$31,2,FALSE), $G560&gt;2, VLOOKUP("OVER",$D$29:$E$31,2,FALSE), TRUE, VLOOKUP(J560, $A$9:$B$23, 2,FALSE))</f>
        <v/>
      </c>
      <c r="Q560" t="str" cm="1">
        <f t="array" aca="1" ref="Q560" ca="1">_xlfn.IFS(NOT($H560), "", $G560&lt;2, VLOOKUP("EMPTY",$D$29:$E$31,2,FALSE), $G560&gt;2, VLOOKUP("OVER",$D$29:$E$31,2,FALSE), TRUE, VLOOKUP(K560, $A$9:$B$23, 2,FALSE))</f>
        <v/>
      </c>
    </row>
    <row r="561" spans="6:17" x14ac:dyDescent="0.3">
      <c r="F561">
        <f ca="1">COUNTIF(OFFSET('정보 입력 시트'!$G564, 0, 0, 1, 15), $E$2)</f>
        <v>0</v>
      </c>
      <c r="G561">
        <f ca="1">COUNTIF(OFFSET('정보 입력 시트'!$G564, 0, 0, 1, 15), $E$3)</f>
        <v>0</v>
      </c>
      <c r="H561" t="b">
        <f t="shared" ca="1" si="69"/>
        <v>0</v>
      </c>
      <c r="I561" t="str">
        <f ca="1">IF(NOT($H561), "", IF($F561=1,MATCH($E$2,OFFSET('정보 입력 시트'!$G564, 0, 0, 1, 15),0),0))</f>
        <v/>
      </c>
      <c r="J561" t="str">
        <f ca="1">IF(NOT($H561),"",IF($G561&lt;1, 0, MATCH($E$3,OFFSET('정보 입력 시트'!$G564, 0, 0, 1, 15),0)))</f>
        <v/>
      </c>
      <c r="K561" t="str">
        <f ca="1">IF(NOT($H561),"",IF($G561&lt;2, 0, MATCH($E$3,OFFSET('정보 입력 시트'!$G564, 0, J561, 1, 15-J561),0)+J561))</f>
        <v/>
      </c>
      <c r="L561" t="str">
        <f t="shared" ca="1" si="70"/>
        <v/>
      </c>
      <c r="M561" t="str" cm="1">
        <f t="array" aca="1" ref="M561" ca="1">_xlfn.IFS(NOT($H561),"",$L561=0,0,TRUE,J561)</f>
        <v/>
      </c>
      <c r="N561" t="str" cm="1">
        <f t="array" aca="1" ref="N561" ca="1">_xlfn.IFS(NOT($H561),"",$L561=0,0,TRUE,K561)</f>
        <v/>
      </c>
      <c r="O561" t="str" cm="1">
        <f t="array" aca="1" ref="O561" ca="1">_xlfn.IFS(NOT($H561), "", $F561=0, IF($G561=0, VLOOKUP("EMPTY",$D$29:$E$31,2,FALSE), VLOOKUP("REQUIRED",$D$29:$E$31,2,FALSE)), $F561&gt;1, VLOOKUP("OVER",$D$29:$E$31,2,FALSE), TRUE, VLOOKUP(I561, $A$9:$B$23, 2,FALSE))</f>
        <v/>
      </c>
      <c r="P561" t="str" cm="1">
        <f t="array" aca="1" ref="P561" ca="1">_xlfn.IFS(NOT($H561), "", $G561&lt;1, VLOOKUP("EMPTY",$D$29:$E$31,2,FALSE), $G561&gt;2, VLOOKUP("OVER",$D$29:$E$31,2,FALSE), TRUE, VLOOKUP(J561, $A$9:$B$23, 2,FALSE))</f>
        <v/>
      </c>
      <c r="Q561" t="str" cm="1">
        <f t="array" aca="1" ref="Q561" ca="1">_xlfn.IFS(NOT($H561), "", $G561&lt;2, VLOOKUP("EMPTY",$D$29:$E$31,2,FALSE), $G561&gt;2, VLOOKUP("OVER",$D$29:$E$31,2,FALSE), TRUE, VLOOKUP(K561, $A$9:$B$23, 2,FALSE))</f>
        <v/>
      </c>
    </row>
    <row r="562" spans="6:17" x14ac:dyDescent="0.3">
      <c r="F562">
        <f ca="1">COUNTIF(OFFSET('정보 입력 시트'!$G565, 0, 0, 1, 15), $E$2)</f>
        <v>0</v>
      </c>
      <c r="G562">
        <f ca="1">COUNTIF(OFFSET('정보 입력 시트'!$G565, 0, 0, 1, 15), $E$3)</f>
        <v>0</v>
      </c>
      <c r="H562" t="b">
        <f t="shared" ca="1" si="69"/>
        <v>0</v>
      </c>
      <c r="I562" t="str">
        <f ca="1">IF(NOT($H562), "", IF($F562=1,MATCH($E$2,OFFSET('정보 입력 시트'!$G565, 0, 0, 1, 15),0),0))</f>
        <v/>
      </c>
      <c r="J562" t="str">
        <f ca="1">IF(NOT($H562),"",IF($G562&lt;1, 0, MATCH($E$3,OFFSET('정보 입력 시트'!$G565, 0, 0, 1, 15),0)))</f>
        <v/>
      </c>
      <c r="K562" t="str">
        <f ca="1">IF(NOT($H562),"",IF($G562&lt;2, 0, MATCH($E$3,OFFSET('정보 입력 시트'!$G565, 0, J562, 1, 15-J562),0)+J562))</f>
        <v/>
      </c>
      <c r="L562" t="str">
        <f t="shared" ca="1" si="70"/>
        <v/>
      </c>
      <c r="M562" t="str" cm="1">
        <f t="array" aca="1" ref="M562" ca="1">_xlfn.IFS(NOT($H562),"",$L562=0,0,TRUE,J562)</f>
        <v/>
      </c>
      <c r="N562" t="str" cm="1">
        <f t="array" aca="1" ref="N562" ca="1">_xlfn.IFS(NOT($H562),"",$L562=0,0,TRUE,K562)</f>
        <v/>
      </c>
      <c r="O562" t="str" cm="1">
        <f t="array" aca="1" ref="O562" ca="1">_xlfn.IFS(NOT($H562), "", $F562=0, IF($G562=0, VLOOKUP("EMPTY",$D$29:$E$31,2,FALSE), VLOOKUP("REQUIRED",$D$29:$E$31,2,FALSE)), $F562&gt;1, VLOOKUP("OVER",$D$29:$E$31,2,FALSE), TRUE, VLOOKUP(I562, $A$9:$B$23, 2,FALSE))</f>
        <v/>
      </c>
      <c r="P562" t="str" cm="1">
        <f t="array" aca="1" ref="P562" ca="1">_xlfn.IFS(NOT($H562), "", $G562&lt;1, VLOOKUP("EMPTY",$D$29:$E$31,2,FALSE), $G562&gt;2, VLOOKUP("OVER",$D$29:$E$31,2,FALSE), TRUE, VLOOKUP(J562, $A$9:$B$23, 2,FALSE))</f>
        <v/>
      </c>
      <c r="Q562" t="str" cm="1">
        <f t="array" aca="1" ref="Q562" ca="1">_xlfn.IFS(NOT($H562), "", $G562&lt;2, VLOOKUP("EMPTY",$D$29:$E$31,2,FALSE), $G562&gt;2, VLOOKUP("OVER",$D$29:$E$31,2,FALSE), TRUE, VLOOKUP(K562, $A$9:$B$23, 2,FALSE))</f>
        <v/>
      </c>
    </row>
    <row r="563" spans="6:17" x14ac:dyDescent="0.3">
      <c r="F563">
        <f ca="1">COUNTIF(OFFSET('정보 입력 시트'!$G566, 0, 0, 1, 15), $E$2)</f>
        <v>0</v>
      </c>
      <c r="G563">
        <f ca="1">COUNTIF(OFFSET('정보 입력 시트'!$G566, 0, 0, 1, 15), $E$3)</f>
        <v>0</v>
      </c>
      <c r="H563" t="b">
        <f t="shared" ca="1" si="69"/>
        <v>0</v>
      </c>
      <c r="I563" t="str">
        <f ca="1">IF(NOT($H563), "", IF($F563=1,MATCH($E$2,OFFSET('정보 입력 시트'!$G566, 0, 0, 1, 15),0),0))</f>
        <v/>
      </c>
      <c r="J563" t="str">
        <f ca="1">IF(NOT($H563),"",IF($G563&lt;1, 0, MATCH($E$3,OFFSET('정보 입력 시트'!$G566, 0, 0, 1, 15),0)))</f>
        <v/>
      </c>
      <c r="K563" t="str">
        <f ca="1">IF(NOT($H563),"",IF($G563&lt;2, 0, MATCH($E$3,OFFSET('정보 입력 시트'!$G566, 0, J563, 1, 15-J563),0)+J563))</f>
        <v/>
      </c>
      <c r="L563" t="str">
        <f t="shared" ca="1" si="70"/>
        <v/>
      </c>
      <c r="M563" t="str" cm="1">
        <f t="array" aca="1" ref="M563" ca="1">_xlfn.IFS(NOT($H563),"",$L563=0,0,TRUE,J563)</f>
        <v/>
      </c>
      <c r="N563" t="str" cm="1">
        <f t="array" aca="1" ref="N563" ca="1">_xlfn.IFS(NOT($H563),"",$L563=0,0,TRUE,K563)</f>
        <v/>
      </c>
      <c r="O563" t="str" cm="1">
        <f t="array" aca="1" ref="O563" ca="1">_xlfn.IFS(NOT($H563), "", $F563=0, IF($G563=0, VLOOKUP("EMPTY",$D$29:$E$31,2,FALSE), VLOOKUP("REQUIRED",$D$29:$E$31,2,FALSE)), $F563&gt;1, VLOOKUP("OVER",$D$29:$E$31,2,FALSE), TRUE, VLOOKUP(I563, $A$9:$B$23, 2,FALSE))</f>
        <v/>
      </c>
      <c r="P563" t="str" cm="1">
        <f t="array" aca="1" ref="P563" ca="1">_xlfn.IFS(NOT($H563), "", $G563&lt;1, VLOOKUP("EMPTY",$D$29:$E$31,2,FALSE), $G563&gt;2, VLOOKUP("OVER",$D$29:$E$31,2,FALSE), TRUE, VLOOKUP(J563, $A$9:$B$23, 2,FALSE))</f>
        <v/>
      </c>
      <c r="Q563" t="str" cm="1">
        <f t="array" aca="1" ref="Q563" ca="1">_xlfn.IFS(NOT($H563), "", $G563&lt;2, VLOOKUP("EMPTY",$D$29:$E$31,2,FALSE), $G563&gt;2, VLOOKUP("OVER",$D$29:$E$31,2,FALSE), TRUE, VLOOKUP(K563, $A$9:$B$23, 2,FALSE))</f>
        <v/>
      </c>
    </row>
    <row r="564" spans="6:17" x14ac:dyDescent="0.3">
      <c r="F564">
        <f ca="1">COUNTIF(OFFSET('정보 입력 시트'!$G567, 0, 0, 1, 15), $E$2)</f>
        <v>0</v>
      </c>
      <c r="G564">
        <f ca="1">COUNTIF(OFFSET('정보 입력 시트'!$G567, 0, 0, 1, 15), $E$3)</f>
        <v>0</v>
      </c>
      <c r="H564" t="b">
        <f t="shared" ca="1" si="69"/>
        <v>0</v>
      </c>
      <c r="I564" t="str">
        <f ca="1">IF(NOT($H564), "", IF($F564=1,MATCH($E$2,OFFSET('정보 입력 시트'!$G567, 0, 0, 1, 15),0),0))</f>
        <v/>
      </c>
      <c r="J564" t="str">
        <f ca="1">IF(NOT($H564),"",IF($G564&lt;1, 0, MATCH($E$3,OFFSET('정보 입력 시트'!$G567, 0, 0, 1, 15),0)))</f>
        <v/>
      </c>
      <c r="K564" t="str">
        <f ca="1">IF(NOT($H564),"",IF($G564&lt;2, 0, MATCH($E$3,OFFSET('정보 입력 시트'!$G567, 0, J564, 1, 15-J564),0)+J564))</f>
        <v/>
      </c>
      <c r="L564" t="str">
        <f t="shared" ca="1" si="70"/>
        <v/>
      </c>
      <c r="M564" t="str" cm="1">
        <f t="array" aca="1" ref="M564" ca="1">_xlfn.IFS(NOT($H564),"",$L564=0,0,TRUE,J564)</f>
        <v/>
      </c>
      <c r="N564" t="str" cm="1">
        <f t="array" aca="1" ref="N564" ca="1">_xlfn.IFS(NOT($H564),"",$L564=0,0,TRUE,K564)</f>
        <v/>
      </c>
      <c r="O564" t="str" cm="1">
        <f t="array" aca="1" ref="O564" ca="1">_xlfn.IFS(NOT($H564), "", $F564=0, IF($G564=0, VLOOKUP("EMPTY",$D$29:$E$31,2,FALSE), VLOOKUP("REQUIRED",$D$29:$E$31,2,FALSE)), $F564&gt;1, VLOOKUP("OVER",$D$29:$E$31,2,FALSE), TRUE, VLOOKUP(I564, $A$9:$B$23, 2,FALSE))</f>
        <v/>
      </c>
      <c r="P564" t="str" cm="1">
        <f t="array" aca="1" ref="P564" ca="1">_xlfn.IFS(NOT($H564), "", $G564&lt;1, VLOOKUP("EMPTY",$D$29:$E$31,2,FALSE), $G564&gt;2, VLOOKUP("OVER",$D$29:$E$31,2,FALSE), TRUE, VLOOKUP(J564, $A$9:$B$23, 2,FALSE))</f>
        <v/>
      </c>
      <c r="Q564" t="str" cm="1">
        <f t="array" aca="1" ref="Q564" ca="1">_xlfn.IFS(NOT($H564), "", $G564&lt;2, VLOOKUP("EMPTY",$D$29:$E$31,2,FALSE), $G564&gt;2, VLOOKUP("OVER",$D$29:$E$31,2,FALSE), TRUE, VLOOKUP(K564, $A$9:$B$23, 2,FALSE))</f>
        <v/>
      </c>
    </row>
    <row r="565" spans="6:17" x14ac:dyDescent="0.3">
      <c r="F565">
        <f ca="1">COUNTIF(OFFSET('정보 입력 시트'!$G568, 0, 0, 1, 15), $E$2)</f>
        <v>0</v>
      </c>
      <c r="G565">
        <f ca="1">COUNTIF(OFFSET('정보 입력 시트'!$G568, 0, 0, 1, 15), $E$3)</f>
        <v>0</v>
      </c>
      <c r="H565" t="b">
        <f t="shared" ca="1" si="69"/>
        <v>0</v>
      </c>
      <c r="I565" t="str">
        <f ca="1">IF(NOT($H565), "", IF($F565=1,MATCH($E$2,OFFSET('정보 입력 시트'!$G568, 0, 0, 1, 15),0),0))</f>
        <v/>
      </c>
      <c r="J565" t="str">
        <f ca="1">IF(NOT($H565),"",IF($G565&lt;1, 0, MATCH($E$3,OFFSET('정보 입력 시트'!$G568, 0, 0, 1, 15),0)))</f>
        <v/>
      </c>
      <c r="K565" t="str">
        <f ca="1">IF(NOT($H565),"",IF($G565&lt;2, 0, MATCH($E$3,OFFSET('정보 입력 시트'!$G568, 0, J565, 1, 15-J565),0)+J565))</f>
        <v/>
      </c>
      <c r="L565" t="str">
        <f t="shared" ca="1" si="70"/>
        <v/>
      </c>
      <c r="M565" t="str" cm="1">
        <f t="array" aca="1" ref="M565" ca="1">_xlfn.IFS(NOT($H565),"",$L565=0,0,TRUE,J565)</f>
        <v/>
      </c>
      <c r="N565" t="str" cm="1">
        <f t="array" aca="1" ref="N565" ca="1">_xlfn.IFS(NOT($H565),"",$L565=0,0,TRUE,K565)</f>
        <v/>
      </c>
      <c r="O565" t="str" cm="1">
        <f t="array" aca="1" ref="O565" ca="1">_xlfn.IFS(NOT($H565), "", $F565=0, IF($G565=0, VLOOKUP("EMPTY",$D$29:$E$31,2,FALSE), VLOOKUP("REQUIRED",$D$29:$E$31,2,FALSE)), $F565&gt;1, VLOOKUP("OVER",$D$29:$E$31,2,FALSE), TRUE, VLOOKUP(I565, $A$9:$B$23, 2,FALSE))</f>
        <v/>
      </c>
      <c r="P565" t="str" cm="1">
        <f t="array" aca="1" ref="P565" ca="1">_xlfn.IFS(NOT($H565), "", $G565&lt;1, VLOOKUP("EMPTY",$D$29:$E$31,2,FALSE), $G565&gt;2, VLOOKUP("OVER",$D$29:$E$31,2,FALSE), TRUE, VLOOKUP(J565, $A$9:$B$23, 2,FALSE))</f>
        <v/>
      </c>
      <c r="Q565" t="str" cm="1">
        <f t="array" aca="1" ref="Q565" ca="1">_xlfn.IFS(NOT($H565), "", $G565&lt;2, VLOOKUP("EMPTY",$D$29:$E$31,2,FALSE), $G565&gt;2, VLOOKUP("OVER",$D$29:$E$31,2,FALSE), TRUE, VLOOKUP(K565, $A$9:$B$23, 2,FALSE))</f>
        <v/>
      </c>
    </row>
    <row r="566" spans="6:17" x14ac:dyDescent="0.3">
      <c r="F566">
        <f ca="1">COUNTIF(OFFSET('정보 입력 시트'!$G569, 0, 0, 1, 15), $E$2)</f>
        <v>0</v>
      </c>
      <c r="G566">
        <f ca="1">COUNTIF(OFFSET('정보 입력 시트'!$G569, 0, 0, 1, 15), $E$3)</f>
        <v>0</v>
      </c>
      <c r="H566" t="b">
        <f t="shared" ca="1" si="69"/>
        <v>0</v>
      </c>
      <c r="I566" t="str">
        <f ca="1">IF(NOT($H566), "", IF($F566=1,MATCH($E$2,OFFSET('정보 입력 시트'!$G569, 0, 0, 1, 15),0),0))</f>
        <v/>
      </c>
      <c r="J566" t="str">
        <f ca="1">IF(NOT($H566),"",IF($G566&lt;1, 0, MATCH($E$3,OFFSET('정보 입력 시트'!$G569, 0, 0, 1, 15),0)))</f>
        <v/>
      </c>
      <c r="K566" t="str">
        <f ca="1">IF(NOT($H566),"",IF($G566&lt;2, 0, MATCH($E$3,OFFSET('정보 입력 시트'!$G569, 0, J566, 1, 15-J566),0)+J566))</f>
        <v/>
      </c>
      <c r="L566" t="str">
        <f t="shared" ca="1" si="70"/>
        <v/>
      </c>
      <c r="M566" t="str" cm="1">
        <f t="array" aca="1" ref="M566" ca="1">_xlfn.IFS(NOT($H566),"",$L566=0,0,TRUE,J566)</f>
        <v/>
      </c>
      <c r="N566" t="str" cm="1">
        <f t="array" aca="1" ref="N566" ca="1">_xlfn.IFS(NOT($H566),"",$L566=0,0,TRUE,K566)</f>
        <v/>
      </c>
      <c r="O566" t="str" cm="1">
        <f t="array" aca="1" ref="O566" ca="1">_xlfn.IFS(NOT($H566), "", $F566=0, IF($G566=0, VLOOKUP("EMPTY",$D$29:$E$31,2,FALSE), VLOOKUP("REQUIRED",$D$29:$E$31,2,FALSE)), $F566&gt;1, VLOOKUP("OVER",$D$29:$E$31,2,FALSE), TRUE, VLOOKUP(I566, $A$9:$B$23, 2,FALSE))</f>
        <v/>
      </c>
      <c r="P566" t="str" cm="1">
        <f t="array" aca="1" ref="P566" ca="1">_xlfn.IFS(NOT($H566), "", $G566&lt;1, VLOOKUP("EMPTY",$D$29:$E$31,2,FALSE), $G566&gt;2, VLOOKUP("OVER",$D$29:$E$31,2,FALSE), TRUE, VLOOKUP(J566, $A$9:$B$23, 2,FALSE))</f>
        <v/>
      </c>
      <c r="Q566" t="str" cm="1">
        <f t="array" aca="1" ref="Q566" ca="1">_xlfn.IFS(NOT($H566), "", $G566&lt;2, VLOOKUP("EMPTY",$D$29:$E$31,2,FALSE), $G566&gt;2, VLOOKUP("OVER",$D$29:$E$31,2,FALSE), TRUE, VLOOKUP(K566, $A$9:$B$23, 2,FALSE))</f>
        <v/>
      </c>
    </row>
    <row r="567" spans="6:17" x14ac:dyDescent="0.3">
      <c r="F567">
        <f ca="1">COUNTIF(OFFSET('정보 입력 시트'!$G570, 0, 0, 1, 15), $E$2)</f>
        <v>0</v>
      </c>
      <c r="G567">
        <f ca="1">COUNTIF(OFFSET('정보 입력 시트'!$G570, 0, 0, 1, 15), $E$3)</f>
        <v>0</v>
      </c>
      <c r="H567" t="b">
        <f t="shared" ca="1" si="69"/>
        <v>0</v>
      </c>
      <c r="I567" t="str">
        <f ca="1">IF(NOT($H567), "", IF($F567=1,MATCH($E$2,OFFSET('정보 입력 시트'!$G570, 0, 0, 1, 15),0),0))</f>
        <v/>
      </c>
      <c r="J567" t="str">
        <f ca="1">IF(NOT($H567),"",IF($G567&lt;1, 0, MATCH($E$3,OFFSET('정보 입력 시트'!$G570, 0, 0, 1, 15),0)))</f>
        <v/>
      </c>
      <c r="K567" t="str">
        <f ca="1">IF(NOT($H567),"",IF($G567&lt;2, 0, MATCH($E$3,OFFSET('정보 입력 시트'!$G570, 0, J567, 1, 15-J567),0)+J567))</f>
        <v/>
      </c>
      <c r="L567" t="str">
        <f t="shared" ca="1" si="70"/>
        <v/>
      </c>
      <c r="M567" t="str" cm="1">
        <f t="array" aca="1" ref="M567" ca="1">_xlfn.IFS(NOT($H567),"",$L567=0,0,TRUE,J567)</f>
        <v/>
      </c>
      <c r="N567" t="str" cm="1">
        <f t="array" aca="1" ref="N567" ca="1">_xlfn.IFS(NOT($H567),"",$L567=0,0,TRUE,K567)</f>
        <v/>
      </c>
      <c r="O567" t="str" cm="1">
        <f t="array" aca="1" ref="O567" ca="1">_xlfn.IFS(NOT($H567), "", $F567=0, IF($G567=0, VLOOKUP("EMPTY",$D$29:$E$31,2,FALSE), VLOOKUP("REQUIRED",$D$29:$E$31,2,FALSE)), $F567&gt;1, VLOOKUP("OVER",$D$29:$E$31,2,FALSE), TRUE, VLOOKUP(I567, $A$9:$B$23, 2,FALSE))</f>
        <v/>
      </c>
      <c r="P567" t="str" cm="1">
        <f t="array" aca="1" ref="P567" ca="1">_xlfn.IFS(NOT($H567), "", $G567&lt;1, VLOOKUP("EMPTY",$D$29:$E$31,2,FALSE), $G567&gt;2, VLOOKUP("OVER",$D$29:$E$31,2,FALSE), TRUE, VLOOKUP(J567, $A$9:$B$23, 2,FALSE))</f>
        <v/>
      </c>
      <c r="Q567" t="str" cm="1">
        <f t="array" aca="1" ref="Q567" ca="1">_xlfn.IFS(NOT($H567), "", $G567&lt;2, VLOOKUP("EMPTY",$D$29:$E$31,2,FALSE), $G567&gt;2, VLOOKUP("OVER",$D$29:$E$31,2,FALSE), TRUE, VLOOKUP(K567, $A$9:$B$23, 2,FALSE))</f>
        <v/>
      </c>
    </row>
    <row r="568" spans="6:17" x14ac:dyDescent="0.3">
      <c r="F568">
        <f ca="1">COUNTIF(OFFSET('정보 입력 시트'!$G571, 0, 0, 1, 15), $E$2)</f>
        <v>0</v>
      </c>
      <c r="G568">
        <f ca="1">COUNTIF(OFFSET('정보 입력 시트'!$G571, 0, 0, 1, 15), $E$3)</f>
        <v>0</v>
      </c>
      <c r="H568" t="b">
        <f t="shared" ca="1" si="69"/>
        <v>0</v>
      </c>
      <c r="I568" t="str">
        <f ca="1">IF(NOT($H568), "", IF($F568=1,MATCH($E$2,OFFSET('정보 입력 시트'!$G571, 0, 0, 1, 15),0),0))</f>
        <v/>
      </c>
      <c r="J568" t="str">
        <f ca="1">IF(NOT($H568),"",IF($G568&lt;1, 0, MATCH($E$3,OFFSET('정보 입력 시트'!$G571, 0, 0, 1, 15),0)))</f>
        <v/>
      </c>
      <c r="K568" t="str">
        <f ca="1">IF(NOT($H568),"",IF($G568&lt;2, 0, MATCH($E$3,OFFSET('정보 입력 시트'!$G571, 0, J568, 1, 15-J568),0)+J568))</f>
        <v/>
      </c>
      <c r="L568" t="str">
        <f t="shared" ca="1" si="70"/>
        <v/>
      </c>
      <c r="M568" t="str" cm="1">
        <f t="array" aca="1" ref="M568" ca="1">_xlfn.IFS(NOT($H568),"",$L568=0,0,TRUE,J568)</f>
        <v/>
      </c>
      <c r="N568" t="str" cm="1">
        <f t="array" aca="1" ref="N568" ca="1">_xlfn.IFS(NOT($H568),"",$L568=0,0,TRUE,K568)</f>
        <v/>
      </c>
      <c r="O568" t="str" cm="1">
        <f t="array" aca="1" ref="O568" ca="1">_xlfn.IFS(NOT($H568), "", $F568=0, IF($G568=0, VLOOKUP("EMPTY",$D$29:$E$31,2,FALSE), VLOOKUP("REQUIRED",$D$29:$E$31,2,FALSE)), $F568&gt;1, VLOOKUP("OVER",$D$29:$E$31,2,FALSE), TRUE, VLOOKUP(I568, $A$9:$B$23, 2,FALSE))</f>
        <v/>
      </c>
      <c r="P568" t="str" cm="1">
        <f t="array" aca="1" ref="P568" ca="1">_xlfn.IFS(NOT($H568), "", $G568&lt;1, VLOOKUP("EMPTY",$D$29:$E$31,2,FALSE), $G568&gt;2, VLOOKUP("OVER",$D$29:$E$31,2,FALSE), TRUE, VLOOKUP(J568, $A$9:$B$23, 2,FALSE))</f>
        <v/>
      </c>
      <c r="Q568" t="str" cm="1">
        <f t="array" aca="1" ref="Q568" ca="1">_xlfn.IFS(NOT($H568), "", $G568&lt;2, VLOOKUP("EMPTY",$D$29:$E$31,2,FALSE), $G568&gt;2, VLOOKUP("OVER",$D$29:$E$31,2,FALSE), TRUE, VLOOKUP(K568, $A$9:$B$23, 2,FALSE))</f>
        <v/>
      </c>
    </row>
    <row r="569" spans="6:17" x14ac:dyDescent="0.3">
      <c r="F569">
        <f ca="1">COUNTIF(OFFSET('정보 입력 시트'!$G572, 0, 0, 1, 15), $E$2)</f>
        <v>0</v>
      </c>
      <c r="G569">
        <f ca="1">COUNTIF(OFFSET('정보 입력 시트'!$G572, 0, 0, 1, 15), $E$3)</f>
        <v>0</v>
      </c>
      <c r="H569" t="b">
        <f t="shared" ca="1" si="69"/>
        <v>0</v>
      </c>
      <c r="I569" t="str">
        <f ca="1">IF(NOT($H569), "", IF($F569=1,MATCH($E$2,OFFSET('정보 입력 시트'!$G572, 0, 0, 1, 15),0),0))</f>
        <v/>
      </c>
      <c r="J569" t="str">
        <f ca="1">IF(NOT($H569),"",IF($G569&lt;1, 0, MATCH($E$3,OFFSET('정보 입력 시트'!$G572, 0, 0, 1, 15),0)))</f>
        <v/>
      </c>
      <c r="K569" t="str">
        <f ca="1">IF(NOT($H569),"",IF($G569&lt;2, 0, MATCH($E$3,OFFSET('정보 입력 시트'!$G572, 0, J569, 1, 15-J569),0)+J569))</f>
        <v/>
      </c>
      <c r="L569" t="str">
        <f t="shared" ca="1" si="70"/>
        <v/>
      </c>
      <c r="M569" t="str" cm="1">
        <f t="array" aca="1" ref="M569" ca="1">_xlfn.IFS(NOT($H569),"",$L569=0,0,TRUE,J569)</f>
        <v/>
      </c>
      <c r="N569" t="str" cm="1">
        <f t="array" aca="1" ref="N569" ca="1">_xlfn.IFS(NOT($H569),"",$L569=0,0,TRUE,K569)</f>
        <v/>
      </c>
      <c r="O569" t="str" cm="1">
        <f t="array" aca="1" ref="O569" ca="1">_xlfn.IFS(NOT($H569), "", $F569=0, IF($G569=0, VLOOKUP("EMPTY",$D$29:$E$31,2,FALSE), VLOOKUP("REQUIRED",$D$29:$E$31,2,FALSE)), $F569&gt;1, VLOOKUP("OVER",$D$29:$E$31,2,FALSE), TRUE, VLOOKUP(I569, $A$9:$B$23, 2,FALSE))</f>
        <v/>
      </c>
      <c r="P569" t="str" cm="1">
        <f t="array" aca="1" ref="P569" ca="1">_xlfn.IFS(NOT($H569), "", $G569&lt;1, VLOOKUP("EMPTY",$D$29:$E$31,2,FALSE), $G569&gt;2, VLOOKUP("OVER",$D$29:$E$31,2,FALSE), TRUE, VLOOKUP(J569, $A$9:$B$23, 2,FALSE))</f>
        <v/>
      </c>
      <c r="Q569" t="str" cm="1">
        <f t="array" aca="1" ref="Q569" ca="1">_xlfn.IFS(NOT($H569), "", $G569&lt;2, VLOOKUP("EMPTY",$D$29:$E$31,2,FALSE), $G569&gt;2, VLOOKUP("OVER",$D$29:$E$31,2,FALSE), TRUE, VLOOKUP(K569, $A$9:$B$23, 2,FALSE))</f>
        <v/>
      </c>
    </row>
    <row r="570" spans="6:17" x14ac:dyDescent="0.3">
      <c r="F570">
        <f ca="1">COUNTIF(OFFSET('정보 입력 시트'!$G573, 0, 0, 1, 15), $E$2)</f>
        <v>0</v>
      </c>
      <c r="G570">
        <f ca="1">COUNTIF(OFFSET('정보 입력 시트'!$G573, 0, 0, 1, 15), $E$3)</f>
        <v>0</v>
      </c>
      <c r="H570" t="b">
        <f t="shared" ca="1" si="69"/>
        <v>0</v>
      </c>
      <c r="I570" t="str">
        <f ca="1">IF(NOT($H570), "", IF($F570=1,MATCH($E$2,OFFSET('정보 입력 시트'!$G573, 0, 0, 1, 15),0),0))</f>
        <v/>
      </c>
      <c r="J570" t="str">
        <f ca="1">IF(NOT($H570),"",IF($G570&lt;1, 0, MATCH($E$3,OFFSET('정보 입력 시트'!$G573, 0, 0, 1, 15),0)))</f>
        <v/>
      </c>
      <c r="K570" t="str">
        <f ca="1">IF(NOT($H570),"",IF($G570&lt;2, 0, MATCH($E$3,OFFSET('정보 입력 시트'!$G573, 0, J570, 1, 15-J570),0)+J570))</f>
        <v/>
      </c>
      <c r="L570" t="str">
        <f t="shared" ca="1" si="70"/>
        <v/>
      </c>
      <c r="M570" t="str" cm="1">
        <f t="array" aca="1" ref="M570" ca="1">_xlfn.IFS(NOT($H570),"",$L570=0,0,TRUE,J570)</f>
        <v/>
      </c>
      <c r="N570" t="str" cm="1">
        <f t="array" aca="1" ref="N570" ca="1">_xlfn.IFS(NOT($H570),"",$L570=0,0,TRUE,K570)</f>
        <v/>
      </c>
      <c r="O570" t="str" cm="1">
        <f t="array" aca="1" ref="O570" ca="1">_xlfn.IFS(NOT($H570), "", $F570=0, IF($G570=0, VLOOKUP("EMPTY",$D$29:$E$31,2,FALSE), VLOOKUP("REQUIRED",$D$29:$E$31,2,FALSE)), $F570&gt;1, VLOOKUP("OVER",$D$29:$E$31,2,FALSE), TRUE, VLOOKUP(I570, $A$9:$B$23, 2,FALSE))</f>
        <v/>
      </c>
      <c r="P570" t="str" cm="1">
        <f t="array" aca="1" ref="P570" ca="1">_xlfn.IFS(NOT($H570), "", $G570&lt;1, VLOOKUP("EMPTY",$D$29:$E$31,2,FALSE), $G570&gt;2, VLOOKUP("OVER",$D$29:$E$31,2,FALSE), TRUE, VLOOKUP(J570, $A$9:$B$23, 2,FALSE))</f>
        <v/>
      </c>
      <c r="Q570" t="str" cm="1">
        <f t="array" aca="1" ref="Q570" ca="1">_xlfn.IFS(NOT($H570), "", $G570&lt;2, VLOOKUP("EMPTY",$D$29:$E$31,2,FALSE), $G570&gt;2, VLOOKUP("OVER",$D$29:$E$31,2,FALSE), TRUE, VLOOKUP(K570, $A$9:$B$23, 2,FALSE))</f>
        <v/>
      </c>
    </row>
    <row r="571" spans="6:17" x14ac:dyDescent="0.3">
      <c r="F571">
        <f ca="1">COUNTIF(OFFSET('정보 입력 시트'!$G574, 0, 0, 1, 15), $E$2)</f>
        <v>0</v>
      </c>
      <c r="G571">
        <f ca="1">COUNTIF(OFFSET('정보 입력 시트'!$G574, 0, 0, 1, 15), $E$3)</f>
        <v>0</v>
      </c>
      <c r="H571" t="b">
        <f t="shared" ca="1" si="69"/>
        <v>0</v>
      </c>
      <c r="I571" t="str">
        <f ca="1">IF(NOT($H571), "", IF($F571=1,MATCH($E$2,OFFSET('정보 입력 시트'!$G574, 0, 0, 1, 15),0),0))</f>
        <v/>
      </c>
      <c r="J571" t="str">
        <f ca="1">IF(NOT($H571),"",IF($G571&lt;1, 0, MATCH($E$3,OFFSET('정보 입력 시트'!$G574, 0, 0, 1, 15),0)))</f>
        <v/>
      </c>
      <c r="K571" t="str">
        <f ca="1">IF(NOT($H571),"",IF($G571&lt;2, 0, MATCH($E$3,OFFSET('정보 입력 시트'!$G574, 0, J571, 1, 15-J571),0)+J571))</f>
        <v/>
      </c>
      <c r="L571" t="str">
        <f t="shared" ca="1" si="70"/>
        <v/>
      </c>
      <c r="M571" t="str" cm="1">
        <f t="array" aca="1" ref="M571" ca="1">_xlfn.IFS(NOT($H571),"",$L571=0,0,TRUE,J571)</f>
        <v/>
      </c>
      <c r="N571" t="str" cm="1">
        <f t="array" aca="1" ref="N571" ca="1">_xlfn.IFS(NOT($H571),"",$L571=0,0,TRUE,K571)</f>
        <v/>
      </c>
      <c r="O571" t="str" cm="1">
        <f t="array" aca="1" ref="O571" ca="1">_xlfn.IFS(NOT($H571), "", $F571=0, IF($G571=0, VLOOKUP("EMPTY",$D$29:$E$31,2,FALSE), VLOOKUP("REQUIRED",$D$29:$E$31,2,FALSE)), $F571&gt;1, VLOOKUP("OVER",$D$29:$E$31,2,FALSE), TRUE, VLOOKUP(I571, $A$9:$B$23, 2,FALSE))</f>
        <v/>
      </c>
      <c r="P571" t="str" cm="1">
        <f t="array" aca="1" ref="P571" ca="1">_xlfn.IFS(NOT($H571), "", $G571&lt;1, VLOOKUP("EMPTY",$D$29:$E$31,2,FALSE), $G571&gt;2, VLOOKUP("OVER",$D$29:$E$31,2,FALSE), TRUE, VLOOKUP(J571, $A$9:$B$23, 2,FALSE))</f>
        <v/>
      </c>
      <c r="Q571" t="str" cm="1">
        <f t="array" aca="1" ref="Q571" ca="1">_xlfn.IFS(NOT($H571), "", $G571&lt;2, VLOOKUP("EMPTY",$D$29:$E$31,2,FALSE), $G571&gt;2, VLOOKUP("OVER",$D$29:$E$31,2,FALSE), TRUE, VLOOKUP(K571, $A$9:$B$23, 2,FALSE))</f>
        <v/>
      </c>
    </row>
    <row r="572" spans="6:17" x14ac:dyDescent="0.3">
      <c r="F572">
        <f ca="1">COUNTIF(OFFSET('정보 입력 시트'!$G575, 0, 0, 1, 15), $E$2)</f>
        <v>0</v>
      </c>
      <c r="G572">
        <f ca="1">COUNTIF(OFFSET('정보 입력 시트'!$G575, 0, 0, 1, 15), $E$3)</f>
        <v>0</v>
      </c>
      <c r="H572" t="b">
        <f t="shared" ca="1" si="69"/>
        <v>0</v>
      </c>
      <c r="I572" t="str">
        <f ca="1">IF(NOT($H572), "", IF($F572=1,MATCH($E$2,OFFSET('정보 입력 시트'!$G575, 0, 0, 1, 15),0),0))</f>
        <v/>
      </c>
      <c r="J572" t="str">
        <f ca="1">IF(NOT($H572),"",IF($G572&lt;1, 0, MATCH($E$3,OFFSET('정보 입력 시트'!$G575, 0, 0, 1, 15),0)))</f>
        <v/>
      </c>
      <c r="K572" t="str">
        <f ca="1">IF(NOT($H572),"",IF($G572&lt;2, 0, MATCH($E$3,OFFSET('정보 입력 시트'!$G575, 0, J572, 1, 15-J572),0)+J572))</f>
        <v/>
      </c>
      <c r="L572" t="str">
        <f t="shared" ca="1" si="70"/>
        <v/>
      </c>
      <c r="M572" t="str" cm="1">
        <f t="array" aca="1" ref="M572" ca="1">_xlfn.IFS(NOT($H572),"",$L572=0,0,TRUE,J572)</f>
        <v/>
      </c>
      <c r="N572" t="str" cm="1">
        <f t="array" aca="1" ref="N572" ca="1">_xlfn.IFS(NOT($H572),"",$L572=0,0,TRUE,K572)</f>
        <v/>
      </c>
      <c r="O572" t="str" cm="1">
        <f t="array" aca="1" ref="O572" ca="1">_xlfn.IFS(NOT($H572), "", $F572=0, IF($G572=0, VLOOKUP("EMPTY",$D$29:$E$31,2,FALSE), VLOOKUP("REQUIRED",$D$29:$E$31,2,FALSE)), $F572&gt;1, VLOOKUP("OVER",$D$29:$E$31,2,FALSE), TRUE, VLOOKUP(I572, $A$9:$B$23, 2,FALSE))</f>
        <v/>
      </c>
      <c r="P572" t="str" cm="1">
        <f t="array" aca="1" ref="P572" ca="1">_xlfn.IFS(NOT($H572), "", $G572&lt;1, VLOOKUP("EMPTY",$D$29:$E$31,2,FALSE), $G572&gt;2, VLOOKUP("OVER",$D$29:$E$31,2,FALSE), TRUE, VLOOKUP(J572, $A$9:$B$23, 2,FALSE))</f>
        <v/>
      </c>
      <c r="Q572" t="str" cm="1">
        <f t="array" aca="1" ref="Q572" ca="1">_xlfn.IFS(NOT($H572), "", $G572&lt;2, VLOOKUP("EMPTY",$D$29:$E$31,2,FALSE), $G572&gt;2, VLOOKUP("OVER",$D$29:$E$31,2,FALSE), TRUE, VLOOKUP(K572, $A$9:$B$23, 2,FALSE))</f>
        <v/>
      </c>
    </row>
    <row r="573" spans="6:17" x14ac:dyDescent="0.3">
      <c r="F573">
        <f ca="1">COUNTIF(OFFSET('정보 입력 시트'!$G576, 0, 0, 1, 15), $E$2)</f>
        <v>0</v>
      </c>
      <c r="G573">
        <f ca="1">COUNTIF(OFFSET('정보 입력 시트'!$G576, 0, 0, 1, 15), $E$3)</f>
        <v>0</v>
      </c>
      <c r="H573" t="b">
        <f t="shared" ca="1" si="69"/>
        <v>0</v>
      </c>
      <c r="I573" t="str">
        <f ca="1">IF(NOT($H573), "", IF($F573=1,MATCH($E$2,OFFSET('정보 입력 시트'!$G576, 0, 0, 1, 15),0),0))</f>
        <v/>
      </c>
      <c r="J573" t="str">
        <f ca="1">IF(NOT($H573),"",IF($G573&lt;1, 0, MATCH($E$3,OFFSET('정보 입력 시트'!$G576, 0, 0, 1, 15),0)))</f>
        <v/>
      </c>
      <c r="K573" t="str">
        <f ca="1">IF(NOT($H573),"",IF($G573&lt;2, 0, MATCH($E$3,OFFSET('정보 입력 시트'!$G576, 0, J573, 1, 15-J573),0)+J573))</f>
        <v/>
      </c>
      <c r="L573" t="str">
        <f t="shared" ca="1" si="70"/>
        <v/>
      </c>
      <c r="M573" t="str" cm="1">
        <f t="array" aca="1" ref="M573" ca="1">_xlfn.IFS(NOT($H573),"",$L573=0,0,TRUE,J573)</f>
        <v/>
      </c>
      <c r="N573" t="str" cm="1">
        <f t="array" aca="1" ref="N573" ca="1">_xlfn.IFS(NOT($H573),"",$L573=0,0,TRUE,K573)</f>
        <v/>
      </c>
      <c r="O573" t="str" cm="1">
        <f t="array" aca="1" ref="O573" ca="1">_xlfn.IFS(NOT($H573), "", $F573=0, IF($G573=0, VLOOKUP("EMPTY",$D$29:$E$31,2,FALSE), VLOOKUP("REQUIRED",$D$29:$E$31,2,FALSE)), $F573&gt;1, VLOOKUP("OVER",$D$29:$E$31,2,FALSE), TRUE, VLOOKUP(I573, $A$9:$B$23, 2,FALSE))</f>
        <v/>
      </c>
      <c r="P573" t="str" cm="1">
        <f t="array" aca="1" ref="P573" ca="1">_xlfn.IFS(NOT($H573), "", $G573&lt;1, VLOOKUP("EMPTY",$D$29:$E$31,2,FALSE), $G573&gt;2, VLOOKUP("OVER",$D$29:$E$31,2,FALSE), TRUE, VLOOKUP(J573, $A$9:$B$23, 2,FALSE))</f>
        <v/>
      </c>
      <c r="Q573" t="str" cm="1">
        <f t="array" aca="1" ref="Q573" ca="1">_xlfn.IFS(NOT($H573), "", $G573&lt;2, VLOOKUP("EMPTY",$D$29:$E$31,2,FALSE), $G573&gt;2, VLOOKUP("OVER",$D$29:$E$31,2,FALSE), TRUE, VLOOKUP(K573, $A$9:$B$23, 2,FALSE))</f>
        <v/>
      </c>
    </row>
    <row r="574" spans="6:17" x14ac:dyDescent="0.3">
      <c r="F574">
        <f ca="1">COUNTIF(OFFSET('정보 입력 시트'!$G577, 0, 0, 1, 15), $E$2)</f>
        <v>0</v>
      </c>
      <c r="G574">
        <f ca="1">COUNTIF(OFFSET('정보 입력 시트'!$G577, 0, 0, 1, 15), $E$3)</f>
        <v>0</v>
      </c>
      <c r="H574" t="b">
        <f t="shared" ca="1" si="69"/>
        <v>0</v>
      </c>
      <c r="I574" t="str">
        <f ca="1">IF(NOT($H574), "", IF($F574=1,MATCH($E$2,OFFSET('정보 입력 시트'!$G577, 0, 0, 1, 15),0),0))</f>
        <v/>
      </c>
      <c r="J574" t="str">
        <f ca="1">IF(NOT($H574),"",IF($G574&lt;1, 0, MATCH($E$3,OFFSET('정보 입력 시트'!$G577, 0, 0, 1, 15),0)))</f>
        <v/>
      </c>
      <c r="K574" t="str">
        <f ca="1">IF(NOT($H574),"",IF($G574&lt;2, 0, MATCH($E$3,OFFSET('정보 입력 시트'!$G577, 0, J574, 1, 15-J574),0)+J574))</f>
        <v/>
      </c>
      <c r="L574" t="str">
        <f t="shared" ca="1" si="70"/>
        <v/>
      </c>
      <c r="M574" t="str" cm="1">
        <f t="array" aca="1" ref="M574" ca="1">_xlfn.IFS(NOT($H574),"",$L574=0,0,TRUE,J574)</f>
        <v/>
      </c>
      <c r="N574" t="str" cm="1">
        <f t="array" aca="1" ref="N574" ca="1">_xlfn.IFS(NOT($H574),"",$L574=0,0,TRUE,K574)</f>
        <v/>
      </c>
      <c r="O574" t="str" cm="1">
        <f t="array" aca="1" ref="O574" ca="1">_xlfn.IFS(NOT($H574), "", $F574=0, IF($G574=0, VLOOKUP("EMPTY",$D$29:$E$31,2,FALSE), VLOOKUP("REQUIRED",$D$29:$E$31,2,FALSE)), $F574&gt;1, VLOOKUP("OVER",$D$29:$E$31,2,FALSE), TRUE, VLOOKUP(I574, $A$9:$B$23, 2,FALSE))</f>
        <v/>
      </c>
      <c r="P574" t="str" cm="1">
        <f t="array" aca="1" ref="P574" ca="1">_xlfn.IFS(NOT($H574), "", $G574&lt;1, VLOOKUP("EMPTY",$D$29:$E$31,2,FALSE), $G574&gt;2, VLOOKUP("OVER",$D$29:$E$31,2,FALSE), TRUE, VLOOKUP(J574, $A$9:$B$23, 2,FALSE))</f>
        <v/>
      </c>
      <c r="Q574" t="str" cm="1">
        <f t="array" aca="1" ref="Q574" ca="1">_xlfn.IFS(NOT($H574), "", $G574&lt;2, VLOOKUP("EMPTY",$D$29:$E$31,2,FALSE), $G574&gt;2, VLOOKUP("OVER",$D$29:$E$31,2,FALSE), TRUE, VLOOKUP(K574, $A$9:$B$23, 2,FALSE))</f>
        <v/>
      </c>
    </row>
    <row r="575" spans="6:17" x14ac:dyDescent="0.3">
      <c r="F575">
        <f ca="1">COUNTIF(OFFSET('정보 입력 시트'!$G578, 0, 0, 1, 15), $E$2)</f>
        <v>0</v>
      </c>
      <c r="G575">
        <f ca="1">COUNTIF(OFFSET('정보 입력 시트'!$G578, 0, 0, 1, 15), $E$3)</f>
        <v>0</v>
      </c>
      <c r="H575" t="b">
        <f t="shared" ca="1" si="69"/>
        <v>0</v>
      </c>
      <c r="I575" t="str">
        <f ca="1">IF(NOT($H575), "", IF($F575=1,MATCH($E$2,OFFSET('정보 입력 시트'!$G578, 0, 0, 1, 15),0),0))</f>
        <v/>
      </c>
      <c r="J575" t="str">
        <f ca="1">IF(NOT($H575),"",IF($G575&lt;1, 0, MATCH($E$3,OFFSET('정보 입력 시트'!$G578, 0, 0, 1, 15),0)))</f>
        <v/>
      </c>
      <c r="K575" t="str">
        <f ca="1">IF(NOT($H575),"",IF($G575&lt;2, 0, MATCH($E$3,OFFSET('정보 입력 시트'!$G578, 0, J575, 1, 15-J575),0)+J575))</f>
        <v/>
      </c>
      <c r="L575" t="str">
        <f t="shared" ca="1" si="70"/>
        <v/>
      </c>
      <c r="M575" t="str" cm="1">
        <f t="array" aca="1" ref="M575" ca="1">_xlfn.IFS(NOT($H575),"",$L575=0,0,TRUE,J575)</f>
        <v/>
      </c>
      <c r="N575" t="str" cm="1">
        <f t="array" aca="1" ref="N575" ca="1">_xlfn.IFS(NOT($H575),"",$L575=0,0,TRUE,K575)</f>
        <v/>
      </c>
      <c r="O575" t="str" cm="1">
        <f t="array" aca="1" ref="O575" ca="1">_xlfn.IFS(NOT($H575), "", $F575=0, IF($G575=0, VLOOKUP("EMPTY",$D$29:$E$31,2,FALSE), VLOOKUP("REQUIRED",$D$29:$E$31,2,FALSE)), $F575&gt;1, VLOOKUP("OVER",$D$29:$E$31,2,FALSE), TRUE, VLOOKUP(I575, $A$9:$B$23, 2,FALSE))</f>
        <v/>
      </c>
      <c r="P575" t="str" cm="1">
        <f t="array" aca="1" ref="P575" ca="1">_xlfn.IFS(NOT($H575), "", $G575&lt;1, VLOOKUP("EMPTY",$D$29:$E$31,2,FALSE), $G575&gt;2, VLOOKUP("OVER",$D$29:$E$31,2,FALSE), TRUE, VLOOKUP(J575, $A$9:$B$23, 2,FALSE))</f>
        <v/>
      </c>
      <c r="Q575" t="str" cm="1">
        <f t="array" aca="1" ref="Q575" ca="1">_xlfn.IFS(NOT($H575), "", $G575&lt;2, VLOOKUP("EMPTY",$D$29:$E$31,2,FALSE), $G575&gt;2, VLOOKUP("OVER",$D$29:$E$31,2,FALSE), TRUE, VLOOKUP(K575, $A$9:$B$23, 2,FALSE))</f>
        <v/>
      </c>
    </row>
    <row r="576" spans="6:17" x14ac:dyDescent="0.3">
      <c r="F576">
        <f ca="1">COUNTIF(OFFSET('정보 입력 시트'!$G579, 0, 0, 1, 15), $E$2)</f>
        <v>0</v>
      </c>
      <c r="G576">
        <f ca="1">COUNTIF(OFFSET('정보 입력 시트'!$G579, 0, 0, 1, 15), $E$3)</f>
        <v>0</v>
      </c>
      <c r="H576" t="b">
        <f t="shared" ca="1" si="69"/>
        <v>0</v>
      </c>
      <c r="I576" t="str">
        <f ca="1">IF(NOT($H576), "", IF($F576=1,MATCH($E$2,OFFSET('정보 입력 시트'!$G579, 0, 0, 1, 15),0),0))</f>
        <v/>
      </c>
      <c r="J576" t="str">
        <f ca="1">IF(NOT($H576),"",IF($G576&lt;1, 0, MATCH($E$3,OFFSET('정보 입력 시트'!$G579, 0, 0, 1, 15),0)))</f>
        <v/>
      </c>
      <c r="K576" t="str">
        <f ca="1">IF(NOT($H576),"",IF($G576&lt;2, 0, MATCH($E$3,OFFSET('정보 입력 시트'!$G579, 0, J576, 1, 15-J576),0)+J576))</f>
        <v/>
      </c>
      <c r="L576" t="str">
        <f t="shared" ca="1" si="70"/>
        <v/>
      </c>
      <c r="M576" t="str" cm="1">
        <f t="array" aca="1" ref="M576" ca="1">_xlfn.IFS(NOT($H576),"",$L576=0,0,TRUE,J576)</f>
        <v/>
      </c>
      <c r="N576" t="str" cm="1">
        <f t="array" aca="1" ref="N576" ca="1">_xlfn.IFS(NOT($H576),"",$L576=0,0,TRUE,K576)</f>
        <v/>
      </c>
      <c r="O576" t="str" cm="1">
        <f t="array" aca="1" ref="O576" ca="1">_xlfn.IFS(NOT($H576), "", $F576=0, IF($G576=0, VLOOKUP("EMPTY",$D$29:$E$31,2,FALSE), VLOOKUP("REQUIRED",$D$29:$E$31,2,FALSE)), $F576&gt;1, VLOOKUP("OVER",$D$29:$E$31,2,FALSE), TRUE, VLOOKUP(I576, $A$9:$B$23, 2,FALSE))</f>
        <v/>
      </c>
      <c r="P576" t="str" cm="1">
        <f t="array" aca="1" ref="P576" ca="1">_xlfn.IFS(NOT($H576), "", $G576&lt;1, VLOOKUP("EMPTY",$D$29:$E$31,2,FALSE), $G576&gt;2, VLOOKUP("OVER",$D$29:$E$31,2,FALSE), TRUE, VLOOKUP(J576, $A$9:$B$23, 2,FALSE))</f>
        <v/>
      </c>
      <c r="Q576" t="str" cm="1">
        <f t="array" aca="1" ref="Q576" ca="1">_xlfn.IFS(NOT($H576), "", $G576&lt;2, VLOOKUP("EMPTY",$D$29:$E$31,2,FALSE), $G576&gt;2, VLOOKUP("OVER",$D$29:$E$31,2,FALSE), TRUE, VLOOKUP(K576, $A$9:$B$23, 2,FALSE))</f>
        <v/>
      </c>
    </row>
    <row r="577" spans="6:17" x14ac:dyDescent="0.3">
      <c r="F577">
        <f ca="1">COUNTIF(OFFSET('정보 입력 시트'!$G580, 0, 0, 1, 15), $E$2)</f>
        <v>0</v>
      </c>
      <c r="G577">
        <f ca="1">COUNTIF(OFFSET('정보 입력 시트'!$G580, 0, 0, 1, 15), $E$3)</f>
        <v>0</v>
      </c>
      <c r="H577" t="b">
        <f t="shared" ca="1" si="69"/>
        <v>0</v>
      </c>
      <c r="I577" t="str">
        <f ca="1">IF(NOT($H577), "", IF($F577=1,MATCH($E$2,OFFSET('정보 입력 시트'!$G580, 0, 0, 1, 15),0),0))</f>
        <v/>
      </c>
      <c r="J577" t="str">
        <f ca="1">IF(NOT($H577),"",IF($G577&lt;1, 0, MATCH($E$3,OFFSET('정보 입력 시트'!$G580, 0, 0, 1, 15),0)))</f>
        <v/>
      </c>
      <c r="K577" t="str">
        <f ca="1">IF(NOT($H577),"",IF($G577&lt;2, 0, MATCH($E$3,OFFSET('정보 입력 시트'!$G580, 0, J577, 1, 15-J577),0)+J577))</f>
        <v/>
      </c>
      <c r="L577" t="str">
        <f t="shared" ca="1" si="70"/>
        <v/>
      </c>
      <c r="M577" t="str" cm="1">
        <f t="array" aca="1" ref="M577" ca="1">_xlfn.IFS(NOT($H577),"",$L577=0,0,TRUE,J577)</f>
        <v/>
      </c>
      <c r="N577" t="str" cm="1">
        <f t="array" aca="1" ref="N577" ca="1">_xlfn.IFS(NOT($H577),"",$L577=0,0,TRUE,K577)</f>
        <v/>
      </c>
      <c r="O577" t="str" cm="1">
        <f t="array" aca="1" ref="O577" ca="1">_xlfn.IFS(NOT($H577), "", $F577=0, IF($G577=0, VLOOKUP("EMPTY",$D$29:$E$31,2,FALSE), VLOOKUP("REQUIRED",$D$29:$E$31,2,FALSE)), $F577&gt;1, VLOOKUP("OVER",$D$29:$E$31,2,FALSE), TRUE, VLOOKUP(I577, $A$9:$B$23, 2,FALSE))</f>
        <v/>
      </c>
      <c r="P577" t="str" cm="1">
        <f t="array" aca="1" ref="P577" ca="1">_xlfn.IFS(NOT($H577), "", $G577&lt;1, VLOOKUP("EMPTY",$D$29:$E$31,2,FALSE), $G577&gt;2, VLOOKUP("OVER",$D$29:$E$31,2,FALSE), TRUE, VLOOKUP(J577, $A$9:$B$23, 2,FALSE))</f>
        <v/>
      </c>
      <c r="Q577" t="str" cm="1">
        <f t="array" aca="1" ref="Q577" ca="1">_xlfn.IFS(NOT($H577), "", $G577&lt;2, VLOOKUP("EMPTY",$D$29:$E$31,2,FALSE), $G577&gt;2, VLOOKUP("OVER",$D$29:$E$31,2,FALSE), TRUE, VLOOKUP(K577, $A$9:$B$23, 2,FALSE))</f>
        <v/>
      </c>
    </row>
    <row r="578" spans="6:17" x14ac:dyDescent="0.3">
      <c r="F578">
        <f ca="1">COUNTIF(OFFSET('정보 입력 시트'!$G581, 0, 0, 1, 15), $E$2)</f>
        <v>0</v>
      </c>
      <c r="G578">
        <f ca="1">COUNTIF(OFFSET('정보 입력 시트'!$G581, 0, 0, 1, 15), $E$3)</f>
        <v>0</v>
      </c>
      <c r="H578" t="b">
        <f t="shared" ca="1" si="69"/>
        <v>0</v>
      </c>
      <c r="I578" t="str">
        <f ca="1">IF(NOT($H578), "", IF($F578=1,MATCH($E$2,OFFSET('정보 입력 시트'!$G581, 0, 0, 1, 15),0),0))</f>
        <v/>
      </c>
      <c r="J578" t="str">
        <f ca="1">IF(NOT($H578),"",IF($G578&lt;1, 0, MATCH($E$3,OFFSET('정보 입력 시트'!$G581, 0, 0, 1, 15),0)))</f>
        <v/>
      </c>
      <c r="K578" t="str">
        <f ca="1">IF(NOT($H578),"",IF($G578&lt;2, 0, MATCH($E$3,OFFSET('정보 입력 시트'!$G581, 0, J578, 1, 15-J578),0)+J578))</f>
        <v/>
      </c>
      <c r="L578" t="str">
        <f t="shared" ca="1" si="70"/>
        <v/>
      </c>
      <c r="M578" t="str" cm="1">
        <f t="array" aca="1" ref="M578" ca="1">_xlfn.IFS(NOT($H578),"",$L578=0,0,TRUE,J578)</f>
        <v/>
      </c>
      <c r="N578" t="str" cm="1">
        <f t="array" aca="1" ref="N578" ca="1">_xlfn.IFS(NOT($H578),"",$L578=0,0,TRUE,K578)</f>
        <v/>
      </c>
      <c r="O578" t="str" cm="1">
        <f t="array" aca="1" ref="O578" ca="1">_xlfn.IFS(NOT($H578), "", $F578=0, IF($G578=0, VLOOKUP("EMPTY",$D$29:$E$31,2,FALSE), VLOOKUP("REQUIRED",$D$29:$E$31,2,FALSE)), $F578&gt;1, VLOOKUP("OVER",$D$29:$E$31,2,FALSE), TRUE, VLOOKUP(I578, $A$9:$B$23, 2,FALSE))</f>
        <v/>
      </c>
      <c r="P578" t="str" cm="1">
        <f t="array" aca="1" ref="P578" ca="1">_xlfn.IFS(NOT($H578), "", $G578&lt;1, VLOOKUP("EMPTY",$D$29:$E$31,2,FALSE), $G578&gt;2, VLOOKUP("OVER",$D$29:$E$31,2,FALSE), TRUE, VLOOKUP(J578, $A$9:$B$23, 2,FALSE))</f>
        <v/>
      </c>
      <c r="Q578" t="str" cm="1">
        <f t="array" aca="1" ref="Q578" ca="1">_xlfn.IFS(NOT($H578), "", $G578&lt;2, VLOOKUP("EMPTY",$D$29:$E$31,2,FALSE), $G578&gt;2, VLOOKUP("OVER",$D$29:$E$31,2,FALSE), TRUE, VLOOKUP(K578, $A$9:$B$23, 2,FALSE))</f>
        <v/>
      </c>
    </row>
    <row r="579" spans="6:17" x14ac:dyDescent="0.3">
      <c r="F579">
        <f ca="1">COUNTIF(OFFSET('정보 입력 시트'!$G582, 0, 0, 1, 15), $E$2)</f>
        <v>0</v>
      </c>
      <c r="G579">
        <f ca="1">COUNTIF(OFFSET('정보 입력 시트'!$G582, 0, 0, 1, 15), $E$3)</f>
        <v>0</v>
      </c>
      <c r="H579" t="b">
        <f t="shared" ref="H579:H642" ca="1" si="71">OR($F579=1,I580&lt;&gt;"")</f>
        <v>0</v>
      </c>
      <c r="I579" t="str">
        <f ca="1">IF(NOT($H579), "", IF($F579=1,MATCH($E$2,OFFSET('정보 입력 시트'!$G582, 0, 0, 1, 15),0),0))</f>
        <v/>
      </c>
      <c r="J579" t="str">
        <f ca="1">IF(NOT($H579),"",IF($G579&lt;1, 0, MATCH($E$3,OFFSET('정보 입력 시트'!$G582, 0, 0, 1, 15),0)))</f>
        <v/>
      </c>
      <c r="K579" t="str">
        <f ca="1">IF(NOT($H579),"",IF($G579&lt;2, 0, MATCH($E$3,OFFSET('정보 입력 시트'!$G582, 0, J579, 1, 15-J579),0)+J579))</f>
        <v/>
      </c>
      <c r="L579" t="str">
        <f t="shared" ref="L579:L642" ca="1" si="72">IF(NOT($H579),"",I579)</f>
        <v/>
      </c>
      <c r="M579" t="str" cm="1">
        <f t="array" aca="1" ref="M579" ca="1">_xlfn.IFS(NOT($H579),"",$L579=0,0,TRUE,J579)</f>
        <v/>
      </c>
      <c r="N579" t="str" cm="1">
        <f t="array" aca="1" ref="N579" ca="1">_xlfn.IFS(NOT($H579),"",$L579=0,0,TRUE,K579)</f>
        <v/>
      </c>
      <c r="O579" t="str" cm="1">
        <f t="array" aca="1" ref="O579" ca="1">_xlfn.IFS(NOT($H579), "", $F579=0, IF($G579=0, VLOOKUP("EMPTY",$D$29:$E$31,2,FALSE), VLOOKUP("REQUIRED",$D$29:$E$31,2,FALSE)), $F579&gt;1, VLOOKUP("OVER",$D$29:$E$31,2,FALSE), TRUE, VLOOKUP(I579, $A$9:$B$23, 2,FALSE))</f>
        <v/>
      </c>
      <c r="P579" t="str" cm="1">
        <f t="array" aca="1" ref="P579" ca="1">_xlfn.IFS(NOT($H579), "", $G579&lt;1, VLOOKUP("EMPTY",$D$29:$E$31,2,FALSE), $G579&gt;2, VLOOKUP("OVER",$D$29:$E$31,2,FALSE), TRUE, VLOOKUP(J579, $A$9:$B$23, 2,FALSE))</f>
        <v/>
      </c>
      <c r="Q579" t="str" cm="1">
        <f t="array" aca="1" ref="Q579" ca="1">_xlfn.IFS(NOT($H579), "", $G579&lt;2, VLOOKUP("EMPTY",$D$29:$E$31,2,FALSE), $G579&gt;2, VLOOKUP("OVER",$D$29:$E$31,2,FALSE), TRUE, VLOOKUP(K579, $A$9:$B$23, 2,FALSE))</f>
        <v/>
      </c>
    </row>
    <row r="580" spans="6:17" x14ac:dyDescent="0.3">
      <c r="F580">
        <f ca="1">COUNTIF(OFFSET('정보 입력 시트'!$G583, 0, 0, 1, 15), $E$2)</f>
        <v>0</v>
      </c>
      <c r="G580">
        <f ca="1">COUNTIF(OFFSET('정보 입력 시트'!$G583, 0, 0, 1, 15), $E$3)</f>
        <v>0</v>
      </c>
      <c r="H580" t="b">
        <f t="shared" ca="1" si="71"/>
        <v>0</v>
      </c>
      <c r="I580" t="str">
        <f ca="1">IF(NOT($H580), "", IF($F580=1,MATCH($E$2,OFFSET('정보 입력 시트'!$G583, 0, 0, 1, 15),0),0))</f>
        <v/>
      </c>
      <c r="J580" t="str">
        <f ca="1">IF(NOT($H580),"",IF($G580&lt;1, 0, MATCH($E$3,OFFSET('정보 입력 시트'!$G583, 0, 0, 1, 15),0)))</f>
        <v/>
      </c>
      <c r="K580" t="str">
        <f ca="1">IF(NOT($H580),"",IF($G580&lt;2, 0, MATCH($E$3,OFFSET('정보 입력 시트'!$G583, 0, J580, 1, 15-J580),0)+J580))</f>
        <v/>
      </c>
      <c r="L580" t="str">
        <f t="shared" ca="1" si="72"/>
        <v/>
      </c>
      <c r="M580" t="str" cm="1">
        <f t="array" aca="1" ref="M580" ca="1">_xlfn.IFS(NOT($H580),"",$L580=0,0,TRUE,J580)</f>
        <v/>
      </c>
      <c r="N580" t="str" cm="1">
        <f t="array" aca="1" ref="N580" ca="1">_xlfn.IFS(NOT($H580),"",$L580=0,0,TRUE,K580)</f>
        <v/>
      </c>
      <c r="O580" t="str" cm="1">
        <f t="array" aca="1" ref="O580" ca="1">_xlfn.IFS(NOT($H580), "", $F580=0, IF($G580=0, VLOOKUP("EMPTY",$D$29:$E$31,2,FALSE), VLOOKUP("REQUIRED",$D$29:$E$31,2,FALSE)), $F580&gt;1, VLOOKUP("OVER",$D$29:$E$31,2,FALSE), TRUE, VLOOKUP(I580, $A$9:$B$23, 2,FALSE))</f>
        <v/>
      </c>
      <c r="P580" t="str" cm="1">
        <f t="array" aca="1" ref="P580" ca="1">_xlfn.IFS(NOT($H580), "", $G580&lt;1, VLOOKUP("EMPTY",$D$29:$E$31,2,FALSE), $G580&gt;2, VLOOKUP("OVER",$D$29:$E$31,2,FALSE), TRUE, VLOOKUP(J580, $A$9:$B$23, 2,FALSE))</f>
        <v/>
      </c>
      <c r="Q580" t="str" cm="1">
        <f t="array" aca="1" ref="Q580" ca="1">_xlfn.IFS(NOT($H580), "", $G580&lt;2, VLOOKUP("EMPTY",$D$29:$E$31,2,FALSE), $G580&gt;2, VLOOKUP("OVER",$D$29:$E$31,2,FALSE), TRUE, VLOOKUP(K580, $A$9:$B$23, 2,FALSE))</f>
        <v/>
      </c>
    </row>
    <row r="581" spans="6:17" x14ac:dyDescent="0.3">
      <c r="F581">
        <f ca="1">COUNTIF(OFFSET('정보 입력 시트'!$G584, 0, 0, 1, 15), $E$2)</f>
        <v>0</v>
      </c>
      <c r="G581">
        <f ca="1">COUNTIF(OFFSET('정보 입력 시트'!$G584, 0, 0, 1, 15), $E$3)</f>
        <v>0</v>
      </c>
      <c r="H581" t="b">
        <f t="shared" ca="1" si="71"/>
        <v>0</v>
      </c>
      <c r="I581" t="str">
        <f ca="1">IF(NOT($H581), "", IF($F581=1,MATCH($E$2,OFFSET('정보 입력 시트'!$G584, 0, 0, 1, 15),0),0))</f>
        <v/>
      </c>
      <c r="J581" t="str">
        <f ca="1">IF(NOT($H581),"",IF($G581&lt;1, 0, MATCH($E$3,OFFSET('정보 입력 시트'!$G584, 0, 0, 1, 15),0)))</f>
        <v/>
      </c>
      <c r="K581" t="str">
        <f ca="1">IF(NOT($H581),"",IF($G581&lt;2, 0, MATCH($E$3,OFFSET('정보 입력 시트'!$G584, 0, J581, 1, 15-J581),0)+J581))</f>
        <v/>
      </c>
      <c r="L581" t="str">
        <f t="shared" ca="1" si="72"/>
        <v/>
      </c>
      <c r="M581" t="str" cm="1">
        <f t="array" aca="1" ref="M581" ca="1">_xlfn.IFS(NOT($H581),"",$L581=0,0,TRUE,J581)</f>
        <v/>
      </c>
      <c r="N581" t="str" cm="1">
        <f t="array" aca="1" ref="N581" ca="1">_xlfn.IFS(NOT($H581),"",$L581=0,0,TRUE,K581)</f>
        <v/>
      </c>
      <c r="O581" t="str" cm="1">
        <f t="array" aca="1" ref="O581" ca="1">_xlfn.IFS(NOT($H581), "", $F581=0, IF($G581=0, VLOOKUP("EMPTY",$D$29:$E$31,2,FALSE), VLOOKUP("REQUIRED",$D$29:$E$31,2,FALSE)), $F581&gt;1, VLOOKUP("OVER",$D$29:$E$31,2,FALSE), TRUE, VLOOKUP(I581, $A$9:$B$23, 2,FALSE))</f>
        <v/>
      </c>
      <c r="P581" t="str" cm="1">
        <f t="array" aca="1" ref="P581" ca="1">_xlfn.IFS(NOT($H581), "", $G581&lt;1, VLOOKUP("EMPTY",$D$29:$E$31,2,FALSE), $G581&gt;2, VLOOKUP("OVER",$D$29:$E$31,2,FALSE), TRUE, VLOOKUP(J581, $A$9:$B$23, 2,FALSE))</f>
        <v/>
      </c>
      <c r="Q581" t="str" cm="1">
        <f t="array" aca="1" ref="Q581" ca="1">_xlfn.IFS(NOT($H581), "", $G581&lt;2, VLOOKUP("EMPTY",$D$29:$E$31,2,FALSE), $G581&gt;2, VLOOKUP("OVER",$D$29:$E$31,2,FALSE), TRUE, VLOOKUP(K581, $A$9:$B$23, 2,FALSE))</f>
        <v/>
      </c>
    </row>
    <row r="582" spans="6:17" x14ac:dyDescent="0.3">
      <c r="F582">
        <f ca="1">COUNTIF(OFFSET('정보 입력 시트'!$G585, 0, 0, 1, 15), $E$2)</f>
        <v>0</v>
      </c>
      <c r="G582">
        <f ca="1">COUNTIF(OFFSET('정보 입력 시트'!$G585, 0, 0, 1, 15), $E$3)</f>
        <v>0</v>
      </c>
      <c r="H582" t="b">
        <f t="shared" ca="1" si="71"/>
        <v>0</v>
      </c>
      <c r="I582" t="str">
        <f ca="1">IF(NOT($H582), "", IF($F582=1,MATCH($E$2,OFFSET('정보 입력 시트'!$G585, 0, 0, 1, 15),0),0))</f>
        <v/>
      </c>
      <c r="J582" t="str">
        <f ca="1">IF(NOT($H582),"",IF($G582&lt;1, 0, MATCH($E$3,OFFSET('정보 입력 시트'!$G585, 0, 0, 1, 15),0)))</f>
        <v/>
      </c>
      <c r="K582" t="str">
        <f ca="1">IF(NOT($H582),"",IF($G582&lt;2, 0, MATCH($E$3,OFFSET('정보 입력 시트'!$G585, 0, J582, 1, 15-J582),0)+J582))</f>
        <v/>
      </c>
      <c r="L582" t="str">
        <f t="shared" ca="1" si="72"/>
        <v/>
      </c>
      <c r="M582" t="str" cm="1">
        <f t="array" aca="1" ref="M582" ca="1">_xlfn.IFS(NOT($H582),"",$L582=0,0,TRUE,J582)</f>
        <v/>
      </c>
      <c r="N582" t="str" cm="1">
        <f t="array" aca="1" ref="N582" ca="1">_xlfn.IFS(NOT($H582),"",$L582=0,0,TRUE,K582)</f>
        <v/>
      </c>
      <c r="O582" t="str" cm="1">
        <f t="array" aca="1" ref="O582" ca="1">_xlfn.IFS(NOT($H582), "", $F582=0, IF($G582=0, VLOOKUP("EMPTY",$D$29:$E$31,2,FALSE), VLOOKUP("REQUIRED",$D$29:$E$31,2,FALSE)), $F582&gt;1, VLOOKUP("OVER",$D$29:$E$31,2,FALSE), TRUE, VLOOKUP(I582, $A$9:$B$23, 2,FALSE))</f>
        <v/>
      </c>
      <c r="P582" t="str" cm="1">
        <f t="array" aca="1" ref="P582" ca="1">_xlfn.IFS(NOT($H582), "", $G582&lt;1, VLOOKUP("EMPTY",$D$29:$E$31,2,FALSE), $G582&gt;2, VLOOKUP("OVER",$D$29:$E$31,2,FALSE), TRUE, VLOOKUP(J582, $A$9:$B$23, 2,FALSE))</f>
        <v/>
      </c>
      <c r="Q582" t="str" cm="1">
        <f t="array" aca="1" ref="Q582" ca="1">_xlfn.IFS(NOT($H582), "", $G582&lt;2, VLOOKUP("EMPTY",$D$29:$E$31,2,FALSE), $G582&gt;2, VLOOKUP("OVER",$D$29:$E$31,2,FALSE), TRUE, VLOOKUP(K582, $A$9:$B$23, 2,FALSE))</f>
        <v/>
      </c>
    </row>
    <row r="583" spans="6:17" x14ac:dyDescent="0.3">
      <c r="F583">
        <f ca="1">COUNTIF(OFFSET('정보 입력 시트'!$G586, 0, 0, 1, 15), $E$2)</f>
        <v>0</v>
      </c>
      <c r="G583">
        <f ca="1">COUNTIF(OFFSET('정보 입력 시트'!$G586, 0, 0, 1, 15), $E$3)</f>
        <v>0</v>
      </c>
      <c r="H583" t="b">
        <f t="shared" ca="1" si="71"/>
        <v>0</v>
      </c>
      <c r="I583" t="str">
        <f ca="1">IF(NOT($H583), "", IF($F583=1,MATCH($E$2,OFFSET('정보 입력 시트'!$G586, 0, 0, 1, 15),0),0))</f>
        <v/>
      </c>
      <c r="J583" t="str">
        <f ca="1">IF(NOT($H583),"",IF($G583&lt;1, 0, MATCH($E$3,OFFSET('정보 입력 시트'!$G586, 0, 0, 1, 15),0)))</f>
        <v/>
      </c>
      <c r="K583" t="str">
        <f ca="1">IF(NOT($H583),"",IF($G583&lt;2, 0, MATCH($E$3,OFFSET('정보 입력 시트'!$G586, 0, J583, 1, 15-J583),0)+J583))</f>
        <v/>
      </c>
      <c r="L583" t="str">
        <f t="shared" ca="1" si="72"/>
        <v/>
      </c>
      <c r="M583" t="str" cm="1">
        <f t="array" aca="1" ref="M583" ca="1">_xlfn.IFS(NOT($H583),"",$L583=0,0,TRUE,J583)</f>
        <v/>
      </c>
      <c r="N583" t="str" cm="1">
        <f t="array" aca="1" ref="N583" ca="1">_xlfn.IFS(NOT($H583),"",$L583=0,0,TRUE,K583)</f>
        <v/>
      </c>
      <c r="O583" t="str" cm="1">
        <f t="array" aca="1" ref="O583" ca="1">_xlfn.IFS(NOT($H583), "", $F583=0, IF($G583=0, VLOOKUP("EMPTY",$D$29:$E$31,2,FALSE), VLOOKUP("REQUIRED",$D$29:$E$31,2,FALSE)), $F583&gt;1, VLOOKUP("OVER",$D$29:$E$31,2,FALSE), TRUE, VLOOKUP(I583, $A$9:$B$23, 2,FALSE))</f>
        <v/>
      </c>
      <c r="P583" t="str" cm="1">
        <f t="array" aca="1" ref="P583" ca="1">_xlfn.IFS(NOT($H583), "", $G583&lt;1, VLOOKUP("EMPTY",$D$29:$E$31,2,FALSE), $G583&gt;2, VLOOKUP("OVER",$D$29:$E$31,2,FALSE), TRUE, VLOOKUP(J583, $A$9:$B$23, 2,FALSE))</f>
        <v/>
      </c>
      <c r="Q583" t="str" cm="1">
        <f t="array" aca="1" ref="Q583" ca="1">_xlfn.IFS(NOT($H583), "", $G583&lt;2, VLOOKUP("EMPTY",$D$29:$E$31,2,FALSE), $G583&gt;2, VLOOKUP("OVER",$D$29:$E$31,2,FALSE), TRUE, VLOOKUP(K583, $A$9:$B$23, 2,FALSE))</f>
        <v/>
      </c>
    </row>
    <row r="584" spans="6:17" x14ac:dyDescent="0.3">
      <c r="F584">
        <f ca="1">COUNTIF(OFFSET('정보 입력 시트'!$G587, 0, 0, 1, 15), $E$2)</f>
        <v>0</v>
      </c>
      <c r="G584">
        <f ca="1">COUNTIF(OFFSET('정보 입력 시트'!$G587, 0, 0, 1, 15), $E$3)</f>
        <v>0</v>
      </c>
      <c r="H584" t="b">
        <f t="shared" ca="1" si="71"/>
        <v>0</v>
      </c>
      <c r="I584" t="str">
        <f ca="1">IF(NOT($H584), "", IF($F584=1,MATCH($E$2,OFFSET('정보 입력 시트'!$G587, 0, 0, 1, 15),0),0))</f>
        <v/>
      </c>
      <c r="J584" t="str">
        <f ca="1">IF(NOT($H584),"",IF($G584&lt;1, 0, MATCH($E$3,OFFSET('정보 입력 시트'!$G587, 0, 0, 1, 15),0)))</f>
        <v/>
      </c>
      <c r="K584" t="str">
        <f ca="1">IF(NOT($H584),"",IF($G584&lt;2, 0, MATCH($E$3,OFFSET('정보 입력 시트'!$G587, 0, J584, 1, 15-J584),0)+J584))</f>
        <v/>
      </c>
      <c r="L584" t="str">
        <f t="shared" ca="1" si="72"/>
        <v/>
      </c>
      <c r="M584" t="str" cm="1">
        <f t="array" aca="1" ref="M584" ca="1">_xlfn.IFS(NOT($H584),"",$L584=0,0,TRUE,J584)</f>
        <v/>
      </c>
      <c r="N584" t="str" cm="1">
        <f t="array" aca="1" ref="N584" ca="1">_xlfn.IFS(NOT($H584),"",$L584=0,0,TRUE,K584)</f>
        <v/>
      </c>
      <c r="O584" t="str" cm="1">
        <f t="array" aca="1" ref="O584" ca="1">_xlfn.IFS(NOT($H584), "", $F584=0, IF($G584=0, VLOOKUP("EMPTY",$D$29:$E$31,2,FALSE), VLOOKUP("REQUIRED",$D$29:$E$31,2,FALSE)), $F584&gt;1, VLOOKUP("OVER",$D$29:$E$31,2,FALSE), TRUE, VLOOKUP(I584, $A$9:$B$23, 2,FALSE))</f>
        <v/>
      </c>
      <c r="P584" t="str" cm="1">
        <f t="array" aca="1" ref="P584" ca="1">_xlfn.IFS(NOT($H584), "", $G584&lt;1, VLOOKUP("EMPTY",$D$29:$E$31,2,FALSE), $G584&gt;2, VLOOKUP("OVER",$D$29:$E$31,2,FALSE), TRUE, VLOOKUP(J584, $A$9:$B$23, 2,FALSE))</f>
        <v/>
      </c>
      <c r="Q584" t="str" cm="1">
        <f t="array" aca="1" ref="Q584" ca="1">_xlfn.IFS(NOT($H584), "", $G584&lt;2, VLOOKUP("EMPTY",$D$29:$E$31,2,FALSE), $G584&gt;2, VLOOKUP("OVER",$D$29:$E$31,2,FALSE), TRUE, VLOOKUP(K584, $A$9:$B$23, 2,FALSE))</f>
        <v/>
      </c>
    </row>
    <row r="585" spans="6:17" x14ac:dyDescent="0.3">
      <c r="F585">
        <f ca="1">COUNTIF(OFFSET('정보 입력 시트'!$G588, 0, 0, 1, 15), $E$2)</f>
        <v>0</v>
      </c>
      <c r="G585">
        <f ca="1">COUNTIF(OFFSET('정보 입력 시트'!$G588, 0, 0, 1, 15), $E$3)</f>
        <v>0</v>
      </c>
      <c r="H585" t="b">
        <f t="shared" ca="1" si="71"/>
        <v>0</v>
      </c>
      <c r="I585" t="str">
        <f ca="1">IF(NOT($H585), "", IF($F585=1,MATCH($E$2,OFFSET('정보 입력 시트'!$G588, 0, 0, 1, 15),0),0))</f>
        <v/>
      </c>
      <c r="J585" t="str">
        <f ca="1">IF(NOT($H585),"",IF($G585&lt;1, 0, MATCH($E$3,OFFSET('정보 입력 시트'!$G588, 0, 0, 1, 15),0)))</f>
        <v/>
      </c>
      <c r="K585" t="str">
        <f ca="1">IF(NOT($H585),"",IF($G585&lt;2, 0, MATCH($E$3,OFFSET('정보 입력 시트'!$G588, 0, J585, 1, 15-J585),0)+J585))</f>
        <v/>
      </c>
      <c r="L585" t="str">
        <f t="shared" ca="1" si="72"/>
        <v/>
      </c>
      <c r="M585" t="str" cm="1">
        <f t="array" aca="1" ref="M585" ca="1">_xlfn.IFS(NOT($H585),"",$L585=0,0,TRUE,J585)</f>
        <v/>
      </c>
      <c r="N585" t="str" cm="1">
        <f t="array" aca="1" ref="N585" ca="1">_xlfn.IFS(NOT($H585),"",$L585=0,0,TRUE,K585)</f>
        <v/>
      </c>
      <c r="O585" t="str" cm="1">
        <f t="array" aca="1" ref="O585" ca="1">_xlfn.IFS(NOT($H585), "", $F585=0, IF($G585=0, VLOOKUP("EMPTY",$D$29:$E$31,2,FALSE), VLOOKUP("REQUIRED",$D$29:$E$31,2,FALSE)), $F585&gt;1, VLOOKUP("OVER",$D$29:$E$31,2,FALSE), TRUE, VLOOKUP(I585, $A$9:$B$23, 2,FALSE))</f>
        <v/>
      </c>
      <c r="P585" t="str" cm="1">
        <f t="array" aca="1" ref="P585" ca="1">_xlfn.IFS(NOT($H585), "", $G585&lt;1, VLOOKUP("EMPTY",$D$29:$E$31,2,FALSE), $G585&gt;2, VLOOKUP("OVER",$D$29:$E$31,2,FALSE), TRUE, VLOOKUP(J585, $A$9:$B$23, 2,FALSE))</f>
        <v/>
      </c>
      <c r="Q585" t="str" cm="1">
        <f t="array" aca="1" ref="Q585" ca="1">_xlfn.IFS(NOT($H585), "", $G585&lt;2, VLOOKUP("EMPTY",$D$29:$E$31,2,FALSE), $G585&gt;2, VLOOKUP("OVER",$D$29:$E$31,2,FALSE), TRUE, VLOOKUP(K585, $A$9:$B$23, 2,FALSE))</f>
        <v/>
      </c>
    </row>
    <row r="586" spans="6:17" x14ac:dyDescent="0.3">
      <c r="F586">
        <f ca="1">COUNTIF(OFFSET('정보 입력 시트'!$G589, 0, 0, 1, 15), $E$2)</f>
        <v>0</v>
      </c>
      <c r="G586">
        <f ca="1">COUNTIF(OFFSET('정보 입력 시트'!$G589, 0, 0, 1, 15), $E$3)</f>
        <v>0</v>
      </c>
      <c r="H586" t="b">
        <f t="shared" ca="1" si="71"/>
        <v>0</v>
      </c>
      <c r="I586" t="str">
        <f ca="1">IF(NOT($H586), "", IF($F586=1,MATCH($E$2,OFFSET('정보 입력 시트'!$G589, 0, 0, 1, 15),0),0))</f>
        <v/>
      </c>
      <c r="J586" t="str">
        <f ca="1">IF(NOT($H586),"",IF($G586&lt;1, 0, MATCH($E$3,OFFSET('정보 입력 시트'!$G589, 0, 0, 1, 15),0)))</f>
        <v/>
      </c>
      <c r="K586" t="str">
        <f ca="1">IF(NOT($H586),"",IF($G586&lt;2, 0, MATCH($E$3,OFFSET('정보 입력 시트'!$G589, 0, J586, 1, 15-J586),0)+J586))</f>
        <v/>
      </c>
      <c r="L586" t="str">
        <f t="shared" ca="1" si="72"/>
        <v/>
      </c>
      <c r="M586" t="str" cm="1">
        <f t="array" aca="1" ref="M586" ca="1">_xlfn.IFS(NOT($H586),"",$L586=0,0,TRUE,J586)</f>
        <v/>
      </c>
      <c r="N586" t="str" cm="1">
        <f t="array" aca="1" ref="N586" ca="1">_xlfn.IFS(NOT($H586),"",$L586=0,0,TRUE,K586)</f>
        <v/>
      </c>
      <c r="O586" t="str" cm="1">
        <f t="array" aca="1" ref="O586" ca="1">_xlfn.IFS(NOT($H586), "", $F586=0, IF($G586=0, VLOOKUP("EMPTY",$D$29:$E$31,2,FALSE), VLOOKUP("REQUIRED",$D$29:$E$31,2,FALSE)), $F586&gt;1, VLOOKUP("OVER",$D$29:$E$31,2,FALSE), TRUE, VLOOKUP(I586, $A$9:$B$23, 2,FALSE))</f>
        <v/>
      </c>
      <c r="P586" t="str" cm="1">
        <f t="array" aca="1" ref="P586" ca="1">_xlfn.IFS(NOT($H586), "", $G586&lt;1, VLOOKUP("EMPTY",$D$29:$E$31,2,FALSE), $G586&gt;2, VLOOKUP("OVER",$D$29:$E$31,2,FALSE), TRUE, VLOOKUP(J586, $A$9:$B$23, 2,FALSE))</f>
        <v/>
      </c>
      <c r="Q586" t="str" cm="1">
        <f t="array" aca="1" ref="Q586" ca="1">_xlfn.IFS(NOT($H586), "", $G586&lt;2, VLOOKUP("EMPTY",$D$29:$E$31,2,FALSE), $G586&gt;2, VLOOKUP("OVER",$D$29:$E$31,2,FALSE), TRUE, VLOOKUP(K586, $A$9:$B$23, 2,FALSE))</f>
        <v/>
      </c>
    </row>
    <row r="587" spans="6:17" x14ac:dyDescent="0.3">
      <c r="F587">
        <f ca="1">COUNTIF(OFFSET('정보 입력 시트'!$G590, 0, 0, 1, 15), $E$2)</f>
        <v>0</v>
      </c>
      <c r="G587">
        <f ca="1">COUNTIF(OFFSET('정보 입력 시트'!$G590, 0, 0, 1, 15), $E$3)</f>
        <v>0</v>
      </c>
      <c r="H587" t="b">
        <f t="shared" ca="1" si="71"/>
        <v>0</v>
      </c>
      <c r="I587" t="str">
        <f ca="1">IF(NOT($H587), "", IF($F587=1,MATCH($E$2,OFFSET('정보 입력 시트'!$G590, 0, 0, 1, 15),0),0))</f>
        <v/>
      </c>
      <c r="J587" t="str">
        <f ca="1">IF(NOT($H587),"",IF($G587&lt;1, 0, MATCH($E$3,OFFSET('정보 입력 시트'!$G590, 0, 0, 1, 15),0)))</f>
        <v/>
      </c>
      <c r="K587" t="str">
        <f ca="1">IF(NOT($H587),"",IF($G587&lt;2, 0, MATCH($E$3,OFFSET('정보 입력 시트'!$G590, 0, J587, 1, 15-J587),0)+J587))</f>
        <v/>
      </c>
      <c r="L587" t="str">
        <f t="shared" ca="1" si="72"/>
        <v/>
      </c>
      <c r="M587" t="str" cm="1">
        <f t="array" aca="1" ref="M587" ca="1">_xlfn.IFS(NOT($H587),"",$L587=0,0,TRUE,J587)</f>
        <v/>
      </c>
      <c r="N587" t="str" cm="1">
        <f t="array" aca="1" ref="N587" ca="1">_xlfn.IFS(NOT($H587),"",$L587=0,0,TRUE,K587)</f>
        <v/>
      </c>
      <c r="O587" t="str" cm="1">
        <f t="array" aca="1" ref="O587" ca="1">_xlfn.IFS(NOT($H587), "", $F587=0, IF($G587=0, VLOOKUP("EMPTY",$D$29:$E$31,2,FALSE), VLOOKUP("REQUIRED",$D$29:$E$31,2,FALSE)), $F587&gt;1, VLOOKUP("OVER",$D$29:$E$31,2,FALSE), TRUE, VLOOKUP(I587, $A$9:$B$23, 2,FALSE))</f>
        <v/>
      </c>
      <c r="P587" t="str" cm="1">
        <f t="array" aca="1" ref="P587" ca="1">_xlfn.IFS(NOT($H587), "", $G587&lt;1, VLOOKUP("EMPTY",$D$29:$E$31,2,FALSE), $G587&gt;2, VLOOKUP("OVER",$D$29:$E$31,2,FALSE), TRUE, VLOOKUP(J587, $A$9:$B$23, 2,FALSE))</f>
        <v/>
      </c>
      <c r="Q587" t="str" cm="1">
        <f t="array" aca="1" ref="Q587" ca="1">_xlfn.IFS(NOT($H587), "", $G587&lt;2, VLOOKUP("EMPTY",$D$29:$E$31,2,FALSE), $G587&gt;2, VLOOKUP("OVER",$D$29:$E$31,2,FALSE), TRUE, VLOOKUP(K587, $A$9:$B$23, 2,FALSE))</f>
        <v/>
      </c>
    </row>
    <row r="588" spans="6:17" x14ac:dyDescent="0.3">
      <c r="F588">
        <f ca="1">COUNTIF(OFFSET('정보 입력 시트'!$G591, 0, 0, 1, 15), $E$2)</f>
        <v>0</v>
      </c>
      <c r="G588">
        <f ca="1">COUNTIF(OFFSET('정보 입력 시트'!$G591, 0, 0, 1, 15), $E$3)</f>
        <v>0</v>
      </c>
      <c r="H588" t="b">
        <f t="shared" ca="1" si="71"/>
        <v>0</v>
      </c>
      <c r="I588" t="str">
        <f ca="1">IF(NOT($H588), "", IF($F588=1,MATCH($E$2,OFFSET('정보 입력 시트'!$G591, 0, 0, 1, 15),0),0))</f>
        <v/>
      </c>
      <c r="J588" t="str">
        <f ca="1">IF(NOT($H588),"",IF($G588&lt;1, 0, MATCH($E$3,OFFSET('정보 입력 시트'!$G591, 0, 0, 1, 15),0)))</f>
        <v/>
      </c>
      <c r="K588" t="str">
        <f ca="1">IF(NOT($H588),"",IF($G588&lt;2, 0, MATCH($E$3,OFFSET('정보 입력 시트'!$G591, 0, J588, 1, 15-J588),0)+J588))</f>
        <v/>
      </c>
      <c r="L588" t="str">
        <f t="shared" ca="1" si="72"/>
        <v/>
      </c>
      <c r="M588" t="str" cm="1">
        <f t="array" aca="1" ref="M588" ca="1">_xlfn.IFS(NOT($H588),"",$L588=0,0,TRUE,J588)</f>
        <v/>
      </c>
      <c r="N588" t="str" cm="1">
        <f t="array" aca="1" ref="N588" ca="1">_xlfn.IFS(NOT($H588),"",$L588=0,0,TRUE,K588)</f>
        <v/>
      </c>
      <c r="O588" t="str" cm="1">
        <f t="array" aca="1" ref="O588" ca="1">_xlfn.IFS(NOT($H588), "", $F588=0, IF($G588=0, VLOOKUP("EMPTY",$D$29:$E$31,2,FALSE), VLOOKUP("REQUIRED",$D$29:$E$31,2,FALSE)), $F588&gt;1, VLOOKUP("OVER",$D$29:$E$31,2,FALSE), TRUE, VLOOKUP(I588, $A$9:$B$23, 2,FALSE))</f>
        <v/>
      </c>
      <c r="P588" t="str" cm="1">
        <f t="array" aca="1" ref="P588" ca="1">_xlfn.IFS(NOT($H588), "", $G588&lt;1, VLOOKUP("EMPTY",$D$29:$E$31,2,FALSE), $G588&gt;2, VLOOKUP("OVER",$D$29:$E$31,2,FALSE), TRUE, VLOOKUP(J588, $A$9:$B$23, 2,FALSE))</f>
        <v/>
      </c>
      <c r="Q588" t="str" cm="1">
        <f t="array" aca="1" ref="Q588" ca="1">_xlfn.IFS(NOT($H588), "", $G588&lt;2, VLOOKUP("EMPTY",$D$29:$E$31,2,FALSE), $G588&gt;2, VLOOKUP("OVER",$D$29:$E$31,2,FALSE), TRUE, VLOOKUP(K588, $A$9:$B$23, 2,FALSE))</f>
        <v/>
      </c>
    </row>
    <row r="589" spans="6:17" x14ac:dyDescent="0.3">
      <c r="F589">
        <f ca="1">COUNTIF(OFFSET('정보 입력 시트'!$G592, 0, 0, 1, 15), $E$2)</f>
        <v>0</v>
      </c>
      <c r="G589">
        <f ca="1">COUNTIF(OFFSET('정보 입력 시트'!$G592, 0, 0, 1, 15), $E$3)</f>
        <v>0</v>
      </c>
      <c r="H589" t="b">
        <f t="shared" ca="1" si="71"/>
        <v>0</v>
      </c>
      <c r="I589" t="str">
        <f ca="1">IF(NOT($H589), "", IF($F589=1,MATCH($E$2,OFFSET('정보 입력 시트'!$G592, 0, 0, 1, 15),0),0))</f>
        <v/>
      </c>
      <c r="J589" t="str">
        <f ca="1">IF(NOT($H589),"",IF($G589&lt;1, 0, MATCH($E$3,OFFSET('정보 입력 시트'!$G592, 0, 0, 1, 15),0)))</f>
        <v/>
      </c>
      <c r="K589" t="str">
        <f ca="1">IF(NOT($H589),"",IF($G589&lt;2, 0, MATCH($E$3,OFFSET('정보 입력 시트'!$G592, 0, J589, 1, 15-J589),0)+J589))</f>
        <v/>
      </c>
      <c r="L589" t="str">
        <f t="shared" ca="1" si="72"/>
        <v/>
      </c>
      <c r="M589" t="str" cm="1">
        <f t="array" aca="1" ref="M589" ca="1">_xlfn.IFS(NOT($H589),"",$L589=0,0,TRUE,J589)</f>
        <v/>
      </c>
      <c r="N589" t="str" cm="1">
        <f t="array" aca="1" ref="N589" ca="1">_xlfn.IFS(NOT($H589),"",$L589=0,0,TRUE,K589)</f>
        <v/>
      </c>
      <c r="O589" t="str" cm="1">
        <f t="array" aca="1" ref="O589" ca="1">_xlfn.IFS(NOT($H589), "", $F589=0, IF($G589=0, VLOOKUP("EMPTY",$D$29:$E$31,2,FALSE), VLOOKUP("REQUIRED",$D$29:$E$31,2,FALSE)), $F589&gt;1, VLOOKUP("OVER",$D$29:$E$31,2,FALSE), TRUE, VLOOKUP(I589, $A$9:$B$23, 2,FALSE))</f>
        <v/>
      </c>
      <c r="P589" t="str" cm="1">
        <f t="array" aca="1" ref="P589" ca="1">_xlfn.IFS(NOT($H589), "", $G589&lt;1, VLOOKUP("EMPTY",$D$29:$E$31,2,FALSE), $G589&gt;2, VLOOKUP("OVER",$D$29:$E$31,2,FALSE), TRUE, VLOOKUP(J589, $A$9:$B$23, 2,FALSE))</f>
        <v/>
      </c>
      <c r="Q589" t="str" cm="1">
        <f t="array" aca="1" ref="Q589" ca="1">_xlfn.IFS(NOT($H589), "", $G589&lt;2, VLOOKUP("EMPTY",$D$29:$E$31,2,FALSE), $G589&gt;2, VLOOKUP("OVER",$D$29:$E$31,2,FALSE), TRUE, VLOOKUP(K589, $A$9:$B$23, 2,FALSE))</f>
        <v/>
      </c>
    </row>
    <row r="590" spans="6:17" x14ac:dyDescent="0.3">
      <c r="F590">
        <f ca="1">COUNTIF(OFFSET('정보 입력 시트'!$G593, 0, 0, 1, 15), $E$2)</f>
        <v>0</v>
      </c>
      <c r="G590">
        <f ca="1">COUNTIF(OFFSET('정보 입력 시트'!$G593, 0, 0, 1, 15), $E$3)</f>
        <v>0</v>
      </c>
      <c r="H590" t="b">
        <f t="shared" ca="1" si="71"/>
        <v>0</v>
      </c>
      <c r="I590" t="str">
        <f ca="1">IF(NOT($H590), "", IF($F590=1,MATCH($E$2,OFFSET('정보 입력 시트'!$G593, 0, 0, 1, 15),0),0))</f>
        <v/>
      </c>
      <c r="J590" t="str">
        <f ca="1">IF(NOT($H590),"",IF($G590&lt;1, 0, MATCH($E$3,OFFSET('정보 입력 시트'!$G593, 0, 0, 1, 15),0)))</f>
        <v/>
      </c>
      <c r="K590" t="str">
        <f ca="1">IF(NOT($H590),"",IF($G590&lt;2, 0, MATCH($E$3,OFFSET('정보 입력 시트'!$G593, 0, J590, 1, 15-J590),0)+J590))</f>
        <v/>
      </c>
      <c r="L590" t="str">
        <f t="shared" ca="1" si="72"/>
        <v/>
      </c>
      <c r="M590" t="str" cm="1">
        <f t="array" aca="1" ref="M590" ca="1">_xlfn.IFS(NOT($H590),"",$L590=0,0,TRUE,J590)</f>
        <v/>
      </c>
      <c r="N590" t="str" cm="1">
        <f t="array" aca="1" ref="N590" ca="1">_xlfn.IFS(NOT($H590),"",$L590=0,0,TRUE,K590)</f>
        <v/>
      </c>
      <c r="O590" t="str" cm="1">
        <f t="array" aca="1" ref="O590" ca="1">_xlfn.IFS(NOT($H590), "", $F590=0, IF($G590=0, VLOOKUP("EMPTY",$D$29:$E$31,2,FALSE), VLOOKUP("REQUIRED",$D$29:$E$31,2,FALSE)), $F590&gt;1, VLOOKUP("OVER",$D$29:$E$31,2,FALSE), TRUE, VLOOKUP(I590, $A$9:$B$23, 2,FALSE))</f>
        <v/>
      </c>
      <c r="P590" t="str" cm="1">
        <f t="array" aca="1" ref="P590" ca="1">_xlfn.IFS(NOT($H590), "", $G590&lt;1, VLOOKUP("EMPTY",$D$29:$E$31,2,FALSE), $G590&gt;2, VLOOKUP("OVER",$D$29:$E$31,2,FALSE), TRUE, VLOOKUP(J590, $A$9:$B$23, 2,FALSE))</f>
        <v/>
      </c>
      <c r="Q590" t="str" cm="1">
        <f t="array" aca="1" ref="Q590" ca="1">_xlfn.IFS(NOT($H590), "", $G590&lt;2, VLOOKUP("EMPTY",$D$29:$E$31,2,FALSE), $G590&gt;2, VLOOKUP("OVER",$D$29:$E$31,2,FALSE), TRUE, VLOOKUP(K590, $A$9:$B$23, 2,FALSE))</f>
        <v/>
      </c>
    </row>
    <row r="591" spans="6:17" x14ac:dyDescent="0.3">
      <c r="F591">
        <f ca="1">COUNTIF(OFFSET('정보 입력 시트'!$G594, 0, 0, 1, 15), $E$2)</f>
        <v>0</v>
      </c>
      <c r="G591">
        <f ca="1">COUNTIF(OFFSET('정보 입력 시트'!$G594, 0, 0, 1, 15), $E$3)</f>
        <v>0</v>
      </c>
      <c r="H591" t="b">
        <f t="shared" ca="1" si="71"/>
        <v>0</v>
      </c>
      <c r="I591" t="str">
        <f ca="1">IF(NOT($H591), "", IF($F591=1,MATCH($E$2,OFFSET('정보 입력 시트'!$G594, 0, 0, 1, 15),0),0))</f>
        <v/>
      </c>
      <c r="J591" t="str">
        <f ca="1">IF(NOT($H591),"",IF($G591&lt;1, 0, MATCH($E$3,OFFSET('정보 입력 시트'!$G594, 0, 0, 1, 15),0)))</f>
        <v/>
      </c>
      <c r="K591" t="str">
        <f ca="1">IF(NOT($H591),"",IF($G591&lt;2, 0, MATCH($E$3,OFFSET('정보 입력 시트'!$G594, 0, J591, 1, 15-J591),0)+J591))</f>
        <v/>
      </c>
      <c r="L591" t="str">
        <f t="shared" ca="1" si="72"/>
        <v/>
      </c>
      <c r="M591" t="str" cm="1">
        <f t="array" aca="1" ref="M591" ca="1">_xlfn.IFS(NOT($H591),"",$L591=0,0,TRUE,J591)</f>
        <v/>
      </c>
      <c r="N591" t="str" cm="1">
        <f t="array" aca="1" ref="N591" ca="1">_xlfn.IFS(NOT($H591),"",$L591=0,0,TRUE,K591)</f>
        <v/>
      </c>
      <c r="O591" t="str" cm="1">
        <f t="array" aca="1" ref="O591" ca="1">_xlfn.IFS(NOT($H591), "", $F591=0, IF($G591=0, VLOOKUP("EMPTY",$D$29:$E$31,2,FALSE), VLOOKUP("REQUIRED",$D$29:$E$31,2,FALSE)), $F591&gt;1, VLOOKUP("OVER",$D$29:$E$31,2,FALSE), TRUE, VLOOKUP(I591, $A$9:$B$23, 2,FALSE))</f>
        <v/>
      </c>
      <c r="P591" t="str" cm="1">
        <f t="array" aca="1" ref="P591" ca="1">_xlfn.IFS(NOT($H591), "", $G591&lt;1, VLOOKUP("EMPTY",$D$29:$E$31,2,FALSE), $G591&gt;2, VLOOKUP("OVER",$D$29:$E$31,2,FALSE), TRUE, VLOOKUP(J591, $A$9:$B$23, 2,FALSE))</f>
        <v/>
      </c>
      <c r="Q591" t="str" cm="1">
        <f t="array" aca="1" ref="Q591" ca="1">_xlfn.IFS(NOT($H591), "", $G591&lt;2, VLOOKUP("EMPTY",$D$29:$E$31,2,FALSE), $G591&gt;2, VLOOKUP("OVER",$D$29:$E$31,2,FALSE), TRUE, VLOOKUP(K591, $A$9:$B$23, 2,FALSE))</f>
        <v/>
      </c>
    </row>
    <row r="592" spans="6:17" x14ac:dyDescent="0.3">
      <c r="F592">
        <f ca="1">COUNTIF(OFFSET('정보 입력 시트'!$G595, 0, 0, 1, 15), $E$2)</f>
        <v>0</v>
      </c>
      <c r="G592">
        <f ca="1">COUNTIF(OFFSET('정보 입력 시트'!$G595, 0, 0, 1, 15), $E$3)</f>
        <v>0</v>
      </c>
      <c r="H592" t="b">
        <f t="shared" ca="1" si="71"/>
        <v>0</v>
      </c>
      <c r="I592" t="str">
        <f ca="1">IF(NOT($H592), "", IF($F592=1,MATCH($E$2,OFFSET('정보 입력 시트'!$G595, 0, 0, 1, 15),0),0))</f>
        <v/>
      </c>
      <c r="J592" t="str">
        <f ca="1">IF(NOT($H592),"",IF($G592&lt;1, 0, MATCH($E$3,OFFSET('정보 입력 시트'!$G595, 0, 0, 1, 15),0)))</f>
        <v/>
      </c>
      <c r="K592" t="str">
        <f ca="1">IF(NOT($H592),"",IF($G592&lt;2, 0, MATCH($E$3,OFFSET('정보 입력 시트'!$G595, 0, J592, 1, 15-J592),0)+J592))</f>
        <v/>
      </c>
      <c r="L592" t="str">
        <f t="shared" ca="1" si="72"/>
        <v/>
      </c>
      <c r="M592" t="str" cm="1">
        <f t="array" aca="1" ref="M592" ca="1">_xlfn.IFS(NOT($H592),"",$L592=0,0,TRUE,J592)</f>
        <v/>
      </c>
      <c r="N592" t="str" cm="1">
        <f t="array" aca="1" ref="N592" ca="1">_xlfn.IFS(NOT($H592),"",$L592=0,0,TRUE,K592)</f>
        <v/>
      </c>
      <c r="O592" t="str" cm="1">
        <f t="array" aca="1" ref="O592" ca="1">_xlfn.IFS(NOT($H592), "", $F592=0, IF($G592=0, VLOOKUP("EMPTY",$D$29:$E$31,2,FALSE), VLOOKUP("REQUIRED",$D$29:$E$31,2,FALSE)), $F592&gt;1, VLOOKUP("OVER",$D$29:$E$31,2,FALSE), TRUE, VLOOKUP(I592, $A$9:$B$23, 2,FALSE))</f>
        <v/>
      </c>
      <c r="P592" t="str" cm="1">
        <f t="array" aca="1" ref="P592" ca="1">_xlfn.IFS(NOT($H592), "", $G592&lt;1, VLOOKUP("EMPTY",$D$29:$E$31,2,FALSE), $G592&gt;2, VLOOKUP("OVER",$D$29:$E$31,2,FALSE), TRUE, VLOOKUP(J592, $A$9:$B$23, 2,FALSE))</f>
        <v/>
      </c>
      <c r="Q592" t="str" cm="1">
        <f t="array" aca="1" ref="Q592" ca="1">_xlfn.IFS(NOT($H592), "", $G592&lt;2, VLOOKUP("EMPTY",$D$29:$E$31,2,FALSE), $G592&gt;2, VLOOKUP("OVER",$D$29:$E$31,2,FALSE), TRUE, VLOOKUP(K592, $A$9:$B$23, 2,FALSE))</f>
        <v/>
      </c>
    </row>
    <row r="593" spans="6:17" x14ac:dyDescent="0.3">
      <c r="F593">
        <f ca="1">COUNTIF(OFFSET('정보 입력 시트'!$G596, 0, 0, 1, 15), $E$2)</f>
        <v>0</v>
      </c>
      <c r="G593">
        <f ca="1">COUNTIF(OFFSET('정보 입력 시트'!$G596, 0, 0, 1, 15), $E$3)</f>
        <v>0</v>
      </c>
      <c r="H593" t="b">
        <f t="shared" ca="1" si="71"/>
        <v>0</v>
      </c>
      <c r="I593" t="str">
        <f ca="1">IF(NOT($H593), "", IF($F593=1,MATCH($E$2,OFFSET('정보 입력 시트'!$G596, 0, 0, 1, 15),0),0))</f>
        <v/>
      </c>
      <c r="J593" t="str">
        <f ca="1">IF(NOT($H593),"",IF($G593&lt;1, 0, MATCH($E$3,OFFSET('정보 입력 시트'!$G596, 0, 0, 1, 15),0)))</f>
        <v/>
      </c>
      <c r="K593" t="str">
        <f ca="1">IF(NOT($H593),"",IF($G593&lt;2, 0, MATCH($E$3,OFFSET('정보 입력 시트'!$G596, 0, J593, 1, 15-J593),0)+J593))</f>
        <v/>
      </c>
      <c r="L593" t="str">
        <f t="shared" ca="1" si="72"/>
        <v/>
      </c>
      <c r="M593" t="str" cm="1">
        <f t="array" aca="1" ref="M593" ca="1">_xlfn.IFS(NOT($H593),"",$L593=0,0,TRUE,J593)</f>
        <v/>
      </c>
      <c r="N593" t="str" cm="1">
        <f t="array" aca="1" ref="N593" ca="1">_xlfn.IFS(NOT($H593),"",$L593=0,0,TRUE,K593)</f>
        <v/>
      </c>
      <c r="O593" t="str" cm="1">
        <f t="array" aca="1" ref="O593" ca="1">_xlfn.IFS(NOT($H593), "", $F593=0, IF($G593=0, VLOOKUP("EMPTY",$D$29:$E$31,2,FALSE), VLOOKUP("REQUIRED",$D$29:$E$31,2,FALSE)), $F593&gt;1, VLOOKUP("OVER",$D$29:$E$31,2,FALSE), TRUE, VLOOKUP(I593, $A$9:$B$23, 2,FALSE))</f>
        <v/>
      </c>
      <c r="P593" t="str" cm="1">
        <f t="array" aca="1" ref="P593" ca="1">_xlfn.IFS(NOT($H593), "", $G593&lt;1, VLOOKUP("EMPTY",$D$29:$E$31,2,FALSE), $G593&gt;2, VLOOKUP("OVER",$D$29:$E$31,2,FALSE), TRUE, VLOOKUP(J593, $A$9:$B$23, 2,FALSE))</f>
        <v/>
      </c>
      <c r="Q593" t="str" cm="1">
        <f t="array" aca="1" ref="Q593" ca="1">_xlfn.IFS(NOT($H593), "", $G593&lt;2, VLOOKUP("EMPTY",$D$29:$E$31,2,FALSE), $G593&gt;2, VLOOKUP("OVER",$D$29:$E$31,2,FALSE), TRUE, VLOOKUP(K593, $A$9:$B$23, 2,FALSE))</f>
        <v/>
      </c>
    </row>
    <row r="594" spans="6:17" x14ac:dyDescent="0.3">
      <c r="F594">
        <f ca="1">COUNTIF(OFFSET('정보 입력 시트'!$G597, 0, 0, 1, 15), $E$2)</f>
        <v>0</v>
      </c>
      <c r="G594">
        <f ca="1">COUNTIF(OFFSET('정보 입력 시트'!$G597, 0, 0, 1, 15), $E$3)</f>
        <v>0</v>
      </c>
      <c r="H594" t="b">
        <f t="shared" ca="1" si="71"/>
        <v>0</v>
      </c>
      <c r="I594" t="str">
        <f ca="1">IF(NOT($H594), "", IF($F594=1,MATCH($E$2,OFFSET('정보 입력 시트'!$G597, 0, 0, 1, 15),0),0))</f>
        <v/>
      </c>
      <c r="J594" t="str">
        <f ca="1">IF(NOT($H594),"",IF($G594&lt;1, 0, MATCH($E$3,OFFSET('정보 입력 시트'!$G597, 0, 0, 1, 15),0)))</f>
        <v/>
      </c>
      <c r="K594" t="str">
        <f ca="1">IF(NOT($H594),"",IF($G594&lt;2, 0, MATCH($E$3,OFFSET('정보 입력 시트'!$G597, 0, J594, 1, 15-J594),0)+J594))</f>
        <v/>
      </c>
      <c r="L594" t="str">
        <f t="shared" ca="1" si="72"/>
        <v/>
      </c>
      <c r="M594" t="str" cm="1">
        <f t="array" aca="1" ref="M594" ca="1">_xlfn.IFS(NOT($H594),"",$L594=0,0,TRUE,J594)</f>
        <v/>
      </c>
      <c r="N594" t="str" cm="1">
        <f t="array" aca="1" ref="N594" ca="1">_xlfn.IFS(NOT($H594),"",$L594=0,0,TRUE,K594)</f>
        <v/>
      </c>
      <c r="O594" t="str" cm="1">
        <f t="array" aca="1" ref="O594" ca="1">_xlfn.IFS(NOT($H594), "", $F594=0, IF($G594=0, VLOOKUP("EMPTY",$D$29:$E$31,2,FALSE), VLOOKUP("REQUIRED",$D$29:$E$31,2,FALSE)), $F594&gt;1, VLOOKUP("OVER",$D$29:$E$31,2,FALSE), TRUE, VLOOKUP(I594, $A$9:$B$23, 2,FALSE))</f>
        <v/>
      </c>
      <c r="P594" t="str" cm="1">
        <f t="array" aca="1" ref="P594" ca="1">_xlfn.IFS(NOT($H594), "", $G594&lt;1, VLOOKUP("EMPTY",$D$29:$E$31,2,FALSE), $G594&gt;2, VLOOKUP("OVER",$D$29:$E$31,2,FALSE), TRUE, VLOOKUP(J594, $A$9:$B$23, 2,FALSE))</f>
        <v/>
      </c>
      <c r="Q594" t="str" cm="1">
        <f t="array" aca="1" ref="Q594" ca="1">_xlfn.IFS(NOT($H594), "", $G594&lt;2, VLOOKUP("EMPTY",$D$29:$E$31,2,FALSE), $G594&gt;2, VLOOKUP("OVER",$D$29:$E$31,2,FALSE), TRUE, VLOOKUP(K594, $A$9:$B$23, 2,FALSE))</f>
        <v/>
      </c>
    </row>
    <row r="595" spans="6:17" x14ac:dyDescent="0.3">
      <c r="F595">
        <f ca="1">COUNTIF(OFFSET('정보 입력 시트'!$G598, 0, 0, 1, 15), $E$2)</f>
        <v>0</v>
      </c>
      <c r="G595">
        <f ca="1">COUNTIF(OFFSET('정보 입력 시트'!$G598, 0, 0, 1, 15), $E$3)</f>
        <v>0</v>
      </c>
      <c r="H595" t="b">
        <f t="shared" ca="1" si="71"/>
        <v>0</v>
      </c>
      <c r="I595" t="str">
        <f ca="1">IF(NOT($H595), "", IF($F595=1,MATCH($E$2,OFFSET('정보 입력 시트'!$G598, 0, 0, 1, 15),0),0))</f>
        <v/>
      </c>
      <c r="J595" t="str">
        <f ca="1">IF(NOT($H595),"",IF($G595&lt;1, 0, MATCH($E$3,OFFSET('정보 입력 시트'!$G598, 0, 0, 1, 15),0)))</f>
        <v/>
      </c>
      <c r="K595" t="str">
        <f ca="1">IF(NOT($H595),"",IF($G595&lt;2, 0, MATCH($E$3,OFFSET('정보 입력 시트'!$G598, 0, J595, 1, 15-J595),0)+J595))</f>
        <v/>
      </c>
      <c r="L595" t="str">
        <f t="shared" ca="1" si="72"/>
        <v/>
      </c>
      <c r="M595" t="str" cm="1">
        <f t="array" aca="1" ref="M595" ca="1">_xlfn.IFS(NOT($H595),"",$L595=0,0,TRUE,J595)</f>
        <v/>
      </c>
      <c r="N595" t="str" cm="1">
        <f t="array" aca="1" ref="N595" ca="1">_xlfn.IFS(NOT($H595),"",$L595=0,0,TRUE,K595)</f>
        <v/>
      </c>
      <c r="O595" t="str" cm="1">
        <f t="array" aca="1" ref="O595" ca="1">_xlfn.IFS(NOT($H595), "", $F595=0, IF($G595=0, VLOOKUP("EMPTY",$D$29:$E$31,2,FALSE), VLOOKUP("REQUIRED",$D$29:$E$31,2,FALSE)), $F595&gt;1, VLOOKUP("OVER",$D$29:$E$31,2,FALSE), TRUE, VLOOKUP(I595, $A$9:$B$23, 2,FALSE))</f>
        <v/>
      </c>
      <c r="P595" t="str" cm="1">
        <f t="array" aca="1" ref="P595" ca="1">_xlfn.IFS(NOT($H595), "", $G595&lt;1, VLOOKUP("EMPTY",$D$29:$E$31,2,FALSE), $G595&gt;2, VLOOKUP("OVER",$D$29:$E$31,2,FALSE), TRUE, VLOOKUP(J595, $A$9:$B$23, 2,FALSE))</f>
        <v/>
      </c>
      <c r="Q595" t="str" cm="1">
        <f t="array" aca="1" ref="Q595" ca="1">_xlfn.IFS(NOT($H595), "", $G595&lt;2, VLOOKUP("EMPTY",$D$29:$E$31,2,FALSE), $G595&gt;2, VLOOKUP("OVER",$D$29:$E$31,2,FALSE), TRUE, VLOOKUP(K595, $A$9:$B$23, 2,FALSE))</f>
        <v/>
      </c>
    </row>
    <row r="596" spans="6:17" x14ac:dyDescent="0.3">
      <c r="F596">
        <f ca="1">COUNTIF(OFFSET('정보 입력 시트'!$G599, 0, 0, 1, 15), $E$2)</f>
        <v>0</v>
      </c>
      <c r="G596">
        <f ca="1">COUNTIF(OFFSET('정보 입력 시트'!$G599, 0, 0, 1, 15), $E$3)</f>
        <v>0</v>
      </c>
      <c r="H596" t="b">
        <f t="shared" ca="1" si="71"/>
        <v>0</v>
      </c>
      <c r="I596" t="str">
        <f ca="1">IF(NOT($H596), "", IF($F596=1,MATCH($E$2,OFFSET('정보 입력 시트'!$G599, 0, 0, 1, 15),0),0))</f>
        <v/>
      </c>
      <c r="J596" t="str">
        <f ca="1">IF(NOT($H596),"",IF($G596&lt;1, 0, MATCH($E$3,OFFSET('정보 입력 시트'!$G599, 0, 0, 1, 15),0)))</f>
        <v/>
      </c>
      <c r="K596" t="str">
        <f ca="1">IF(NOT($H596),"",IF($G596&lt;2, 0, MATCH($E$3,OFFSET('정보 입력 시트'!$G599, 0, J596, 1, 15-J596),0)+J596))</f>
        <v/>
      </c>
      <c r="L596" t="str">
        <f t="shared" ca="1" si="72"/>
        <v/>
      </c>
      <c r="M596" t="str" cm="1">
        <f t="array" aca="1" ref="M596" ca="1">_xlfn.IFS(NOT($H596),"",$L596=0,0,TRUE,J596)</f>
        <v/>
      </c>
      <c r="N596" t="str" cm="1">
        <f t="array" aca="1" ref="N596" ca="1">_xlfn.IFS(NOT($H596),"",$L596=0,0,TRUE,K596)</f>
        <v/>
      </c>
      <c r="O596" t="str" cm="1">
        <f t="array" aca="1" ref="O596" ca="1">_xlfn.IFS(NOT($H596), "", $F596=0, IF($G596=0, VLOOKUP("EMPTY",$D$29:$E$31,2,FALSE), VLOOKUP("REQUIRED",$D$29:$E$31,2,FALSE)), $F596&gt;1, VLOOKUP("OVER",$D$29:$E$31,2,FALSE), TRUE, VLOOKUP(I596, $A$9:$B$23, 2,FALSE))</f>
        <v/>
      </c>
      <c r="P596" t="str" cm="1">
        <f t="array" aca="1" ref="P596" ca="1">_xlfn.IFS(NOT($H596), "", $G596&lt;1, VLOOKUP("EMPTY",$D$29:$E$31,2,FALSE), $G596&gt;2, VLOOKUP("OVER",$D$29:$E$31,2,FALSE), TRUE, VLOOKUP(J596, $A$9:$B$23, 2,FALSE))</f>
        <v/>
      </c>
      <c r="Q596" t="str" cm="1">
        <f t="array" aca="1" ref="Q596" ca="1">_xlfn.IFS(NOT($H596), "", $G596&lt;2, VLOOKUP("EMPTY",$D$29:$E$31,2,FALSE), $G596&gt;2, VLOOKUP("OVER",$D$29:$E$31,2,FALSE), TRUE, VLOOKUP(K596, $A$9:$B$23, 2,FALSE))</f>
        <v/>
      </c>
    </row>
    <row r="597" spans="6:17" x14ac:dyDescent="0.3">
      <c r="F597">
        <f ca="1">COUNTIF(OFFSET('정보 입력 시트'!$G600, 0, 0, 1, 15), $E$2)</f>
        <v>0</v>
      </c>
      <c r="G597">
        <f ca="1">COUNTIF(OFFSET('정보 입력 시트'!$G600, 0, 0, 1, 15), $E$3)</f>
        <v>0</v>
      </c>
      <c r="H597" t="b">
        <f t="shared" ca="1" si="71"/>
        <v>0</v>
      </c>
      <c r="I597" t="str">
        <f ca="1">IF(NOT($H597), "", IF($F597=1,MATCH($E$2,OFFSET('정보 입력 시트'!$G600, 0, 0, 1, 15),0),0))</f>
        <v/>
      </c>
      <c r="J597" t="str">
        <f ca="1">IF(NOT($H597),"",IF($G597&lt;1, 0, MATCH($E$3,OFFSET('정보 입력 시트'!$G600, 0, 0, 1, 15),0)))</f>
        <v/>
      </c>
      <c r="K597" t="str">
        <f ca="1">IF(NOT($H597),"",IF($G597&lt;2, 0, MATCH($E$3,OFFSET('정보 입력 시트'!$G600, 0, J597, 1, 15-J597),0)+J597))</f>
        <v/>
      </c>
      <c r="L597" t="str">
        <f t="shared" ca="1" si="72"/>
        <v/>
      </c>
      <c r="M597" t="str" cm="1">
        <f t="array" aca="1" ref="M597" ca="1">_xlfn.IFS(NOT($H597),"",$L597=0,0,TRUE,J597)</f>
        <v/>
      </c>
      <c r="N597" t="str" cm="1">
        <f t="array" aca="1" ref="N597" ca="1">_xlfn.IFS(NOT($H597),"",$L597=0,0,TRUE,K597)</f>
        <v/>
      </c>
      <c r="O597" t="str" cm="1">
        <f t="array" aca="1" ref="O597" ca="1">_xlfn.IFS(NOT($H597), "", $F597=0, IF($G597=0, VLOOKUP("EMPTY",$D$29:$E$31,2,FALSE), VLOOKUP("REQUIRED",$D$29:$E$31,2,FALSE)), $F597&gt;1, VLOOKUP("OVER",$D$29:$E$31,2,FALSE), TRUE, VLOOKUP(I597, $A$9:$B$23, 2,FALSE))</f>
        <v/>
      </c>
      <c r="P597" t="str" cm="1">
        <f t="array" aca="1" ref="P597" ca="1">_xlfn.IFS(NOT($H597), "", $G597&lt;1, VLOOKUP("EMPTY",$D$29:$E$31,2,FALSE), $G597&gt;2, VLOOKUP("OVER",$D$29:$E$31,2,FALSE), TRUE, VLOOKUP(J597, $A$9:$B$23, 2,FALSE))</f>
        <v/>
      </c>
      <c r="Q597" t="str" cm="1">
        <f t="array" aca="1" ref="Q597" ca="1">_xlfn.IFS(NOT($H597), "", $G597&lt;2, VLOOKUP("EMPTY",$D$29:$E$31,2,FALSE), $G597&gt;2, VLOOKUP("OVER",$D$29:$E$31,2,FALSE), TRUE, VLOOKUP(K597, $A$9:$B$23, 2,FALSE))</f>
        <v/>
      </c>
    </row>
    <row r="598" spans="6:17" x14ac:dyDescent="0.3">
      <c r="F598">
        <f ca="1">COUNTIF(OFFSET('정보 입력 시트'!$G601, 0, 0, 1, 15), $E$2)</f>
        <v>0</v>
      </c>
      <c r="G598">
        <f ca="1">COUNTIF(OFFSET('정보 입력 시트'!$G601, 0, 0, 1, 15), $E$3)</f>
        <v>0</v>
      </c>
      <c r="H598" t="b">
        <f t="shared" ca="1" si="71"/>
        <v>0</v>
      </c>
      <c r="I598" t="str">
        <f ca="1">IF(NOT($H598), "", IF($F598=1,MATCH($E$2,OFFSET('정보 입력 시트'!$G601, 0, 0, 1, 15),0),0))</f>
        <v/>
      </c>
      <c r="J598" t="str">
        <f ca="1">IF(NOT($H598),"",IF($G598&lt;1, 0, MATCH($E$3,OFFSET('정보 입력 시트'!$G601, 0, 0, 1, 15),0)))</f>
        <v/>
      </c>
      <c r="K598" t="str">
        <f ca="1">IF(NOT($H598),"",IF($G598&lt;2, 0, MATCH($E$3,OFFSET('정보 입력 시트'!$G601, 0, J598, 1, 15-J598),0)+J598))</f>
        <v/>
      </c>
      <c r="L598" t="str">
        <f t="shared" ca="1" si="72"/>
        <v/>
      </c>
      <c r="M598" t="str" cm="1">
        <f t="array" aca="1" ref="M598" ca="1">_xlfn.IFS(NOT($H598),"",$L598=0,0,TRUE,J598)</f>
        <v/>
      </c>
      <c r="N598" t="str" cm="1">
        <f t="array" aca="1" ref="N598" ca="1">_xlfn.IFS(NOT($H598),"",$L598=0,0,TRUE,K598)</f>
        <v/>
      </c>
      <c r="O598" t="str" cm="1">
        <f t="array" aca="1" ref="O598" ca="1">_xlfn.IFS(NOT($H598), "", $F598=0, IF($G598=0, VLOOKUP("EMPTY",$D$29:$E$31,2,FALSE), VLOOKUP("REQUIRED",$D$29:$E$31,2,FALSE)), $F598&gt;1, VLOOKUP("OVER",$D$29:$E$31,2,FALSE), TRUE, VLOOKUP(I598, $A$9:$B$23, 2,FALSE))</f>
        <v/>
      </c>
      <c r="P598" t="str" cm="1">
        <f t="array" aca="1" ref="P598" ca="1">_xlfn.IFS(NOT($H598), "", $G598&lt;1, VLOOKUP("EMPTY",$D$29:$E$31,2,FALSE), $G598&gt;2, VLOOKUP("OVER",$D$29:$E$31,2,FALSE), TRUE, VLOOKUP(J598, $A$9:$B$23, 2,FALSE))</f>
        <v/>
      </c>
      <c r="Q598" t="str" cm="1">
        <f t="array" aca="1" ref="Q598" ca="1">_xlfn.IFS(NOT($H598), "", $G598&lt;2, VLOOKUP("EMPTY",$D$29:$E$31,2,FALSE), $G598&gt;2, VLOOKUP("OVER",$D$29:$E$31,2,FALSE), TRUE, VLOOKUP(K598, $A$9:$B$23, 2,FALSE))</f>
        <v/>
      </c>
    </row>
    <row r="599" spans="6:17" x14ac:dyDescent="0.3">
      <c r="F599">
        <f ca="1">COUNTIF(OFFSET('정보 입력 시트'!$G602, 0, 0, 1, 15), $E$2)</f>
        <v>0</v>
      </c>
      <c r="G599">
        <f ca="1">COUNTIF(OFFSET('정보 입력 시트'!$G602, 0, 0, 1, 15), $E$3)</f>
        <v>0</v>
      </c>
      <c r="H599" t="b">
        <f t="shared" ca="1" si="71"/>
        <v>0</v>
      </c>
      <c r="I599" t="str">
        <f ca="1">IF(NOT($H599), "", IF($F599=1,MATCH($E$2,OFFSET('정보 입력 시트'!$G602, 0, 0, 1, 15),0),0))</f>
        <v/>
      </c>
      <c r="J599" t="str">
        <f ca="1">IF(NOT($H599),"",IF($G599&lt;1, 0, MATCH($E$3,OFFSET('정보 입력 시트'!$G602, 0, 0, 1, 15),0)))</f>
        <v/>
      </c>
      <c r="K599" t="str">
        <f ca="1">IF(NOT($H599),"",IF($G599&lt;2, 0, MATCH($E$3,OFFSET('정보 입력 시트'!$G602, 0, J599, 1, 15-J599),0)+J599))</f>
        <v/>
      </c>
      <c r="L599" t="str">
        <f t="shared" ca="1" si="72"/>
        <v/>
      </c>
      <c r="M599" t="str" cm="1">
        <f t="array" aca="1" ref="M599" ca="1">_xlfn.IFS(NOT($H599),"",$L599=0,0,TRUE,J599)</f>
        <v/>
      </c>
      <c r="N599" t="str" cm="1">
        <f t="array" aca="1" ref="N599" ca="1">_xlfn.IFS(NOT($H599),"",$L599=0,0,TRUE,K599)</f>
        <v/>
      </c>
      <c r="O599" t="str" cm="1">
        <f t="array" aca="1" ref="O599" ca="1">_xlfn.IFS(NOT($H599), "", $F599=0, IF($G599=0, VLOOKUP("EMPTY",$D$29:$E$31,2,FALSE), VLOOKUP("REQUIRED",$D$29:$E$31,2,FALSE)), $F599&gt;1, VLOOKUP("OVER",$D$29:$E$31,2,FALSE), TRUE, VLOOKUP(I599, $A$9:$B$23, 2,FALSE))</f>
        <v/>
      </c>
      <c r="P599" t="str" cm="1">
        <f t="array" aca="1" ref="P599" ca="1">_xlfn.IFS(NOT($H599), "", $G599&lt;1, VLOOKUP("EMPTY",$D$29:$E$31,2,FALSE), $G599&gt;2, VLOOKUP("OVER",$D$29:$E$31,2,FALSE), TRUE, VLOOKUP(J599, $A$9:$B$23, 2,FALSE))</f>
        <v/>
      </c>
      <c r="Q599" t="str" cm="1">
        <f t="array" aca="1" ref="Q599" ca="1">_xlfn.IFS(NOT($H599), "", $G599&lt;2, VLOOKUP("EMPTY",$D$29:$E$31,2,FALSE), $G599&gt;2, VLOOKUP("OVER",$D$29:$E$31,2,FALSE), TRUE, VLOOKUP(K599, $A$9:$B$23, 2,FALSE))</f>
        <v/>
      </c>
    </row>
    <row r="600" spans="6:17" x14ac:dyDescent="0.3">
      <c r="F600">
        <f ca="1">COUNTIF(OFFSET('정보 입력 시트'!$G603, 0, 0, 1, 15), $E$2)</f>
        <v>0</v>
      </c>
      <c r="G600">
        <f ca="1">COUNTIF(OFFSET('정보 입력 시트'!$G603, 0, 0, 1, 15), $E$3)</f>
        <v>0</v>
      </c>
      <c r="H600" t="b">
        <f t="shared" ca="1" si="71"/>
        <v>0</v>
      </c>
      <c r="I600" t="str">
        <f ca="1">IF(NOT($H600), "", IF($F600=1,MATCH($E$2,OFFSET('정보 입력 시트'!$G603, 0, 0, 1, 15),0),0))</f>
        <v/>
      </c>
      <c r="J600" t="str">
        <f ca="1">IF(NOT($H600),"",IF($G600&lt;1, 0, MATCH($E$3,OFFSET('정보 입력 시트'!$G603, 0, 0, 1, 15),0)))</f>
        <v/>
      </c>
      <c r="K600" t="str">
        <f ca="1">IF(NOT($H600),"",IF($G600&lt;2, 0, MATCH($E$3,OFFSET('정보 입력 시트'!$G603, 0, J600, 1, 15-J600),0)+J600))</f>
        <v/>
      </c>
      <c r="L600" t="str">
        <f t="shared" ca="1" si="72"/>
        <v/>
      </c>
      <c r="M600" t="str" cm="1">
        <f t="array" aca="1" ref="M600" ca="1">_xlfn.IFS(NOT($H600),"",$L600=0,0,TRUE,J600)</f>
        <v/>
      </c>
      <c r="N600" t="str" cm="1">
        <f t="array" aca="1" ref="N600" ca="1">_xlfn.IFS(NOT($H600),"",$L600=0,0,TRUE,K600)</f>
        <v/>
      </c>
      <c r="O600" t="str" cm="1">
        <f t="array" aca="1" ref="O600" ca="1">_xlfn.IFS(NOT($H600), "", $F600=0, IF($G600=0, VLOOKUP("EMPTY",$D$29:$E$31,2,FALSE), VLOOKUP("REQUIRED",$D$29:$E$31,2,FALSE)), $F600&gt;1, VLOOKUP("OVER",$D$29:$E$31,2,FALSE), TRUE, VLOOKUP(I600, $A$9:$B$23, 2,FALSE))</f>
        <v/>
      </c>
      <c r="P600" t="str" cm="1">
        <f t="array" aca="1" ref="P600" ca="1">_xlfn.IFS(NOT($H600), "", $G600&lt;1, VLOOKUP("EMPTY",$D$29:$E$31,2,FALSE), $G600&gt;2, VLOOKUP("OVER",$D$29:$E$31,2,FALSE), TRUE, VLOOKUP(J600, $A$9:$B$23, 2,FALSE))</f>
        <v/>
      </c>
      <c r="Q600" t="str" cm="1">
        <f t="array" aca="1" ref="Q600" ca="1">_xlfn.IFS(NOT($H600), "", $G600&lt;2, VLOOKUP("EMPTY",$D$29:$E$31,2,FALSE), $G600&gt;2, VLOOKUP("OVER",$D$29:$E$31,2,FALSE), TRUE, VLOOKUP(K600, $A$9:$B$23, 2,FALSE))</f>
        <v/>
      </c>
    </row>
    <row r="601" spans="6:17" x14ac:dyDescent="0.3">
      <c r="F601">
        <f ca="1">COUNTIF(OFFSET('정보 입력 시트'!$G604, 0, 0, 1, 15), $E$2)</f>
        <v>0</v>
      </c>
      <c r="G601">
        <f ca="1">COUNTIF(OFFSET('정보 입력 시트'!$G604, 0, 0, 1, 15), $E$3)</f>
        <v>0</v>
      </c>
      <c r="H601" t="b">
        <f t="shared" ca="1" si="71"/>
        <v>0</v>
      </c>
      <c r="I601" t="str">
        <f ca="1">IF(NOT($H601), "", IF($F601=1,MATCH($E$2,OFFSET('정보 입력 시트'!$G604, 0, 0, 1, 15),0),0))</f>
        <v/>
      </c>
      <c r="J601" t="str">
        <f ca="1">IF(NOT($H601),"",IF($G601&lt;1, 0, MATCH($E$3,OFFSET('정보 입력 시트'!$G604, 0, 0, 1, 15),0)))</f>
        <v/>
      </c>
      <c r="K601" t="str">
        <f ca="1">IF(NOT($H601),"",IF($G601&lt;2, 0, MATCH($E$3,OFFSET('정보 입력 시트'!$G604, 0, J601, 1, 15-J601),0)+J601))</f>
        <v/>
      </c>
      <c r="L601" t="str">
        <f t="shared" ca="1" si="72"/>
        <v/>
      </c>
      <c r="M601" t="str" cm="1">
        <f t="array" aca="1" ref="M601" ca="1">_xlfn.IFS(NOT($H601),"",$L601=0,0,TRUE,J601)</f>
        <v/>
      </c>
      <c r="N601" t="str" cm="1">
        <f t="array" aca="1" ref="N601" ca="1">_xlfn.IFS(NOT($H601),"",$L601=0,0,TRUE,K601)</f>
        <v/>
      </c>
      <c r="O601" t="str" cm="1">
        <f t="array" aca="1" ref="O601" ca="1">_xlfn.IFS(NOT($H601), "", $F601=0, IF($G601=0, VLOOKUP("EMPTY",$D$29:$E$31,2,FALSE), VLOOKUP("REQUIRED",$D$29:$E$31,2,FALSE)), $F601&gt;1, VLOOKUP("OVER",$D$29:$E$31,2,FALSE), TRUE, VLOOKUP(I601, $A$9:$B$23, 2,FALSE))</f>
        <v/>
      </c>
      <c r="P601" t="str" cm="1">
        <f t="array" aca="1" ref="P601" ca="1">_xlfn.IFS(NOT($H601), "", $G601&lt;1, VLOOKUP("EMPTY",$D$29:$E$31,2,FALSE), $G601&gt;2, VLOOKUP("OVER",$D$29:$E$31,2,FALSE), TRUE, VLOOKUP(J601, $A$9:$B$23, 2,FALSE))</f>
        <v/>
      </c>
      <c r="Q601" t="str" cm="1">
        <f t="array" aca="1" ref="Q601" ca="1">_xlfn.IFS(NOT($H601), "", $G601&lt;2, VLOOKUP("EMPTY",$D$29:$E$31,2,FALSE), $G601&gt;2, VLOOKUP("OVER",$D$29:$E$31,2,FALSE), TRUE, VLOOKUP(K601, $A$9:$B$23, 2,FALSE))</f>
        <v/>
      </c>
    </row>
    <row r="602" spans="6:17" x14ac:dyDescent="0.3">
      <c r="F602">
        <f ca="1">COUNTIF(OFFSET('정보 입력 시트'!$G605, 0, 0, 1, 15), $E$2)</f>
        <v>0</v>
      </c>
      <c r="G602">
        <f ca="1">COUNTIF(OFFSET('정보 입력 시트'!$G605, 0, 0, 1, 15), $E$3)</f>
        <v>0</v>
      </c>
      <c r="H602" t="b">
        <f t="shared" ca="1" si="71"/>
        <v>0</v>
      </c>
      <c r="I602" t="str">
        <f ca="1">IF(NOT($H602), "", IF($F602=1,MATCH($E$2,OFFSET('정보 입력 시트'!$G605, 0, 0, 1, 15),0),0))</f>
        <v/>
      </c>
      <c r="J602" t="str">
        <f ca="1">IF(NOT($H602),"",IF($G602&lt;1, 0, MATCH($E$3,OFFSET('정보 입력 시트'!$G605, 0, 0, 1, 15),0)))</f>
        <v/>
      </c>
      <c r="K602" t="str">
        <f ca="1">IF(NOT($H602),"",IF($G602&lt;2, 0, MATCH($E$3,OFFSET('정보 입력 시트'!$G605, 0, J602, 1, 15-J602),0)+J602))</f>
        <v/>
      </c>
      <c r="L602" t="str">
        <f t="shared" ca="1" si="72"/>
        <v/>
      </c>
      <c r="M602" t="str" cm="1">
        <f t="array" aca="1" ref="M602" ca="1">_xlfn.IFS(NOT($H602),"",$L602=0,0,TRUE,J602)</f>
        <v/>
      </c>
      <c r="N602" t="str" cm="1">
        <f t="array" aca="1" ref="N602" ca="1">_xlfn.IFS(NOT($H602),"",$L602=0,0,TRUE,K602)</f>
        <v/>
      </c>
      <c r="O602" t="str" cm="1">
        <f t="array" aca="1" ref="O602" ca="1">_xlfn.IFS(NOT($H602), "", $F602=0, IF($G602=0, VLOOKUP("EMPTY",$D$29:$E$31,2,FALSE), VLOOKUP("REQUIRED",$D$29:$E$31,2,FALSE)), $F602&gt;1, VLOOKUP("OVER",$D$29:$E$31,2,FALSE), TRUE, VLOOKUP(I602, $A$9:$B$23, 2,FALSE))</f>
        <v/>
      </c>
      <c r="P602" t="str" cm="1">
        <f t="array" aca="1" ref="P602" ca="1">_xlfn.IFS(NOT($H602), "", $G602&lt;1, VLOOKUP("EMPTY",$D$29:$E$31,2,FALSE), $G602&gt;2, VLOOKUP("OVER",$D$29:$E$31,2,FALSE), TRUE, VLOOKUP(J602, $A$9:$B$23, 2,FALSE))</f>
        <v/>
      </c>
      <c r="Q602" t="str" cm="1">
        <f t="array" aca="1" ref="Q602" ca="1">_xlfn.IFS(NOT($H602), "", $G602&lt;2, VLOOKUP("EMPTY",$D$29:$E$31,2,FALSE), $G602&gt;2, VLOOKUP("OVER",$D$29:$E$31,2,FALSE), TRUE, VLOOKUP(K602, $A$9:$B$23, 2,FALSE))</f>
        <v/>
      </c>
    </row>
    <row r="603" spans="6:17" x14ac:dyDescent="0.3">
      <c r="F603">
        <f ca="1">COUNTIF(OFFSET('정보 입력 시트'!$G606, 0, 0, 1, 15), $E$2)</f>
        <v>0</v>
      </c>
      <c r="G603">
        <f ca="1">COUNTIF(OFFSET('정보 입력 시트'!$G606, 0, 0, 1, 15), $E$3)</f>
        <v>0</v>
      </c>
      <c r="H603" t="b">
        <f t="shared" ca="1" si="71"/>
        <v>0</v>
      </c>
      <c r="I603" t="str">
        <f ca="1">IF(NOT($H603), "", IF($F603=1,MATCH($E$2,OFFSET('정보 입력 시트'!$G606, 0, 0, 1, 15),0),0))</f>
        <v/>
      </c>
      <c r="J603" t="str">
        <f ca="1">IF(NOT($H603),"",IF($G603&lt;1, 0, MATCH($E$3,OFFSET('정보 입력 시트'!$G606, 0, 0, 1, 15),0)))</f>
        <v/>
      </c>
      <c r="K603" t="str">
        <f ca="1">IF(NOT($H603),"",IF($G603&lt;2, 0, MATCH($E$3,OFFSET('정보 입력 시트'!$G606, 0, J603, 1, 15-J603),0)+J603))</f>
        <v/>
      </c>
      <c r="L603" t="str">
        <f t="shared" ca="1" si="72"/>
        <v/>
      </c>
      <c r="M603" t="str" cm="1">
        <f t="array" aca="1" ref="M603" ca="1">_xlfn.IFS(NOT($H603),"",$L603=0,0,TRUE,J603)</f>
        <v/>
      </c>
      <c r="N603" t="str" cm="1">
        <f t="array" aca="1" ref="N603" ca="1">_xlfn.IFS(NOT($H603),"",$L603=0,0,TRUE,K603)</f>
        <v/>
      </c>
      <c r="O603" t="str" cm="1">
        <f t="array" aca="1" ref="O603" ca="1">_xlfn.IFS(NOT($H603), "", $F603=0, IF($G603=0, VLOOKUP("EMPTY",$D$29:$E$31,2,FALSE), VLOOKUP("REQUIRED",$D$29:$E$31,2,FALSE)), $F603&gt;1, VLOOKUP("OVER",$D$29:$E$31,2,FALSE), TRUE, VLOOKUP(I603, $A$9:$B$23, 2,FALSE))</f>
        <v/>
      </c>
      <c r="P603" t="str" cm="1">
        <f t="array" aca="1" ref="P603" ca="1">_xlfn.IFS(NOT($H603), "", $G603&lt;1, VLOOKUP("EMPTY",$D$29:$E$31,2,FALSE), $G603&gt;2, VLOOKUP("OVER",$D$29:$E$31,2,FALSE), TRUE, VLOOKUP(J603, $A$9:$B$23, 2,FALSE))</f>
        <v/>
      </c>
      <c r="Q603" t="str" cm="1">
        <f t="array" aca="1" ref="Q603" ca="1">_xlfn.IFS(NOT($H603), "", $G603&lt;2, VLOOKUP("EMPTY",$D$29:$E$31,2,FALSE), $G603&gt;2, VLOOKUP("OVER",$D$29:$E$31,2,FALSE), TRUE, VLOOKUP(K603, $A$9:$B$23, 2,FALSE))</f>
        <v/>
      </c>
    </row>
    <row r="604" spans="6:17" x14ac:dyDescent="0.3">
      <c r="F604">
        <f ca="1">COUNTIF(OFFSET('정보 입력 시트'!$G607, 0, 0, 1, 15), $E$2)</f>
        <v>0</v>
      </c>
      <c r="G604">
        <f ca="1">COUNTIF(OFFSET('정보 입력 시트'!$G607, 0, 0, 1, 15), $E$3)</f>
        <v>0</v>
      </c>
      <c r="H604" t="b">
        <f t="shared" ca="1" si="71"/>
        <v>0</v>
      </c>
      <c r="I604" t="str">
        <f ca="1">IF(NOT($H604), "", IF($F604=1,MATCH($E$2,OFFSET('정보 입력 시트'!$G607, 0, 0, 1, 15),0),0))</f>
        <v/>
      </c>
      <c r="J604" t="str">
        <f ca="1">IF(NOT($H604),"",IF($G604&lt;1, 0, MATCH($E$3,OFFSET('정보 입력 시트'!$G607, 0, 0, 1, 15),0)))</f>
        <v/>
      </c>
      <c r="K604" t="str">
        <f ca="1">IF(NOT($H604),"",IF($G604&lt;2, 0, MATCH($E$3,OFFSET('정보 입력 시트'!$G607, 0, J604, 1, 15-J604),0)+J604))</f>
        <v/>
      </c>
      <c r="L604" t="str">
        <f t="shared" ca="1" si="72"/>
        <v/>
      </c>
      <c r="M604" t="str" cm="1">
        <f t="array" aca="1" ref="M604" ca="1">_xlfn.IFS(NOT($H604),"",$L604=0,0,TRUE,J604)</f>
        <v/>
      </c>
      <c r="N604" t="str" cm="1">
        <f t="array" aca="1" ref="N604" ca="1">_xlfn.IFS(NOT($H604),"",$L604=0,0,TRUE,K604)</f>
        <v/>
      </c>
      <c r="O604" t="str" cm="1">
        <f t="array" aca="1" ref="O604" ca="1">_xlfn.IFS(NOT($H604), "", $F604=0, IF($G604=0, VLOOKUP("EMPTY",$D$29:$E$31,2,FALSE), VLOOKUP("REQUIRED",$D$29:$E$31,2,FALSE)), $F604&gt;1, VLOOKUP("OVER",$D$29:$E$31,2,FALSE), TRUE, VLOOKUP(I604, $A$9:$B$23, 2,FALSE))</f>
        <v/>
      </c>
      <c r="P604" t="str" cm="1">
        <f t="array" aca="1" ref="P604" ca="1">_xlfn.IFS(NOT($H604), "", $G604&lt;1, VLOOKUP("EMPTY",$D$29:$E$31,2,FALSE), $G604&gt;2, VLOOKUP("OVER",$D$29:$E$31,2,FALSE), TRUE, VLOOKUP(J604, $A$9:$B$23, 2,FALSE))</f>
        <v/>
      </c>
      <c r="Q604" t="str" cm="1">
        <f t="array" aca="1" ref="Q604" ca="1">_xlfn.IFS(NOT($H604), "", $G604&lt;2, VLOOKUP("EMPTY",$D$29:$E$31,2,FALSE), $G604&gt;2, VLOOKUP("OVER",$D$29:$E$31,2,FALSE), TRUE, VLOOKUP(K604, $A$9:$B$23, 2,FALSE))</f>
        <v/>
      </c>
    </row>
    <row r="605" spans="6:17" x14ac:dyDescent="0.3">
      <c r="F605">
        <f ca="1">COUNTIF(OFFSET('정보 입력 시트'!$G608, 0, 0, 1, 15), $E$2)</f>
        <v>0</v>
      </c>
      <c r="G605">
        <f ca="1">COUNTIF(OFFSET('정보 입력 시트'!$G608, 0, 0, 1, 15), $E$3)</f>
        <v>0</v>
      </c>
      <c r="H605" t="b">
        <f t="shared" ca="1" si="71"/>
        <v>0</v>
      </c>
      <c r="I605" t="str">
        <f ca="1">IF(NOT($H605), "", IF($F605=1,MATCH($E$2,OFFSET('정보 입력 시트'!$G608, 0, 0, 1, 15),0),0))</f>
        <v/>
      </c>
      <c r="J605" t="str">
        <f ca="1">IF(NOT($H605),"",IF($G605&lt;1, 0, MATCH($E$3,OFFSET('정보 입력 시트'!$G608, 0, 0, 1, 15),0)))</f>
        <v/>
      </c>
      <c r="K605" t="str">
        <f ca="1">IF(NOT($H605),"",IF($G605&lt;2, 0, MATCH($E$3,OFFSET('정보 입력 시트'!$G608, 0, J605, 1, 15-J605),0)+J605))</f>
        <v/>
      </c>
      <c r="L605" t="str">
        <f t="shared" ca="1" si="72"/>
        <v/>
      </c>
      <c r="M605" t="str" cm="1">
        <f t="array" aca="1" ref="M605" ca="1">_xlfn.IFS(NOT($H605),"",$L605=0,0,TRUE,J605)</f>
        <v/>
      </c>
      <c r="N605" t="str" cm="1">
        <f t="array" aca="1" ref="N605" ca="1">_xlfn.IFS(NOT($H605),"",$L605=0,0,TRUE,K605)</f>
        <v/>
      </c>
      <c r="O605" t="str" cm="1">
        <f t="array" aca="1" ref="O605" ca="1">_xlfn.IFS(NOT($H605), "", $F605=0, IF($G605=0, VLOOKUP("EMPTY",$D$29:$E$31,2,FALSE), VLOOKUP("REQUIRED",$D$29:$E$31,2,FALSE)), $F605&gt;1, VLOOKUP("OVER",$D$29:$E$31,2,FALSE), TRUE, VLOOKUP(I605, $A$9:$B$23, 2,FALSE))</f>
        <v/>
      </c>
      <c r="P605" t="str" cm="1">
        <f t="array" aca="1" ref="P605" ca="1">_xlfn.IFS(NOT($H605), "", $G605&lt;1, VLOOKUP("EMPTY",$D$29:$E$31,2,FALSE), $G605&gt;2, VLOOKUP("OVER",$D$29:$E$31,2,FALSE), TRUE, VLOOKUP(J605, $A$9:$B$23, 2,FALSE))</f>
        <v/>
      </c>
      <c r="Q605" t="str" cm="1">
        <f t="array" aca="1" ref="Q605" ca="1">_xlfn.IFS(NOT($H605), "", $G605&lt;2, VLOOKUP("EMPTY",$D$29:$E$31,2,FALSE), $G605&gt;2, VLOOKUP("OVER",$D$29:$E$31,2,FALSE), TRUE, VLOOKUP(K605, $A$9:$B$23, 2,FALSE))</f>
        <v/>
      </c>
    </row>
    <row r="606" spans="6:17" x14ac:dyDescent="0.3">
      <c r="F606">
        <f ca="1">COUNTIF(OFFSET('정보 입력 시트'!$G609, 0, 0, 1, 15), $E$2)</f>
        <v>0</v>
      </c>
      <c r="G606">
        <f ca="1">COUNTIF(OFFSET('정보 입력 시트'!$G609, 0, 0, 1, 15), $E$3)</f>
        <v>0</v>
      </c>
      <c r="H606" t="b">
        <f t="shared" ca="1" si="71"/>
        <v>0</v>
      </c>
      <c r="I606" t="str">
        <f ca="1">IF(NOT($H606), "", IF($F606=1,MATCH($E$2,OFFSET('정보 입력 시트'!$G609, 0, 0, 1, 15),0),0))</f>
        <v/>
      </c>
      <c r="J606" t="str">
        <f ca="1">IF(NOT($H606),"",IF($G606&lt;1, 0, MATCH($E$3,OFFSET('정보 입력 시트'!$G609, 0, 0, 1, 15),0)))</f>
        <v/>
      </c>
      <c r="K606" t="str">
        <f ca="1">IF(NOT($H606),"",IF($G606&lt;2, 0, MATCH($E$3,OFFSET('정보 입력 시트'!$G609, 0, J606, 1, 15-J606),0)+J606))</f>
        <v/>
      </c>
      <c r="L606" t="str">
        <f t="shared" ca="1" si="72"/>
        <v/>
      </c>
      <c r="M606" t="str" cm="1">
        <f t="array" aca="1" ref="M606" ca="1">_xlfn.IFS(NOT($H606),"",$L606=0,0,TRUE,J606)</f>
        <v/>
      </c>
      <c r="N606" t="str" cm="1">
        <f t="array" aca="1" ref="N606" ca="1">_xlfn.IFS(NOT($H606),"",$L606=0,0,TRUE,K606)</f>
        <v/>
      </c>
      <c r="O606" t="str" cm="1">
        <f t="array" aca="1" ref="O606" ca="1">_xlfn.IFS(NOT($H606), "", $F606=0, IF($G606=0, VLOOKUP("EMPTY",$D$29:$E$31,2,FALSE), VLOOKUP("REQUIRED",$D$29:$E$31,2,FALSE)), $F606&gt;1, VLOOKUP("OVER",$D$29:$E$31,2,FALSE), TRUE, VLOOKUP(I606, $A$9:$B$23, 2,FALSE))</f>
        <v/>
      </c>
      <c r="P606" t="str" cm="1">
        <f t="array" aca="1" ref="P606" ca="1">_xlfn.IFS(NOT($H606), "", $G606&lt;1, VLOOKUP("EMPTY",$D$29:$E$31,2,FALSE), $G606&gt;2, VLOOKUP("OVER",$D$29:$E$31,2,FALSE), TRUE, VLOOKUP(J606, $A$9:$B$23, 2,FALSE))</f>
        <v/>
      </c>
      <c r="Q606" t="str" cm="1">
        <f t="array" aca="1" ref="Q606" ca="1">_xlfn.IFS(NOT($H606), "", $G606&lt;2, VLOOKUP("EMPTY",$D$29:$E$31,2,FALSE), $G606&gt;2, VLOOKUP("OVER",$D$29:$E$31,2,FALSE), TRUE, VLOOKUP(K606, $A$9:$B$23, 2,FALSE))</f>
        <v/>
      </c>
    </row>
    <row r="607" spans="6:17" x14ac:dyDescent="0.3">
      <c r="F607">
        <f ca="1">COUNTIF(OFFSET('정보 입력 시트'!$G610, 0, 0, 1, 15), $E$2)</f>
        <v>0</v>
      </c>
      <c r="G607">
        <f ca="1">COUNTIF(OFFSET('정보 입력 시트'!$G610, 0, 0, 1, 15), $E$3)</f>
        <v>0</v>
      </c>
      <c r="H607" t="b">
        <f t="shared" ca="1" si="71"/>
        <v>0</v>
      </c>
      <c r="I607" t="str">
        <f ca="1">IF(NOT($H607), "", IF($F607=1,MATCH($E$2,OFFSET('정보 입력 시트'!$G610, 0, 0, 1, 15),0),0))</f>
        <v/>
      </c>
      <c r="J607" t="str">
        <f ca="1">IF(NOT($H607),"",IF($G607&lt;1, 0, MATCH($E$3,OFFSET('정보 입력 시트'!$G610, 0, 0, 1, 15),0)))</f>
        <v/>
      </c>
      <c r="K607" t="str">
        <f ca="1">IF(NOT($H607),"",IF($G607&lt;2, 0, MATCH($E$3,OFFSET('정보 입력 시트'!$G610, 0, J607, 1, 15-J607),0)+J607))</f>
        <v/>
      </c>
      <c r="L607" t="str">
        <f t="shared" ca="1" si="72"/>
        <v/>
      </c>
      <c r="M607" t="str" cm="1">
        <f t="array" aca="1" ref="M607" ca="1">_xlfn.IFS(NOT($H607),"",$L607=0,0,TRUE,J607)</f>
        <v/>
      </c>
      <c r="N607" t="str" cm="1">
        <f t="array" aca="1" ref="N607" ca="1">_xlfn.IFS(NOT($H607),"",$L607=0,0,TRUE,K607)</f>
        <v/>
      </c>
      <c r="O607" t="str" cm="1">
        <f t="array" aca="1" ref="O607" ca="1">_xlfn.IFS(NOT($H607), "", $F607=0, IF($G607=0, VLOOKUP("EMPTY",$D$29:$E$31,2,FALSE), VLOOKUP("REQUIRED",$D$29:$E$31,2,FALSE)), $F607&gt;1, VLOOKUP("OVER",$D$29:$E$31,2,FALSE), TRUE, VLOOKUP(I607, $A$9:$B$23, 2,FALSE))</f>
        <v/>
      </c>
      <c r="P607" t="str" cm="1">
        <f t="array" aca="1" ref="P607" ca="1">_xlfn.IFS(NOT($H607), "", $G607&lt;1, VLOOKUP("EMPTY",$D$29:$E$31,2,FALSE), $G607&gt;2, VLOOKUP("OVER",$D$29:$E$31,2,FALSE), TRUE, VLOOKUP(J607, $A$9:$B$23, 2,FALSE))</f>
        <v/>
      </c>
      <c r="Q607" t="str" cm="1">
        <f t="array" aca="1" ref="Q607" ca="1">_xlfn.IFS(NOT($H607), "", $G607&lt;2, VLOOKUP("EMPTY",$D$29:$E$31,2,FALSE), $G607&gt;2, VLOOKUP("OVER",$D$29:$E$31,2,FALSE), TRUE, VLOOKUP(K607, $A$9:$B$23, 2,FALSE))</f>
        <v/>
      </c>
    </row>
    <row r="608" spans="6:17" x14ac:dyDescent="0.3">
      <c r="F608">
        <f ca="1">COUNTIF(OFFSET('정보 입력 시트'!$G611, 0, 0, 1, 15), $E$2)</f>
        <v>0</v>
      </c>
      <c r="G608">
        <f ca="1">COUNTIF(OFFSET('정보 입력 시트'!$G611, 0, 0, 1, 15), $E$3)</f>
        <v>0</v>
      </c>
      <c r="H608" t="b">
        <f t="shared" ca="1" si="71"/>
        <v>0</v>
      </c>
      <c r="I608" t="str">
        <f ca="1">IF(NOT($H608), "", IF($F608=1,MATCH($E$2,OFFSET('정보 입력 시트'!$G611, 0, 0, 1, 15),0),0))</f>
        <v/>
      </c>
      <c r="J608" t="str">
        <f ca="1">IF(NOT($H608),"",IF($G608&lt;1, 0, MATCH($E$3,OFFSET('정보 입력 시트'!$G611, 0, 0, 1, 15),0)))</f>
        <v/>
      </c>
      <c r="K608" t="str">
        <f ca="1">IF(NOT($H608),"",IF($G608&lt;2, 0, MATCH($E$3,OFFSET('정보 입력 시트'!$G611, 0, J608, 1, 15-J608),0)+J608))</f>
        <v/>
      </c>
      <c r="L608" t="str">
        <f t="shared" ca="1" si="72"/>
        <v/>
      </c>
      <c r="M608" t="str" cm="1">
        <f t="array" aca="1" ref="M608" ca="1">_xlfn.IFS(NOT($H608),"",$L608=0,0,TRUE,J608)</f>
        <v/>
      </c>
      <c r="N608" t="str" cm="1">
        <f t="array" aca="1" ref="N608" ca="1">_xlfn.IFS(NOT($H608),"",$L608=0,0,TRUE,K608)</f>
        <v/>
      </c>
      <c r="O608" t="str" cm="1">
        <f t="array" aca="1" ref="O608" ca="1">_xlfn.IFS(NOT($H608), "", $F608=0, IF($G608=0, VLOOKUP("EMPTY",$D$29:$E$31,2,FALSE), VLOOKUP("REQUIRED",$D$29:$E$31,2,FALSE)), $F608&gt;1, VLOOKUP("OVER",$D$29:$E$31,2,FALSE), TRUE, VLOOKUP(I608, $A$9:$B$23, 2,FALSE))</f>
        <v/>
      </c>
      <c r="P608" t="str" cm="1">
        <f t="array" aca="1" ref="P608" ca="1">_xlfn.IFS(NOT($H608), "", $G608&lt;1, VLOOKUP("EMPTY",$D$29:$E$31,2,FALSE), $G608&gt;2, VLOOKUP("OVER",$D$29:$E$31,2,FALSE), TRUE, VLOOKUP(J608, $A$9:$B$23, 2,FALSE))</f>
        <v/>
      </c>
      <c r="Q608" t="str" cm="1">
        <f t="array" aca="1" ref="Q608" ca="1">_xlfn.IFS(NOT($H608), "", $G608&lt;2, VLOOKUP("EMPTY",$D$29:$E$31,2,FALSE), $G608&gt;2, VLOOKUP("OVER",$D$29:$E$31,2,FALSE), TRUE, VLOOKUP(K608, $A$9:$B$23, 2,FALSE))</f>
        <v/>
      </c>
    </row>
    <row r="609" spans="6:17" x14ac:dyDescent="0.3">
      <c r="F609">
        <f ca="1">COUNTIF(OFFSET('정보 입력 시트'!$G612, 0, 0, 1, 15), $E$2)</f>
        <v>0</v>
      </c>
      <c r="G609">
        <f ca="1">COUNTIF(OFFSET('정보 입력 시트'!$G612, 0, 0, 1, 15), $E$3)</f>
        <v>0</v>
      </c>
      <c r="H609" t="b">
        <f t="shared" ca="1" si="71"/>
        <v>0</v>
      </c>
      <c r="I609" t="str">
        <f ca="1">IF(NOT($H609), "", IF($F609=1,MATCH($E$2,OFFSET('정보 입력 시트'!$G612, 0, 0, 1, 15),0),0))</f>
        <v/>
      </c>
      <c r="J609" t="str">
        <f ca="1">IF(NOT($H609),"",IF($G609&lt;1, 0, MATCH($E$3,OFFSET('정보 입력 시트'!$G612, 0, 0, 1, 15),0)))</f>
        <v/>
      </c>
      <c r="K609" t="str">
        <f ca="1">IF(NOT($H609),"",IF($G609&lt;2, 0, MATCH($E$3,OFFSET('정보 입력 시트'!$G612, 0, J609, 1, 15-J609),0)+J609))</f>
        <v/>
      </c>
      <c r="L609" t="str">
        <f t="shared" ca="1" si="72"/>
        <v/>
      </c>
      <c r="M609" t="str" cm="1">
        <f t="array" aca="1" ref="M609" ca="1">_xlfn.IFS(NOT($H609),"",$L609=0,0,TRUE,J609)</f>
        <v/>
      </c>
      <c r="N609" t="str" cm="1">
        <f t="array" aca="1" ref="N609" ca="1">_xlfn.IFS(NOT($H609),"",$L609=0,0,TRUE,K609)</f>
        <v/>
      </c>
      <c r="O609" t="str" cm="1">
        <f t="array" aca="1" ref="O609" ca="1">_xlfn.IFS(NOT($H609), "", $F609=0, IF($G609=0, VLOOKUP("EMPTY",$D$29:$E$31,2,FALSE), VLOOKUP("REQUIRED",$D$29:$E$31,2,FALSE)), $F609&gt;1, VLOOKUP("OVER",$D$29:$E$31,2,FALSE), TRUE, VLOOKUP(I609, $A$9:$B$23, 2,FALSE))</f>
        <v/>
      </c>
      <c r="P609" t="str" cm="1">
        <f t="array" aca="1" ref="P609" ca="1">_xlfn.IFS(NOT($H609), "", $G609&lt;1, VLOOKUP("EMPTY",$D$29:$E$31,2,FALSE), $G609&gt;2, VLOOKUP("OVER",$D$29:$E$31,2,FALSE), TRUE, VLOOKUP(J609, $A$9:$B$23, 2,FALSE))</f>
        <v/>
      </c>
      <c r="Q609" t="str" cm="1">
        <f t="array" aca="1" ref="Q609" ca="1">_xlfn.IFS(NOT($H609), "", $G609&lt;2, VLOOKUP("EMPTY",$D$29:$E$31,2,FALSE), $G609&gt;2, VLOOKUP("OVER",$D$29:$E$31,2,FALSE), TRUE, VLOOKUP(K609, $A$9:$B$23, 2,FALSE))</f>
        <v/>
      </c>
    </row>
    <row r="610" spans="6:17" x14ac:dyDescent="0.3">
      <c r="F610">
        <f ca="1">COUNTIF(OFFSET('정보 입력 시트'!$G613, 0, 0, 1, 15), $E$2)</f>
        <v>0</v>
      </c>
      <c r="G610">
        <f ca="1">COUNTIF(OFFSET('정보 입력 시트'!$G613, 0, 0, 1, 15), $E$3)</f>
        <v>0</v>
      </c>
      <c r="H610" t="b">
        <f t="shared" ca="1" si="71"/>
        <v>0</v>
      </c>
      <c r="I610" t="str">
        <f ca="1">IF(NOT($H610), "", IF($F610=1,MATCH($E$2,OFFSET('정보 입력 시트'!$G613, 0, 0, 1, 15),0),0))</f>
        <v/>
      </c>
      <c r="J610" t="str">
        <f ca="1">IF(NOT($H610),"",IF($G610&lt;1, 0, MATCH($E$3,OFFSET('정보 입력 시트'!$G613, 0, 0, 1, 15),0)))</f>
        <v/>
      </c>
      <c r="K610" t="str">
        <f ca="1">IF(NOT($H610),"",IF($G610&lt;2, 0, MATCH($E$3,OFFSET('정보 입력 시트'!$G613, 0, J610, 1, 15-J610),0)+J610))</f>
        <v/>
      </c>
      <c r="L610" t="str">
        <f t="shared" ca="1" si="72"/>
        <v/>
      </c>
      <c r="M610" t="str" cm="1">
        <f t="array" aca="1" ref="M610" ca="1">_xlfn.IFS(NOT($H610),"",$L610=0,0,TRUE,J610)</f>
        <v/>
      </c>
      <c r="N610" t="str" cm="1">
        <f t="array" aca="1" ref="N610" ca="1">_xlfn.IFS(NOT($H610),"",$L610=0,0,TRUE,K610)</f>
        <v/>
      </c>
      <c r="O610" t="str" cm="1">
        <f t="array" aca="1" ref="O610" ca="1">_xlfn.IFS(NOT($H610), "", $F610=0, IF($G610=0, VLOOKUP("EMPTY",$D$29:$E$31,2,FALSE), VLOOKUP("REQUIRED",$D$29:$E$31,2,FALSE)), $F610&gt;1, VLOOKUP("OVER",$D$29:$E$31,2,FALSE), TRUE, VLOOKUP(I610, $A$9:$B$23, 2,FALSE))</f>
        <v/>
      </c>
      <c r="P610" t="str" cm="1">
        <f t="array" aca="1" ref="P610" ca="1">_xlfn.IFS(NOT($H610), "", $G610&lt;1, VLOOKUP("EMPTY",$D$29:$E$31,2,FALSE), $G610&gt;2, VLOOKUP("OVER",$D$29:$E$31,2,FALSE), TRUE, VLOOKUP(J610, $A$9:$B$23, 2,FALSE))</f>
        <v/>
      </c>
      <c r="Q610" t="str" cm="1">
        <f t="array" aca="1" ref="Q610" ca="1">_xlfn.IFS(NOT($H610), "", $G610&lt;2, VLOOKUP("EMPTY",$D$29:$E$31,2,FALSE), $G610&gt;2, VLOOKUP("OVER",$D$29:$E$31,2,FALSE), TRUE, VLOOKUP(K610, $A$9:$B$23, 2,FALSE))</f>
        <v/>
      </c>
    </row>
    <row r="611" spans="6:17" x14ac:dyDescent="0.3">
      <c r="F611">
        <f ca="1">COUNTIF(OFFSET('정보 입력 시트'!$G614, 0, 0, 1, 15), $E$2)</f>
        <v>0</v>
      </c>
      <c r="G611">
        <f ca="1">COUNTIF(OFFSET('정보 입력 시트'!$G614, 0, 0, 1, 15), $E$3)</f>
        <v>0</v>
      </c>
      <c r="H611" t="b">
        <f t="shared" ca="1" si="71"/>
        <v>0</v>
      </c>
      <c r="I611" t="str">
        <f ca="1">IF(NOT($H611), "", IF($F611=1,MATCH($E$2,OFFSET('정보 입력 시트'!$G614, 0, 0, 1, 15),0),0))</f>
        <v/>
      </c>
      <c r="J611" t="str">
        <f ca="1">IF(NOT($H611),"",IF($G611&lt;1, 0, MATCH($E$3,OFFSET('정보 입력 시트'!$G614, 0, 0, 1, 15),0)))</f>
        <v/>
      </c>
      <c r="K611" t="str">
        <f ca="1">IF(NOT($H611),"",IF($G611&lt;2, 0, MATCH($E$3,OFFSET('정보 입력 시트'!$G614, 0, J611, 1, 15-J611),0)+J611))</f>
        <v/>
      </c>
      <c r="L611" t="str">
        <f t="shared" ca="1" si="72"/>
        <v/>
      </c>
      <c r="M611" t="str" cm="1">
        <f t="array" aca="1" ref="M611" ca="1">_xlfn.IFS(NOT($H611),"",$L611=0,0,TRUE,J611)</f>
        <v/>
      </c>
      <c r="N611" t="str" cm="1">
        <f t="array" aca="1" ref="N611" ca="1">_xlfn.IFS(NOT($H611),"",$L611=0,0,TRUE,K611)</f>
        <v/>
      </c>
      <c r="O611" t="str" cm="1">
        <f t="array" aca="1" ref="O611" ca="1">_xlfn.IFS(NOT($H611), "", $F611=0, IF($G611=0, VLOOKUP("EMPTY",$D$29:$E$31,2,FALSE), VLOOKUP("REQUIRED",$D$29:$E$31,2,FALSE)), $F611&gt;1, VLOOKUP("OVER",$D$29:$E$31,2,FALSE), TRUE, VLOOKUP(I611, $A$9:$B$23, 2,FALSE))</f>
        <v/>
      </c>
      <c r="P611" t="str" cm="1">
        <f t="array" aca="1" ref="P611" ca="1">_xlfn.IFS(NOT($H611), "", $G611&lt;1, VLOOKUP("EMPTY",$D$29:$E$31,2,FALSE), $G611&gt;2, VLOOKUP("OVER",$D$29:$E$31,2,FALSE), TRUE, VLOOKUP(J611, $A$9:$B$23, 2,FALSE))</f>
        <v/>
      </c>
      <c r="Q611" t="str" cm="1">
        <f t="array" aca="1" ref="Q611" ca="1">_xlfn.IFS(NOT($H611), "", $G611&lt;2, VLOOKUP("EMPTY",$D$29:$E$31,2,FALSE), $G611&gt;2, VLOOKUP("OVER",$D$29:$E$31,2,FALSE), TRUE, VLOOKUP(K611, $A$9:$B$23, 2,FALSE))</f>
        <v/>
      </c>
    </row>
    <row r="612" spans="6:17" x14ac:dyDescent="0.3">
      <c r="F612">
        <f ca="1">COUNTIF(OFFSET('정보 입력 시트'!$G615, 0, 0, 1, 15), $E$2)</f>
        <v>0</v>
      </c>
      <c r="G612">
        <f ca="1">COUNTIF(OFFSET('정보 입력 시트'!$G615, 0, 0, 1, 15), $E$3)</f>
        <v>0</v>
      </c>
      <c r="H612" t="b">
        <f t="shared" ca="1" si="71"/>
        <v>0</v>
      </c>
      <c r="I612" t="str">
        <f ca="1">IF(NOT($H612), "", IF($F612=1,MATCH($E$2,OFFSET('정보 입력 시트'!$G615, 0, 0, 1, 15),0),0))</f>
        <v/>
      </c>
      <c r="J612" t="str">
        <f ca="1">IF(NOT($H612),"",IF($G612&lt;1, 0, MATCH($E$3,OFFSET('정보 입력 시트'!$G615, 0, 0, 1, 15),0)))</f>
        <v/>
      </c>
      <c r="K612" t="str">
        <f ca="1">IF(NOT($H612),"",IF($G612&lt;2, 0, MATCH($E$3,OFFSET('정보 입력 시트'!$G615, 0, J612, 1, 15-J612),0)+J612))</f>
        <v/>
      </c>
      <c r="L612" t="str">
        <f t="shared" ca="1" si="72"/>
        <v/>
      </c>
      <c r="M612" t="str" cm="1">
        <f t="array" aca="1" ref="M612" ca="1">_xlfn.IFS(NOT($H612),"",$L612=0,0,TRUE,J612)</f>
        <v/>
      </c>
      <c r="N612" t="str" cm="1">
        <f t="array" aca="1" ref="N612" ca="1">_xlfn.IFS(NOT($H612),"",$L612=0,0,TRUE,K612)</f>
        <v/>
      </c>
      <c r="O612" t="str" cm="1">
        <f t="array" aca="1" ref="O612" ca="1">_xlfn.IFS(NOT($H612), "", $F612=0, IF($G612=0, VLOOKUP("EMPTY",$D$29:$E$31,2,FALSE), VLOOKUP("REQUIRED",$D$29:$E$31,2,FALSE)), $F612&gt;1, VLOOKUP("OVER",$D$29:$E$31,2,FALSE), TRUE, VLOOKUP(I612, $A$9:$B$23, 2,FALSE))</f>
        <v/>
      </c>
      <c r="P612" t="str" cm="1">
        <f t="array" aca="1" ref="P612" ca="1">_xlfn.IFS(NOT($H612), "", $G612&lt;1, VLOOKUP("EMPTY",$D$29:$E$31,2,FALSE), $G612&gt;2, VLOOKUP("OVER",$D$29:$E$31,2,FALSE), TRUE, VLOOKUP(J612, $A$9:$B$23, 2,FALSE))</f>
        <v/>
      </c>
      <c r="Q612" t="str" cm="1">
        <f t="array" aca="1" ref="Q612" ca="1">_xlfn.IFS(NOT($H612), "", $G612&lt;2, VLOOKUP("EMPTY",$D$29:$E$31,2,FALSE), $G612&gt;2, VLOOKUP("OVER",$D$29:$E$31,2,FALSE), TRUE, VLOOKUP(K612, $A$9:$B$23, 2,FALSE))</f>
        <v/>
      </c>
    </row>
    <row r="613" spans="6:17" x14ac:dyDescent="0.3">
      <c r="F613">
        <f ca="1">COUNTIF(OFFSET('정보 입력 시트'!$G616, 0, 0, 1, 15), $E$2)</f>
        <v>0</v>
      </c>
      <c r="G613">
        <f ca="1">COUNTIF(OFFSET('정보 입력 시트'!$G616, 0, 0, 1, 15), $E$3)</f>
        <v>0</v>
      </c>
      <c r="H613" t="b">
        <f t="shared" ca="1" si="71"/>
        <v>0</v>
      </c>
      <c r="I613" t="str">
        <f ca="1">IF(NOT($H613), "", IF($F613=1,MATCH($E$2,OFFSET('정보 입력 시트'!$G616, 0, 0, 1, 15),0),0))</f>
        <v/>
      </c>
      <c r="J613" t="str">
        <f ca="1">IF(NOT($H613),"",IF($G613&lt;1, 0, MATCH($E$3,OFFSET('정보 입력 시트'!$G616, 0, 0, 1, 15),0)))</f>
        <v/>
      </c>
      <c r="K613" t="str">
        <f ca="1">IF(NOT($H613),"",IF($G613&lt;2, 0, MATCH($E$3,OFFSET('정보 입력 시트'!$G616, 0, J613, 1, 15-J613),0)+J613))</f>
        <v/>
      </c>
      <c r="L613" t="str">
        <f t="shared" ca="1" si="72"/>
        <v/>
      </c>
      <c r="M613" t="str" cm="1">
        <f t="array" aca="1" ref="M613" ca="1">_xlfn.IFS(NOT($H613),"",$L613=0,0,TRUE,J613)</f>
        <v/>
      </c>
      <c r="N613" t="str" cm="1">
        <f t="array" aca="1" ref="N613" ca="1">_xlfn.IFS(NOT($H613),"",$L613=0,0,TRUE,K613)</f>
        <v/>
      </c>
      <c r="O613" t="str" cm="1">
        <f t="array" aca="1" ref="O613" ca="1">_xlfn.IFS(NOT($H613), "", $F613=0, IF($G613=0, VLOOKUP("EMPTY",$D$29:$E$31,2,FALSE), VLOOKUP("REQUIRED",$D$29:$E$31,2,FALSE)), $F613&gt;1, VLOOKUP("OVER",$D$29:$E$31,2,FALSE), TRUE, VLOOKUP(I613, $A$9:$B$23, 2,FALSE))</f>
        <v/>
      </c>
      <c r="P613" t="str" cm="1">
        <f t="array" aca="1" ref="P613" ca="1">_xlfn.IFS(NOT($H613), "", $G613&lt;1, VLOOKUP("EMPTY",$D$29:$E$31,2,FALSE), $G613&gt;2, VLOOKUP("OVER",$D$29:$E$31,2,FALSE), TRUE, VLOOKUP(J613, $A$9:$B$23, 2,FALSE))</f>
        <v/>
      </c>
      <c r="Q613" t="str" cm="1">
        <f t="array" aca="1" ref="Q613" ca="1">_xlfn.IFS(NOT($H613), "", $G613&lt;2, VLOOKUP("EMPTY",$D$29:$E$31,2,FALSE), $G613&gt;2, VLOOKUP("OVER",$D$29:$E$31,2,FALSE), TRUE, VLOOKUP(K613, $A$9:$B$23, 2,FALSE))</f>
        <v/>
      </c>
    </row>
    <row r="614" spans="6:17" x14ac:dyDescent="0.3">
      <c r="F614">
        <f ca="1">COUNTIF(OFFSET('정보 입력 시트'!$G617, 0, 0, 1, 15), $E$2)</f>
        <v>0</v>
      </c>
      <c r="G614">
        <f ca="1">COUNTIF(OFFSET('정보 입력 시트'!$G617, 0, 0, 1, 15), $E$3)</f>
        <v>0</v>
      </c>
      <c r="H614" t="b">
        <f t="shared" ca="1" si="71"/>
        <v>0</v>
      </c>
      <c r="I614" t="str">
        <f ca="1">IF(NOT($H614), "", IF($F614=1,MATCH($E$2,OFFSET('정보 입력 시트'!$G617, 0, 0, 1, 15),0),0))</f>
        <v/>
      </c>
      <c r="J614" t="str">
        <f ca="1">IF(NOT($H614),"",IF($G614&lt;1, 0, MATCH($E$3,OFFSET('정보 입력 시트'!$G617, 0, 0, 1, 15),0)))</f>
        <v/>
      </c>
      <c r="K614" t="str">
        <f ca="1">IF(NOT($H614),"",IF($G614&lt;2, 0, MATCH($E$3,OFFSET('정보 입력 시트'!$G617, 0, J614, 1, 15-J614),0)+J614))</f>
        <v/>
      </c>
      <c r="L614" t="str">
        <f t="shared" ca="1" si="72"/>
        <v/>
      </c>
      <c r="M614" t="str" cm="1">
        <f t="array" aca="1" ref="M614" ca="1">_xlfn.IFS(NOT($H614),"",$L614=0,0,TRUE,J614)</f>
        <v/>
      </c>
      <c r="N614" t="str" cm="1">
        <f t="array" aca="1" ref="N614" ca="1">_xlfn.IFS(NOT($H614),"",$L614=0,0,TRUE,K614)</f>
        <v/>
      </c>
      <c r="O614" t="str" cm="1">
        <f t="array" aca="1" ref="O614" ca="1">_xlfn.IFS(NOT($H614), "", $F614=0, IF($G614=0, VLOOKUP("EMPTY",$D$29:$E$31,2,FALSE), VLOOKUP("REQUIRED",$D$29:$E$31,2,FALSE)), $F614&gt;1, VLOOKUP("OVER",$D$29:$E$31,2,FALSE), TRUE, VLOOKUP(I614, $A$9:$B$23, 2,FALSE))</f>
        <v/>
      </c>
      <c r="P614" t="str" cm="1">
        <f t="array" aca="1" ref="P614" ca="1">_xlfn.IFS(NOT($H614), "", $G614&lt;1, VLOOKUP("EMPTY",$D$29:$E$31,2,FALSE), $G614&gt;2, VLOOKUP("OVER",$D$29:$E$31,2,FALSE), TRUE, VLOOKUP(J614, $A$9:$B$23, 2,FALSE))</f>
        <v/>
      </c>
      <c r="Q614" t="str" cm="1">
        <f t="array" aca="1" ref="Q614" ca="1">_xlfn.IFS(NOT($H614), "", $G614&lt;2, VLOOKUP("EMPTY",$D$29:$E$31,2,FALSE), $G614&gt;2, VLOOKUP("OVER",$D$29:$E$31,2,FALSE), TRUE, VLOOKUP(K614, $A$9:$B$23, 2,FALSE))</f>
        <v/>
      </c>
    </row>
    <row r="615" spans="6:17" x14ac:dyDescent="0.3">
      <c r="F615">
        <f ca="1">COUNTIF(OFFSET('정보 입력 시트'!$G618, 0, 0, 1, 15), $E$2)</f>
        <v>0</v>
      </c>
      <c r="G615">
        <f ca="1">COUNTIF(OFFSET('정보 입력 시트'!$G618, 0, 0, 1, 15), $E$3)</f>
        <v>0</v>
      </c>
      <c r="H615" t="b">
        <f t="shared" ca="1" si="71"/>
        <v>0</v>
      </c>
      <c r="I615" t="str">
        <f ca="1">IF(NOT($H615), "", IF($F615=1,MATCH($E$2,OFFSET('정보 입력 시트'!$G618, 0, 0, 1, 15),0),0))</f>
        <v/>
      </c>
      <c r="J615" t="str">
        <f ca="1">IF(NOT($H615),"",IF($G615&lt;1, 0, MATCH($E$3,OFFSET('정보 입력 시트'!$G618, 0, 0, 1, 15),0)))</f>
        <v/>
      </c>
      <c r="K615" t="str">
        <f ca="1">IF(NOT($H615),"",IF($G615&lt;2, 0, MATCH($E$3,OFFSET('정보 입력 시트'!$G618, 0, J615, 1, 15-J615),0)+J615))</f>
        <v/>
      </c>
      <c r="L615" t="str">
        <f t="shared" ca="1" si="72"/>
        <v/>
      </c>
      <c r="M615" t="str" cm="1">
        <f t="array" aca="1" ref="M615" ca="1">_xlfn.IFS(NOT($H615),"",$L615=0,0,TRUE,J615)</f>
        <v/>
      </c>
      <c r="N615" t="str" cm="1">
        <f t="array" aca="1" ref="N615" ca="1">_xlfn.IFS(NOT($H615),"",$L615=0,0,TRUE,K615)</f>
        <v/>
      </c>
      <c r="O615" t="str" cm="1">
        <f t="array" aca="1" ref="O615" ca="1">_xlfn.IFS(NOT($H615), "", $F615=0, IF($G615=0, VLOOKUP("EMPTY",$D$29:$E$31,2,FALSE), VLOOKUP("REQUIRED",$D$29:$E$31,2,FALSE)), $F615&gt;1, VLOOKUP("OVER",$D$29:$E$31,2,FALSE), TRUE, VLOOKUP(I615, $A$9:$B$23, 2,FALSE))</f>
        <v/>
      </c>
      <c r="P615" t="str" cm="1">
        <f t="array" aca="1" ref="P615" ca="1">_xlfn.IFS(NOT($H615), "", $G615&lt;1, VLOOKUP("EMPTY",$D$29:$E$31,2,FALSE), $G615&gt;2, VLOOKUP("OVER",$D$29:$E$31,2,FALSE), TRUE, VLOOKUP(J615, $A$9:$B$23, 2,FALSE))</f>
        <v/>
      </c>
      <c r="Q615" t="str" cm="1">
        <f t="array" aca="1" ref="Q615" ca="1">_xlfn.IFS(NOT($H615), "", $G615&lt;2, VLOOKUP("EMPTY",$D$29:$E$31,2,FALSE), $G615&gt;2, VLOOKUP("OVER",$D$29:$E$31,2,FALSE), TRUE, VLOOKUP(K615, $A$9:$B$23, 2,FALSE))</f>
        <v/>
      </c>
    </row>
    <row r="616" spans="6:17" x14ac:dyDescent="0.3">
      <c r="F616">
        <f ca="1">COUNTIF(OFFSET('정보 입력 시트'!$G619, 0, 0, 1, 15), $E$2)</f>
        <v>0</v>
      </c>
      <c r="G616">
        <f ca="1">COUNTIF(OFFSET('정보 입력 시트'!$G619, 0, 0, 1, 15), $E$3)</f>
        <v>0</v>
      </c>
      <c r="H616" t="b">
        <f t="shared" ca="1" si="71"/>
        <v>0</v>
      </c>
      <c r="I616" t="str">
        <f ca="1">IF(NOT($H616), "", IF($F616=1,MATCH($E$2,OFFSET('정보 입력 시트'!$G619, 0, 0, 1, 15),0),0))</f>
        <v/>
      </c>
      <c r="J616" t="str">
        <f ca="1">IF(NOT($H616),"",IF($G616&lt;1, 0, MATCH($E$3,OFFSET('정보 입력 시트'!$G619, 0, 0, 1, 15),0)))</f>
        <v/>
      </c>
      <c r="K616" t="str">
        <f ca="1">IF(NOT($H616),"",IF($G616&lt;2, 0, MATCH($E$3,OFFSET('정보 입력 시트'!$G619, 0, J616, 1, 15-J616),0)+J616))</f>
        <v/>
      </c>
      <c r="L616" t="str">
        <f t="shared" ca="1" si="72"/>
        <v/>
      </c>
      <c r="M616" t="str" cm="1">
        <f t="array" aca="1" ref="M616" ca="1">_xlfn.IFS(NOT($H616),"",$L616=0,0,TRUE,J616)</f>
        <v/>
      </c>
      <c r="N616" t="str" cm="1">
        <f t="array" aca="1" ref="N616" ca="1">_xlfn.IFS(NOT($H616),"",$L616=0,0,TRUE,K616)</f>
        <v/>
      </c>
      <c r="O616" t="str" cm="1">
        <f t="array" aca="1" ref="O616" ca="1">_xlfn.IFS(NOT($H616), "", $F616=0, IF($G616=0, VLOOKUP("EMPTY",$D$29:$E$31,2,FALSE), VLOOKUP("REQUIRED",$D$29:$E$31,2,FALSE)), $F616&gt;1, VLOOKUP("OVER",$D$29:$E$31,2,FALSE), TRUE, VLOOKUP(I616, $A$9:$B$23, 2,FALSE))</f>
        <v/>
      </c>
      <c r="P616" t="str" cm="1">
        <f t="array" aca="1" ref="P616" ca="1">_xlfn.IFS(NOT($H616), "", $G616&lt;1, VLOOKUP("EMPTY",$D$29:$E$31,2,FALSE), $G616&gt;2, VLOOKUP("OVER",$D$29:$E$31,2,FALSE), TRUE, VLOOKUP(J616, $A$9:$B$23, 2,FALSE))</f>
        <v/>
      </c>
      <c r="Q616" t="str" cm="1">
        <f t="array" aca="1" ref="Q616" ca="1">_xlfn.IFS(NOT($H616), "", $G616&lt;2, VLOOKUP("EMPTY",$D$29:$E$31,2,FALSE), $G616&gt;2, VLOOKUP("OVER",$D$29:$E$31,2,FALSE), TRUE, VLOOKUP(K616, $A$9:$B$23, 2,FALSE))</f>
        <v/>
      </c>
    </row>
    <row r="617" spans="6:17" x14ac:dyDescent="0.3">
      <c r="F617">
        <f ca="1">COUNTIF(OFFSET('정보 입력 시트'!$G620, 0, 0, 1, 15), $E$2)</f>
        <v>0</v>
      </c>
      <c r="G617">
        <f ca="1">COUNTIF(OFFSET('정보 입력 시트'!$G620, 0, 0, 1, 15), $E$3)</f>
        <v>0</v>
      </c>
      <c r="H617" t="b">
        <f t="shared" ca="1" si="71"/>
        <v>0</v>
      </c>
      <c r="I617" t="str">
        <f ca="1">IF(NOT($H617), "", IF($F617=1,MATCH($E$2,OFFSET('정보 입력 시트'!$G620, 0, 0, 1, 15),0),0))</f>
        <v/>
      </c>
      <c r="J617" t="str">
        <f ca="1">IF(NOT($H617),"",IF($G617&lt;1, 0, MATCH($E$3,OFFSET('정보 입력 시트'!$G620, 0, 0, 1, 15),0)))</f>
        <v/>
      </c>
      <c r="K617" t="str">
        <f ca="1">IF(NOT($H617),"",IF($G617&lt;2, 0, MATCH($E$3,OFFSET('정보 입력 시트'!$G620, 0, J617, 1, 15-J617),0)+J617))</f>
        <v/>
      </c>
      <c r="L617" t="str">
        <f t="shared" ca="1" si="72"/>
        <v/>
      </c>
      <c r="M617" t="str" cm="1">
        <f t="array" aca="1" ref="M617" ca="1">_xlfn.IFS(NOT($H617),"",$L617=0,0,TRUE,J617)</f>
        <v/>
      </c>
      <c r="N617" t="str" cm="1">
        <f t="array" aca="1" ref="N617" ca="1">_xlfn.IFS(NOT($H617),"",$L617=0,0,TRUE,K617)</f>
        <v/>
      </c>
      <c r="O617" t="str" cm="1">
        <f t="array" aca="1" ref="O617" ca="1">_xlfn.IFS(NOT($H617), "", $F617=0, IF($G617=0, VLOOKUP("EMPTY",$D$29:$E$31,2,FALSE), VLOOKUP("REQUIRED",$D$29:$E$31,2,FALSE)), $F617&gt;1, VLOOKUP("OVER",$D$29:$E$31,2,FALSE), TRUE, VLOOKUP(I617, $A$9:$B$23, 2,FALSE))</f>
        <v/>
      </c>
      <c r="P617" t="str" cm="1">
        <f t="array" aca="1" ref="P617" ca="1">_xlfn.IFS(NOT($H617), "", $G617&lt;1, VLOOKUP("EMPTY",$D$29:$E$31,2,FALSE), $G617&gt;2, VLOOKUP("OVER",$D$29:$E$31,2,FALSE), TRUE, VLOOKUP(J617, $A$9:$B$23, 2,FALSE))</f>
        <v/>
      </c>
      <c r="Q617" t="str" cm="1">
        <f t="array" aca="1" ref="Q617" ca="1">_xlfn.IFS(NOT($H617), "", $G617&lt;2, VLOOKUP("EMPTY",$D$29:$E$31,2,FALSE), $G617&gt;2, VLOOKUP("OVER",$D$29:$E$31,2,FALSE), TRUE, VLOOKUP(K617, $A$9:$B$23, 2,FALSE))</f>
        <v/>
      </c>
    </row>
    <row r="618" spans="6:17" x14ac:dyDescent="0.3">
      <c r="F618">
        <f ca="1">COUNTIF(OFFSET('정보 입력 시트'!$G621, 0, 0, 1, 15), $E$2)</f>
        <v>0</v>
      </c>
      <c r="G618">
        <f ca="1">COUNTIF(OFFSET('정보 입력 시트'!$G621, 0, 0, 1, 15), $E$3)</f>
        <v>0</v>
      </c>
      <c r="H618" t="b">
        <f t="shared" ca="1" si="71"/>
        <v>0</v>
      </c>
      <c r="I618" t="str">
        <f ca="1">IF(NOT($H618), "", IF($F618=1,MATCH($E$2,OFFSET('정보 입력 시트'!$G621, 0, 0, 1, 15),0),0))</f>
        <v/>
      </c>
      <c r="J618" t="str">
        <f ca="1">IF(NOT($H618),"",IF($G618&lt;1, 0, MATCH($E$3,OFFSET('정보 입력 시트'!$G621, 0, 0, 1, 15),0)))</f>
        <v/>
      </c>
      <c r="K618" t="str">
        <f ca="1">IF(NOT($H618),"",IF($G618&lt;2, 0, MATCH($E$3,OFFSET('정보 입력 시트'!$G621, 0, J618, 1, 15-J618),0)+J618))</f>
        <v/>
      </c>
      <c r="L618" t="str">
        <f t="shared" ca="1" si="72"/>
        <v/>
      </c>
      <c r="M618" t="str" cm="1">
        <f t="array" aca="1" ref="M618" ca="1">_xlfn.IFS(NOT($H618),"",$L618=0,0,TRUE,J618)</f>
        <v/>
      </c>
      <c r="N618" t="str" cm="1">
        <f t="array" aca="1" ref="N618" ca="1">_xlfn.IFS(NOT($H618),"",$L618=0,0,TRUE,K618)</f>
        <v/>
      </c>
      <c r="O618" t="str" cm="1">
        <f t="array" aca="1" ref="O618" ca="1">_xlfn.IFS(NOT($H618), "", $F618=0, IF($G618=0, VLOOKUP("EMPTY",$D$29:$E$31,2,FALSE), VLOOKUP("REQUIRED",$D$29:$E$31,2,FALSE)), $F618&gt;1, VLOOKUP("OVER",$D$29:$E$31,2,FALSE), TRUE, VLOOKUP(I618, $A$9:$B$23, 2,FALSE))</f>
        <v/>
      </c>
      <c r="P618" t="str" cm="1">
        <f t="array" aca="1" ref="P618" ca="1">_xlfn.IFS(NOT($H618), "", $G618&lt;1, VLOOKUP("EMPTY",$D$29:$E$31,2,FALSE), $G618&gt;2, VLOOKUP("OVER",$D$29:$E$31,2,FALSE), TRUE, VLOOKUP(J618, $A$9:$B$23, 2,FALSE))</f>
        <v/>
      </c>
      <c r="Q618" t="str" cm="1">
        <f t="array" aca="1" ref="Q618" ca="1">_xlfn.IFS(NOT($H618), "", $G618&lt;2, VLOOKUP("EMPTY",$D$29:$E$31,2,FALSE), $G618&gt;2, VLOOKUP("OVER",$D$29:$E$31,2,FALSE), TRUE, VLOOKUP(K618, $A$9:$B$23, 2,FALSE))</f>
        <v/>
      </c>
    </row>
    <row r="619" spans="6:17" x14ac:dyDescent="0.3">
      <c r="F619">
        <f ca="1">COUNTIF(OFFSET('정보 입력 시트'!$G622, 0, 0, 1, 15), $E$2)</f>
        <v>0</v>
      </c>
      <c r="G619">
        <f ca="1">COUNTIF(OFFSET('정보 입력 시트'!$G622, 0, 0, 1, 15), $E$3)</f>
        <v>0</v>
      </c>
      <c r="H619" t="b">
        <f t="shared" ca="1" si="71"/>
        <v>0</v>
      </c>
      <c r="I619" t="str">
        <f ca="1">IF(NOT($H619), "", IF($F619=1,MATCH($E$2,OFFSET('정보 입력 시트'!$G622, 0, 0, 1, 15),0),0))</f>
        <v/>
      </c>
      <c r="J619" t="str">
        <f ca="1">IF(NOT($H619),"",IF($G619&lt;1, 0, MATCH($E$3,OFFSET('정보 입력 시트'!$G622, 0, 0, 1, 15),0)))</f>
        <v/>
      </c>
      <c r="K619" t="str">
        <f ca="1">IF(NOT($H619),"",IF($G619&lt;2, 0, MATCH($E$3,OFFSET('정보 입력 시트'!$G622, 0, J619, 1, 15-J619),0)+J619))</f>
        <v/>
      </c>
      <c r="L619" t="str">
        <f t="shared" ca="1" si="72"/>
        <v/>
      </c>
      <c r="M619" t="str" cm="1">
        <f t="array" aca="1" ref="M619" ca="1">_xlfn.IFS(NOT($H619),"",$L619=0,0,TRUE,J619)</f>
        <v/>
      </c>
      <c r="N619" t="str" cm="1">
        <f t="array" aca="1" ref="N619" ca="1">_xlfn.IFS(NOT($H619),"",$L619=0,0,TRUE,K619)</f>
        <v/>
      </c>
      <c r="O619" t="str" cm="1">
        <f t="array" aca="1" ref="O619" ca="1">_xlfn.IFS(NOT($H619), "", $F619=0, IF($G619=0, VLOOKUP("EMPTY",$D$29:$E$31,2,FALSE), VLOOKUP("REQUIRED",$D$29:$E$31,2,FALSE)), $F619&gt;1, VLOOKUP("OVER",$D$29:$E$31,2,FALSE), TRUE, VLOOKUP(I619, $A$9:$B$23, 2,FALSE))</f>
        <v/>
      </c>
      <c r="P619" t="str" cm="1">
        <f t="array" aca="1" ref="P619" ca="1">_xlfn.IFS(NOT($H619), "", $G619&lt;1, VLOOKUP("EMPTY",$D$29:$E$31,2,FALSE), $G619&gt;2, VLOOKUP("OVER",$D$29:$E$31,2,FALSE), TRUE, VLOOKUP(J619, $A$9:$B$23, 2,FALSE))</f>
        <v/>
      </c>
      <c r="Q619" t="str" cm="1">
        <f t="array" aca="1" ref="Q619" ca="1">_xlfn.IFS(NOT($H619), "", $G619&lt;2, VLOOKUP("EMPTY",$D$29:$E$31,2,FALSE), $G619&gt;2, VLOOKUP("OVER",$D$29:$E$31,2,FALSE), TRUE, VLOOKUP(K619, $A$9:$B$23, 2,FALSE))</f>
        <v/>
      </c>
    </row>
    <row r="620" spans="6:17" x14ac:dyDescent="0.3">
      <c r="F620">
        <f ca="1">COUNTIF(OFFSET('정보 입력 시트'!$G623, 0, 0, 1, 15), $E$2)</f>
        <v>0</v>
      </c>
      <c r="G620">
        <f ca="1">COUNTIF(OFFSET('정보 입력 시트'!$G623, 0, 0, 1, 15), $E$3)</f>
        <v>0</v>
      </c>
      <c r="H620" t="b">
        <f t="shared" ca="1" si="71"/>
        <v>0</v>
      </c>
      <c r="I620" t="str">
        <f ca="1">IF(NOT($H620), "", IF($F620=1,MATCH($E$2,OFFSET('정보 입력 시트'!$G623, 0, 0, 1, 15),0),0))</f>
        <v/>
      </c>
      <c r="J620" t="str">
        <f ca="1">IF(NOT($H620),"",IF($G620&lt;1, 0, MATCH($E$3,OFFSET('정보 입력 시트'!$G623, 0, 0, 1, 15),0)))</f>
        <v/>
      </c>
      <c r="K620" t="str">
        <f ca="1">IF(NOT($H620),"",IF($G620&lt;2, 0, MATCH($E$3,OFFSET('정보 입력 시트'!$G623, 0, J620, 1, 15-J620),0)+J620))</f>
        <v/>
      </c>
      <c r="L620" t="str">
        <f t="shared" ca="1" si="72"/>
        <v/>
      </c>
      <c r="M620" t="str" cm="1">
        <f t="array" aca="1" ref="M620" ca="1">_xlfn.IFS(NOT($H620),"",$L620=0,0,TRUE,J620)</f>
        <v/>
      </c>
      <c r="N620" t="str" cm="1">
        <f t="array" aca="1" ref="N620" ca="1">_xlfn.IFS(NOT($H620),"",$L620=0,0,TRUE,K620)</f>
        <v/>
      </c>
      <c r="O620" t="str" cm="1">
        <f t="array" aca="1" ref="O620" ca="1">_xlfn.IFS(NOT($H620), "", $F620=0, IF($G620=0, VLOOKUP("EMPTY",$D$29:$E$31,2,FALSE), VLOOKUP("REQUIRED",$D$29:$E$31,2,FALSE)), $F620&gt;1, VLOOKUP("OVER",$D$29:$E$31,2,FALSE), TRUE, VLOOKUP(I620, $A$9:$B$23, 2,FALSE))</f>
        <v/>
      </c>
      <c r="P620" t="str" cm="1">
        <f t="array" aca="1" ref="P620" ca="1">_xlfn.IFS(NOT($H620), "", $G620&lt;1, VLOOKUP("EMPTY",$D$29:$E$31,2,FALSE), $G620&gt;2, VLOOKUP("OVER",$D$29:$E$31,2,FALSE), TRUE, VLOOKUP(J620, $A$9:$B$23, 2,FALSE))</f>
        <v/>
      </c>
      <c r="Q620" t="str" cm="1">
        <f t="array" aca="1" ref="Q620" ca="1">_xlfn.IFS(NOT($H620), "", $G620&lt;2, VLOOKUP("EMPTY",$D$29:$E$31,2,FALSE), $G620&gt;2, VLOOKUP("OVER",$D$29:$E$31,2,FALSE), TRUE, VLOOKUP(K620, $A$9:$B$23, 2,FALSE))</f>
        <v/>
      </c>
    </row>
    <row r="621" spans="6:17" x14ac:dyDescent="0.3">
      <c r="F621">
        <f ca="1">COUNTIF(OFFSET('정보 입력 시트'!$G624, 0, 0, 1, 15), $E$2)</f>
        <v>0</v>
      </c>
      <c r="G621">
        <f ca="1">COUNTIF(OFFSET('정보 입력 시트'!$G624, 0, 0, 1, 15), $E$3)</f>
        <v>0</v>
      </c>
      <c r="H621" t="b">
        <f t="shared" ca="1" si="71"/>
        <v>0</v>
      </c>
      <c r="I621" t="str">
        <f ca="1">IF(NOT($H621), "", IF($F621=1,MATCH($E$2,OFFSET('정보 입력 시트'!$G624, 0, 0, 1, 15),0),0))</f>
        <v/>
      </c>
      <c r="J621" t="str">
        <f ca="1">IF(NOT($H621),"",IF($G621&lt;1, 0, MATCH($E$3,OFFSET('정보 입력 시트'!$G624, 0, 0, 1, 15),0)))</f>
        <v/>
      </c>
      <c r="K621" t="str">
        <f ca="1">IF(NOT($H621),"",IF($G621&lt;2, 0, MATCH($E$3,OFFSET('정보 입력 시트'!$G624, 0, J621, 1, 15-J621),0)+J621))</f>
        <v/>
      </c>
      <c r="L621" t="str">
        <f t="shared" ca="1" si="72"/>
        <v/>
      </c>
      <c r="M621" t="str" cm="1">
        <f t="array" aca="1" ref="M621" ca="1">_xlfn.IFS(NOT($H621),"",$L621=0,0,TRUE,J621)</f>
        <v/>
      </c>
      <c r="N621" t="str" cm="1">
        <f t="array" aca="1" ref="N621" ca="1">_xlfn.IFS(NOT($H621),"",$L621=0,0,TRUE,K621)</f>
        <v/>
      </c>
      <c r="O621" t="str" cm="1">
        <f t="array" aca="1" ref="O621" ca="1">_xlfn.IFS(NOT($H621), "", $F621=0, IF($G621=0, VLOOKUP("EMPTY",$D$29:$E$31,2,FALSE), VLOOKUP("REQUIRED",$D$29:$E$31,2,FALSE)), $F621&gt;1, VLOOKUP("OVER",$D$29:$E$31,2,FALSE), TRUE, VLOOKUP(I621, $A$9:$B$23, 2,FALSE))</f>
        <v/>
      </c>
      <c r="P621" t="str" cm="1">
        <f t="array" aca="1" ref="P621" ca="1">_xlfn.IFS(NOT($H621), "", $G621&lt;1, VLOOKUP("EMPTY",$D$29:$E$31,2,FALSE), $G621&gt;2, VLOOKUP("OVER",$D$29:$E$31,2,FALSE), TRUE, VLOOKUP(J621, $A$9:$B$23, 2,FALSE))</f>
        <v/>
      </c>
      <c r="Q621" t="str" cm="1">
        <f t="array" aca="1" ref="Q621" ca="1">_xlfn.IFS(NOT($H621), "", $G621&lt;2, VLOOKUP("EMPTY",$D$29:$E$31,2,FALSE), $G621&gt;2, VLOOKUP("OVER",$D$29:$E$31,2,FALSE), TRUE, VLOOKUP(K621, $A$9:$B$23, 2,FALSE))</f>
        <v/>
      </c>
    </row>
    <row r="622" spans="6:17" x14ac:dyDescent="0.3">
      <c r="F622">
        <f ca="1">COUNTIF(OFFSET('정보 입력 시트'!$G625, 0, 0, 1, 15), $E$2)</f>
        <v>0</v>
      </c>
      <c r="G622">
        <f ca="1">COUNTIF(OFFSET('정보 입력 시트'!$G625, 0, 0, 1, 15), $E$3)</f>
        <v>0</v>
      </c>
      <c r="H622" t="b">
        <f t="shared" ca="1" si="71"/>
        <v>0</v>
      </c>
      <c r="I622" t="str">
        <f ca="1">IF(NOT($H622), "", IF($F622=1,MATCH($E$2,OFFSET('정보 입력 시트'!$G625, 0, 0, 1, 15),0),0))</f>
        <v/>
      </c>
      <c r="J622" t="str">
        <f ca="1">IF(NOT($H622),"",IF($G622&lt;1, 0, MATCH($E$3,OFFSET('정보 입력 시트'!$G625, 0, 0, 1, 15),0)))</f>
        <v/>
      </c>
      <c r="K622" t="str">
        <f ca="1">IF(NOT($H622),"",IF($G622&lt;2, 0, MATCH($E$3,OFFSET('정보 입력 시트'!$G625, 0, J622, 1, 15-J622),0)+J622))</f>
        <v/>
      </c>
      <c r="L622" t="str">
        <f t="shared" ca="1" si="72"/>
        <v/>
      </c>
      <c r="M622" t="str" cm="1">
        <f t="array" aca="1" ref="M622" ca="1">_xlfn.IFS(NOT($H622),"",$L622=0,0,TRUE,J622)</f>
        <v/>
      </c>
      <c r="N622" t="str" cm="1">
        <f t="array" aca="1" ref="N622" ca="1">_xlfn.IFS(NOT($H622),"",$L622=0,0,TRUE,K622)</f>
        <v/>
      </c>
      <c r="O622" t="str" cm="1">
        <f t="array" aca="1" ref="O622" ca="1">_xlfn.IFS(NOT($H622), "", $F622=0, IF($G622=0, VLOOKUP("EMPTY",$D$29:$E$31,2,FALSE), VLOOKUP("REQUIRED",$D$29:$E$31,2,FALSE)), $F622&gt;1, VLOOKUP("OVER",$D$29:$E$31,2,FALSE), TRUE, VLOOKUP(I622, $A$9:$B$23, 2,FALSE))</f>
        <v/>
      </c>
      <c r="P622" t="str" cm="1">
        <f t="array" aca="1" ref="P622" ca="1">_xlfn.IFS(NOT($H622), "", $G622&lt;1, VLOOKUP("EMPTY",$D$29:$E$31,2,FALSE), $G622&gt;2, VLOOKUP("OVER",$D$29:$E$31,2,FALSE), TRUE, VLOOKUP(J622, $A$9:$B$23, 2,FALSE))</f>
        <v/>
      </c>
      <c r="Q622" t="str" cm="1">
        <f t="array" aca="1" ref="Q622" ca="1">_xlfn.IFS(NOT($H622), "", $G622&lt;2, VLOOKUP("EMPTY",$D$29:$E$31,2,FALSE), $G622&gt;2, VLOOKUP("OVER",$D$29:$E$31,2,FALSE), TRUE, VLOOKUP(K622, $A$9:$B$23, 2,FALSE))</f>
        <v/>
      </c>
    </row>
    <row r="623" spans="6:17" x14ac:dyDescent="0.3">
      <c r="F623">
        <f ca="1">COUNTIF(OFFSET('정보 입력 시트'!$G626, 0, 0, 1, 15), $E$2)</f>
        <v>0</v>
      </c>
      <c r="G623">
        <f ca="1">COUNTIF(OFFSET('정보 입력 시트'!$G626, 0, 0, 1, 15), $E$3)</f>
        <v>0</v>
      </c>
      <c r="H623" t="b">
        <f t="shared" ca="1" si="71"/>
        <v>0</v>
      </c>
      <c r="I623" t="str">
        <f ca="1">IF(NOT($H623), "", IF($F623=1,MATCH($E$2,OFFSET('정보 입력 시트'!$G626, 0, 0, 1, 15),0),0))</f>
        <v/>
      </c>
      <c r="J623" t="str">
        <f ca="1">IF(NOT($H623),"",IF($G623&lt;1, 0, MATCH($E$3,OFFSET('정보 입력 시트'!$G626, 0, 0, 1, 15),0)))</f>
        <v/>
      </c>
      <c r="K623" t="str">
        <f ca="1">IF(NOT($H623),"",IF($G623&lt;2, 0, MATCH($E$3,OFFSET('정보 입력 시트'!$G626, 0, J623, 1, 15-J623),0)+J623))</f>
        <v/>
      </c>
      <c r="L623" t="str">
        <f t="shared" ca="1" si="72"/>
        <v/>
      </c>
      <c r="M623" t="str" cm="1">
        <f t="array" aca="1" ref="M623" ca="1">_xlfn.IFS(NOT($H623),"",$L623=0,0,TRUE,J623)</f>
        <v/>
      </c>
      <c r="N623" t="str" cm="1">
        <f t="array" aca="1" ref="N623" ca="1">_xlfn.IFS(NOT($H623),"",$L623=0,0,TRUE,K623)</f>
        <v/>
      </c>
      <c r="O623" t="str" cm="1">
        <f t="array" aca="1" ref="O623" ca="1">_xlfn.IFS(NOT($H623), "", $F623=0, IF($G623=0, VLOOKUP("EMPTY",$D$29:$E$31,2,FALSE), VLOOKUP("REQUIRED",$D$29:$E$31,2,FALSE)), $F623&gt;1, VLOOKUP("OVER",$D$29:$E$31,2,FALSE), TRUE, VLOOKUP(I623, $A$9:$B$23, 2,FALSE))</f>
        <v/>
      </c>
      <c r="P623" t="str" cm="1">
        <f t="array" aca="1" ref="P623" ca="1">_xlfn.IFS(NOT($H623), "", $G623&lt;1, VLOOKUP("EMPTY",$D$29:$E$31,2,FALSE), $G623&gt;2, VLOOKUP("OVER",$D$29:$E$31,2,FALSE), TRUE, VLOOKUP(J623, $A$9:$B$23, 2,FALSE))</f>
        <v/>
      </c>
      <c r="Q623" t="str" cm="1">
        <f t="array" aca="1" ref="Q623" ca="1">_xlfn.IFS(NOT($H623), "", $G623&lt;2, VLOOKUP("EMPTY",$D$29:$E$31,2,FALSE), $G623&gt;2, VLOOKUP("OVER",$D$29:$E$31,2,FALSE), TRUE, VLOOKUP(K623, $A$9:$B$23, 2,FALSE))</f>
        <v/>
      </c>
    </row>
    <row r="624" spans="6:17" x14ac:dyDescent="0.3">
      <c r="F624">
        <f ca="1">COUNTIF(OFFSET('정보 입력 시트'!$G627, 0, 0, 1, 15), $E$2)</f>
        <v>0</v>
      </c>
      <c r="G624">
        <f ca="1">COUNTIF(OFFSET('정보 입력 시트'!$G627, 0, 0, 1, 15), $E$3)</f>
        <v>0</v>
      </c>
      <c r="H624" t="b">
        <f t="shared" ca="1" si="71"/>
        <v>0</v>
      </c>
      <c r="I624" t="str">
        <f ca="1">IF(NOT($H624), "", IF($F624=1,MATCH($E$2,OFFSET('정보 입력 시트'!$G627, 0, 0, 1, 15),0),0))</f>
        <v/>
      </c>
      <c r="J624" t="str">
        <f ca="1">IF(NOT($H624),"",IF($G624&lt;1, 0, MATCH($E$3,OFFSET('정보 입력 시트'!$G627, 0, 0, 1, 15),0)))</f>
        <v/>
      </c>
      <c r="K624" t="str">
        <f ca="1">IF(NOT($H624),"",IF($G624&lt;2, 0, MATCH($E$3,OFFSET('정보 입력 시트'!$G627, 0, J624, 1, 15-J624),0)+J624))</f>
        <v/>
      </c>
      <c r="L624" t="str">
        <f t="shared" ca="1" si="72"/>
        <v/>
      </c>
      <c r="M624" t="str" cm="1">
        <f t="array" aca="1" ref="M624" ca="1">_xlfn.IFS(NOT($H624),"",$L624=0,0,TRUE,J624)</f>
        <v/>
      </c>
      <c r="N624" t="str" cm="1">
        <f t="array" aca="1" ref="N624" ca="1">_xlfn.IFS(NOT($H624),"",$L624=0,0,TRUE,K624)</f>
        <v/>
      </c>
      <c r="O624" t="str" cm="1">
        <f t="array" aca="1" ref="O624" ca="1">_xlfn.IFS(NOT($H624), "", $F624=0, IF($G624=0, VLOOKUP("EMPTY",$D$29:$E$31,2,FALSE), VLOOKUP("REQUIRED",$D$29:$E$31,2,FALSE)), $F624&gt;1, VLOOKUP("OVER",$D$29:$E$31,2,FALSE), TRUE, VLOOKUP(I624, $A$9:$B$23, 2,FALSE))</f>
        <v/>
      </c>
      <c r="P624" t="str" cm="1">
        <f t="array" aca="1" ref="P624" ca="1">_xlfn.IFS(NOT($H624), "", $G624&lt;1, VLOOKUP("EMPTY",$D$29:$E$31,2,FALSE), $G624&gt;2, VLOOKUP("OVER",$D$29:$E$31,2,FALSE), TRUE, VLOOKUP(J624, $A$9:$B$23, 2,FALSE))</f>
        <v/>
      </c>
      <c r="Q624" t="str" cm="1">
        <f t="array" aca="1" ref="Q624" ca="1">_xlfn.IFS(NOT($H624), "", $G624&lt;2, VLOOKUP("EMPTY",$D$29:$E$31,2,FALSE), $G624&gt;2, VLOOKUP("OVER",$D$29:$E$31,2,FALSE), TRUE, VLOOKUP(K624, $A$9:$B$23, 2,FALSE))</f>
        <v/>
      </c>
    </row>
    <row r="625" spans="6:17" x14ac:dyDescent="0.3">
      <c r="F625">
        <f ca="1">COUNTIF(OFFSET('정보 입력 시트'!$G628, 0, 0, 1, 15), $E$2)</f>
        <v>0</v>
      </c>
      <c r="G625">
        <f ca="1">COUNTIF(OFFSET('정보 입력 시트'!$G628, 0, 0, 1, 15), $E$3)</f>
        <v>0</v>
      </c>
      <c r="H625" t="b">
        <f t="shared" ca="1" si="71"/>
        <v>0</v>
      </c>
      <c r="I625" t="str">
        <f ca="1">IF(NOT($H625), "", IF($F625=1,MATCH($E$2,OFFSET('정보 입력 시트'!$G628, 0, 0, 1, 15),0),0))</f>
        <v/>
      </c>
      <c r="J625" t="str">
        <f ca="1">IF(NOT($H625),"",IF($G625&lt;1, 0, MATCH($E$3,OFFSET('정보 입력 시트'!$G628, 0, 0, 1, 15),0)))</f>
        <v/>
      </c>
      <c r="K625" t="str">
        <f ca="1">IF(NOT($H625),"",IF($G625&lt;2, 0, MATCH($E$3,OFFSET('정보 입력 시트'!$G628, 0, J625, 1, 15-J625),0)+J625))</f>
        <v/>
      </c>
      <c r="L625" t="str">
        <f t="shared" ca="1" si="72"/>
        <v/>
      </c>
      <c r="M625" t="str" cm="1">
        <f t="array" aca="1" ref="M625" ca="1">_xlfn.IFS(NOT($H625),"",$L625=0,0,TRUE,J625)</f>
        <v/>
      </c>
      <c r="N625" t="str" cm="1">
        <f t="array" aca="1" ref="N625" ca="1">_xlfn.IFS(NOT($H625),"",$L625=0,0,TRUE,K625)</f>
        <v/>
      </c>
      <c r="O625" t="str" cm="1">
        <f t="array" aca="1" ref="O625" ca="1">_xlfn.IFS(NOT($H625), "", $F625=0, IF($G625=0, VLOOKUP("EMPTY",$D$29:$E$31,2,FALSE), VLOOKUP("REQUIRED",$D$29:$E$31,2,FALSE)), $F625&gt;1, VLOOKUP("OVER",$D$29:$E$31,2,FALSE), TRUE, VLOOKUP(I625, $A$9:$B$23, 2,FALSE))</f>
        <v/>
      </c>
      <c r="P625" t="str" cm="1">
        <f t="array" aca="1" ref="P625" ca="1">_xlfn.IFS(NOT($H625), "", $G625&lt;1, VLOOKUP("EMPTY",$D$29:$E$31,2,FALSE), $G625&gt;2, VLOOKUP("OVER",$D$29:$E$31,2,FALSE), TRUE, VLOOKUP(J625, $A$9:$B$23, 2,FALSE))</f>
        <v/>
      </c>
      <c r="Q625" t="str" cm="1">
        <f t="array" aca="1" ref="Q625" ca="1">_xlfn.IFS(NOT($H625), "", $G625&lt;2, VLOOKUP("EMPTY",$D$29:$E$31,2,FALSE), $G625&gt;2, VLOOKUP("OVER",$D$29:$E$31,2,FALSE), TRUE, VLOOKUP(K625, $A$9:$B$23, 2,FALSE))</f>
        <v/>
      </c>
    </row>
    <row r="626" spans="6:17" x14ac:dyDescent="0.3">
      <c r="F626">
        <f ca="1">COUNTIF(OFFSET('정보 입력 시트'!$G629, 0, 0, 1, 15), $E$2)</f>
        <v>0</v>
      </c>
      <c r="G626">
        <f ca="1">COUNTIF(OFFSET('정보 입력 시트'!$G629, 0, 0, 1, 15), $E$3)</f>
        <v>0</v>
      </c>
      <c r="H626" t="b">
        <f t="shared" ca="1" si="71"/>
        <v>0</v>
      </c>
      <c r="I626" t="str">
        <f ca="1">IF(NOT($H626), "", IF($F626=1,MATCH($E$2,OFFSET('정보 입력 시트'!$G629, 0, 0, 1, 15),0),0))</f>
        <v/>
      </c>
      <c r="J626" t="str">
        <f ca="1">IF(NOT($H626),"",IF($G626&lt;1, 0, MATCH($E$3,OFFSET('정보 입력 시트'!$G629, 0, 0, 1, 15),0)))</f>
        <v/>
      </c>
      <c r="K626" t="str">
        <f ca="1">IF(NOT($H626),"",IF($G626&lt;2, 0, MATCH($E$3,OFFSET('정보 입력 시트'!$G629, 0, J626, 1, 15-J626),0)+J626))</f>
        <v/>
      </c>
      <c r="L626" t="str">
        <f t="shared" ca="1" si="72"/>
        <v/>
      </c>
      <c r="M626" t="str" cm="1">
        <f t="array" aca="1" ref="M626" ca="1">_xlfn.IFS(NOT($H626),"",$L626=0,0,TRUE,J626)</f>
        <v/>
      </c>
      <c r="N626" t="str" cm="1">
        <f t="array" aca="1" ref="N626" ca="1">_xlfn.IFS(NOT($H626),"",$L626=0,0,TRUE,K626)</f>
        <v/>
      </c>
      <c r="O626" t="str" cm="1">
        <f t="array" aca="1" ref="O626" ca="1">_xlfn.IFS(NOT($H626), "", $F626=0, IF($G626=0, VLOOKUP("EMPTY",$D$29:$E$31,2,FALSE), VLOOKUP("REQUIRED",$D$29:$E$31,2,FALSE)), $F626&gt;1, VLOOKUP("OVER",$D$29:$E$31,2,FALSE), TRUE, VLOOKUP(I626, $A$9:$B$23, 2,FALSE))</f>
        <v/>
      </c>
      <c r="P626" t="str" cm="1">
        <f t="array" aca="1" ref="P626" ca="1">_xlfn.IFS(NOT($H626), "", $G626&lt;1, VLOOKUP("EMPTY",$D$29:$E$31,2,FALSE), $G626&gt;2, VLOOKUP("OVER",$D$29:$E$31,2,FALSE), TRUE, VLOOKUP(J626, $A$9:$B$23, 2,FALSE))</f>
        <v/>
      </c>
      <c r="Q626" t="str" cm="1">
        <f t="array" aca="1" ref="Q626" ca="1">_xlfn.IFS(NOT($H626), "", $G626&lt;2, VLOOKUP("EMPTY",$D$29:$E$31,2,FALSE), $G626&gt;2, VLOOKUP("OVER",$D$29:$E$31,2,FALSE), TRUE, VLOOKUP(K626, $A$9:$B$23, 2,FALSE))</f>
        <v/>
      </c>
    </row>
    <row r="627" spans="6:17" x14ac:dyDescent="0.3">
      <c r="F627">
        <f ca="1">COUNTIF(OFFSET('정보 입력 시트'!$G630, 0, 0, 1, 15), $E$2)</f>
        <v>0</v>
      </c>
      <c r="G627">
        <f ca="1">COUNTIF(OFFSET('정보 입력 시트'!$G630, 0, 0, 1, 15), $E$3)</f>
        <v>0</v>
      </c>
      <c r="H627" t="b">
        <f t="shared" ca="1" si="71"/>
        <v>0</v>
      </c>
      <c r="I627" t="str">
        <f ca="1">IF(NOT($H627), "", IF($F627=1,MATCH($E$2,OFFSET('정보 입력 시트'!$G630, 0, 0, 1, 15),0),0))</f>
        <v/>
      </c>
      <c r="J627" t="str">
        <f ca="1">IF(NOT($H627),"",IF($G627&lt;1, 0, MATCH($E$3,OFFSET('정보 입력 시트'!$G630, 0, 0, 1, 15),0)))</f>
        <v/>
      </c>
      <c r="K627" t="str">
        <f ca="1">IF(NOT($H627),"",IF($G627&lt;2, 0, MATCH($E$3,OFFSET('정보 입력 시트'!$G630, 0, J627, 1, 15-J627),0)+J627))</f>
        <v/>
      </c>
      <c r="L627" t="str">
        <f t="shared" ca="1" si="72"/>
        <v/>
      </c>
      <c r="M627" t="str" cm="1">
        <f t="array" aca="1" ref="M627" ca="1">_xlfn.IFS(NOT($H627),"",$L627=0,0,TRUE,J627)</f>
        <v/>
      </c>
      <c r="N627" t="str" cm="1">
        <f t="array" aca="1" ref="N627" ca="1">_xlfn.IFS(NOT($H627),"",$L627=0,0,TRUE,K627)</f>
        <v/>
      </c>
      <c r="O627" t="str" cm="1">
        <f t="array" aca="1" ref="O627" ca="1">_xlfn.IFS(NOT($H627), "", $F627=0, IF($G627=0, VLOOKUP("EMPTY",$D$29:$E$31,2,FALSE), VLOOKUP("REQUIRED",$D$29:$E$31,2,FALSE)), $F627&gt;1, VLOOKUP("OVER",$D$29:$E$31,2,FALSE), TRUE, VLOOKUP(I627, $A$9:$B$23, 2,FALSE))</f>
        <v/>
      </c>
      <c r="P627" t="str" cm="1">
        <f t="array" aca="1" ref="P627" ca="1">_xlfn.IFS(NOT($H627), "", $G627&lt;1, VLOOKUP("EMPTY",$D$29:$E$31,2,FALSE), $G627&gt;2, VLOOKUP("OVER",$D$29:$E$31,2,FALSE), TRUE, VLOOKUP(J627, $A$9:$B$23, 2,FALSE))</f>
        <v/>
      </c>
      <c r="Q627" t="str" cm="1">
        <f t="array" aca="1" ref="Q627" ca="1">_xlfn.IFS(NOT($H627), "", $G627&lt;2, VLOOKUP("EMPTY",$D$29:$E$31,2,FALSE), $G627&gt;2, VLOOKUP("OVER",$D$29:$E$31,2,FALSE), TRUE, VLOOKUP(K627, $A$9:$B$23, 2,FALSE))</f>
        <v/>
      </c>
    </row>
    <row r="628" spans="6:17" x14ac:dyDescent="0.3">
      <c r="F628">
        <f ca="1">COUNTIF(OFFSET('정보 입력 시트'!$G631, 0, 0, 1, 15), $E$2)</f>
        <v>0</v>
      </c>
      <c r="G628">
        <f ca="1">COUNTIF(OFFSET('정보 입력 시트'!$G631, 0, 0, 1, 15), $E$3)</f>
        <v>0</v>
      </c>
      <c r="H628" t="b">
        <f t="shared" ca="1" si="71"/>
        <v>0</v>
      </c>
      <c r="I628" t="str">
        <f ca="1">IF(NOT($H628), "", IF($F628=1,MATCH($E$2,OFFSET('정보 입력 시트'!$G631, 0, 0, 1, 15),0),0))</f>
        <v/>
      </c>
      <c r="J628" t="str">
        <f ca="1">IF(NOT($H628),"",IF($G628&lt;1, 0, MATCH($E$3,OFFSET('정보 입력 시트'!$G631, 0, 0, 1, 15),0)))</f>
        <v/>
      </c>
      <c r="K628" t="str">
        <f ca="1">IF(NOT($H628),"",IF($G628&lt;2, 0, MATCH($E$3,OFFSET('정보 입력 시트'!$G631, 0, J628, 1, 15-J628),0)+J628))</f>
        <v/>
      </c>
      <c r="L628" t="str">
        <f t="shared" ca="1" si="72"/>
        <v/>
      </c>
      <c r="M628" t="str" cm="1">
        <f t="array" aca="1" ref="M628" ca="1">_xlfn.IFS(NOT($H628),"",$L628=0,0,TRUE,J628)</f>
        <v/>
      </c>
      <c r="N628" t="str" cm="1">
        <f t="array" aca="1" ref="N628" ca="1">_xlfn.IFS(NOT($H628),"",$L628=0,0,TRUE,K628)</f>
        <v/>
      </c>
      <c r="O628" t="str" cm="1">
        <f t="array" aca="1" ref="O628" ca="1">_xlfn.IFS(NOT($H628), "", $F628=0, IF($G628=0, VLOOKUP("EMPTY",$D$29:$E$31,2,FALSE), VLOOKUP("REQUIRED",$D$29:$E$31,2,FALSE)), $F628&gt;1, VLOOKUP("OVER",$D$29:$E$31,2,FALSE), TRUE, VLOOKUP(I628, $A$9:$B$23, 2,FALSE))</f>
        <v/>
      </c>
      <c r="P628" t="str" cm="1">
        <f t="array" aca="1" ref="P628" ca="1">_xlfn.IFS(NOT($H628), "", $G628&lt;1, VLOOKUP("EMPTY",$D$29:$E$31,2,FALSE), $G628&gt;2, VLOOKUP("OVER",$D$29:$E$31,2,FALSE), TRUE, VLOOKUP(J628, $A$9:$B$23, 2,FALSE))</f>
        <v/>
      </c>
      <c r="Q628" t="str" cm="1">
        <f t="array" aca="1" ref="Q628" ca="1">_xlfn.IFS(NOT($H628), "", $G628&lt;2, VLOOKUP("EMPTY",$D$29:$E$31,2,FALSE), $G628&gt;2, VLOOKUP("OVER",$D$29:$E$31,2,FALSE), TRUE, VLOOKUP(K628, $A$9:$B$23, 2,FALSE))</f>
        <v/>
      </c>
    </row>
    <row r="629" spans="6:17" x14ac:dyDescent="0.3">
      <c r="F629">
        <f ca="1">COUNTIF(OFFSET('정보 입력 시트'!$G632, 0, 0, 1, 15), $E$2)</f>
        <v>0</v>
      </c>
      <c r="G629">
        <f ca="1">COUNTIF(OFFSET('정보 입력 시트'!$G632, 0, 0, 1, 15), $E$3)</f>
        <v>0</v>
      </c>
      <c r="H629" t="b">
        <f t="shared" ca="1" si="71"/>
        <v>0</v>
      </c>
      <c r="I629" t="str">
        <f ca="1">IF(NOT($H629), "", IF($F629=1,MATCH($E$2,OFFSET('정보 입력 시트'!$G632, 0, 0, 1, 15),0),0))</f>
        <v/>
      </c>
      <c r="J629" t="str">
        <f ca="1">IF(NOT($H629),"",IF($G629&lt;1, 0, MATCH($E$3,OFFSET('정보 입력 시트'!$G632, 0, 0, 1, 15),0)))</f>
        <v/>
      </c>
      <c r="K629" t="str">
        <f ca="1">IF(NOT($H629),"",IF($G629&lt;2, 0, MATCH($E$3,OFFSET('정보 입력 시트'!$G632, 0, J629, 1, 15-J629),0)+J629))</f>
        <v/>
      </c>
      <c r="L629" t="str">
        <f t="shared" ca="1" si="72"/>
        <v/>
      </c>
      <c r="M629" t="str" cm="1">
        <f t="array" aca="1" ref="M629" ca="1">_xlfn.IFS(NOT($H629),"",$L629=0,0,TRUE,J629)</f>
        <v/>
      </c>
      <c r="N629" t="str" cm="1">
        <f t="array" aca="1" ref="N629" ca="1">_xlfn.IFS(NOT($H629),"",$L629=0,0,TRUE,K629)</f>
        <v/>
      </c>
      <c r="O629" t="str" cm="1">
        <f t="array" aca="1" ref="O629" ca="1">_xlfn.IFS(NOT($H629), "", $F629=0, IF($G629=0, VLOOKUP("EMPTY",$D$29:$E$31,2,FALSE), VLOOKUP("REQUIRED",$D$29:$E$31,2,FALSE)), $F629&gt;1, VLOOKUP("OVER",$D$29:$E$31,2,FALSE), TRUE, VLOOKUP(I629, $A$9:$B$23, 2,FALSE))</f>
        <v/>
      </c>
      <c r="P629" t="str" cm="1">
        <f t="array" aca="1" ref="P629" ca="1">_xlfn.IFS(NOT($H629), "", $G629&lt;1, VLOOKUP("EMPTY",$D$29:$E$31,2,FALSE), $G629&gt;2, VLOOKUP("OVER",$D$29:$E$31,2,FALSE), TRUE, VLOOKUP(J629, $A$9:$B$23, 2,FALSE))</f>
        <v/>
      </c>
      <c r="Q629" t="str" cm="1">
        <f t="array" aca="1" ref="Q629" ca="1">_xlfn.IFS(NOT($H629), "", $G629&lt;2, VLOOKUP("EMPTY",$D$29:$E$31,2,FALSE), $G629&gt;2, VLOOKUP("OVER",$D$29:$E$31,2,FALSE), TRUE, VLOOKUP(K629, $A$9:$B$23, 2,FALSE))</f>
        <v/>
      </c>
    </row>
    <row r="630" spans="6:17" x14ac:dyDescent="0.3">
      <c r="F630">
        <f ca="1">COUNTIF(OFFSET('정보 입력 시트'!$G633, 0, 0, 1, 15), $E$2)</f>
        <v>0</v>
      </c>
      <c r="G630">
        <f ca="1">COUNTIF(OFFSET('정보 입력 시트'!$G633, 0, 0, 1, 15), $E$3)</f>
        <v>0</v>
      </c>
      <c r="H630" t="b">
        <f t="shared" ca="1" si="71"/>
        <v>0</v>
      </c>
      <c r="I630" t="str">
        <f ca="1">IF(NOT($H630), "", IF($F630=1,MATCH($E$2,OFFSET('정보 입력 시트'!$G633, 0, 0, 1, 15),0),0))</f>
        <v/>
      </c>
      <c r="J630" t="str">
        <f ca="1">IF(NOT($H630),"",IF($G630&lt;1, 0, MATCH($E$3,OFFSET('정보 입력 시트'!$G633, 0, 0, 1, 15),0)))</f>
        <v/>
      </c>
      <c r="K630" t="str">
        <f ca="1">IF(NOT($H630),"",IF($G630&lt;2, 0, MATCH($E$3,OFFSET('정보 입력 시트'!$G633, 0, J630, 1, 15-J630),0)+J630))</f>
        <v/>
      </c>
      <c r="L630" t="str">
        <f t="shared" ca="1" si="72"/>
        <v/>
      </c>
      <c r="M630" t="str" cm="1">
        <f t="array" aca="1" ref="M630" ca="1">_xlfn.IFS(NOT($H630),"",$L630=0,0,TRUE,J630)</f>
        <v/>
      </c>
      <c r="N630" t="str" cm="1">
        <f t="array" aca="1" ref="N630" ca="1">_xlfn.IFS(NOT($H630),"",$L630=0,0,TRUE,K630)</f>
        <v/>
      </c>
      <c r="O630" t="str" cm="1">
        <f t="array" aca="1" ref="O630" ca="1">_xlfn.IFS(NOT($H630), "", $F630=0, IF($G630=0, VLOOKUP("EMPTY",$D$29:$E$31,2,FALSE), VLOOKUP("REQUIRED",$D$29:$E$31,2,FALSE)), $F630&gt;1, VLOOKUP("OVER",$D$29:$E$31,2,FALSE), TRUE, VLOOKUP(I630, $A$9:$B$23, 2,FALSE))</f>
        <v/>
      </c>
      <c r="P630" t="str" cm="1">
        <f t="array" aca="1" ref="P630" ca="1">_xlfn.IFS(NOT($H630), "", $G630&lt;1, VLOOKUP("EMPTY",$D$29:$E$31,2,FALSE), $G630&gt;2, VLOOKUP("OVER",$D$29:$E$31,2,FALSE), TRUE, VLOOKUP(J630, $A$9:$B$23, 2,FALSE))</f>
        <v/>
      </c>
      <c r="Q630" t="str" cm="1">
        <f t="array" aca="1" ref="Q630" ca="1">_xlfn.IFS(NOT($H630), "", $G630&lt;2, VLOOKUP("EMPTY",$D$29:$E$31,2,FALSE), $G630&gt;2, VLOOKUP("OVER",$D$29:$E$31,2,FALSE), TRUE, VLOOKUP(K630, $A$9:$B$23, 2,FALSE))</f>
        <v/>
      </c>
    </row>
    <row r="631" spans="6:17" x14ac:dyDescent="0.3">
      <c r="F631">
        <f ca="1">COUNTIF(OFFSET('정보 입력 시트'!$G634, 0, 0, 1, 15), $E$2)</f>
        <v>0</v>
      </c>
      <c r="G631">
        <f ca="1">COUNTIF(OFFSET('정보 입력 시트'!$G634, 0, 0, 1, 15), $E$3)</f>
        <v>0</v>
      </c>
      <c r="H631" t="b">
        <f t="shared" ca="1" si="71"/>
        <v>0</v>
      </c>
      <c r="I631" t="str">
        <f ca="1">IF(NOT($H631), "", IF($F631=1,MATCH($E$2,OFFSET('정보 입력 시트'!$G634, 0, 0, 1, 15),0),0))</f>
        <v/>
      </c>
      <c r="J631" t="str">
        <f ca="1">IF(NOT($H631),"",IF($G631&lt;1, 0, MATCH($E$3,OFFSET('정보 입력 시트'!$G634, 0, 0, 1, 15),0)))</f>
        <v/>
      </c>
      <c r="K631" t="str">
        <f ca="1">IF(NOT($H631),"",IF($G631&lt;2, 0, MATCH($E$3,OFFSET('정보 입력 시트'!$G634, 0, J631, 1, 15-J631),0)+J631))</f>
        <v/>
      </c>
      <c r="L631" t="str">
        <f t="shared" ca="1" si="72"/>
        <v/>
      </c>
      <c r="M631" t="str" cm="1">
        <f t="array" aca="1" ref="M631" ca="1">_xlfn.IFS(NOT($H631),"",$L631=0,0,TRUE,J631)</f>
        <v/>
      </c>
      <c r="N631" t="str" cm="1">
        <f t="array" aca="1" ref="N631" ca="1">_xlfn.IFS(NOT($H631),"",$L631=0,0,TRUE,K631)</f>
        <v/>
      </c>
      <c r="O631" t="str" cm="1">
        <f t="array" aca="1" ref="O631" ca="1">_xlfn.IFS(NOT($H631), "", $F631=0, IF($G631=0, VLOOKUP("EMPTY",$D$29:$E$31,2,FALSE), VLOOKUP("REQUIRED",$D$29:$E$31,2,FALSE)), $F631&gt;1, VLOOKUP("OVER",$D$29:$E$31,2,FALSE), TRUE, VLOOKUP(I631, $A$9:$B$23, 2,FALSE))</f>
        <v/>
      </c>
      <c r="P631" t="str" cm="1">
        <f t="array" aca="1" ref="P631" ca="1">_xlfn.IFS(NOT($H631), "", $G631&lt;1, VLOOKUP("EMPTY",$D$29:$E$31,2,FALSE), $G631&gt;2, VLOOKUP("OVER",$D$29:$E$31,2,FALSE), TRUE, VLOOKUP(J631, $A$9:$B$23, 2,FALSE))</f>
        <v/>
      </c>
      <c r="Q631" t="str" cm="1">
        <f t="array" aca="1" ref="Q631" ca="1">_xlfn.IFS(NOT($H631), "", $G631&lt;2, VLOOKUP("EMPTY",$D$29:$E$31,2,FALSE), $G631&gt;2, VLOOKUP("OVER",$D$29:$E$31,2,FALSE), TRUE, VLOOKUP(K631, $A$9:$B$23, 2,FALSE))</f>
        <v/>
      </c>
    </row>
    <row r="632" spans="6:17" x14ac:dyDescent="0.3">
      <c r="F632">
        <f ca="1">COUNTIF(OFFSET('정보 입력 시트'!$G635, 0, 0, 1, 15), $E$2)</f>
        <v>0</v>
      </c>
      <c r="G632">
        <f ca="1">COUNTIF(OFFSET('정보 입력 시트'!$G635, 0, 0, 1, 15), $E$3)</f>
        <v>0</v>
      </c>
      <c r="H632" t="b">
        <f t="shared" ca="1" si="71"/>
        <v>0</v>
      </c>
      <c r="I632" t="str">
        <f ca="1">IF(NOT($H632), "", IF($F632=1,MATCH($E$2,OFFSET('정보 입력 시트'!$G635, 0, 0, 1, 15),0),0))</f>
        <v/>
      </c>
      <c r="J632" t="str">
        <f ca="1">IF(NOT($H632),"",IF($G632&lt;1, 0, MATCH($E$3,OFFSET('정보 입력 시트'!$G635, 0, 0, 1, 15),0)))</f>
        <v/>
      </c>
      <c r="K632" t="str">
        <f ca="1">IF(NOT($H632),"",IF($G632&lt;2, 0, MATCH($E$3,OFFSET('정보 입력 시트'!$G635, 0, J632, 1, 15-J632),0)+J632))</f>
        <v/>
      </c>
      <c r="L632" t="str">
        <f t="shared" ca="1" si="72"/>
        <v/>
      </c>
      <c r="M632" t="str" cm="1">
        <f t="array" aca="1" ref="M632" ca="1">_xlfn.IFS(NOT($H632),"",$L632=0,0,TRUE,J632)</f>
        <v/>
      </c>
      <c r="N632" t="str" cm="1">
        <f t="array" aca="1" ref="N632" ca="1">_xlfn.IFS(NOT($H632),"",$L632=0,0,TRUE,K632)</f>
        <v/>
      </c>
      <c r="O632" t="str" cm="1">
        <f t="array" aca="1" ref="O632" ca="1">_xlfn.IFS(NOT($H632), "", $F632=0, IF($G632=0, VLOOKUP("EMPTY",$D$29:$E$31,2,FALSE), VLOOKUP("REQUIRED",$D$29:$E$31,2,FALSE)), $F632&gt;1, VLOOKUP("OVER",$D$29:$E$31,2,FALSE), TRUE, VLOOKUP(I632, $A$9:$B$23, 2,FALSE))</f>
        <v/>
      </c>
      <c r="P632" t="str" cm="1">
        <f t="array" aca="1" ref="P632" ca="1">_xlfn.IFS(NOT($H632), "", $G632&lt;1, VLOOKUP("EMPTY",$D$29:$E$31,2,FALSE), $G632&gt;2, VLOOKUP("OVER",$D$29:$E$31,2,FALSE), TRUE, VLOOKUP(J632, $A$9:$B$23, 2,FALSE))</f>
        <v/>
      </c>
      <c r="Q632" t="str" cm="1">
        <f t="array" aca="1" ref="Q632" ca="1">_xlfn.IFS(NOT($H632), "", $G632&lt;2, VLOOKUP("EMPTY",$D$29:$E$31,2,FALSE), $G632&gt;2, VLOOKUP("OVER",$D$29:$E$31,2,FALSE), TRUE, VLOOKUP(K632, $A$9:$B$23, 2,FALSE))</f>
        <v/>
      </c>
    </row>
    <row r="633" spans="6:17" x14ac:dyDescent="0.3">
      <c r="F633">
        <f ca="1">COUNTIF(OFFSET('정보 입력 시트'!$G636, 0, 0, 1, 15), $E$2)</f>
        <v>0</v>
      </c>
      <c r="G633">
        <f ca="1">COUNTIF(OFFSET('정보 입력 시트'!$G636, 0, 0, 1, 15), $E$3)</f>
        <v>0</v>
      </c>
      <c r="H633" t="b">
        <f t="shared" ca="1" si="71"/>
        <v>0</v>
      </c>
      <c r="I633" t="str">
        <f ca="1">IF(NOT($H633), "", IF($F633=1,MATCH($E$2,OFFSET('정보 입력 시트'!$G636, 0, 0, 1, 15),0),0))</f>
        <v/>
      </c>
      <c r="J633" t="str">
        <f ca="1">IF(NOT($H633),"",IF($G633&lt;1, 0, MATCH($E$3,OFFSET('정보 입력 시트'!$G636, 0, 0, 1, 15),0)))</f>
        <v/>
      </c>
      <c r="K633" t="str">
        <f ca="1">IF(NOT($H633),"",IF($G633&lt;2, 0, MATCH($E$3,OFFSET('정보 입력 시트'!$G636, 0, J633, 1, 15-J633),0)+J633))</f>
        <v/>
      </c>
      <c r="L633" t="str">
        <f t="shared" ca="1" si="72"/>
        <v/>
      </c>
      <c r="M633" t="str" cm="1">
        <f t="array" aca="1" ref="M633" ca="1">_xlfn.IFS(NOT($H633),"",$L633=0,0,TRUE,J633)</f>
        <v/>
      </c>
      <c r="N633" t="str" cm="1">
        <f t="array" aca="1" ref="N633" ca="1">_xlfn.IFS(NOT($H633),"",$L633=0,0,TRUE,K633)</f>
        <v/>
      </c>
      <c r="O633" t="str" cm="1">
        <f t="array" aca="1" ref="O633" ca="1">_xlfn.IFS(NOT($H633), "", $F633=0, IF($G633=0, VLOOKUP("EMPTY",$D$29:$E$31,2,FALSE), VLOOKUP("REQUIRED",$D$29:$E$31,2,FALSE)), $F633&gt;1, VLOOKUP("OVER",$D$29:$E$31,2,FALSE), TRUE, VLOOKUP(I633, $A$9:$B$23, 2,FALSE))</f>
        <v/>
      </c>
      <c r="P633" t="str" cm="1">
        <f t="array" aca="1" ref="P633" ca="1">_xlfn.IFS(NOT($H633), "", $G633&lt;1, VLOOKUP("EMPTY",$D$29:$E$31,2,FALSE), $G633&gt;2, VLOOKUP("OVER",$D$29:$E$31,2,FALSE), TRUE, VLOOKUP(J633, $A$9:$B$23, 2,FALSE))</f>
        <v/>
      </c>
      <c r="Q633" t="str" cm="1">
        <f t="array" aca="1" ref="Q633" ca="1">_xlfn.IFS(NOT($H633), "", $G633&lt;2, VLOOKUP("EMPTY",$D$29:$E$31,2,FALSE), $G633&gt;2, VLOOKUP("OVER",$D$29:$E$31,2,FALSE), TRUE, VLOOKUP(K633, $A$9:$B$23, 2,FALSE))</f>
        <v/>
      </c>
    </row>
    <row r="634" spans="6:17" x14ac:dyDescent="0.3">
      <c r="F634">
        <f ca="1">COUNTIF(OFFSET('정보 입력 시트'!$G637, 0, 0, 1, 15), $E$2)</f>
        <v>0</v>
      </c>
      <c r="G634">
        <f ca="1">COUNTIF(OFFSET('정보 입력 시트'!$G637, 0, 0, 1, 15), $E$3)</f>
        <v>0</v>
      </c>
      <c r="H634" t="b">
        <f t="shared" ca="1" si="71"/>
        <v>0</v>
      </c>
      <c r="I634" t="str">
        <f ca="1">IF(NOT($H634), "", IF($F634=1,MATCH($E$2,OFFSET('정보 입력 시트'!$G637, 0, 0, 1, 15),0),0))</f>
        <v/>
      </c>
      <c r="J634" t="str">
        <f ca="1">IF(NOT($H634),"",IF($G634&lt;1, 0, MATCH($E$3,OFFSET('정보 입력 시트'!$G637, 0, 0, 1, 15),0)))</f>
        <v/>
      </c>
      <c r="K634" t="str">
        <f ca="1">IF(NOT($H634),"",IF($G634&lt;2, 0, MATCH($E$3,OFFSET('정보 입력 시트'!$G637, 0, J634, 1, 15-J634),0)+J634))</f>
        <v/>
      </c>
      <c r="L634" t="str">
        <f t="shared" ca="1" si="72"/>
        <v/>
      </c>
      <c r="M634" t="str" cm="1">
        <f t="array" aca="1" ref="M634" ca="1">_xlfn.IFS(NOT($H634),"",$L634=0,0,TRUE,J634)</f>
        <v/>
      </c>
      <c r="N634" t="str" cm="1">
        <f t="array" aca="1" ref="N634" ca="1">_xlfn.IFS(NOT($H634),"",$L634=0,0,TRUE,K634)</f>
        <v/>
      </c>
      <c r="O634" t="str" cm="1">
        <f t="array" aca="1" ref="O634" ca="1">_xlfn.IFS(NOT($H634), "", $F634=0, IF($G634=0, VLOOKUP("EMPTY",$D$29:$E$31,2,FALSE), VLOOKUP("REQUIRED",$D$29:$E$31,2,FALSE)), $F634&gt;1, VLOOKUP("OVER",$D$29:$E$31,2,FALSE), TRUE, VLOOKUP(I634, $A$9:$B$23, 2,FALSE))</f>
        <v/>
      </c>
      <c r="P634" t="str" cm="1">
        <f t="array" aca="1" ref="P634" ca="1">_xlfn.IFS(NOT($H634), "", $G634&lt;1, VLOOKUP("EMPTY",$D$29:$E$31,2,FALSE), $G634&gt;2, VLOOKUP("OVER",$D$29:$E$31,2,FALSE), TRUE, VLOOKUP(J634, $A$9:$B$23, 2,FALSE))</f>
        <v/>
      </c>
      <c r="Q634" t="str" cm="1">
        <f t="array" aca="1" ref="Q634" ca="1">_xlfn.IFS(NOT($H634), "", $G634&lt;2, VLOOKUP("EMPTY",$D$29:$E$31,2,FALSE), $G634&gt;2, VLOOKUP("OVER",$D$29:$E$31,2,FALSE), TRUE, VLOOKUP(K634, $A$9:$B$23, 2,FALSE))</f>
        <v/>
      </c>
    </row>
    <row r="635" spans="6:17" x14ac:dyDescent="0.3">
      <c r="F635">
        <f ca="1">COUNTIF(OFFSET('정보 입력 시트'!$G638, 0, 0, 1, 15), $E$2)</f>
        <v>0</v>
      </c>
      <c r="G635">
        <f ca="1">COUNTIF(OFFSET('정보 입력 시트'!$G638, 0, 0, 1, 15), $E$3)</f>
        <v>0</v>
      </c>
      <c r="H635" t="b">
        <f t="shared" ca="1" si="71"/>
        <v>0</v>
      </c>
      <c r="I635" t="str">
        <f ca="1">IF(NOT($H635), "", IF($F635=1,MATCH($E$2,OFFSET('정보 입력 시트'!$G638, 0, 0, 1, 15),0),0))</f>
        <v/>
      </c>
      <c r="J635" t="str">
        <f ca="1">IF(NOT($H635),"",IF($G635&lt;1, 0, MATCH($E$3,OFFSET('정보 입력 시트'!$G638, 0, 0, 1, 15),0)))</f>
        <v/>
      </c>
      <c r="K635" t="str">
        <f ca="1">IF(NOT($H635),"",IF($G635&lt;2, 0, MATCH($E$3,OFFSET('정보 입력 시트'!$G638, 0, J635, 1, 15-J635),0)+J635))</f>
        <v/>
      </c>
      <c r="L635" t="str">
        <f t="shared" ca="1" si="72"/>
        <v/>
      </c>
      <c r="M635" t="str" cm="1">
        <f t="array" aca="1" ref="M635" ca="1">_xlfn.IFS(NOT($H635),"",$L635=0,0,TRUE,J635)</f>
        <v/>
      </c>
      <c r="N635" t="str" cm="1">
        <f t="array" aca="1" ref="N635" ca="1">_xlfn.IFS(NOT($H635),"",$L635=0,0,TRUE,K635)</f>
        <v/>
      </c>
      <c r="O635" t="str" cm="1">
        <f t="array" aca="1" ref="O635" ca="1">_xlfn.IFS(NOT($H635), "", $F635=0, IF($G635=0, VLOOKUP("EMPTY",$D$29:$E$31,2,FALSE), VLOOKUP("REQUIRED",$D$29:$E$31,2,FALSE)), $F635&gt;1, VLOOKUP("OVER",$D$29:$E$31,2,FALSE), TRUE, VLOOKUP(I635, $A$9:$B$23, 2,FALSE))</f>
        <v/>
      </c>
      <c r="P635" t="str" cm="1">
        <f t="array" aca="1" ref="P635" ca="1">_xlfn.IFS(NOT($H635), "", $G635&lt;1, VLOOKUP("EMPTY",$D$29:$E$31,2,FALSE), $G635&gt;2, VLOOKUP("OVER",$D$29:$E$31,2,FALSE), TRUE, VLOOKUP(J635, $A$9:$B$23, 2,FALSE))</f>
        <v/>
      </c>
      <c r="Q635" t="str" cm="1">
        <f t="array" aca="1" ref="Q635" ca="1">_xlfn.IFS(NOT($H635), "", $G635&lt;2, VLOOKUP("EMPTY",$D$29:$E$31,2,FALSE), $G635&gt;2, VLOOKUP("OVER",$D$29:$E$31,2,FALSE), TRUE, VLOOKUP(K635, $A$9:$B$23, 2,FALSE))</f>
        <v/>
      </c>
    </row>
    <row r="636" spans="6:17" x14ac:dyDescent="0.3">
      <c r="F636">
        <f ca="1">COUNTIF(OFFSET('정보 입력 시트'!$G639, 0, 0, 1, 15), $E$2)</f>
        <v>0</v>
      </c>
      <c r="G636">
        <f ca="1">COUNTIF(OFFSET('정보 입력 시트'!$G639, 0, 0, 1, 15), $E$3)</f>
        <v>0</v>
      </c>
      <c r="H636" t="b">
        <f t="shared" ca="1" si="71"/>
        <v>0</v>
      </c>
      <c r="I636" t="str">
        <f ca="1">IF(NOT($H636), "", IF($F636=1,MATCH($E$2,OFFSET('정보 입력 시트'!$G639, 0, 0, 1, 15),0),0))</f>
        <v/>
      </c>
      <c r="J636" t="str">
        <f ca="1">IF(NOT($H636),"",IF($G636&lt;1, 0, MATCH($E$3,OFFSET('정보 입력 시트'!$G639, 0, 0, 1, 15),0)))</f>
        <v/>
      </c>
      <c r="K636" t="str">
        <f ca="1">IF(NOT($H636),"",IF($G636&lt;2, 0, MATCH($E$3,OFFSET('정보 입력 시트'!$G639, 0, J636, 1, 15-J636),0)+J636))</f>
        <v/>
      </c>
      <c r="L636" t="str">
        <f t="shared" ca="1" si="72"/>
        <v/>
      </c>
      <c r="M636" t="str" cm="1">
        <f t="array" aca="1" ref="M636" ca="1">_xlfn.IFS(NOT($H636),"",$L636=0,0,TRUE,J636)</f>
        <v/>
      </c>
      <c r="N636" t="str" cm="1">
        <f t="array" aca="1" ref="N636" ca="1">_xlfn.IFS(NOT($H636),"",$L636=0,0,TRUE,K636)</f>
        <v/>
      </c>
      <c r="O636" t="str" cm="1">
        <f t="array" aca="1" ref="O636" ca="1">_xlfn.IFS(NOT($H636), "", $F636=0, IF($G636=0, VLOOKUP("EMPTY",$D$29:$E$31,2,FALSE), VLOOKUP("REQUIRED",$D$29:$E$31,2,FALSE)), $F636&gt;1, VLOOKUP("OVER",$D$29:$E$31,2,FALSE), TRUE, VLOOKUP(I636, $A$9:$B$23, 2,FALSE))</f>
        <v/>
      </c>
      <c r="P636" t="str" cm="1">
        <f t="array" aca="1" ref="P636" ca="1">_xlfn.IFS(NOT($H636), "", $G636&lt;1, VLOOKUP("EMPTY",$D$29:$E$31,2,FALSE), $G636&gt;2, VLOOKUP("OVER",$D$29:$E$31,2,FALSE), TRUE, VLOOKUP(J636, $A$9:$B$23, 2,FALSE))</f>
        <v/>
      </c>
      <c r="Q636" t="str" cm="1">
        <f t="array" aca="1" ref="Q636" ca="1">_xlfn.IFS(NOT($H636), "", $G636&lt;2, VLOOKUP("EMPTY",$D$29:$E$31,2,FALSE), $G636&gt;2, VLOOKUP("OVER",$D$29:$E$31,2,FALSE), TRUE, VLOOKUP(K636, $A$9:$B$23, 2,FALSE))</f>
        <v/>
      </c>
    </row>
    <row r="637" spans="6:17" x14ac:dyDescent="0.3">
      <c r="F637">
        <f ca="1">COUNTIF(OFFSET('정보 입력 시트'!$G640, 0, 0, 1, 15), $E$2)</f>
        <v>0</v>
      </c>
      <c r="G637">
        <f ca="1">COUNTIF(OFFSET('정보 입력 시트'!$G640, 0, 0, 1, 15), $E$3)</f>
        <v>0</v>
      </c>
      <c r="H637" t="b">
        <f t="shared" ca="1" si="71"/>
        <v>0</v>
      </c>
      <c r="I637" t="str">
        <f ca="1">IF(NOT($H637), "", IF($F637=1,MATCH($E$2,OFFSET('정보 입력 시트'!$G640, 0, 0, 1, 15),0),0))</f>
        <v/>
      </c>
      <c r="J637" t="str">
        <f ca="1">IF(NOT($H637),"",IF($G637&lt;1, 0, MATCH($E$3,OFFSET('정보 입력 시트'!$G640, 0, 0, 1, 15),0)))</f>
        <v/>
      </c>
      <c r="K637" t="str">
        <f ca="1">IF(NOT($H637),"",IF($G637&lt;2, 0, MATCH($E$3,OFFSET('정보 입력 시트'!$G640, 0, J637, 1, 15-J637),0)+J637))</f>
        <v/>
      </c>
      <c r="L637" t="str">
        <f t="shared" ca="1" si="72"/>
        <v/>
      </c>
      <c r="M637" t="str" cm="1">
        <f t="array" aca="1" ref="M637" ca="1">_xlfn.IFS(NOT($H637),"",$L637=0,0,TRUE,J637)</f>
        <v/>
      </c>
      <c r="N637" t="str" cm="1">
        <f t="array" aca="1" ref="N637" ca="1">_xlfn.IFS(NOT($H637),"",$L637=0,0,TRUE,K637)</f>
        <v/>
      </c>
      <c r="O637" t="str" cm="1">
        <f t="array" aca="1" ref="O637" ca="1">_xlfn.IFS(NOT($H637), "", $F637=0, IF($G637=0, VLOOKUP("EMPTY",$D$29:$E$31,2,FALSE), VLOOKUP("REQUIRED",$D$29:$E$31,2,FALSE)), $F637&gt;1, VLOOKUP("OVER",$D$29:$E$31,2,FALSE), TRUE, VLOOKUP(I637, $A$9:$B$23, 2,FALSE))</f>
        <v/>
      </c>
      <c r="P637" t="str" cm="1">
        <f t="array" aca="1" ref="P637" ca="1">_xlfn.IFS(NOT($H637), "", $G637&lt;1, VLOOKUP("EMPTY",$D$29:$E$31,2,FALSE), $G637&gt;2, VLOOKUP("OVER",$D$29:$E$31,2,FALSE), TRUE, VLOOKUP(J637, $A$9:$B$23, 2,FALSE))</f>
        <v/>
      </c>
      <c r="Q637" t="str" cm="1">
        <f t="array" aca="1" ref="Q637" ca="1">_xlfn.IFS(NOT($H637), "", $G637&lt;2, VLOOKUP("EMPTY",$D$29:$E$31,2,FALSE), $G637&gt;2, VLOOKUP("OVER",$D$29:$E$31,2,FALSE), TRUE, VLOOKUP(K637, $A$9:$B$23, 2,FALSE))</f>
        <v/>
      </c>
    </row>
    <row r="638" spans="6:17" x14ac:dyDescent="0.3">
      <c r="F638">
        <f ca="1">COUNTIF(OFFSET('정보 입력 시트'!$G641, 0, 0, 1, 15), $E$2)</f>
        <v>0</v>
      </c>
      <c r="G638">
        <f ca="1">COUNTIF(OFFSET('정보 입력 시트'!$G641, 0, 0, 1, 15), $E$3)</f>
        <v>0</v>
      </c>
      <c r="H638" t="b">
        <f t="shared" ca="1" si="71"/>
        <v>0</v>
      </c>
      <c r="I638" t="str">
        <f ca="1">IF(NOT($H638), "", IF($F638=1,MATCH($E$2,OFFSET('정보 입력 시트'!$G641, 0, 0, 1, 15),0),0))</f>
        <v/>
      </c>
      <c r="J638" t="str">
        <f ca="1">IF(NOT($H638),"",IF($G638&lt;1, 0, MATCH($E$3,OFFSET('정보 입력 시트'!$G641, 0, 0, 1, 15),0)))</f>
        <v/>
      </c>
      <c r="K638" t="str">
        <f ca="1">IF(NOT($H638),"",IF($G638&lt;2, 0, MATCH($E$3,OFFSET('정보 입력 시트'!$G641, 0, J638, 1, 15-J638),0)+J638))</f>
        <v/>
      </c>
      <c r="L638" t="str">
        <f t="shared" ca="1" si="72"/>
        <v/>
      </c>
      <c r="M638" t="str" cm="1">
        <f t="array" aca="1" ref="M638" ca="1">_xlfn.IFS(NOT($H638),"",$L638=0,0,TRUE,J638)</f>
        <v/>
      </c>
      <c r="N638" t="str" cm="1">
        <f t="array" aca="1" ref="N638" ca="1">_xlfn.IFS(NOT($H638),"",$L638=0,0,TRUE,K638)</f>
        <v/>
      </c>
      <c r="O638" t="str" cm="1">
        <f t="array" aca="1" ref="O638" ca="1">_xlfn.IFS(NOT($H638), "", $F638=0, IF($G638=0, VLOOKUP("EMPTY",$D$29:$E$31,2,FALSE), VLOOKUP("REQUIRED",$D$29:$E$31,2,FALSE)), $F638&gt;1, VLOOKUP("OVER",$D$29:$E$31,2,FALSE), TRUE, VLOOKUP(I638, $A$9:$B$23, 2,FALSE))</f>
        <v/>
      </c>
      <c r="P638" t="str" cm="1">
        <f t="array" aca="1" ref="P638" ca="1">_xlfn.IFS(NOT($H638), "", $G638&lt;1, VLOOKUP("EMPTY",$D$29:$E$31,2,FALSE), $G638&gt;2, VLOOKUP("OVER",$D$29:$E$31,2,FALSE), TRUE, VLOOKUP(J638, $A$9:$B$23, 2,FALSE))</f>
        <v/>
      </c>
      <c r="Q638" t="str" cm="1">
        <f t="array" aca="1" ref="Q638" ca="1">_xlfn.IFS(NOT($H638), "", $G638&lt;2, VLOOKUP("EMPTY",$D$29:$E$31,2,FALSE), $G638&gt;2, VLOOKUP("OVER",$D$29:$E$31,2,FALSE), TRUE, VLOOKUP(K638, $A$9:$B$23, 2,FALSE))</f>
        <v/>
      </c>
    </row>
    <row r="639" spans="6:17" x14ac:dyDescent="0.3">
      <c r="F639">
        <f ca="1">COUNTIF(OFFSET('정보 입력 시트'!$G642, 0, 0, 1, 15), $E$2)</f>
        <v>0</v>
      </c>
      <c r="G639">
        <f ca="1">COUNTIF(OFFSET('정보 입력 시트'!$G642, 0, 0, 1, 15), $E$3)</f>
        <v>0</v>
      </c>
      <c r="H639" t="b">
        <f t="shared" ca="1" si="71"/>
        <v>0</v>
      </c>
      <c r="I639" t="str">
        <f ca="1">IF(NOT($H639), "", IF($F639=1,MATCH($E$2,OFFSET('정보 입력 시트'!$G642, 0, 0, 1, 15),0),0))</f>
        <v/>
      </c>
      <c r="J639" t="str">
        <f ca="1">IF(NOT($H639),"",IF($G639&lt;1, 0, MATCH($E$3,OFFSET('정보 입력 시트'!$G642, 0, 0, 1, 15),0)))</f>
        <v/>
      </c>
      <c r="K639" t="str">
        <f ca="1">IF(NOT($H639),"",IF($G639&lt;2, 0, MATCH($E$3,OFFSET('정보 입력 시트'!$G642, 0, J639, 1, 15-J639),0)+J639))</f>
        <v/>
      </c>
      <c r="L639" t="str">
        <f t="shared" ca="1" si="72"/>
        <v/>
      </c>
      <c r="M639" t="str" cm="1">
        <f t="array" aca="1" ref="M639" ca="1">_xlfn.IFS(NOT($H639),"",$L639=0,0,TRUE,J639)</f>
        <v/>
      </c>
      <c r="N639" t="str" cm="1">
        <f t="array" aca="1" ref="N639" ca="1">_xlfn.IFS(NOT($H639),"",$L639=0,0,TRUE,K639)</f>
        <v/>
      </c>
      <c r="O639" t="str" cm="1">
        <f t="array" aca="1" ref="O639" ca="1">_xlfn.IFS(NOT($H639), "", $F639=0, IF($G639=0, VLOOKUP("EMPTY",$D$29:$E$31,2,FALSE), VLOOKUP("REQUIRED",$D$29:$E$31,2,FALSE)), $F639&gt;1, VLOOKUP("OVER",$D$29:$E$31,2,FALSE), TRUE, VLOOKUP(I639, $A$9:$B$23, 2,FALSE))</f>
        <v/>
      </c>
      <c r="P639" t="str" cm="1">
        <f t="array" aca="1" ref="P639" ca="1">_xlfn.IFS(NOT($H639), "", $G639&lt;1, VLOOKUP("EMPTY",$D$29:$E$31,2,FALSE), $G639&gt;2, VLOOKUP("OVER",$D$29:$E$31,2,FALSE), TRUE, VLOOKUP(J639, $A$9:$B$23, 2,FALSE))</f>
        <v/>
      </c>
      <c r="Q639" t="str" cm="1">
        <f t="array" aca="1" ref="Q639" ca="1">_xlfn.IFS(NOT($H639), "", $G639&lt;2, VLOOKUP("EMPTY",$D$29:$E$31,2,FALSE), $G639&gt;2, VLOOKUP("OVER",$D$29:$E$31,2,FALSE), TRUE, VLOOKUP(K639, $A$9:$B$23, 2,FALSE))</f>
        <v/>
      </c>
    </row>
    <row r="640" spans="6:17" x14ac:dyDescent="0.3">
      <c r="F640">
        <f ca="1">COUNTIF(OFFSET('정보 입력 시트'!$G643, 0, 0, 1, 15), $E$2)</f>
        <v>0</v>
      </c>
      <c r="G640">
        <f ca="1">COUNTIF(OFFSET('정보 입력 시트'!$G643, 0, 0, 1, 15), $E$3)</f>
        <v>0</v>
      </c>
      <c r="H640" t="b">
        <f t="shared" ca="1" si="71"/>
        <v>0</v>
      </c>
      <c r="I640" t="str">
        <f ca="1">IF(NOT($H640), "", IF($F640=1,MATCH($E$2,OFFSET('정보 입력 시트'!$G643, 0, 0, 1, 15),0),0))</f>
        <v/>
      </c>
      <c r="J640" t="str">
        <f ca="1">IF(NOT($H640),"",IF($G640&lt;1, 0, MATCH($E$3,OFFSET('정보 입력 시트'!$G643, 0, 0, 1, 15),0)))</f>
        <v/>
      </c>
      <c r="K640" t="str">
        <f ca="1">IF(NOT($H640),"",IF($G640&lt;2, 0, MATCH($E$3,OFFSET('정보 입력 시트'!$G643, 0, J640, 1, 15-J640),0)+J640))</f>
        <v/>
      </c>
      <c r="L640" t="str">
        <f t="shared" ca="1" si="72"/>
        <v/>
      </c>
      <c r="M640" t="str" cm="1">
        <f t="array" aca="1" ref="M640" ca="1">_xlfn.IFS(NOT($H640),"",$L640=0,0,TRUE,J640)</f>
        <v/>
      </c>
      <c r="N640" t="str" cm="1">
        <f t="array" aca="1" ref="N640" ca="1">_xlfn.IFS(NOT($H640),"",$L640=0,0,TRUE,K640)</f>
        <v/>
      </c>
      <c r="O640" t="str" cm="1">
        <f t="array" aca="1" ref="O640" ca="1">_xlfn.IFS(NOT($H640), "", $F640=0, IF($G640=0, VLOOKUP("EMPTY",$D$29:$E$31,2,FALSE), VLOOKUP("REQUIRED",$D$29:$E$31,2,FALSE)), $F640&gt;1, VLOOKUP("OVER",$D$29:$E$31,2,FALSE), TRUE, VLOOKUP(I640, $A$9:$B$23, 2,FALSE))</f>
        <v/>
      </c>
      <c r="P640" t="str" cm="1">
        <f t="array" aca="1" ref="P640" ca="1">_xlfn.IFS(NOT($H640), "", $G640&lt;1, VLOOKUP("EMPTY",$D$29:$E$31,2,FALSE), $G640&gt;2, VLOOKUP("OVER",$D$29:$E$31,2,FALSE), TRUE, VLOOKUP(J640, $A$9:$B$23, 2,FALSE))</f>
        <v/>
      </c>
      <c r="Q640" t="str" cm="1">
        <f t="array" aca="1" ref="Q640" ca="1">_xlfn.IFS(NOT($H640), "", $G640&lt;2, VLOOKUP("EMPTY",$D$29:$E$31,2,FALSE), $G640&gt;2, VLOOKUP("OVER",$D$29:$E$31,2,FALSE), TRUE, VLOOKUP(K640, $A$9:$B$23, 2,FALSE))</f>
        <v/>
      </c>
    </row>
    <row r="641" spans="6:17" x14ac:dyDescent="0.3">
      <c r="F641">
        <f ca="1">COUNTIF(OFFSET('정보 입력 시트'!$G644, 0, 0, 1, 15), $E$2)</f>
        <v>0</v>
      </c>
      <c r="G641">
        <f ca="1">COUNTIF(OFFSET('정보 입력 시트'!$G644, 0, 0, 1, 15), $E$3)</f>
        <v>0</v>
      </c>
      <c r="H641" t="b">
        <f t="shared" ca="1" si="71"/>
        <v>0</v>
      </c>
      <c r="I641" t="str">
        <f ca="1">IF(NOT($H641), "", IF($F641=1,MATCH($E$2,OFFSET('정보 입력 시트'!$G644, 0, 0, 1, 15),0),0))</f>
        <v/>
      </c>
      <c r="J641" t="str">
        <f ca="1">IF(NOT($H641),"",IF($G641&lt;1, 0, MATCH($E$3,OFFSET('정보 입력 시트'!$G644, 0, 0, 1, 15),0)))</f>
        <v/>
      </c>
      <c r="K641" t="str">
        <f ca="1">IF(NOT($H641),"",IF($G641&lt;2, 0, MATCH($E$3,OFFSET('정보 입력 시트'!$G644, 0, J641, 1, 15-J641),0)+J641))</f>
        <v/>
      </c>
      <c r="L641" t="str">
        <f t="shared" ca="1" si="72"/>
        <v/>
      </c>
      <c r="M641" t="str" cm="1">
        <f t="array" aca="1" ref="M641" ca="1">_xlfn.IFS(NOT($H641),"",$L641=0,0,TRUE,J641)</f>
        <v/>
      </c>
      <c r="N641" t="str" cm="1">
        <f t="array" aca="1" ref="N641" ca="1">_xlfn.IFS(NOT($H641),"",$L641=0,0,TRUE,K641)</f>
        <v/>
      </c>
      <c r="O641" t="str" cm="1">
        <f t="array" aca="1" ref="O641" ca="1">_xlfn.IFS(NOT($H641), "", $F641=0, IF($G641=0, VLOOKUP("EMPTY",$D$29:$E$31,2,FALSE), VLOOKUP("REQUIRED",$D$29:$E$31,2,FALSE)), $F641&gt;1, VLOOKUP("OVER",$D$29:$E$31,2,FALSE), TRUE, VLOOKUP(I641, $A$9:$B$23, 2,FALSE))</f>
        <v/>
      </c>
      <c r="P641" t="str" cm="1">
        <f t="array" aca="1" ref="P641" ca="1">_xlfn.IFS(NOT($H641), "", $G641&lt;1, VLOOKUP("EMPTY",$D$29:$E$31,2,FALSE), $G641&gt;2, VLOOKUP("OVER",$D$29:$E$31,2,FALSE), TRUE, VLOOKUP(J641, $A$9:$B$23, 2,FALSE))</f>
        <v/>
      </c>
      <c r="Q641" t="str" cm="1">
        <f t="array" aca="1" ref="Q641" ca="1">_xlfn.IFS(NOT($H641), "", $G641&lt;2, VLOOKUP("EMPTY",$D$29:$E$31,2,FALSE), $G641&gt;2, VLOOKUP("OVER",$D$29:$E$31,2,FALSE), TRUE, VLOOKUP(K641, $A$9:$B$23, 2,FALSE))</f>
        <v/>
      </c>
    </row>
    <row r="642" spans="6:17" x14ac:dyDescent="0.3">
      <c r="F642">
        <f ca="1">COUNTIF(OFFSET('정보 입력 시트'!$G645, 0, 0, 1, 15), $E$2)</f>
        <v>0</v>
      </c>
      <c r="G642">
        <f ca="1">COUNTIF(OFFSET('정보 입력 시트'!$G645, 0, 0, 1, 15), $E$3)</f>
        <v>0</v>
      </c>
      <c r="H642" t="b">
        <f t="shared" ca="1" si="71"/>
        <v>0</v>
      </c>
      <c r="I642" t="str">
        <f ca="1">IF(NOT($H642), "", IF($F642=1,MATCH($E$2,OFFSET('정보 입력 시트'!$G645, 0, 0, 1, 15),0),0))</f>
        <v/>
      </c>
      <c r="J642" t="str">
        <f ca="1">IF(NOT($H642),"",IF($G642&lt;1, 0, MATCH($E$3,OFFSET('정보 입력 시트'!$G645, 0, 0, 1, 15),0)))</f>
        <v/>
      </c>
      <c r="K642" t="str">
        <f ca="1">IF(NOT($H642),"",IF($G642&lt;2, 0, MATCH($E$3,OFFSET('정보 입력 시트'!$G645, 0, J642, 1, 15-J642),0)+J642))</f>
        <v/>
      </c>
      <c r="L642" t="str">
        <f t="shared" ca="1" si="72"/>
        <v/>
      </c>
      <c r="M642" t="str" cm="1">
        <f t="array" aca="1" ref="M642" ca="1">_xlfn.IFS(NOT($H642),"",$L642=0,0,TRUE,J642)</f>
        <v/>
      </c>
      <c r="N642" t="str" cm="1">
        <f t="array" aca="1" ref="N642" ca="1">_xlfn.IFS(NOT($H642),"",$L642=0,0,TRUE,K642)</f>
        <v/>
      </c>
      <c r="O642" t="str" cm="1">
        <f t="array" aca="1" ref="O642" ca="1">_xlfn.IFS(NOT($H642), "", $F642=0, IF($G642=0, VLOOKUP("EMPTY",$D$29:$E$31,2,FALSE), VLOOKUP("REQUIRED",$D$29:$E$31,2,FALSE)), $F642&gt;1, VLOOKUP("OVER",$D$29:$E$31,2,FALSE), TRUE, VLOOKUP(I642, $A$9:$B$23, 2,FALSE))</f>
        <v/>
      </c>
      <c r="P642" t="str" cm="1">
        <f t="array" aca="1" ref="P642" ca="1">_xlfn.IFS(NOT($H642), "", $G642&lt;1, VLOOKUP("EMPTY",$D$29:$E$31,2,FALSE), $G642&gt;2, VLOOKUP("OVER",$D$29:$E$31,2,FALSE), TRUE, VLOOKUP(J642, $A$9:$B$23, 2,FALSE))</f>
        <v/>
      </c>
      <c r="Q642" t="str" cm="1">
        <f t="array" aca="1" ref="Q642" ca="1">_xlfn.IFS(NOT($H642), "", $G642&lt;2, VLOOKUP("EMPTY",$D$29:$E$31,2,FALSE), $G642&gt;2, VLOOKUP("OVER",$D$29:$E$31,2,FALSE), TRUE, VLOOKUP(K642, $A$9:$B$23, 2,FALSE))</f>
        <v/>
      </c>
    </row>
    <row r="643" spans="6:17" x14ac:dyDescent="0.3">
      <c r="F643">
        <f ca="1">COUNTIF(OFFSET('정보 입력 시트'!$G646, 0, 0, 1, 15), $E$2)</f>
        <v>0</v>
      </c>
      <c r="G643">
        <f ca="1">COUNTIF(OFFSET('정보 입력 시트'!$G646, 0, 0, 1, 15), $E$3)</f>
        <v>0</v>
      </c>
      <c r="H643" t="b">
        <f t="shared" ref="H643:H706" ca="1" si="73">OR($F643=1,I644&lt;&gt;"")</f>
        <v>0</v>
      </c>
      <c r="I643" t="str">
        <f ca="1">IF(NOT($H643), "", IF($F643=1,MATCH($E$2,OFFSET('정보 입력 시트'!$G646, 0, 0, 1, 15),0),0))</f>
        <v/>
      </c>
      <c r="J643" t="str">
        <f ca="1">IF(NOT($H643),"",IF($G643&lt;1, 0, MATCH($E$3,OFFSET('정보 입력 시트'!$G646, 0, 0, 1, 15),0)))</f>
        <v/>
      </c>
      <c r="K643" t="str">
        <f ca="1">IF(NOT($H643),"",IF($G643&lt;2, 0, MATCH($E$3,OFFSET('정보 입력 시트'!$G646, 0, J643, 1, 15-J643),0)+J643))</f>
        <v/>
      </c>
      <c r="L643" t="str">
        <f t="shared" ref="L643:L706" ca="1" si="74">IF(NOT($H643),"",I643)</f>
        <v/>
      </c>
      <c r="M643" t="str" cm="1">
        <f t="array" aca="1" ref="M643" ca="1">_xlfn.IFS(NOT($H643),"",$L643=0,0,TRUE,J643)</f>
        <v/>
      </c>
      <c r="N643" t="str" cm="1">
        <f t="array" aca="1" ref="N643" ca="1">_xlfn.IFS(NOT($H643),"",$L643=0,0,TRUE,K643)</f>
        <v/>
      </c>
      <c r="O643" t="str" cm="1">
        <f t="array" aca="1" ref="O643" ca="1">_xlfn.IFS(NOT($H643), "", $F643=0, IF($G643=0, VLOOKUP("EMPTY",$D$29:$E$31,2,FALSE), VLOOKUP("REQUIRED",$D$29:$E$31,2,FALSE)), $F643&gt;1, VLOOKUP("OVER",$D$29:$E$31,2,FALSE), TRUE, VLOOKUP(I643, $A$9:$B$23, 2,FALSE))</f>
        <v/>
      </c>
      <c r="P643" t="str" cm="1">
        <f t="array" aca="1" ref="P643" ca="1">_xlfn.IFS(NOT($H643), "", $G643&lt;1, VLOOKUP("EMPTY",$D$29:$E$31,2,FALSE), $G643&gt;2, VLOOKUP("OVER",$D$29:$E$31,2,FALSE), TRUE, VLOOKUP(J643, $A$9:$B$23, 2,FALSE))</f>
        <v/>
      </c>
      <c r="Q643" t="str" cm="1">
        <f t="array" aca="1" ref="Q643" ca="1">_xlfn.IFS(NOT($H643), "", $G643&lt;2, VLOOKUP("EMPTY",$D$29:$E$31,2,FALSE), $G643&gt;2, VLOOKUP("OVER",$D$29:$E$31,2,FALSE), TRUE, VLOOKUP(K643, $A$9:$B$23, 2,FALSE))</f>
        <v/>
      </c>
    </row>
    <row r="644" spans="6:17" x14ac:dyDescent="0.3">
      <c r="F644">
        <f ca="1">COUNTIF(OFFSET('정보 입력 시트'!$G647, 0, 0, 1, 15), $E$2)</f>
        <v>0</v>
      </c>
      <c r="G644">
        <f ca="1">COUNTIF(OFFSET('정보 입력 시트'!$G647, 0, 0, 1, 15), $E$3)</f>
        <v>0</v>
      </c>
      <c r="H644" t="b">
        <f t="shared" ca="1" si="73"/>
        <v>0</v>
      </c>
      <c r="I644" t="str">
        <f ca="1">IF(NOT($H644), "", IF($F644=1,MATCH($E$2,OFFSET('정보 입력 시트'!$G647, 0, 0, 1, 15),0),0))</f>
        <v/>
      </c>
      <c r="J644" t="str">
        <f ca="1">IF(NOT($H644),"",IF($G644&lt;1, 0, MATCH($E$3,OFFSET('정보 입력 시트'!$G647, 0, 0, 1, 15),0)))</f>
        <v/>
      </c>
      <c r="K644" t="str">
        <f ca="1">IF(NOT($H644),"",IF($G644&lt;2, 0, MATCH($E$3,OFFSET('정보 입력 시트'!$G647, 0, J644, 1, 15-J644),0)+J644))</f>
        <v/>
      </c>
      <c r="L644" t="str">
        <f t="shared" ca="1" si="74"/>
        <v/>
      </c>
      <c r="M644" t="str" cm="1">
        <f t="array" aca="1" ref="M644" ca="1">_xlfn.IFS(NOT($H644),"",$L644=0,0,TRUE,J644)</f>
        <v/>
      </c>
      <c r="N644" t="str" cm="1">
        <f t="array" aca="1" ref="N644" ca="1">_xlfn.IFS(NOT($H644),"",$L644=0,0,TRUE,K644)</f>
        <v/>
      </c>
      <c r="O644" t="str" cm="1">
        <f t="array" aca="1" ref="O644" ca="1">_xlfn.IFS(NOT($H644), "", $F644=0, IF($G644=0, VLOOKUP("EMPTY",$D$29:$E$31,2,FALSE), VLOOKUP("REQUIRED",$D$29:$E$31,2,FALSE)), $F644&gt;1, VLOOKUP("OVER",$D$29:$E$31,2,FALSE), TRUE, VLOOKUP(I644, $A$9:$B$23, 2,FALSE))</f>
        <v/>
      </c>
      <c r="P644" t="str" cm="1">
        <f t="array" aca="1" ref="P644" ca="1">_xlfn.IFS(NOT($H644), "", $G644&lt;1, VLOOKUP("EMPTY",$D$29:$E$31,2,FALSE), $G644&gt;2, VLOOKUP("OVER",$D$29:$E$31,2,FALSE), TRUE, VLOOKUP(J644, $A$9:$B$23, 2,FALSE))</f>
        <v/>
      </c>
      <c r="Q644" t="str" cm="1">
        <f t="array" aca="1" ref="Q644" ca="1">_xlfn.IFS(NOT($H644), "", $G644&lt;2, VLOOKUP("EMPTY",$D$29:$E$31,2,FALSE), $G644&gt;2, VLOOKUP("OVER",$D$29:$E$31,2,FALSE), TRUE, VLOOKUP(K644, $A$9:$B$23, 2,FALSE))</f>
        <v/>
      </c>
    </row>
    <row r="645" spans="6:17" x14ac:dyDescent="0.3">
      <c r="F645">
        <f ca="1">COUNTIF(OFFSET('정보 입력 시트'!$G648, 0, 0, 1, 15), $E$2)</f>
        <v>0</v>
      </c>
      <c r="G645">
        <f ca="1">COUNTIF(OFFSET('정보 입력 시트'!$G648, 0, 0, 1, 15), $E$3)</f>
        <v>0</v>
      </c>
      <c r="H645" t="b">
        <f t="shared" ca="1" si="73"/>
        <v>0</v>
      </c>
      <c r="I645" t="str">
        <f ca="1">IF(NOT($H645), "", IF($F645=1,MATCH($E$2,OFFSET('정보 입력 시트'!$G648, 0, 0, 1, 15),0),0))</f>
        <v/>
      </c>
      <c r="J645" t="str">
        <f ca="1">IF(NOT($H645),"",IF($G645&lt;1, 0, MATCH($E$3,OFFSET('정보 입력 시트'!$G648, 0, 0, 1, 15),0)))</f>
        <v/>
      </c>
      <c r="K645" t="str">
        <f ca="1">IF(NOT($H645),"",IF($G645&lt;2, 0, MATCH($E$3,OFFSET('정보 입력 시트'!$G648, 0, J645, 1, 15-J645),0)+J645))</f>
        <v/>
      </c>
      <c r="L645" t="str">
        <f t="shared" ca="1" si="74"/>
        <v/>
      </c>
      <c r="M645" t="str" cm="1">
        <f t="array" aca="1" ref="M645" ca="1">_xlfn.IFS(NOT($H645),"",$L645=0,0,TRUE,J645)</f>
        <v/>
      </c>
      <c r="N645" t="str" cm="1">
        <f t="array" aca="1" ref="N645" ca="1">_xlfn.IFS(NOT($H645),"",$L645=0,0,TRUE,K645)</f>
        <v/>
      </c>
      <c r="O645" t="str" cm="1">
        <f t="array" aca="1" ref="O645" ca="1">_xlfn.IFS(NOT($H645), "", $F645=0, IF($G645=0, VLOOKUP("EMPTY",$D$29:$E$31,2,FALSE), VLOOKUP("REQUIRED",$D$29:$E$31,2,FALSE)), $F645&gt;1, VLOOKUP("OVER",$D$29:$E$31,2,FALSE), TRUE, VLOOKUP(I645, $A$9:$B$23, 2,FALSE))</f>
        <v/>
      </c>
      <c r="P645" t="str" cm="1">
        <f t="array" aca="1" ref="P645" ca="1">_xlfn.IFS(NOT($H645), "", $G645&lt;1, VLOOKUP("EMPTY",$D$29:$E$31,2,FALSE), $G645&gt;2, VLOOKUP("OVER",$D$29:$E$31,2,FALSE), TRUE, VLOOKUP(J645, $A$9:$B$23, 2,FALSE))</f>
        <v/>
      </c>
      <c r="Q645" t="str" cm="1">
        <f t="array" aca="1" ref="Q645" ca="1">_xlfn.IFS(NOT($H645), "", $G645&lt;2, VLOOKUP("EMPTY",$D$29:$E$31,2,FALSE), $G645&gt;2, VLOOKUP("OVER",$D$29:$E$31,2,FALSE), TRUE, VLOOKUP(K645, $A$9:$B$23, 2,FALSE))</f>
        <v/>
      </c>
    </row>
    <row r="646" spans="6:17" x14ac:dyDescent="0.3">
      <c r="F646">
        <f ca="1">COUNTIF(OFFSET('정보 입력 시트'!$G649, 0, 0, 1, 15), $E$2)</f>
        <v>0</v>
      </c>
      <c r="G646">
        <f ca="1">COUNTIF(OFFSET('정보 입력 시트'!$G649, 0, 0, 1, 15), $E$3)</f>
        <v>0</v>
      </c>
      <c r="H646" t="b">
        <f t="shared" ca="1" si="73"/>
        <v>0</v>
      </c>
      <c r="I646" t="str">
        <f ca="1">IF(NOT($H646), "", IF($F646=1,MATCH($E$2,OFFSET('정보 입력 시트'!$G649, 0, 0, 1, 15),0),0))</f>
        <v/>
      </c>
      <c r="J646" t="str">
        <f ca="1">IF(NOT($H646),"",IF($G646&lt;1, 0, MATCH($E$3,OFFSET('정보 입력 시트'!$G649, 0, 0, 1, 15),0)))</f>
        <v/>
      </c>
      <c r="K646" t="str">
        <f ca="1">IF(NOT($H646),"",IF($G646&lt;2, 0, MATCH($E$3,OFFSET('정보 입력 시트'!$G649, 0, J646, 1, 15-J646),0)+J646))</f>
        <v/>
      </c>
      <c r="L646" t="str">
        <f t="shared" ca="1" si="74"/>
        <v/>
      </c>
      <c r="M646" t="str" cm="1">
        <f t="array" aca="1" ref="M646" ca="1">_xlfn.IFS(NOT($H646),"",$L646=0,0,TRUE,J646)</f>
        <v/>
      </c>
      <c r="N646" t="str" cm="1">
        <f t="array" aca="1" ref="N646" ca="1">_xlfn.IFS(NOT($H646),"",$L646=0,0,TRUE,K646)</f>
        <v/>
      </c>
      <c r="O646" t="str" cm="1">
        <f t="array" aca="1" ref="O646" ca="1">_xlfn.IFS(NOT($H646), "", $F646=0, IF($G646=0, VLOOKUP("EMPTY",$D$29:$E$31,2,FALSE), VLOOKUP("REQUIRED",$D$29:$E$31,2,FALSE)), $F646&gt;1, VLOOKUP("OVER",$D$29:$E$31,2,FALSE), TRUE, VLOOKUP(I646, $A$9:$B$23, 2,FALSE))</f>
        <v/>
      </c>
      <c r="P646" t="str" cm="1">
        <f t="array" aca="1" ref="P646" ca="1">_xlfn.IFS(NOT($H646), "", $G646&lt;1, VLOOKUP("EMPTY",$D$29:$E$31,2,FALSE), $G646&gt;2, VLOOKUP("OVER",$D$29:$E$31,2,FALSE), TRUE, VLOOKUP(J646, $A$9:$B$23, 2,FALSE))</f>
        <v/>
      </c>
      <c r="Q646" t="str" cm="1">
        <f t="array" aca="1" ref="Q646" ca="1">_xlfn.IFS(NOT($H646), "", $G646&lt;2, VLOOKUP("EMPTY",$D$29:$E$31,2,FALSE), $G646&gt;2, VLOOKUP("OVER",$D$29:$E$31,2,FALSE), TRUE, VLOOKUP(K646, $A$9:$B$23, 2,FALSE))</f>
        <v/>
      </c>
    </row>
    <row r="647" spans="6:17" x14ac:dyDescent="0.3">
      <c r="F647">
        <f ca="1">COUNTIF(OFFSET('정보 입력 시트'!$G650, 0, 0, 1, 15), $E$2)</f>
        <v>0</v>
      </c>
      <c r="G647">
        <f ca="1">COUNTIF(OFFSET('정보 입력 시트'!$G650, 0, 0, 1, 15), $E$3)</f>
        <v>0</v>
      </c>
      <c r="H647" t="b">
        <f t="shared" ca="1" si="73"/>
        <v>0</v>
      </c>
      <c r="I647" t="str">
        <f ca="1">IF(NOT($H647), "", IF($F647=1,MATCH($E$2,OFFSET('정보 입력 시트'!$G650, 0, 0, 1, 15),0),0))</f>
        <v/>
      </c>
      <c r="J647" t="str">
        <f ca="1">IF(NOT($H647),"",IF($G647&lt;1, 0, MATCH($E$3,OFFSET('정보 입력 시트'!$G650, 0, 0, 1, 15),0)))</f>
        <v/>
      </c>
      <c r="K647" t="str">
        <f ca="1">IF(NOT($H647),"",IF($G647&lt;2, 0, MATCH($E$3,OFFSET('정보 입력 시트'!$G650, 0, J647, 1, 15-J647),0)+J647))</f>
        <v/>
      </c>
      <c r="L647" t="str">
        <f t="shared" ca="1" si="74"/>
        <v/>
      </c>
      <c r="M647" t="str" cm="1">
        <f t="array" aca="1" ref="M647" ca="1">_xlfn.IFS(NOT($H647),"",$L647=0,0,TRUE,J647)</f>
        <v/>
      </c>
      <c r="N647" t="str" cm="1">
        <f t="array" aca="1" ref="N647" ca="1">_xlfn.IFS(NOT($H647),"",$L647=0,0,TRUE,K647)</f>
        <v/>
      </c>
      <c r="O647" t="str" cm="1">
        <f t="array" aca="1" ref="O647" ca="1">_xlfn.IFS(NOT($H647), "", $F647=0, IF($G647=0, VLOOKUP("EMPTY",$D$29:$E$31,2,FALSE), VLOOKUP("REQUIRED",$D$29:$E$31,2,FALSE)), $F647&gt;1, VLOOKUP("OVER",$D$29:$E$31,2,FALSE), TRUE, VLOOKUP(I647, $A$9:$B$23, 2,FALSE))</f>
        <v/>
      </c>
      <c r="P647" t="str" cm="1">
        <f t="array" aca="1" ref="P647" ca="1">_xlfn.IFS(NOT($H647), "", $G647&lt;1, VLOOKUP("EMPTY",$D$29:$E$31,2,FALSE), $G647&gt;2, VLOOKUP("OVER",$D$29:$E$31,2,FALSE), TRUE, VLOOKUP(J647, $A$9:$B$23, 2,FALSE))</f>
        <v/>
      </c>
      <c r="Q647" t="str" cm="1">
        <f t="array" aca="1" ref="Q647" ca="1">_xlfn.IFS(NOT($H647), "", $G647&lt;2, VLOOKUP("EMPTY",$D$29:$E$31,2,FALSE), $G647&gt;2, VLOOKUP("OVER",$D$29:$E$31,2,FALSE), TRUE, VLOOKUP(K647, $A$9:$B$23, 2,FALSE))</f>
        <v/>
      </c>
    </row>
    <row r="648" spans="6:17" x14ac:dyDescent="0.3">
      <c r="F648">
        <f ca="1">COUNTIF(OFFSET('정보 입력 시트'!$G651, 0, 0, 1, 15), $E$2)</f>
        <v>0</v>
      </c>
      <c r="G648">
        <f ca="1">COUNTIF(OFFSET('정보 입력 시트'!$G651, 0, 0, 1, 15), $E$3)</f>
        <v>0</v>
      </c>
      <c r="H648" t="b">
        <f t="shared" ca="1" si="73"/>
        <v>0</v>
      </c>
      <c r="I648" t="str">
        <f ca="1">IF(NOT($H648), "", IF($F648=1,MATCH($E$2,OFFSET('정보 입력 시트'!$G651, 0, 0, 1, 15),0),0))</f>
        <v/>
      </c>
      <c r="J648" t="str">
        <f ca="1">IF(NOT($H648),"",IF($G648&lt;1, 0, MATCH($E$3,OFFSET('정보 입력 시트'!$G651, 0, 0, 1, 15),0)))</f>
        <v/>
      </c>
      <c r="K648" t="str">
        <f ca="1">IF(NOT($H648),"",IF($G648&lt;2, 0, MATCH($E$3,OFFSET('정보 입력 시트'!$G651, 0, J648, 1, 15-J648),0)+J648))</f>
        <v/>
      </c>
      <c r="L648" t="str">
        <f t="shared" ca="1" si="74"/>
        <v/>
      </c>
      <c r="M648" t="str" cm="1">
        <f t="array" aca="1" ref="M648" ca="1">_xlfn.IFS(NOT($H648),"",$L648=0,0,TRUE,J648)</f>
        <v/>
      </c>
      <c r="N648" t="str" cm="1">
        <f t="array" aca="1" ref="N648" ca="1">_xlfn.IFS(NOT($H648),"",$L648=0,0,TRUE,K648)</f>
        <v/>
      </c>
      <c r="O648" t="str" cm="1">
        <f t="array" aca="1" ref="O648" ca="1">_xlfn.IFS(NOT($H648), "", $F648=0, IF($G648=0, VLOOKUP("EMPTY",$D$29:$E$31,2,FALSE), VLOOKUP("REQUIRED",$D$29:$E$31,2,FALSE)), $F648&gt;1, VLOOKUP("OVER",$D$29:$E$31,2,FALSE), TRUE, VLOOKUP(I648, $A$9:$B$23, 2,FALSE))</f>
        <v/>
      </c>
      <c r="P648" t="str" cm="1">
        <f t="array" aca="1" ref="P648" ca="1">_xlfn.IFS(NOT($H648), "", $G648&lt;1, VLOOKUP("EMPTY",$D$29:$E$31,2,FALSE), $G648&gt;2, VLOOKUP("OVER",$D$29:$E$31,2,FALSE), TRUE, VLOOKUP(J648, $A$9:$B$23, 2,FALSE))</f>
        <v/>
      </c>
      <c r="Q648" t="str" cm="1">
        <f t="array" aca="1" ref="Q648" ca="1">_xlfn.IFS(NOT($H648), "", $G648&lt;2, VLOOKUP("EMPTY",$D$29:$E$31,2,FALSE), $G648&gt;2, VLOOKUP("OVER",$D$29:$E$31,2,FALSE), TRUE, VLOOKUP(K648, $A$9:$B$23, 2,FALSE))</f>
        <v/>
      </c>
    </row>
    <row r="649" spans="6:17" x14ac:dyDescent="0.3">
      <c r="F649">
        <f ca="1">COUNTIF(OFFSET('정보 입력 시트'!$G652, 0, 0, 1, 15), $E$2)</f>
        <v>0</v>
      </c>
      <c r="G649">
        <f ca="1">COUNTIF(OFFSET('정보 입력 시트'!$G652, 0, 0, 1, 15), $E$3)</f>
        <v>0</v>
      </c>
      <c r="H649" t="b">
        <f t="shared" ca="1" si="73"/>
        <v>0</v>
      </c>
      <c r="I649" t="str">
        <f ca="1">IF(NOT($H649), "", IF($F649=1,MATCH($E$2,OFFSET('정보 입력 시트'!$G652, 0, 0, 1, 15),0),0))</f>
        <v/>
      </c>
      <c r="J649" t="str">
        <f ca="1">IF(NOT($H649),"",IF($G649&lt;1, 0, MATCH($E$3,OFFSET('정보 입력 시트'!$G652, 0, 0, 1, 15),0)))</f>
        <v/>
      </c>
      <c r="K649" t="str">
        <f ca="1">IF(NOT($H649),"",IF($G649&lt;2, 0, MATCH($E$3,OFFSET('정보 입력 시트'!$G652, 0, J649, 1, 15-J649),0)+J649))</f>
        <v/>
      </c>
      <c r="L649" t="str">
        <f t="shared" ca="1" si="74"/>
        <v/>
      </c>
      <c r="M649" t="str" cm="1">
        <f t="array" aca="1" ref="M649" ca="1">_xlfn.IFS(NOT($H649),"",$L649=0,0,TRUE,J649)</f>
        <v/>
      </c>
      <c r="N649" t="str" cm="1">
        <f t="array" aca="1" ref="N649" ca="1">_xlfn.IFS(NOT($H649),"",$L649=0,0,TRUE,K649)</f>
        <v/>
      </c>
      <c r="O649" t="str" cm="1">
        <f t="array" aca="1" ref="O649" ca="1">_xlfn.IFS(NOT($H649), "", $F649=0, IF($G649=0, VLOOKUP("EMPTY",$D$29:$E$31,2,FALSE), VLOOKUP("REQUIRED",$D$29:$E$31,2,FALSE)), $F649&gt;1, VLOOKUP("OVER",$D$29:$E$31,2,FALSE), TRUE, VLOOKUP(I649, $A$9:$B$23, 2,FALSE))</f>
        <v/>
      </c>
      <c r="P649" t="str" cm="1">
        <f t="array" aca="1" ref="P649" ca="1">_xlfn.IFS(NOT($H649), "", $G649&lt;1, VLOOKUP("EMPTY",$D$29:$E$31,2,FALSE), $G649&gt;2, VLOOKUP("OVER",$D$29:$E$31,2,FALSE), TRUE, VLOOKUP(J649, $A$9:$B$23, 2,FALSE))</f>
        <v/>
      </c>
      <c r="Q649" t="str" cm="1">
        <f t="array" aca="1" ref="Q649" ca="1">_xlfn.IFS(NOT($H649), "", $G649&lt;2, VLOOKUP("EMPTY",$D$29:$E$31,2,FALSE), $G649&gt;2, VLOOKUP("OVER",$D$29:$E$31,2,FALSE), TRUE, VLOOKUP(K649, $A$9:$B$23, 2,FALSE))</f>
        <v/>
      </c>
    </row>
    <row r="650" spans="6:17" x14ac:dyDescent="0.3">
      <c r="F650">
        <f ca="1">COUNTIF(OFFSET('정보 입력 시트'!$G653, 0, 0, 1, 15), $E$2)</f>
        <v>0</v>
      </c>
      <c r="G650">
        <f ca="1">COUNTIF(OFFSET('정보 입력 시트'!$G653, 0, 0, 1, 15), $E$3)</f>
        <v>0</v>
      </c>
      <c r="H650" t="b">
        <f t="shared" ca="1" si="73"/>
        <v>0</v>
      </c>
      <c r="I650" t="str">
        <f ca="1">IF(NOT($H650), "", IF($F650=1,MATCH($E$2,OFFSET('정보 입력 시트'!$G653, 0, 0, 1, 15),0),0))</f>
        <v/>
      </c>
      <c r="J650" t="str">
        <f ca="1">IF(NOT($H650),"",IF($G650&lt;1, 0, MATCH($E$3,OFFSET('정보 입력 시트'!$G653, 0, 0, 1, 15),0)))</f>
        <v/>
      </c>
      <c r="K650" t="str">
        <f ca="1">IF(NOT($H650),"",IF($G650&lt;2, 0, MATCH($E$3,OFFSET('정보 입력 시트'!$G653, 0, J650, 1, 15-J650),0)+J650))</f>
        <v/>
      </c>
      <c r="L650" t="str">
        <f t="shared" ca="1" si="74"/>
        <v/>
      </c>
      <c r="M650" t="str" cm="1">
        <f t="array" aca="1" ref="M650" ca="1">_xlfn.IFS(NOT($H650),"",$L650=0,0,TRUE,J650)</f>
        <v/>
      </c>
      <c r="N650" t="str" cm="1">
        <f t="array" aca="1" ref="N650" ca="1">_xlfn.IFS(NOT($H650),"",$L650=0,0,TRUE,K650)</f>
        <v/>
      </c>
      <c r="O650" t="str" cm="1">
        <f t="array" aca="1" ref="O650" ca="1">_xlfn.IFS(NOT($H650), "", $F650=0, IF($G650=0, VLOOKUP("EMPTY",$D$29:$E$31,2,FALSE), VLOOKUP("REQUIRED",$D$29:$E$31,2,FALSE)), $F650&gt;1, VLOOKUP("OVER",$D$29:$E$31,2,FALSE), TRUE, VLOOKUP(I650, $A$9:$B$23, 2,FALSE))</f>
        <v/>
      </c>
      <c r="P650" t="str" cm="1">
        <f t="array" aca="1" ref="P650" ca="1">_xlfn.IFS(NOT($H650), "", $G650&lt;1, VLOOKUP("EMPTY",$D$29:$E$31,2,FALSE), $G650&gt;2, VLOOKUP("OVER",$D$29:$E$31,2,FALSE), TRUE, VLOOKUP(J650, $A$9:$B$23, 2,FALSE))</f>
        <v/>
      </c>
      <c r="Q650" t="str" cm="1">
        <f t="array" aca="1" ref="Q650" ca="1">_xlfn.IFS(NOT($H650), "", $G650&lt;2, VLOOKUP("EMPTY",$D$29:$E$31,2,FALSE), $G650&gt;2, VLOOKUP("OVER",$D$29:$E$31,2,FALSE), TRUE, VLOOKUP(K650, $A$9:$B$23, 2,FALSE))</f>
        <v/>
      </c>
    </row>
    <row r="651" spans="6:17" x14ac:dyDescent="0.3">
      <c r="F651">
        <f ca="1">COUNTIF(OFFSET('정보 입력 시트'!$G654, 0, 0, 1, 15), $E$2)</f>
        <v>0</v>
      </c>
      <c r="G651">
        <f ca="1">COUNTIF(OFFSET('정보 입력 시트'!$G654, 0, 0, 1, 15), $E$3)</f>
        <v>0</v>
      </c>
      <c r="H651" t="b">
        <f t="shared" ca="1" si="73"/>
        <v>0</v>
      </c>
      <c r="I651" t="str">
        <f ca="1">IF(NOT($H651), "", IF($F651=1,MATCH($E$2,OFFSET('정보 입력 시트'!$G654, 0, 0, 1, 15),0),0))</f>
        <v/>
      </c>
      <c r="J651" t="str">
        <f ca="1">IF(NOT($H651),"",IF($G651&lt;1, 0, MATCH($E$3,OFFSET('정보 입력 시트'!$G654, 0, 0, 1, 15),0)))</f>
        <v/>
      </c>
      <c r="K651" t="str">
        <f ca="1">IF(NOT($H651),"",IF($G651&lt;2, 0, MATCH($E$3,OFFSET('정보 입력 시트'!$G654, 0, J651, 1, 15-J651),0)+J651))</f>
        <v/>
      </c>
      <c r="L651" t="str">
        <f t="shared" ca="1" si="74"/>
        <v/>
      </c>
      <c r="M651" t="str" cm="1">
        <f t="array" aca="1" ref="M651" ca="1">_xlfn.IFS(NOT($H651),"",$L651=0,0,TRUE,J651)</f>
        <v/>
      </c>
      <c r="N651" t="str" cm="1">
        <f t="array" aca="1" ref="N651" ca="1">_xlfn.IFS(NOT($H651),"",$L651=0,0,TRUE,K651)</f>
        <v/>
      </c>
      <c r="O651" t="str" cm="1">
        <f t="array" aca="1" ref="O651" ca="1">_xlfn.IFS(NOT($H651), "", $F651=0, IF($G651=0, VLOOKUP("EMPTY",$D$29:$E$31,2,FALSE), VLOOKUP("REQUIRED",$D$29:$E$31,2,FALSE)), $F651&gt;1, VLOOKUP("OVER",$D$29:$E$31,2,FALSE), TRUE, VLOOKUP(I651, $A$9:$B$23, 2,FALSE))</f>
        <v/>
      </c>
      <c r="P651" t="str" cm="1">
        <f t="array" aca="1" ref="P651" ca="1">_xlfn.IFS(NOT($H651), "", $G651&lt;1, VLOOKUP("EMPTY",$D$29:$E$31,2,FALSE), $G651&gt;2, VLOOKUP("OVER",$D$29:$E$31,2,FALSE), TRUE, VLOOKUP(J651, $A$9:$B$23, 2,FALSE))</f>
        <v/>
      </c>
      <c r="Q651" t="str" cm="1">
        <f t="array" aca="1" ref="Q651" ca="1">_xlfn.IFS(NOT($H651), "", $G651&lt;2, VLOOKUP("EMPTY",$D$29:$E$31,2,FALSE), $G651&gt;2, VLOOKUP("OVER",$D$29:$E$31,2,FALSE), TRUE, VLOOKUP(K651, $A$9:$B$23, 2,FALSE))</f>
        <v/>
      </c>
    </row>
    <row r="652" spans="6:17" x14ac:dyDescent="0.3">
      <c r="F652">
        <f ca="1">COUNTIF(OFFSET('정보 입력 시트'!$G655, 0, 0, 1, 15), $E$2)</f>
        <v>0</v>
      </c>
      <c r="G652">
        <f ca="1">COUNTIF(OFFSET('정보 입력 시트'!$G655, 0, 0, 1, 15), $E$3)</f>
        <v>0</v>
      </c>
      <c r="H652" t="b">
        <f t="shared" ca="1" si="73"/>
        <v>0</v>
      </c>
      <c r="I652" t="str">
        <f ca="1">IF(NOT($H652), "", IF($F652=1,MATCH($E$2,OFFSET('정보 입력 시트'!$G655, 0, 0, 1, 15),0),0))</f>
        <v/>
      </c>
      <c r="J652" t="str">
        <f ca="1">IF(NOT($H652),"",IF($G652&lt;1, 0, MATCH($E$3,OFFSET('정보 입력 시트'!$G655, 0, 0, 1, 15),0)))</f>
        <v/>
      </c>
      <c r="K652" t="str">
        <f ca="1">IF(NOT($H652),"",IF($G652&lt;2, 0, MATCH($E$3,OFFSET('정보 입력 시트'!$G655, 0, J652, 1, 15-J652),0)+J652))</f>
        <v/>
      </c>
      <c r="L652" t="str">
        <f t="shared" ca="1" si="74"/>
        <v/>
      </c>
      <c r="M652" t="str" cm="1">
        <f t="array" aca="1" ref="M652" ca="1">_xlfn.IFS(NOT($H652),"",$L652=0,0,TRUE,J652)</f>
        <v/>
      </c>
      <c r="N652" t="str" cm="1">
        <f t="array" aca="1" ref="N652" ca="1">_xlfn.IFS(NOT($H652),"",$L652=0,0,TRUE,K652)</f>
        <v/>
      </c>
      <c r="O652" t="str" cm="1">
        <f t="array" aca="1" ref="O652" ca="1">_xlfn.IFS(NOT($H652), "", $F652=0, IF($G652=0, VLOOKUP("EMPTY",$D$29:$E$31,2,FALSE), VLOOKUP("REQUIRED",$D$29:$E$31,2,FALSE)), $F652&gt;1, VLOOKUP("OVER",$D$29:$E$31,2,FALSE), TRUE, VLOOKUP(I652, $A$9:$B$23, 2,FALSE))</f>
        <v/>
      </c>
      <c r="P652" t="str" cm="1">
        <f t="array" aca="1" ref="P652" ca="1">_xlfn.IFS(NOT($H652), "", $G652&lt;1, VLOOKUP("EMPTY",$D$29:$E$31,2,FALSE), $G652&gt;2, VLOOKUP("OVER",$D$29:$E$31,2,FALSE), TRUE, VLOOKUP(J652, $A$9:$B$23, 2,FALSE))</f>
        <v/>
      </c>
      <c r="Q652" t="str" cm="1">
        <f t="array" aca="1" ref="Q652" ca="1">_xlfn.IFS(NOT($H652), "", $G652&lt;2, VLOOKUP("EMPTY",$D$29:$E$31,2,FALSE), $G652&gt;2, VLOOKUP("OVER",$D$29:$E$31,2,FALSE), TRUE, VLOOKUP(K652, $A$9:$B$23, 2,FALSE))</f>
        <v/>
      </c>
    </row>
    <row r="653" spans="6:17" x14ac:dyDescent="0.3">
      <c r="F653">
        <f ca="1">COUNTIF(OFFSET('정보 입력 시트'!$G656, 0, 0, 1, 15), $E$2)</f>
        <v>0</v>
      </c>
      <c r="G653">
        <f ca="1">COUNTIF(OFFSET('정보 입력 시트'!$G656, 0, 0, 1, 15), $E$3)</f>
        <v>0</v>
      </c>
      <c r="H653" t="b">
        <f t="shared" ca="1" si="73"/>
        <v>0</v>
      </c>
      <c r="I653" t="str">
        <f ca="1">IF(NOT($H653), "", IF($F653=1,MATCH($E$2,OFFSET('정보 입력 시트'!$G656, 0, 0, 1, 15),0),0))</f>
        <v/>
      </c>
      <c r="J653" t="str">
        <f ca="1">IF(NOT($H653),"",IF($G653&lt;1, 0, MATCH($E$3,OFFSET('정보 입력 시트'!$G656, 0, 0, 1, 15),0)))</f>
        <v/>
      </c>
      <c r="K653" t="str">
        <f ca="1">IF(NOT($H653),"",IF($G653&lt;2, 0, MATCH($E$3,OFFSET('정보 입력 시트'!$G656, 0, J653, 1, 15-J653),0)+J653))</f>
        <v/>
      </c>
      <c r="L653" t="str">
        <f t="shared" ca="1" si="74"/>
        <v/>
      </c>
      <c r="M653" t="str" cm="1">
        <f t="array" aca="1" ref="M653" ca="1">_xlfn.IFS(NOT($H653),"",$L653=0,0,TRUE,J653)</f>
        <v/>
      </c>
      <c r="N653" t="str" cm="1">
        <f t="array" aca="1" ref="N653" ca="1">_xlfn.IFS(NOT($H653),"",$L653=0,0,TRUE,K653)</f>
        <v/>
      </c>
      <c r="O653" t="str" cm="1">
        <f t="array" aca="1" ref="O653" ca="1">_xlfn.IFS(NOT($H653), "", $F653=0, IF($G653=0, VLOOKUP("EMPTY",$D$29:$E$31,2,FALSE), VLOOKUP("REQUIRED",$D$29:$E$31,2,FALSE)), $F653&gt;1, VLOOKUP("OVER",$D$29:$E$31,2,FALSE), TRUE, VLOOKUP(I653, $A$9:$B$23, 2,FALSE))</f>
        <v/>
      </c>
      <c r="P653" t="str" cm="1">
        <f t="array" aca="1" ref="P653" ca="1">_xlfn.IFS(NOT($H653), "", $G653&lt;1, VLOOKUP("EMPTY",$D$29:$E$31,2,FALSE), $G653&gt;2, VLOOKUP("OVER",$D$29:$E$31,2,FALSE), TRUE, VLOOKUP(J653, $A$9:$B$23, 2,FALSE))</f>
        <v/>
      </c>
      <c r="Q653" t="str" cm="1">
        <f t="array" aca="1" ref="Q653" ca="1">_xlfn.IFS(NOT($H653), "", $G653&lt;2, VLOOKUP("EMPTY",$D$29:$E$31,2,FALSE), $G653&gt;2, VLOOKUP("OVER",$D$29:$E$31,2,FALSE), TRUE, VLOOKUP(K653, $A$9:$B$23, 2,FALSE))</f>
        <v/>
      </c>
    </row>
    <row r="654" spans="6:17" x14ac:dyDescent="0.3">
      <c r="F654">
        <f ca="1">COUNTIF(OFFSET('정보 입력 시트'!$G657, 0, 0, 1, 15), $E$2)</f>
        <v>0</v>
      </c>
      <c r="G654">
        <f ca="1">COUNTIF(OFFSET('정보 입력 시트'!$G657, 0, 0, 1, 15), $E$3)</f>
        <v>0</v>
      </c>
      <c r="H654" t="b">
        <f t="shared" ca="1" si="73"/>
        <v>0</v>
      </c>
      <c r="I654" t="str">
        <f ca="1">IF(NOT($H654), "", IF($F654=1,MATCH($E$2,OFFSET('정보 입력 시트'!$G657, 0, 0, 1, 15),0),0))</f>
        <v/>
      </c>
      <c r="J654" t="str">
        <f ca="1">IF(NOT($H654),"",IF($G654&lt;1, 0, MATCH($E$3,OFFSET('정보 입력 시트'!$G657, 0, 0, 1, 15),0)))</f>
        <v/>
      </c>
      <c r="K654" t="str">
        <f ca="1">IF(NOT($H654),"",IF($G654&lt;2, 0, MATCH($E$3,OFFSET('정보 입력 시트'!$G657, 0, J654, 1, 15-J654),0)+J654))</f>
        <v/>
      </c>
      <c r="L654" t="str">
        <f t="shared" ca="1" si="74"/>
        <v/>
      </c>
      <c r="M654" t="str" cm="1">
        <f t="array" aca="1" ref="M654" ca="1">_xlfn.IFS(NOT($H654),"",$L654=0,0,TRUE,J654)</f>
        <v/>
      </c>
      <c r="N654" t="str" cm="1">
        <f t="array" aca="1" ref="N654" ca="1">_xlfn.IFS(NOT($H654),"",$L654=0,0,TRUE,K654)</f>
        <v/>
      </c>
      <c r="O654" t="str" cm="1">
        <f t="array" aca="1" ref="O654" ca="1">_xlfn.IFS(NOT($H654), "", $F654=0, IF($G654=0, VLOOKUP("EMPTY",$D$29:$E$31,2,FALSE), VLOOKUP("REQUIRED",$D$29:$E$31,2,FALSE)), $F654&gt;1, VLOOKUP("OVER",$D$29:$E$31,2,FALSE), TRUE, VLOOKUP(I654, $A$9:$B$23, 2,FALSE))</f>
        <v/>
      </c>
      <c r="P654" t="str" cm="1">
        <f t="array" aca="1" ref="P654" ca="1">_xlfn.IFS(NOT($H654), "", $G654&lt;1, VLOOKUP("EMPTY",$D$29:$E$31,2,FALSE), $G654&gt;2, VLOOKUP("OVER",$D$29:$E$31,2,FALSE), TRUE, VLOOKUP(J654, $A$9:$B$23, 2,FALSE))</f>
        <v/>
      </c>
      <c r="Q654" t="str" cm="1">
        <f t="array" aca="1" ref="Q654" ca="1">_xlfn.IFS(NOT($H654), "", $G654&lt;2, VLOOKUP("EMPTY",$D$29:$E$31,2,FALSE), $G654&gt;2, VLOOKUP("OVER",$D$29:$E$31,2,FALSE), TRUE, VLOOKUP(K654, $A$9:$B$23, 2,FALSE))</f>
        <v/>
      </c>
    </row>
    <row r="655" spans="6:17" x14ac:dyDescent="0.3">
      <c r="F655">
        <f ca="1">COUNTIF(OFFSET('정보 입력 시트'!$G658, 0, 0, 1, 15), $E$2)</f>
        <v>0</v>
      </c>
      <c r="G655">
        <f ca="1">COUNTIF(OFFSET('정보 입력 시트'!$G658, 0, 0, 1, 15), $E$3)</f>
        <v>0</v>
      </c>
      <c r="H655" t="b">
        <f t="shared" ca="1" si="73"/>
        <v>0</v>
      </c>
      <c r="I655" t="str">
        <f ca="1">IF(NOT($H655), "", IF($F655=1,MATCH($E$2,OFFSET('정보 입력 시트'!$G658, 0, 0, 1, 15),0),0))</f>
        <v/>
      </c>
      <c r="J655" t="str">
        <f ca="1">IF(NOT($H655),"",IF($G655&lt;1, 0, MATCH($E$3,OFFSET('정보 입력 시트'!$G658, 0, 0, 1, 15),0)))</f>
        <v/>
      </c>
      <c r="K655" t="str">
        <f ca="1">IF(NOT($H655),"",IF($G655&lt;2, 0, MATCH($E$3,OFFSET('정보 입력 시트'!$G658, 0, J655, 1, 15-J655),0)+J655))</f>
        <v/>
      </c>
      <c r="L655" t="str">
        <f t="shared" ca="1" si="74"/>
        <v/>
      </c>
      <c r="M655" t="str" cm="1">
        <f t="array" aca="1" ref="M655" ca="1">_xlfn.IFS(NOT($H655),"",$L655=0,0,TRUE,J655)</f>
        <v/>
      </c>
      <c r="N655" t="str" cm="1">
        <f t="array" aca="1" ref="N655" ca="1">_xlfn.IFS(NOT($H655),"",$L655=0,0,TRUE,K655)</f>
        <v/>
      </c>
      <c r="O655" t="str" cm="1">
        <f t="array" aca="1" ref="O655" ca="1">_xlfn.IFS(NOT($H655), "", $F655=0, IF($G655=0, VLOOKUP("EMPTY",$D$29:$E$31,2,FALSE), VLOOKUP("REQUIRED",$D$29:$E$31,2,FALSE)), $F655&gt;1, VLOOKUP("OVER",$D$29:$E$31,2,FALSE), TRUE, VLOOKUP(I655, $A$9:$B$23, 2,FALSE))</f>
        <v/>
      </c>
      <c r="P655" t="str" cm="1">
        <f t="array" aca="1" ref="P655" ca="1">_xlfn.IFS(NOT($H655), "", $G655&lt;1, VLOOKUP("EMPTY",$D$29:$E$31,2,FALSE), $G655&gt;2, VLOOKUP("OVER",$D$29:$E$31,2,FALSE), TRUE, VLOOKUP(J655, $A$9:$B$23, 2,FALSE))</f>
        <v/>
      </c>
      <c r="Q655" t="str" cm="1">
        <f t="array" aca="1" ref="Q655" ca="1">_xlfn.IFS(NOT($H655), "", $G655&lt;2, VLOOKUP("EMPTY",$D$29:$E$31,2,FALSE), $G655&gt;2, VLOOKUP("OVER",$D$29:$E$31,2,FALSE), TRUE, VLOOKUP(K655, $A$9:$B$23, 2,FALSE))</f>
        <v/>
      </c>
    </row>
    <row r="656" spans="6:17" x14ac:dyDescent="0.3">
      <c r="F656">
        <f ca="1">COUNTIF(OFFSET('정보 입력 시트'!$G659, 0, 0, 1, 15), $E$2)</f>
        <v>0</v>
      </c>
      <c r="G656">
        <f ca="1">COUNTIF(OFFSET('정보 입력 시트'!$G659, 0, 0, 1, 15), $E$3)</f>
        <v>0</v>
      </c>
      <c r="H656" t="b">
        <f t="shared" ca="1" si="73"/>
        <v>0</v>
      </c>
      <c r="I656" t="str">
        <f ca="1">IF(NOT($H656), "", IF($F656=1,MATCH($E$2,OFFSET('정보 입력 시트'!$G659, 0, 0, 1, 15),0),0))</f>
        <v/>
      </c>
      <c r="J656" t="str">
        <f ca="1">IF(NOT($H656),"",IF($G656&lt;1, 0, MATCH($E$3,OFFSET('정보 입력 시트'!$G659, 0, 0, 1, 15),0)))</f>
        <v/>
      </c>
      <c r="K656" t="str">
        <f ca="1">IF(NOT($H656),"",IF($G656&lt;2, 0, MATCH($E$3,OFFSET('정보 입력 시트'!$G659, 0, J656, 1, 15-J656),0)+J656))</f>
        <v/>
      </c>
      <c r="L656" t="str">
        <f t="shared" ca="1" si="74"/>
        <v/>
      </c>
      <c r="M656" t="str" cm="1">
        <f t="array" aca="1" ref="M656" ca="1">_xlfn.IFS(NOT($H656),"",$L656=0,0,TRUE,J656)</f>
        <v/>
      </c>
      <c r="N656" t="str" cm="1">
        <f t="array" aca="1" ref="N656" ca="1">_xlfn.IFS(NOT($H656),"",$L656=0,0,TRUE,K656)</f>
        <v/>
      </c>
      <c r="O656" t="str" cm="1">
        <f t="array" aca="1" ref="O656" ca="1">_xlfn.IFS(NOT($H656), "", $F656=0, IF($G656=0, VLOOKUP("EMPTY",$D$29:$E$31,2,FALSE), VLOOKUP("REQUIRED",$D$29:$E$31,2,FALSE)), $F656&gt;1, VLOOKUP("OVER",$D$29:$E$31,2,FALSE), TRUE, VLOOKUP(I656, $A$9:$B$23, 2,FALSE))</f>
        <v/>
      </c>
      <c r="P656" t="str" cm="1">
        <f t="array" aca="1" ref="P656" ca="1">_xlfn.IFS(NOT($H656), "", $G656&lt;1, VLOOKUP("EMPTY",$D$29:$E$31,2,FALSE), $G656&gt;2, VLOOKUP("OVER",$D$29:$E$31,2,FALSE), TRUE, VLOOKUP(J656, $A$9:$B$23, 2,FALSE))</f>
        <v/>
      </c>
      <c r="Q656" t="str" cm="1">
        <f t="array" aca="1" ref="Q656" ca="1">_xlfn.IFS(NOT($H656), "", $G656&lt;2, VLOOKUP("EMPTY",$D$29:$E$31,2,FALSE), $G656&gt;2, VLOOKUP("OVER",$D$29:$E$31,2,FALSE), TRUE, VLOOKUP(K656, $A$9:$B$23, 2,FALSE))</f>
        <v/>
      </c>
    </row>
    <row r="657" spans="6:17" x14ac:dyDescent="0.3">
      <c r="F657">
        <f ca="1">COUNTIF(OFFSET('정보 입력 시트'!$G660, 0, 0, 1, 15), $E$2)</f>
        <v>0</v>
      </c>
      <c r="G657">
        <f ca="1">COUNTIF(OFFSET('정보 입력 시트'!$G660, 0, 0, 1, 15), $E$3)</f>
        <v>0</v>
      </c>
      <c r="H657" t="b">
        <f t="shared" ca="1" si="73"/>
        <v>0</v>
      </c>
      <c r="I657" t="str">
        <f ca="1">IF(NOT($H657), "", IF($F657=1,MATCH($E$2,OFFSET('정보 입력 시트'!$G660, 0, 0, 1, 15),0),0))</f>
        <v/>
      </c>
      <c r="J657" t="str">
        <f ca="1">IF(NOT($H657),"",IF($G657&lt;1, 0, MATCH($E$3,OFFSET('정보 입력 시트'!$G660, 0, 0, 1, 15),0)))</f>
        <v/>
      </c>
      <c r="K657" t="str">
        <f ca="1">IF(NOT($H657),"",IF($G657&lt;2, 0, MATCH($E$3,OFFSET('정보 입력 시트'!$G660, 0, J657, 1, 15-J657),0)+J657))</f>
        <v/>
      </c>
      <c r="L657" t="str">
        <f t="shared" ca="1" si="74"/>
        <v/>
      </c>
      <c r="M657" t="str" cm="1">
        <f t="array" aca="1" ref="M657" ca="1">_xlfn.IFS(NOT($H657),"",$L657=0,0,TRUE,J657)</f>
        <v/>
      </c>
      <c r="N657" t="str" cm="1">
        <f t="array" aca="1" ref="N657" ca="1">_xlfn.IFS(NOT($H657),"",$L657=0,0,TRUE,K657)</f>
        <v/>
      </c>
      <c r="O657" t="str" cm="1">
        <f t="array" aca="1" ref="O657" ca="1">_xlfn.IFS(NOT($H657), "", $F657=0, IF($G657=0, VLOOKUP("EMPTY",$D$29:$E$31,2,FALSE), VLOOKUP("REQUIRED",$D$29:$E$31,2,FALSE)), $F657&gt;1, VLOOKUP("OVER",$D$29:$E$31,2,FALSE), TRUE, VLOOKUP(I657, $A$9:$B$23, 2,FALSE))</f>
        <v/>
      </c>
      <c r="P657" t="str" cm="1">
        <f t="array" aca="1" ref="P657" ca="1">_xlfn.IFS(NOT($H657), "", $G657&lt;1, VLOOKUP("EMPTY",$D$29:$E$31,2,FALSE), $G657&gt;2, VLOOKUP("OVER",$D$29:$E$31,2,FALSE), TRUE, VLOOKUP(J657, $A$9:$B$23, 2,FALSE))</f>
        <v/>
      </c>
      <c r="Q657" t="str" cm="1">
        <f t="array" aca="1" ref="Q657" ca="1">_xlfn.IFS(NOT($H657), "", $G657&lt;2, VLOOKUP("EMPTY",$D$29:$E$31,2,FALSE), $G657&gt;2, VLOOKUP("OVER",$D$29:$E$31,2,FALSE), TRUE, VLOOKUP(K657, $A$9:$B$23, 2,FALSE))</f>
        <v/>
      </c>
    </row>
    <row r="658" spans="6:17" x14ac:dyDescent="0.3">
      <c r="F658">
        <f ca="1">COUNTIF(OFFSET('정보 입력 시트'!$G661, 0, 0, 1, 15), $E$2)</f>
        <v>0</v>
      </c>
      <c r="G658">
        <f ca="1">COUNTIF(OFFSET('정보 입력 시트'!$G661, 0, 0, 1, 15), $E$3)</f>
        <v>0</v>
      </c>
      <c r="H658" t="b">
        <f t="shared" ca="1" si="73"/>
        <v>0</v>
      </c>
      <c r="I658" t="str">
        <f ca="1">IF(NOT($H658), "", IF($F658=1,MATCH($E$2,OFFSET('정보 입력 시트'!$G661, 0, 0, 1, 15),0),0))</f>
        <v/>
      </c>
      <c r="J658" t="str">
        <f ca="1">IF(NOT($H658),"",IF($G658&lt;1, 0, MATCH($E$3,OFFSET('정보 입력 시트'!$G661, 0, 0, 1, 15),0)))</f>
        <v/>
      </c>
      <c r="K658" t="str">
        <f ca="1">IF(NOT($H658),"",IF($G658&lt;2, 0, MATCH($E$3,OFFSET('정보 입력 시트'!$G661, 0, J658, 1, 15-J658),0)+J658))</f>
        <v/>
      </c>
      <c r="L658" t="str">
        <f t="shared" ca="1" si="74"/>
        <v/>
      </c>
      <c r="M658" t="str" cm="1">
        <f t="array" aca="1" ref="M658" ca="1">_xlfn.IFS(NOT($H658),"",$L658=0,0,TRUE,J658)</f>
        <v/>
      </c>
      <c r="N658" t="str" cm="1">
        <f t="array" aca="1" ref="N658" ca="1">_xlfn.IFS(NOT($H658),"",$L658=0,0,TRUE,K658)</f>
        <v/>
      </c>
      <c r="O658" t="str" cm="1">
        <f t="array" aca="1" ref="O658" ca="1">_xlfn.IFS(NOT($H658), "", $F658=0, IF($G658=0, VLOOKUP("EMPTY",$D$29:$E$31,2,FALSE), VLOOKUP("REQUIRED",$D$29:$E$31,2,FALSE)), $F658&gt;1, VLOOKUP("OVER",$D$29:$E$31,2,FALSE), TRUE, VLOOKUP(I658, $A$9:$B$23, 2,FALSE))</f>
        <v/>
      </c>
      <c r="P658" t="str" cm="1">
        <f t="array" aca="1" ref="P658" ca="1">_xlfn.IFS(NOT($H658), "", $G658&lt;1, VLOOKUP("EMPTY",$D$29:$E$31,2,FALSE), $G658&gt;2, VLOOKUP("OVER",$D$29:$E$31,2,FALSE), TRUE, VLOOKUP(J658, $A$9:$B$23, 2,FALSE))</f>
        <v/>
      </c>
      <c r="Q658" t="str" cm="1">
        <f t="array" aca="1" ref="Q658" ca="1">_xlfn.IFS(NOT($H658), "", $G658&lt;2, VLOOKUP("EMPTY",$D$29:$E$31,2,FALSE), $G658&gt;2, VLOOKUP("OVER",$D$29:$E$31,2,FALSE), TRUE, VLOOKUP(K658, $A$9:$B$23, 2,FALSE))</f>
        <v/>
      </c>
    </row>
    <row r="659" spans="6:17" x14ac:dyDescent="0.3">
      <c r="F659">
        <f ca="1">COUNTIF(OFFSET('정보 입력 시트'!$G662, 0, 0, 1, 15), $E$2)</f>
        <v>0</v>
      </c>
      <c r="G659">
        <f ca="1">COUNTIF(OFFSET('정보 입력 시트'!$G662, 0, 0, 1, 15), $E$3)</f>
        <v>0</v>
      </c>
      <c r="H659" t="b">
        <f t="shared" ca="1" si="73"/>
        <v>0</v>
      </c>
      <c r="I659" t="str">
        <f ca="1">IF(NOT($H659), "", IF($F659=1,MATCH($E$2,OFFSET('정보 입력 시트'!$G662, 0, 0, 1, 15),0),0))</f>
        <v/>
      </c>
      <c r="J659" t="str">
        <f ca="1">IF(NOT($H659),"",IF($G659&lt;1, 0, MATCH($E$3,OFFSET('정보 입력 시트'!$G662, 0, 0, 1, 15),0)))</f>
        <v/>
      </c>
      <c r="K659" t="str">
        <f ca="1">IF(NOT($H659),"",IF($G659&lt;2, 0, MATCH($E$3,OFFSET('정보 입력 시트'!$G662, 0, J659, 1, 15-J659),0)+J659))</f>
        <v/>
      </c>
      <c r="L659" t="str">
        <f t="shared" ca="1" si="74"/>
        <v/>
      </c>
      <c r="M659" t="str" cm="1">
        <f t="array" aca="1" ref="M659" ca="1">_xlfn.IFS(NOT($H659),"",$L659=0,0,TRUE,J659)</f>
        <v/>
      </c>
      <c r="N659" t="str" cm="1">
        <f t="array" aca="1" ref="N659" ca="1">_xlfn.IFS(NOT($H659),"",$L659=0,0,TRUE,K659)</f>
        <v/>
      </c>
      <c r="O659" t="str" cm="1">
        <f t="array" aca="1" ref="O659" ca="1">_xlfn.IFS(NOT($H659), "", $F659=0, IF($G659=0, VLOOKUP("EMPTY",$D$29:$E$31,2,FALSE), VLOOKUP("REQUIRED",$D$29:$E$31,2,FALSE)), $F659&gt;1, VLOOKUP("OVER",$D$29:$E$31,2,FALSE), TRUE, VLOOKUP(I659, $A$9:$B$23, 2,FALSE))</f>
        <v/>
      </c>
      <c r="P659" t="str" cm="1">
        <f t="array" aca="1" ref="P659" ca="1">_xlfn.IFS(NOT($H659), "", $G659&lt;1, VLOOKUP("EMPTY",$D$29:$E$31,2,FALSE), $G659&gt;2, VLOOKUP("OVER",$D$29:$E$31,2,FALSE), TRUE, VLOOKUP(J659, $A$9:$B$23, 2,FALSE))</f>
        <v/>
      </c>
      <c r="Q659" t="str" cm="1">
        <f t="array" aca="1" ref="Q659" ca="1">_xlfn.IFS(NOT($H659), "", $G659&lt;2, VLOOKUP("EMPTY",$D$29:$E$31,2,FALSE), $G659&gt;2, VLOOKUP("OVER",$D$29:$E$31,2,FALSE), TRUE, VLOOKUP(K659, $A$9:$B$23, 2,FALSE))</f>
        <v/>
      </c>
    </row>
    <row r="660" spans="6:17" x14ac:dyDescent="0.3">
      <c r="F660">
        <f ca="1">COUNTIF(OFFSET('정보 입력 시트'!$G663, 0, 0, 1, 15), $E$2)</f>
        <v>0</v>
      </c>
      <c r="G660">
        <f ca="1">COUNTIF(OFFSET('정보 입력 시트'!$G663, 0, 0, 1, 15), $E$3)</f>
        <v>0</v>
      </c>
      <c r="H660" t="b">
        <f t="shared" ca="1" si="73"/>
        <v>0</v>
      </c>
      <c r="I660" t="str">
        <f ca="1">IF(NOT($H660), "", IF($F660=1,MATCH($E$2,OFFSET('정보 입력 시트'!$G663, 0, 0, 1, 15),0),0))</f>
        <v/>
      </c>
      <c r="J660" t="str">
        <f ca="1">IF(NOT($H660),"",IF($G660&lt;1, 0, MATCH($E$3,OFFSET('정보 입력 시트'!$G663, 0, 0, 1, 15),0)))</f>
        <v/>
      </c>
      <c r="K660" t="str">
        <f ca="1">IF(NOT($H660),"",IF($G660&lt;2, 0, MATCH($E$3,OFFSET('정보 입력 시트'!$G663, 0, J660, 1, 15-J660),0)+J660))</f>
        <v/>
      </c>
      <c r="L660" t="str">
        <f t="shared" ca="1" si="74"/>
        <v/>
      </c>
      <c r="M660" t="str" cm="1">
        <f t="array" aca="1" ref="M660" ca="1">_xlfn.IFS(NOT($H660),"",$L660=0,0,TRUE,J660)</f>
        <v/>
      </c>
      <c r="N660" t="str" cm="1">
        <f t="array" aca="1" ref="N660" ca="1">_xlfn.IFS(NOT($H660),"",$L660=0,0,TRUE,K660)</f>
        <v/>
      </c>
      <c r="O660" t="str" cm="1">
        <f t="array" aca="1" ref="O660" ca="1">_xlfn.IFS(NOT($H660), "", $F660=0, IF($G660=0, VLOOKUP("EMPTY",$D$29:$E$31,2,FALSE), VLOOKUP("REQUIRED",$D$29:$E$31,2,FALSE)), $F660&gt;1, VLOOKUP("OVER",$D$29:$E$31,2,FALSE), TRUE, VLOOKUP(I660, $A$9:$B$23, 2,FALSE))</f>
        <v/>
      </c>
      <c r="P660" t="str" cm="1">
        <f t="array" aca="1" ref="P660" ca="1">_xlfn.IFS(NOT($H660), "", $G660&lt;1, VLOOKUP("EMPTY",$D$29:$E$31,2,FALSE), $G660&gt;2, VLOOKUP("OVER",$D$29:$E$31,2,FALSE), TRUE, VLOOKUP(J660, $A$9:$B$23, 2,FALSE))</f>
        <v/>
      </c>
      <c r="Q660" t="str" cm="1">
        <f t="array" aca="1" ref="Q660" ca="1">_xlfn.IFS(NOT($H660), "", $G660&lt;2, VLOOKUP("EMPTY",$D$29:$E$31,2,FALSE), $G660&gt;2, VLOOKUP("OVER",$D$29:$E$31,2,FALSE), TRUE, VLOOKUP(K660, $A$9:$B$23, 2,FALSE))</f>
        <v/>
      </c>
    </row>
    <row r="661" spans="6:17" x14ac:dyDescent="0.3">
      <c r="F661">
        <f ca="1">COUNTIF(OFFSET('정보 입력 시트'!$G664, 0, 0, 1, 15), $E$2)</f>
        <v>0</v>
      </c>
      <c r="G661">
        <f ca="1">COUNTIF(OFFSET('정보 입력 시트'!$G664, 0, 0, 1, 15), $E$3)</f>
        <v>0</v>
      </c>
      <c r="H661" t="b">
        <f t="shared" ca="1" si="73"/>
        <v>0</v>
      </c>
      <c r="I661" t="str">
        <f ca="1">IF(NOT($H661), "", IF($F661=1,MATCH($E$2,OFFSET('정보 입력 시트'!$G664, 0, 0, 1, 15),0),0))</f>
        <v/>
      </c>
      <c r="J661" t="str">
        <f ca="1">IF(NOT($H661),"",IF($G661&lt;1, 0, MATCH($E$3,OFFSET('정보 입력 시트'!$G664, 0, 0, 1, 15),0)))</f>
        <v/>
      </c>
      <c r="K661" t="str">
        <f ca="1">IF(NOT($H661),"",IF($G661&lt;2, 0, MATCH($E$3,OFFSET('정보 입력 시트'!$G664, 0, J661, 1, 15-J661),0)+J661))</f>
        <v/>
      </c>
      <c r="L661" t="str">
        <f t="shared" ca="1" si="74"/>
        <v/>
      </c>
      <c r="M661" t="str" cm="1">
        <f t="array" aca="1" ref="M661" ca="1">_xlfn.IFS(NOT($H661),"",$L661=0,0,TRUE,J661)</f>
        <v/>
      </c>
      <c r="N661" t="str" cm="1">
        <f t="array" aca="1" ref="N661" ca="1">_xlfn.IFS(NOT($H661),"",$L661=0,0,TRUE,K661)</f>
        <v/>
      </c>
      <c r="O661" t="str" cm="1">
        <f t="array" aca="1" ref="O661" ca="1">_xlfn.IFS(NOT($H661), "", $F661=0, IF($G661=0, VLOOKUP("EMPTY",$D$29:$E$31,2,FALSE), VLOOKUP("REQUIRED",$D$29:$E$31,2,FALSE)), $F661&gt;1, VLOOKUP("OVER",$D$29:$E$31,2,FALSE), TRUE, VLOOKUP(I661, $A$9:$B$23, 2,FALSE))</f>
        <v/>
      </c>
      <c r="P661" t="str" cm="1">
        <f t="array" aca="1" ref="P661" ca="1">_xlfn.IFS(NOT($H661), "", $G661&lt;1, VLOOKUP("EMPTY",$D$29:$E$31,2,FALSE), $G661&gt;2, VLOOKUP("OVER",$D$29:$E$31,2,FALSE), TRUE, VLOOKUP(J661, $A$9:$B$23, 2,FALSE))</f>
        <v/>
      </c>
      <c r="Q661" t="str" cm="1">
        <f t="array" aca="1" ref="Q661" ca="1">_xlfn.IFS(NOT($H661), "", $G661&lt;2, VLOOKUP("EMPTY",$D$29:$E$31,2,FALSE), $G661&gt;2, VLOOKUP("OVER",$D$29:$E$31,2,FALSE), TRUE, VLOOKUP(K661, $A$9:$B$23, 2,FALSE))</f>
        <v/>
      </c>
    </row>
    <row r="662" spans="6:17" x14ac:dyDescent="0.3">
      <c r="F662">
        <f ca="1">COUNTIF(OFFSET('정보 입력 시트'!$G665, 0, 0, 1, 15), $E$2)</f>
        <v>0</v>
      </c>
      <c r="G662">
        <f ca="1">COUNTIF(OFFSET('정보 입력 시트'!$G665, 0, 0, 1, 15), $E$3)</f>
        <v>0</v>
      </c>
      <c r="H662" t="b">
        <f t="shared" ca="1" si="73"/>
        <v>0</v>
      </c>
      <c r="I662" t="str">
        <f ca="1">IF(NOT($H662), "", IF($F662=1,MATCH($E$2,OFFSET('정보 입력 시트'!$G665, 0, 0, 1, 15),0),0))</f>
        <v/>
      </c>
      <c r="J662" t="str">
        <f ca="1">IF(NOT($H662),"",IF($G662&lt;1, 0, MATCH($E$3,OFFSET('정보 입력 시트'!$G665, 0, 0, 1, 15),0)))</f>
        <v/>
      </c>
      <c r="K662" t="str">
        <f ca="1">IF(NOT($H662),"",IF($G662&lt;2, 0, MATCH($E$3,OFFSET('정보 입력 시트'!$G665, 0, J662, 1, 15-J662),0)+J662))</f>
        <v/>
      </c>
      <c r="L662" t="str">
        <f t="shared" ca="1" si="74"/>
        <v/>
      </c>
      <c r="M662" t="str" cm="1">
        <f t="array" aca="1" ref="M662" ca="1">_xlfn.IFS(NOT($H662),"",$L662=0,0,TRUE,J662)</f>
        <v/>
      </c>
      <c r="N662" t="str" cm="1">
        <f t="array" aca="1" ref="N662" ca="1">_xlfn.IFS(NOT($H662),"",$L662=0,0,TRUE,K662)</f>
        <v/>
      </c>
      <c r="O662" t="str" cm="1">
        <f t="array" aca="1" ref="O662" ca="1">_xlfn.IFS(NOT($H662), "", $F662=0, IF($G662=0, VLOOKUP("EMPTY",$D$29:$E$31,2,FALSE), VLOOKUP("REQUIRED",$D$29:$E$31,2,FALSE)), $F662&gt;1, VLOOKUP("OVER",$D$29:$E$31,2,FALSE), TRUE, VLOOKUP(I662, $A$9:$B$23, 2,FALSE))</f>
        <v/>
      </c>
      <c r="P662" t="str" cm="1">
        <f t="array" aca="1" ref="P662" ca="1">_xlfn.IFS(NOT($H662), "", $G662&lt;1, VLOOKUP("EMPTY",$D$29:$E$31,2,FALSE), $G662&gt;2, VLOOKUP("OVER",$D$29:$E$31,2,FALSE), TRUE, VLOOKUP(J662, $A$9:$B$23, 2,FALSE))</f>
        <v/>
      </c>
      <c r="Q662" t="str" cm="1">
        <f t="array" aca="1" ref="Q662" ca="1">_xlfn.IFS(NOT($H662), "", $G662&lt;2, VLOOKUP("EMPTY",$D$29:$E$31,2,FALSE), $G662&gt;2, VLOOKUP("OVER",$D$29:$E$31,2,FALSE), TRUE, VLOOKUP(K662, $A$9:$B$23, 2,FALSE))</f>
        <v/>
      </c>
    </row>
    <row r="663" spans="6:17" x14ac:dyDescent="0.3">
      <c r="F663">
        <f ca="1">COUNTIF(OFFSET('정보 입력 시트'!$G666, 0, 0, 1, 15), $E$2)</f>
        <v>0</v>
      </c>
      <c r="G663">
        <f ca="1">COUNTIF(OFFSET('정보 입력 시트'!$G666, 0, 0, 1, 15), $E$3)</f>
        <v>0</v>
      </c>
      <c r="H663" t="b">
        <f t="shared" ca="1" si="73"/>
        <v>0</v>
      </c>
      <c r="I663" t="str">
        <f ca="1">IF(NOT($H663), "", IF($F663=1,MATCH($E$2,OFFSET('정보 입력 시트'!$G666, 0, 0, 1, 15),0),0))</f>
        <v/>
      </c>
      <c r="J663" t="str">
        <f ca="1">IF(NOT($H663),"",IF($G663&lt;1, 0, MATCH($E$3,OFFSET('정보 입력 시트'!$G666, 0, 0, 1, 15),0)))</f>
        <v/>
      </c>
      <c r="K663" t="str">
        <f ca="1">IF(NOT($H663),"",IF($G663&lt;2, 0, MATCH($E$3,OFFSET('정보 입력 시트'!$G666, 0, J663, 1, 15-J663),0)+J663))</f>
        <v/>
      </c>
      <c r="L663" t="str">
        <f t="shared" ca="1" si="74"/>
        <v/>
      </c>
      <c r="M663" t="str" cm="1">
        <f t="array" aca="1" ref="M663" ca="1">_xlfn.IFS(NOT($H663),"",$L663=0,0,TRUE,J663)</f>
        <v/>
      </c>
      <c r="N663" t="str" cm="1">
        <f t="array" aca="1" ref="N663" ca="1">_xlfn.IFS(NOT($H663),"",$L663=0,0,TRUE,K663)</f>
        <v/>
      </c>
      <c r="O663" t="str" cm="1">
        <f t="array" aca="1" ref="O663" ca="1">_xlfn.IFS(NOT($H663), "", $F663=0, IF($G663=0, VLOOKUP("EMPTY",$D$29:$E$31,2,FALSE), VLOOKUP("REQUIRED",$D$29:$E$31,2,FALSE)), $F663&gt;1, VLOOKUP("OVER",$D$29:$E$31,2,FALSE), TRUE, VLOOKUP(I663, $A$9:$B$23, 2,FALSE))</f>
        <v/>
      </c>
      <c r="P663" t="str" cm="1">
        <f t="array" aca="1" ref="P663" ca="1">_xlfn.IFS(NOT($H663), "", $G663&lt;1, VLOOKUP("EMPTY",$D$29:$E$31,2,FALSE), $G663&gt;2, VLOOKUP("OVER",$D$29:$E$31,2,FALSE), TRUE, VLOOKUP(J663, $A$9:$B$23, 2,FALSE))</f>
        <v/>
      </c>
      <c r="Q663" t="str" cm="1">
        <f t="array" aca="1" ref="Q663" ca="1">_xlfn.IFS(NOT($H663), "", $G663&lt;2, VLOOKUP("EMPTY",$D$29:$E$31,2,FALSE), $G663&gt;2, VLOOKUP("OVER",$D$29:$E$31,2,FALSE), TRUE, VLOOKUP(K663, $A$9:$B$23, 2,FALSE))</f>
        <v/>
      </c>
    </row>
    <row r="664" spans="6:17" x14ac:dyDescent="0.3">
      <c r="F664">
        <f ca="1">COUNTIF(OFFSET('정보 입력 시트'!$G667, 0, 0, 1, 15), $E$2)</f>
        <v>0</v>
      </c>
      <c r="G664">
        <f ca="1">COUNTIF(OFFSET('정보 입력 시트'!$G667, 0, 0, 1, 15), $E$3)</f>
        <v>0</v>
      </c>
      <c r="H664" t="b">
        <f t="shared" ca="1" si="73"/>
        <v>0</v>
      </c>
      <c r="I664" t="str">
        <f ca="1">IF(NOT($H664), "", IF($F664=1,MATCH($E$2,OFFSET('정보 입력 시트'!$G667, 0, 0, 1, 15),0),0))</f>
        <v/>
      </c>
      <c r="J664" t="str">
        <f ca="1">IF(NOT($H664),"",IF($G664&lt;1, 0, MATCH($E$3,OFFSET('정보 입력 시트'!$G667, 0, 0, 1, 15),0)))</f>
        <v/>
      </c>
      <c r="K664" t="str">
        <f ca="1">IF(NOT($H664),"",IF($G664&lt;2, 0, MATCH($E$3,OFFSET('정보 입력 시트'!$G667, 0, J664, 1, 15-J664),0)+J664))</f>
        <v/>
      </c>
      <c r="L664" t="str">
        <f t="shared" ca="1" si="74"/>
        <v/>
      </c>
      <c r="M664" t="str" cm="1">
        <f t="array" aca="1" ref="M664" ca="1">_xlfn.IFS(NOT($H664),"",$L664=0,0,TRUE,J664)</f>
        <v/>
      </c>
      <c r="N664" t="str" cm="1">
        <f t="array" aca="1" ref="N664" ca="1">_xlfn.IFS(NOT($H664),"",$L664=0,0,TRUE,K664)</f>
        <v/>
      </c>
      <c r="O664" t="str" cm="1">
        <f t="array" aca="1" ref="O664" ca="1">_xlfn.IFS(NOT($H664), "", $F664=0, IF($G664=0, VLOOKUP("EMPTY",$D$29:$E$31,2,FALSE), VLOOKUP("REQUIRED",$D$29:$E$31,2,FALSE)), $F664&gt;1, VLOOKUP("OVER",$D$29:$E$31,2,FALSE), TRUE, VLOOKUP(I664, $A$9:$B$23, 2,FALSE))</f>
        <v/>
      </c>
      <c r="P664" t="str" cm="1">
        <f t="array" aca="1" ref="P664" ca="1">_xlfn.IFS(NOT($H664), "", $G664&lt;1, VLOOKUP("EMPTY",$D$29:$E$31,2,FALSE), $G664&gt;2, VLOOKUP("OVER",$D$29:$E$31,2,FALSE), TRUE, VLOOKUP(J664, $A$9:$B$23, 2,FALSE))</f>
        <v/>
      </c>
      <c r="Q664" t="str" cm="1">
        <f t="array" aca="1" ref="Q664" ca="1">_xlfn.IFS(NOT($H664), "", $G664&lt;2, VLOOKUP("EMPTY",$D$29:$E$31,2,FALSE), $G664&gt;2, VLOOKUP("OVER",$D$29:$E$31,2,FALSE), TRUE, VLOOKUP(K664, $A$9:$B$23, 2,FALSE))</f>
        <v/>
      </c>
    </row>
    <row r="665" spans="6:17" x14ac:dyDescent="0.3">
      <c r="F665">
        <f ca="1">COUNTIF(OFFSET('정보 입력 시트'!$G668, 0, 0, 1, 15), $E$2)</f>
        <v>0</v>
      </c>
      <c r="G665">
        <f ca="1">COUNTIF(OFFSET('정보 입력 시트'!$G668, 0, 0, 1, 15), $E$3)</f>
        <v>0</v>
      </c>
      <c r="H665" t="b">
        <f t="shared" ca="1" si="73"/>
        <v>0</v>
      </c>
      <c r="I665" t="str">
        <f ca="1">IF(NOT($H665), "", IF($F665=1,MATCH($E$2,OFFSET('정보 입력 시트'!$G668, 0, 0, 1, 15),0),0))</f>
        <v/>
      </c>
      <c r="J665" t="str">
        <f ca="1">IF(NOT($H665),"",IF($G665&lt;1, 0, MATCH($E$3,OFFSET('정보 입력 시트'!$G668, 0, 0, 1, 15),0)))</f>
        <v/>
      </c>
      <c r="K665" t="str">
        <f ca="1">IF(NOT($H665),"",IF($G665&lt;2, 0, MATCH($E$3,OFFSET('정보 입력 시트'!$G668, 0, J665, 1, 15-J665),0)+J665))</f>
        <v/>
      </c>
      <c r="L665" t="str">
        <f t="shared" ca="1" si="74"/>
        <v/>
      </c>
      <c r="M665" t="str" cm="1">
        <f t="array" aca="1" ref="M665" ca="1">_xlfn.IFS(NOT($H665),"",$L665=0,0,TRUE,J665)</f>
        <v/>
      </c>
      <c r="N665" t="str" cm="1">
        <f t="array" aca="1" ref="N665" ca="1">_xlfn.IFS(NOT($H665),"",$L665=0,0,TRUE,K665)</f>
        <v/>
      </c>
      <c r="O665" t="str" cm="1">
        <f t="array" aca="1" ref="O665" ca="1">_xlfn.IFS(NOT($H665), "", $F665=0, IF($G665=0, VLOOKUP("EMPTY",$D$29:$E$31,2,FALSE), VLOOKUP("REQUIRED",$D$29:$E$31,2,FALSE)), $F665&gt;1, VLOOKUP("OVER",$D$29:$E$31,2,FALSE), TRUE, VLOOKUP(I665, $A$9:$B$23, 2,FALSE))</f>
        <v/>
      </c>
      <c r="P665" t="str" cm="1">
        <f t="array" aca="1" ref="P665" ca="1">_xlfn.IFS(NOT($H665), "", $G665&lt;1, VLOOKUP("EMPTY",$D$29:$E$31,2,FALSE), $G665&gt;2, VLOOKUP("OVER",$D$29:$E$31,2,FALSE), TRUE, VLOOKUP(J665, $A$9:$B$23, 2,FALSE))</f>
        <v/>
      </c>
      <c r="Q665" t="str" cm="1">
        <f t="array" aca="1" ref="Q665" ca="1">_xlfn.IFS(NOT($H665), "", $G665&lt;2, VLOOKUP("EMPTY",$D$29:$E$31,2,FALSE), $G665&gt;2, VLOOKUP("OVER",$D$29:$E$31,2,FALSE), TRUE, VLOOKUP(K665, $A$9:$B$23, 2,FALSE))</f>
        <v/>
      </c>
    </row>
    <row r="666" spans="6:17" x14ac:dyDescent="0.3">
      <c r="F666">
        <f ca="1">COUNTIF(OFFSET('정보 입력 시트'!$G669, 0, 0, 1, 15), $E$2)</f>
        <v>0</v>
      </c>
      <c r="G666">
        <f ca="1">COUNTIF(OFFSET('정보 입력 시트'!$G669, 0, 0, 1, 15), $E$3)</f>
        <v>0</v>
      </c>
      <c r="H666" t="b">
        <f t="shared" ca="1" si="73"/>
        <v>0</v>
      </c>
      <c r="I666" t="str">
        <f ca="1">IF(NOT($H666), "", IF($F666=1,MATCH($E$2,OFFSET('정보 입력 시트'!$G669, 0, 0, 1, 15),0),0))</f>
        <v/>
      </c>
      <c r="J666" t="str">
        <f ca="1">IF(NOT($H666),"",IF($G666&lt;1, 0, MATCH($E$3,OFFSET('정보 입력 시트'!$G669, 0, 0, 1, 15),0)))</f>
        <v/>
      </c>
      <c r="K666" t="str">
        <f ca="1">IF(NOT($H666),"",IF($G666&lt;2, 0, MATCH($E$3,OFFSET('정보 입력 시트'!$G669, 0, J666, 1, 15-J666),0)+J666))</f>
        <v/>
      </c>
      <c r="L666" t="str">
        <f t="shared" ca="1" si="74"/>
        <v/>
      </c>
      <c r="M666" t="str" cm="1">
        <f t="array" aca="1" ref="M666" ca="1">_xlfn.IFS(NOT($H666),"",$L666=0,0,TRUE,J666)</f>
        <v/>
      </c>
      <c r="N666" t="str" cm="1">
        <f t="array" aca="1" ref="N666" ca="1">_xlfn.IFS(NOT($H666),"",$L666=0,0,TRUE,K666)</f>
        <v/>
      </c>
      <c r="O666" t="str" cm="1">
        <f t="array" aca="1" ref="O666" ca="1">_xlfn.IFS(NOT($H666), "", $F666=0, IF($G666=0, VLOOKUP("EMPTY",$D$29:$E$31,2,FALSE), VLOOKUP("REQUIRED",$D$29:$E$31,2,FALSE)), $F666&gt;1, VLOOKUP("OVER",$D$29:$E$31,2,FALSE), TRUE, VLOOKUP(I666, $A$9:$B$23, 2,FALSE))</f>
        <v/>
      </c>
      <c r="P666" t="str" cm="1">
        <f t="array" aca="1" ref="P666" ca="1">_xlfn.IFS(NOT($H666), "", $G666&lt;1, VLOOKUP("EMPTY",$D$29:$E$31,2,FALSE), $G666&gt;2, VLOOKUP("OVER",$D$29:$E$31,2,FALSE), TRUE, VLOOKUP(J666, $A$9:$B$23, 2,FALSE))</f>
        <v/>
      </c>
      <c r="Q666" t="str" cm="1">
        <f t="array" aca="1" ref="Q666" ca="1">_xlfn.IFS(NOT($H666), "", $G666&lt;2, VLOOKUP("EMPTY",$D$29:$E$31,2,FALSE), $G666&gt;2, VLOOKUP("OVER",$D$29:$E$31,2,FALSE), TRUE, VLOOKUP(K666, $A$9:$B$23, 2,FALSE))</f>
        <v/>
      </c>
    </row>
    <row r="667" spans="6:17" x14ac:dyDescent="0.3">
      <c r="F667">
        <f ca="1">COUNTIF(OFFSET('정보 입력 시트'!$G670, 0, 0, 1, 15), $E$2)</f>
        <v>0</v>
      </c>
      <c r="G667">
        <f ca="1">COUNTIF(OFFSET('정보 입력 시트'!$G670, 0, 0, 1, 15), $E$3)</f>
        <v>0</v>
      </c>
      <c r="H667" t="b">
        <f t="shared" ca="1" si="73"/>
        <v>0</v>
      </c>
      <c r="I667" t="str">
        <f ca="1">IF(NOT($H667), "", IF($F667=1,MATCH($E$2,OFFSET('정보 입력 시트'!$G670, 0, 0, 1, 15),0),0))</f>
        <v/>
      </c>
      <c r="J667" t="str">
        <f ca="1">IF(NOT($H667),"",IF($G667&lt;1, 0, MATCH($E$3,OFFSET('정보 입력 시트'!$G670, 0, 0, 1, 15),0)))</f>
        <v/>
      </c>
      <c r="K667" t="str">
        <f ca="1">IF(NOT($H667),"",IF($G667&lt;2, 0, MATCH($E$3,OFFSET('정보 입력 시트'!$G670, 0, J667, 1, 15-J667),0)+J667))</f>
        <v/>
      </c>
      <c r="L667" t="str">
        <f t="shared" ca="1" si="74"/>
        <v/>
      </c>
      <c r="M667" t="str" cm="1">
        <f t="array" aca="1" ref="M667" ca="1">_xlfn.IFS(NOT($H667),"",$L667=0,0,TRUE,J667)</f>
        <v/>
      </c>
      <c r="N667" t="str" cm="1">
        <f t="array" aca="1" ref="N667" ca="1">_xlfn.IFS(NOT($H667),"",$L667=0,0,TRUE,K667)</f>
        <v/>
      </c>
      <c r="O667" t="str" cm="1">
        <f t="array" aca="1" ref="O667" ca="1">_xlfn.IFS(NOT($H667), "", $F667=0, IF($G667=0, VLOOKUP("EMPTY",$D$29:$E$31,2,FALSE), VLOOKUP("REQUIRED",$D$29:$E$31,2,FALSE)), $F667&gt;1, VLOOKUP("OVER",$D$29:$E$31,2,FALSE), TRUE, VLOOKUP(I667, $A$9:$B$23, 2,FALSE))</f>
        <v/>
      </c>
      <c r="P667" t="str" cm="1">
        <f t="array" aca="1" ref="P667" ca="1">_xlfn.IFS(NOT($H667), "", $G667&lt;1, VLOOKUP("EMPTY",$D$29:$E$31,2,FALSE), $G667&gt;2, VLOOKUP("OVER",$D$29:$E$31,2,FALSE), TRUE, VLOOKUP(J667, $A$9:$B$23, 2,FALSE))</f>
        <v/>
      </c>
      <c r="Q667" t="str" cm="1">
        <f t="array" aca="1" ref="Q667" ca="1">_xlfn.IFS(NOT($H667), "", $G667&lt;2, VLOOKUP("EMPTY",$D$29:$E$31,2,FALSE), $G667&gt;2, VLOOKUP("OVER",$D$29:$E$31,2,FALSE), TRUE, VLOOKUP(K667, $A$9:$B$23, 2,FALSE))</f>
        <v/>
      </c>
    </row>
    <row r="668" spans="6:17" x14ac:dyDescent="0.3">
      <c r="F668">
        <f ca="1">COUNTIF(OFFSET('정보 입력 시트'!$G671, 0, 0, 1, 15), $E$2)</f>
        <v>0</v>
      </c>
      <c r="G668">
        <f ca="1">COUNTIF(OFFSET('정보 입력 시트'!$G671, 0, 0, 1, 15), $E$3)</f>
        <v>0</v>
      </c>
      <c r="H668" t="b">
        <f t="shared" ca="1" si="73"/>
        <v>0</v>
      </c>
      <c r="I668" t="str">
        <f ca="1">IF(NOT($H668), "", IF($F668=1,MATCH($E$2,OFFSET('정보 입력 시트'!$G671, 0, 0, 1, 15),0),0))</f>
        <v/>
      </c>
      <c r="J668" t="str">
        <f ca="1">IF(NOT($H668),"",IF($G668&lt;1, 0, MATCH($E$3,OFFSET('정보 입력 시트'!$G671, 0, 0, 1, 15),0)))</f>
        <v/>
      </c>
      <c r="K668" t="str">
        <f ca="1">IF(NOT($H668),"",IF($G668&lt;2, 0, MATCH($E$3,OFFSET('정보 입력 시트'!$G671, 0, J668, 1, 15-J668),0)+J668))</f>
        <v/>
      </c>
      <c r="L668" t="str">
        <f t="shared" ca="1" si="74"/>
        <v/>
      </c>
      <c r="M668" t="str" cm="1">
        <f t="array" aca="1" ref="M668" ca="1">_xlfn.IFS(NOT($H668),"",$L668=0,0,TRUE,J668)</f>
        <v/>
      </c>
      <c r="N668" t="str" cm="1">
        <f t="array" aca="1" ref="N668" ca="1">_xlfn.IFS(NOT($H668),"",$L668=0,0,TRUE,K668)</f>
        <v/>
      </c>
      <c r="O668" t="str" cm="1">
        <f t="array" aca="1" ref="O668" ca="1">_xlfn.IFS(NOT($H668), "", $F668=0, IF($G668=0, VLOOKUP("EMPTY",$D$29:$E$31,2,FALSE), VLOOKUP("REQUIRED",$D$29:$E$31,2,FALSE)), $F668&gt;1, VLOOKUP("OVER",$D$29:$E$31,2,FALSE), TRUE, VLOOKUP(I668, $A$9:$B$23, 2,FALSE))</f>
        <v/>
      </c>
      <c r="P668" t="str" cm="1">
        <f t="array" aca="1" ref="P668" ca="1">_xlfn.IFS(NOT($H668), "", $G668&lt;1, VLOOKUP("EMPTY",$D$29:$E$31,2,FALSE), $G668&gt;2, VLOOKUP("OVER",$D$29:$E$31,2,FALSE), TRUE, VLOOKUP(J668, $A$9:$B$23, 2,FALSE))</f>
        <v/>
      </c>
      <c r="Q668" t="str" cm="1">
        <f t="array" aca="1" ref="Q668" ca="1">_xlfn.IFS(NOT($H668), "", $G668&lt;2, VLOOKUP("EMPTY",$D$29:$E$31,2,FALSE), $G668&gt;2, VLOOKUP("OVER",$D$29:$E$31,2,FALSE), TRUE, VLOOKUP(K668, $A$9:$B$23, 2,FALSE))</f>
        <v/>
      </c>
    </row>
    <row r="669" spans="6:17" x14ac:dyDescent="0.3">
      <c r="F669">
        <f ca="1">COUNTIF(OFFSET('정보 입력 시트'!$G672, 0, 0, 1, 15), $E$2)</f>
        <v>0</v>
      </c>
      <c r="G669">
        <f ca="1">COUNTIF(OFFSET('정보 입력 시트'!$G672, 0, 0, 1, 15), $E$3)</f>
        <v>0</v>
      </c>
      <c r="H669" t="b">
        <f t="shared" ca="1" si="73"/>
        <v>0</v>
      </c>
      <c r="I669" t="str">
        <f ca="1">IF(NOT($H669), "", IF($F669=1,MATCH($E$2,OFFSET('정보 입력 시트'!$G672, 0, 0, 1, 15),0),0))</f>
        <v/>
      </c>
      <c r="J669" t="str">
        <f ca="1">IF(NOT($H669),"",IF($G669&lt;1, 0, MATCH($E$3,OFFSET('정보 입력 시트'!$G672, 0, 0, 1, 15),0)))</f>
        <v/>
      </c>
      <c r="K669" t="str">
        <f ca="1">IF(NOT($H669),"",IF($G669&lt;2, 0, MATCH($E$3,OFFSET('정보 입력 시트'!$G672, 0, J669, 1, 15-J669),0)+J669))</f>
        <v/>
      </c>
      <c r="L669" t="str">
        <f t="shared" ca="1" si="74"/>
        <v/>
      </c>
      <c r="M669" t="str" cm="1">
        <f t="array" aca="1" ref="M669" ca="1">_xlfn.IFS(NOT($H669),"",$L669=0,0,TRUE,J669)</f>
        <v/>
      </c>
      <c r="N669" t="str" cm="1">
        <f t="array" aca="1" ref="N669" ca="1">_xlfn.IFS(NOT($H669),"",$L669=0,0,TRUE,K669)</f>
        <v/>
      </c>
      <c r="O669" t="str" cm="1">
        <f t="array" aca="1" ref="O669" ca="1">_xlfn.IFS(NOT($H669), "", $F669=0, IF($G669=0, VLOOKUP("EMPTY",$D$29:$E$31,2,FALSE), VLOOKUP("REQUIRED",$D$29:$E$31,2,FALSE)), $F669&gt;1, VLOOKUP("OVER",$D$29:$E$31,2,FALSE), TRUE, VLOOKUP(I669, $A$9:$B$23, 2,FALSE))</f>
        <v/>
      </c>
      <c r="P669" t="str" cm="1">
        <f t="array" aca="1" ref="P669" ca="1">_xlfn.IFS(NOT($H669), "", $G669&lt;1, VLOOKUP("EMPTY",$D$29:$E$31,2,FALSE), $G669&gt;2, VLOOKUP("OVER",$D$29:$E$31,2,FALSE), TRUE, VLOOKUP(J669, $A$9:$B$23, 2,FALSE))</f>
        <v/>
      </c>
      <c r="Q669" t="str" cm="1">
        <f t="array" aca="1" ref="Q669" ca="1">_xlfn.IFS(NOT($H669), "", $G669&lt;2, VLOOKUP("EMPTY",$D$29:$E$31,2,FALSE), $G669&gt;2, VLOOKUP("OVER",$D$29:$E$31,2,FALSE), TRUE, VLOOKUP(K669, $A$9:$B$23, 2,FALSE))</f>
        <v/>
      </c>
    </row>
    <row r="670" spans="6:17" x14ac:dyDescent="0.3">
      <c r="F670">
        <f ca="1">COUNTIF(OFFSET('정보 입력 시트'!$G673, 0, 0, 1, 15), $E$2)</f>
        <v>0</v>
      </c>
      <c r="G670">
        <f ca="1">COUNTIF(OFFSET('정보 입력 시트'!$G673, 0, 0, 1, 15), $E$3)</f>
        <v>0</v>
      </c>
      <c r="H670" t="b">
        <f t="shared" ca="1" si="73"/>
        <v>0</v>
      </c>
      <c r="I670" t="str">
        <f ca="1">IF(NOT($H670), "", IF($F670=1,MATCH($E$2,OFFSET('정보 입력 시트'!$G673, 0, 0, 1, 15),0),0))</f>
        <v/>
      </c>
      <c r="J670" t="str">
        <f ca="1">IF(NOT($H670),"",IF($G670&lt;1, 0, MATCH($E$3,OFFSET('정보 입력 시트'!$G673, 0, 0, 1, 15),0)))</f>
        <v/>
      </c>
      <c r="K670" t="str">
        <f ca="1">IF(NOT($H670),"",IF($G670&lt;2, 0, MATCH($E$3,OFFSET('정보 입력 시트'!$G673, 0, J670, 1, 15-J670),0)+J670))</f>
        <v/>
      </c>
      <c r="L670" t="str">
        <f t="shared" ca="1" si="74"/>
        <v/>
      </c>
      <c r="M670" t="str" cm="1">
        <f t="array" aca="1" ref="M670" ca="1">_xlfn.IFS(NOT($H670),"",$L670=0,0,TRUE,J670)</f>
        <v/>
      </c>
      <c r="N670" t="str" cm="1">
        <f t="array" aca="1" ref="N670" ca="1">_xlfn.IFS(NOT($H670),"",$L670=0,0,TRUE,K670)</f>
        <v/>
      </c>
      <c r="O670" t="str" cm="1">
        <f t="array" aca="1" ref="O670" ca="1">_xlfn.IFS(NOT($H670), "", $F670=0, IF($G670=0, VLOOKUP("EMPTY",$D$29:$E$31,2,FALSE), VLOOKUP("REQUIRED",$D$29:$E$31,2,FALSE)), $F670&gt;1, VLOOKUP("OVER",$D$29:$E$31,2,FALSE), TRUE, VLOOKUP(I670, $A$9:$B$23, 2,FALSE))</f>
        <v/>
      </c>
      <c r="P670" t="str" cm="1">
        <f t="array" aca="1" ref="P670" ca="1">_xlfn.IFS(NOT($H670), "", $G670&lt;1, VLOOKUP("EMPTY",$D$29:$E$31,2,FALSE), $G670&gt;2, VLOOKUP("OVER",$D$29:$E$31,2,FALSE), TRUE, VLOOKUP(J670, $A$9:$B$23, 2,FALSE))</f>
        <v/>
      </c>
      <c r="Q670" t="str" cm="1">
        <f t="array" aca="1" ref="Q670" ca="1">_xlfn.IFS(NOT($H670), "", $G670&lt;2, VLOOKUP("EMPTY",$D$29:$E$31,2,FALSE), $G670&gt;2, VLOOKUP("OVER",$D$29:$E$31,2,FALSE), TRUE, VLOOKUP(K670, $A$9:$B$23, 2,FALSE))</f>
        <v/>
      </c>
    </row>
    <row r="671" spans="6:17" x14ac:dyDescent="0.3">
      <c r="F671">
        <f ca="1">COUNTIF(OFFSET('정보 입력 시트'!$G674, 0, 0, 1, 15), $E$2)</f>
        <v>0</v>
      </c>
      <c r="G671">
        <f ca="1">COUNTIF(OFFSET('정보 입력 시트'!$G674, 0, 0, 1, 15), $E$3)</f>
        <v>0</v>
      </c>
      <c r="H671" t="b">
        <f t="shared" ca="1" si="73"/>
        <v>0</v>
      </c>
      <c r="I671" t="str">
        <f ca="1">IF(NOT($H671), "", IF($F671=1,MATCH($E$2,OFFSET('정보 입력 시트'!$G674, 0, 0, 1, 15),0),0))</f>
        <v/>
      </c>
      <c r="J671" t="str">
        <f ca="1">IF(NOT($H671),"",IF($G671&lt;1, 0, MATCH($E$3,OFFSET('정보 입력 시트'!$G674, 0, 0, 1, 15),0)))</f>
        <v/>
      </c>
      <c r="K671" t="str">
        <f ca="1">IF(NOT($H671),"",IF($G671&lt;2, 0, MATCH($E$3,OFFSET('정보 입력 시트'!$G674, 0, J671, 1, 15-J671),0)+J671))</f>
        <v/>
      </c>
      <c r="L671" t="str">
        <f t="shared" ca="1" si="74"/>
        <v/>
      </c>
      <c r="M671" t="str" cm="1">
        <f t="array" aca="1" ref="M671" ca="1">_xlfn.IFS(NOT($H671),"",$L671=0,0,TRUE,J671)</f>
        <v/>
      </c>
      <c r="N671" t="str" cm="1">
        <f t="array" aca="1" ref="N671" ca="1">_xlfn.IFS(NOT($H671),"",$L671=0,0,TRUE,K671)</f>
        <v/>
      </c>
      <c r="O671" t="str" cm="1">
        <f t="array" aca="1" ref="O671" ca="1">_xlfn.IFS(NOT($H671), "", $F671=0, IF($G671=0, VLOOKUP("EMPTY",$D$29:$E$31,2,FALSE), VLOOKUP("REQUIRED",$D$29:$E$31,2,FALSE)), $F671&gt;1, VLOOKUP("OVER",$D$29:$E$31,2,FALSE), TRUE, VLOOKUP(I671, $A$9:$B$23, 2,FALSE))</f>
        <v/>
      </c>
      <c r="P671" t="str" cm="1">
        <f t="array" aca="1" ref="P671" ca="1">_xlfn.IFS(NOT($H671), "", $G671&lt;1, VLOOKUP("EMPTY",$D$29:$E$31,2,FALSE), $G671&gt;2, VLOOKUP("OVER",$D$29:$E$31,2,FALSE), TRUE, VLOOKUP(J671, $A$9:$B$23, 2,FALSE))</f>
        <v/>
      </c>
      <c r="Q671" t="str" cm="1">
        <f t="array" aca="1" ref="Q671" ca="1">_xlfn.IFS(NOT($H671), "", $G671&lt;2, VLOOKUP("EMPTY",$D$29:$E$31,2,FALSE), $G671&gt;2, VLOOKUP("OVER",$D$29:$E$31,2,FALSE), TRUE, VLOOKUP(K671, $A$9:$B$23, 2,FALSE))</f>
        <v/>
      </c>
    </row>
    <row r="672" spans="6:17" x14ac:dyDescent="0.3">
      <c r="F672">
        <f ca="1">COUNTIF(OFFSET('정보 입력 시트'!$G675, 0, 0, 1, 15), $E$2)</f>
        <v>0</v>
      </c>
      <c r="G672">
        <f ca="1">COUNTIF(OFFSET('정보 입력 시트'!$G675, 0, 0, 1, 15), $E$3)</f>
        <v>0</v>
      </c>
      <c r="H672" t="b">
        <f t="shared" ca="1" si="73"/>
        <v>0</v>
      </c>
      <c r="I672" t="str">
        <f ca="1">IF(NOT($H672), "", IF($F672=1,MATCH($E$2,OFFSET('정보 입력 시트'!$G675, 0, 0, 1, 15),0),0))</f>
        <v/>
      </c>
      <c r="J672" t="str">
        <f ca="1">IF(NOT($H672),"",IF($G672&lt;1, 0, MATCH($E$3,OFFSET('정보 입력 시트'!$G675, 0, 0, 1, 15),0)))</f>
        <v/>
      </c>
      <c r="K672" t="str">
        <f ca="1">IF(NOT($H672),"",IF($G672&lt;2, 0, MATCH($E$3,OFFSET('정보 입력 시트'!$G675, 0, J672, 1, 15-J672),0)+J672))</f>
        <v/>
      </c>
      <c r="L672" t="str">
        <f t="shared" ca="1" si="74"/>
        <v/>
      </c>
      <c r="M672" t="str" cm="1">
        <f t="array" aca="1" ref="M672" ca="1">_xlfn.IFS(NOT($H672),"",$L672=0,0,TRUE,J672)</f>
        <v/>
      </c>
      <c r="N672" t="str" cm="1">
        <f t="array" aca="1" ref="N672" ca="1">_xlfn.IFS(NOT($H672),"",$L672=0,0,TRUE,K672)</f>
        <v/>
      </c>
      <c r="O672" t="str" cm="1">
        <f t="array" aca="1" ref="O672" ca="1">_xlfn.IFS(NOT($H672), "", $F672=0, IF($G672=0, VLOOKUP("EMPTY",$D$29:$E$31,2,FALSE), VLOOKUP("REQUIRED",$D$29:$E$31,2,FALSE)), $F672&gt;1, VLOOKUP("OVER",$D$29:$E$31,2,FALSE), TRUE, VLOOKUP(I672, $A$9:$B$23, 2,FALSE))</f>
        <v/>
      </c>
      <c r="P672" t="str" cm="1">
        <f t="array" aca="1" ref="P672" ca="1">_xlfn.IFS(NOT($H672), "", $G672&lt;1, VLOOKUP("EMPTY",$D$29:$E$31,2,FALSE), $G672&gt;2, VLOOKUP("OVER",$D$29:$E$31,2,FALSE), TRUE, VLOOKUP(J672, $A$9:$B$23, 2,FALSE))</f>
        <v/>
      </c>
      <c r="Q672" t="str" cm="1">
        <f t="array" aca="1" ref="Q672" ca="1">_xlfn.IFS(NOT($H672), "", $G672&lt;2, VLOOKUP("EMPTY",$D$29:$E$31,2,FALSE), $G672&gt;2, VLOOKUP("OVER",$D$29:$E$31,2,FALSE), TRUE, VLOOKUP(K672, $A$9:$B$23, 2,FALSE))</f>
        <v/>
      </c>
    </row>
    <row r="673" spans="6:17" x14ac:dyDescent="0.3">
      <c r="F673">
        <f ca="1">COUNTIF(OFFSET('정보 입력 시트'!$G676, 0, 0, 1, 15), $E$2)</f>
        <v>0</v>
      </c>
      <c r="G673">
        <f ca="1">COUNTIF(OFFSET('정보 입력 시트'!$G676, 0, 0, 1, 15), $E$3)</f>
        <v>0</v>
      </c>
      <c r="H673" t="b">
        <f t="shared" ca="1" si="73"/>
        <v>0</v>
      </c>
      <c r="I673" t="str">
        <f ca="1">IF(NOT($H673), "", IF($F673=1,MATCH($E$2,OFFSET('정보 입력 시트'!$G676, 0, 0, 1, 15),0),0))</f>
        <v/>
      </c>
      <c r="J673" t="str">
        <f ca="1">IF(NOT($H673),"",IF($G673&lt;1, 0, MATCH($E$3,OFFSET('정보 입력 시트'!$G676, 0, 0, 1, 15),0)))</f>
        <v/>
      </c>
      <c r="K673" t="str">
        <f ca="1">IF(NOT($H673),"",IF($G673&lt;2, 0, MATCH($E$3,OFFSET('정보 입력 시트'!$G676, 0, J673, 1, 15-J673),0)+J673))</f>
        <v/>
      </c>
      <c r="L673" t="str">
        <f t="shared" ca="1" si="74"/>
        <v/>
      </c>
      <c r="M673" t="str" cm="1">
        <f t="array" aca="1" ref="M673" ca="1">_xlfn.IFS(NOT($H673),"",$L673=0,0,TRUE,J673)</f>
        <v/>
      </c>
      <c r="N673" t="str" cm="1">
        <f t="array" aca="1" ref="N673" ca="1">_xlfn.IFS(NOT($H673),"",$L673=0,0,TRUE,K673)</f>
        <v/>
      </c>
      <c r="O673" t="str" cm="1">
        <f t="array" aca="1" ref="O673" ca="1">_xlfn.IFS(NOT($H673), "", $F673=0, IF($G673=0, VLOOKUP("EMPTY",$D$29:$E$31,2,FALSE), VLOOKUP("REQUIRED",$D$29:$E$31,2,FALSE)), $F673&gt;1, VLOOKUP("OVER",$D$29:$E$31,2,FALSE), TRUE, VLOOKUP(I673, $A$9:$B$23, 2,FALSE))</f>
        <v/>
      </c>
      <c r="P673" t="str" cm="1">
        <f t="array" aca="1" ref="P673" ca="1">_xlfn.IFS(NOT($H673), "", $G673&lt;1, VLOOKUP("EMPTY",$D$29:$E$31,2,FALSE), $G673&gt;2, VLOOKUP("OVER",$D$29:$E$31,2,FALSE), TRUE, VLOOKUP(J673, $A$9:$B$23, 2,FALSE))</f>
        <v/>
      </c>
      <c r="Q673" t="str" cm="1">
        <f t="array" aca="1" ref="Q673" ca="1">_xlfn.IFS(NOT($H673), "", $G673&lt;2, VLOOKUP("EMPTY",$D$29:$E$31,2,FALSE), $G673&gt;2, VLOOKUP("OVER",$D$29:$E$31,2,FALSE), TRUE, VLOOKUP(K673, $A$9:$B$23, 2,FALSE))</f>
        <v/>
      </c>
    </row>
    <row r="674" spans="6:17" x14ac:dyDescent="0.3">
      <c r="F674">
        <f ca="1">COUNTIF(OFFSET('정보 입력 시트'!$G677, 0, 0, 1, 15), $E$2)</f>
        <v>0</v>
      </c>
      <c r="G674">
        <f ca="1">COUNTIF(OFFSET('정보 입력 시트'!$G677, 0, 0, 1, 15), $E$3)</f>
        <v>0</v>
      </c>
      <c r="H674" t="b">
        <f t="shared" ca="1" si="73"/>
        <v>0</v>
      </c>
      <c r="I674" t="str">
        <f ca="1">IF(NOT($H674), "", IF($F674=1,MATCH($E$2,OFFSET('정보 입력 시트'!$G677, 0, 0, 1, 15),0),0))</f>
        <v/>
      </c>
      <c r="J674" t="str">
        <f ca="1">IF(NOT($H674),"",IF($G674&lt;1, 0, MATCH($E$3,OFFSET('정보 입력 시트'!$G677, 0, 0, 1, 15),0)))</f>
        <v/>
      </c>
      <c r="K674" t="str">
        <f ca="1">IF(NOT($H674),"",IF($G674&lt;2, 0, MATCH($E$3,OFFSET('정보 입력 시트'!$G677, 0, J674, 1, 15-J674),0)+J674))</f>
        <v/>
      </c>
      <c r="L674" t="str">
        <f t="shared" ca="1" si="74"/>
        <v/>
      </c>
      <c r="M674" t="str" cm="1">
        <f t="array" aca="1" ref="M674" ca="1">_xlfn.IFS(NOT($H674),"",$L674=0,0,TRUE,J674)</f>
        <v/>
      </c>
      <c r="N674" t="str" cm="1">
        <f t="array" aca="1" ref="N674" ca="1">_xlfn.IFS(NOT($H674),"",$L674=0,0,TRUE,K674)</f>
        <v/>
      </c>
      <c r="O674" t="str" cm="1">
        <f t="array" aca="1" ref="O674" ca="1">_xlfn.IFS(NOT($H674), "", $F674=0, IF($G674=0, VLOOKUP("EMPTY",$D$29:$E$31,2,FALSE), VLOOKUP("REQUIRED",$D$29:$E$31,2,FALSE)), $F674&gt;1, VLOOKUP("OVER",$D$29:$E$31,2,FALSE), TRUE, VLOOKUP(I674, $A$9:$B$23, 2,FALSE))</f>
        <v/>
      </c>
      <c r="P674" t="str" cm="1">
        <f t="array" aca="1" ref="P674" ca="1">_xlfn.IFS(NOT($H674), "", $G674&lt;1, VLOOKUP("EMPTY",$D$29:$E$31,2,FALSE), $G674&gt;2, VLOOKUP("OVER",$D$29:$E$31,2,FALSE), TRUE, VLOOKUP(J674, $A$9:$B$23, 2,FALSE))</f>
        <v/>
      </c>
      <c r="Q674" t="str" cm="1">
        <f t="array" aca="1" ref="Q674" ca="1">_xlfn.IFS(NOT($H674), "", $G674&lt;2, VLOOKUP("EMPTY",$D$29:$E$31,2,FALSE), $G674&gt;2, VLOOKUP("OVER",$D$29:$E$31,2,FALSE), TRUE, VLOOKUP(K674, $A$9:$B$23, 2,FALSE))</f>
        <v/>
      </c>
    </row>
    <row r="675" spans="6:17" x14ac:dyDescent="0.3">
      <c r="F675">
        <f ca="1">COUNTIF(OFFSET('정보 입력 시트'!$G678, 0, 0, 1, 15), $E$2)</f>
        <v>0</v>
      </c>
      <c r="G675">
        <f ca="1">COUNTIF(OFFSET('정보 입력 시트'!$G678, 0, 0, 1, 15), $E$3)</f>
        <v>0</v>
      </c>
      <c r="H675" t="b">
        <f t="shared" ca="1" si="73"/>
        <v>0</v>
      </c>
      <c r="I675" t="str">
        <f ca="1">IF(NOT($H675), "", IF($F675=1,MATCH($E$2,OFFSET('정보 입력 시트'!$G678, 0, 0, 1, 15),0),0))</f>
        <v/>
      </c>
      <c r="J675" t="str">
        <f ca="1">IF(NOT($H675),"",IF($G675&lt;1, 0, MATCH($E$3,OFFSET('정보 입력 시트'!$G678, 0, 0, 1, 15),0)))</f>
        <v/>
      </c>
      <c r="K675" t="str">
        <f ca="1">IF(NOT($H675),"",IF($G675&lt;2, 0, MATCH($E$3,OFFSET('정보 입력 시트'!$G678, 0, J675, 1, 15-J675),0)+J675))</f>
        <v/>
      </c>
      <c r="L675" t="str">
        <f t="shared" ca="1" si="74"/>
        <v/>
      </c>
      <c r="M675" t="str" cm="1">
        <f t="array" aca="1" ref="M675" ca="1">_xlfn.IFS(NOT($H675),"",$L675=0,0,TRUE,J675)</f>
        <v/>
      </c>
      <c r="N675" t="str" cm="1">
        <f t="array" aca="1" ref="N675" ca="1">_xlfn.IFS(NOT($H675),"",$L675=0,0,TRUE,K675)</f>
        <v/>
      </c>
      <c r="O675" t="str" cm="1">
        <f t="array" aca="1" ref="O675" ca="1">_xlfn.IFS(NOT($H675), "", $F675=0, IF($G675=0, VLOOKUP("EMPTY",$D$29:$E$31,2,FALSE), VLOOKUP("REQUIRED",$D$29:$E$31,2,FALSE)), $F675&gt;1, VLOOKUP("OVER",$D$29:$E$31,2,FALSE), TRUE, VLOOKUP(I675, $A$9:$B$23, 2,FALSE))</f>
        <v/>
      </c>
      <c r="P675" t="str" cm="1">
        <f t="array" aca="1" ref="P675" ca="1">_xlfn.IFS(NOT($H675), "", $G675&lt;1, VLOOKUP("EMPTY",$D$29:$E$31,2,FALSE), $G675&gt;2, VLOOKUP("OVER",$D$29:$E$31,2,FALSE), TRUE, VLOOKUP(J675, $A$9:$B$23, 2,FALSE))</f>
        <v/>
      </c>
      <c r="Q675" t="str" cm="1">
        <f t="array" aca="1" ref="Q675" ca="1">_xlfn.IFS(NOT($H675), "", $G675&lt;2, VLOOKUP("EMPTY",$D$29:$E$31,2,FALSE), $G675&gt;2, VLOOKUP("OVER",$D$29:$E$31,2,FALSE), TRUE, VLOOKUP(K675, $A$9:$B$23, 2,FALSE))</f>
        <v/>
      </c>
    </row>
    <row r="676" spans="6:17" x14ac:dyDescent="0.3">
      <c r="F676">
        <f ca="1">COUNTIF(OFFSET('정보 입력 시트'!$G679, 0, 0, 1, 15), $E$2)</f>
        <v>0</v>
      </c>
      <c r="G676">
        <f ca="1">COUNTIF(OFFSET('정보 입력 시트'!$G679, 0, 0, 1, 15), $E$3)</f>
        <v>0</v>
      </c>
      <c r="H676" t="b">
        <f t="shared" ca="1" si="73"/>
        <v>0</v>
      </c>
      <c r="I676" t="str">
        <f ca="1">IF(NOT($H676), "", IF($F676=1,MATCH($E$2,OFFSET('정보 입력 시트'!$G679, 0, 0, 1, 15),0),0))</f>
        <v/>
      </c>
      <c r="J676" t="str">
        <f ca="1">IF(NOT($H676),"",IF($G676&lt;1, 0, MATCH($E$3,OFFSET('정보 입력 시트'!$G679, 0, 0, 1, 15),0)))</f>
        <v/>
      </c>
      <c r="K676" t="str">
        <f ca="1">IF(NOT($H676),"",IF($G676&lt;2, 0, MATCH($E$3,OFFSET('정보 입력 시트'!$G679, 0, J676, 1, 15-J676),0)+J676))</f>
        <v/>
      </c>
      <c r="L676" t="str">
        <f t="shared" ca="1" si="74"/>
        <v/>
      </c>
      <c r="M676" t="str" cm="1">
        <f t="array" aca="1" ref="M676" ca="1">_xlfn.IFS(NOT($H676),"",$L676=0,0,TRUE,J676)</f>
        <v/>
      </c>
      <c r="N676" t="str" cm="1">
        <f t="array" aca="1" ref="N676" ca="1">_xlfn.IFS(NOT($H676),"",$L676=0,0,TRUE,K676)</f>
        <v/>
      </c>
      <c r="O676" t="str" cm="1">
        <f t="array" aca="1" ref="O676" ca="1">_xlfn.IFS(NOT($H676), "", $F676=0, IF($G676=0, VLOOKUP("EMPTY",$D$29:$E$31,2,FALSE), VLOOKUP("REQUIRED",$D$29:$E$31,2,FALSE)), $F676&gt;1, VLOOKUP("OVER",$D$29:$E$31,2,FALSE), TRUE, VLOOKUP(I676, $A$9:$B$23, 2,FALSE))</f>
        <v/>
      </c>
      <c r="P676" t="str" cm="1">
        <f t="array" aca="1" ref="P676" ca="1">_xlfn.IFS(NOT($H676), "", $G676&lt;1, VLOOKUP("EMPTY",$D$29:$E$31,2,FALSE), $G676&gt;2, VLOOKUP("OVER",$D$29:$E$31,2,FALSE), TRUE, VLOOKUP(J676, $A$9:$B$23, 2,FALSE))</f>
        <v/>
      </c>
      <c r="Q676" t="str" cm="1">
        <f t="array" aca="1" ref="Q676" ca="1">_xlfn.IFS(NOT($H676), "", $G676&lt;2, VLOOKUP("EMPTY",$D$29:$E$31,2,FALSE), $G676&gt;2, VLOOKUP("OVER",$D$29:$E$31,2,FALSE), TRUE, VLOOKUP(K676, $A$9:$B$23, 2,FALSE))</f>
        <v/>
      </c>
    </row>
    <row r="677" spans="6:17" x14ac:dyDescent="0.3">
      <c r="F677">
        <f ca="1">COUNTIF(OFFSET('정보 입력 시트'!$G680, 0, 0, 1, 15), $E$2)</f>
        <v>0</v>
      </c>
      <c r="G677">
        <f ca="1">COUNTIF(OFFSET('정보 입력 시트'!$G680, 0, 0, 1, 15), $E$3)</f>
        <v>0</v>
      </c>
      <c r="H677" t="b">
        <f t="shared" ca="1" si="73"/>
        <v>0</v>
      </c>
      <c r="I677" t="str">
        <f ca="1">IF(NOT($H677), "", IF($F677=1,MATCH($E$2,OFFSET('정보 입력 시트'!$G680, 0, 0, 1, 15),0),0))</f>
        <v/>
      </c>
      <c r="J677" t="str">
        <f ca="1">IF(NOT($H677),"",IF($G677&lt;1, 0, MATCH($E$3,OFFSET('정보 입력 시트'!$G680, 0, 0, 1, 15),0)))</f>
        <v/>
      </c>
      <c r="K677" t="str">
        <f ca="1">IF(NOT($H677),"",IF($G677&lt;2, 0, MATCH($E$3,OFFSET('정보 입력 시트'!$G680, 0, J677, 1, 15-J677),0)+J677))</f>
        <v/>
      </c>
      <c r="L677" t="str">
        <f t="shared" ca="1" si="74"/>
        <v/>
      </c>
      <c r="M677" t="str" cm="1">
        <f t="array" aca="1" ref="M677" ca="1">_xlfn.IFS(NOT($H677),"",$L677=0,0,TRUE,J677)</f>
        <v/>
      </c>
      <c r="N677" t="str" cm="1">
        <f t="array" aca="1" ref="N677" ca="1">_xlfn.IFS(NOT($H677),"",$L677=0,0,TRUE,K677)</f>
        <v/>
      </c>
      <c r="O677" t="str" cm="1">
        <f t="array" aca="1" ref="O677" ca="1">_xlfn.IFS(NOT($H677), "", $F677=0, IF($G677=0, VLOOKUP("EMPTY",$D$29:$E$31,2,FALSE), VLOOKUP("REQUIRED",$D$29:$E$31,2,FALSE)), $F677&gt;1, VLOOKUP("OVER",$D$29:$E$31,2,FALSE), TRUE, VLOOKUP(I677, $A$9:$B$23, 2,FALSE))</f>
        <v/>
      </c>
      <c r="P677" t="str" cm="1">
        <f t="array" aca="1" ref="P677" ca="1">_xlfn.IFS(NOT($H677), "", $G677&lt;1, VLOOKUP("EMPTY",$D$29:$E$31,2,FALSE), $G677&gt;2, VLOOKUP("OVER",$D$29:$E$31,2,FALSE), TRUE, VLOOKUP(J677, $A$9:$B$23, 2,FALSE))</f>
        <v/>
      </c>
      <c r="Q677" t="str" cm="1">
        <f t="array" aca="1" ref="Q677" ca="1">_xlfn.IFS(NOT($H677), "", $G677&lt;2, VLOOKUP("EMPTY",$D$29:$E$31,2,FALSE), $G677&gt;2, VLOOKUP("OVER",$D$29:$E$31,2,FALSE), TRUE, VLOOKUP(K677, $A$9:$B$23, 2,FALSE))</f>
        <v/>
      </c>
    </row>
    <row r="678" spans="6:17" x14ac:dyDescent="0.3">
      <c r="F678">
        <f ca="1">COUNTIF(OFFSET('정보 입력 시트'!$G681, 0, 0, 1, 15), $E$2)</f>
        <v>0</v>
      </c>
      <c r="G678">
        <f ca="1">COUNTIF(OFFSET('정보 입력 시트'!$G681, 0, 0, 1, 15), $E$3)</f>
        <v>0</v>
      </c>
      <c r="H678" t="b">
        <f t="shared" ca="1" si="73"/>
        <v>0</v>
      </c>
      <c r="I678" t="str">
        <f ca="1">IF(NOT($H678), "", IF($F678=1,MATCH($E$2,OFFSET('정보 입력 시트'!$G681, 0, 0, 1, 15),0),0))</f>
        <v/>
      </c>
      <c r="J678" t="str">
        <f ca="1">IF(NOT($H678),"",IF($G678&lt;1, 0, MATCH($E$3,OFFSET('정보 입력 시트'!$G681, 0, 0, 1, 15),0)))</f>
        <v/>
      </c>
      <c r="K678" t="str">
        <f ca="1">IF(NOT($H678),"",IF($G678&lt;2, 0, MATCH($E$3,OFFSET('정보 입력 시트'!$G681, 0, J678, 1, 15-J678),0)+J678))</f>
        <v/>
      </c>
      <c r="L678" t="str">
        <f t="shared" ca="1" si="74"/>
        <v/>
      </c>
      <c r="M678" t="str" cm="1">
        <f t="array" aca="1" ref="M678" ca="1">_xlfn.IFS(NOT($H678),"",$L678=0,0,TRUE,J678)</f>
        <v/>
      </c>
      <c r="N678" t="str" cm="1">
        <f t="array" aca="1" ref="N678" ca="1">_xlfn.IFS(NOT($H678),"",$L678=0,0,TRUE,K678)</f>
        <v/>
      </c>
      <c r="O678" t="str" cm="1">
        <f t="array" aca="1" ref="O678" ca="1">_xlfn.IFS(NOT($H678), "", $F678=0, IF($G678=0, VLOOKUP("EMPTY",$D$29:$E$31,2,FALSE), VLOOKUP("REQUIRED",$D$29:$E$31,2,FALSE)), $F678&gt;1, VLOOKUP("OVER",$D$29:$E$31,2,FALSE), TRUE, VLOOKUP(I678, $A$9:$B$23, 2,FALSE))</f>
        <v/>
      </c>
      <c r="P678" t="str" cm="1">
        <f t="array" aca="1" ref="P678" ca="1">_xlfn.IFS(NOT($H678), "", $G678&lt;1, VLOOKUP("EMPTY",$D$29:$E$31,2,FALSE), $G678&gt;2, VLOOKUP("OVER",$D$29:$E$31,2,FALSE), TRUE, VLOOKUP(J678, $A$9:$B$23, 2,FALSE))</f>
        <v/>
      </c>
      <c r="Q678" t="str" cm="1">
        <f t="array" aca="1" ref="Q678" ca="1">_xlfn.IFS(NOT($H678), "", $G678&lt;2, VLOOKUP("EMPTY",$D$29:$E$31,2,FALSE), $G678&gt;2, VLOOKUP("OVER",$D$29:$E$31,2,FALSE), TRUE, VLOOKUP(K678, $A$9:$B$23, 2,FALSE))</f>
        <v/>
      </c>
    </row>
    <row r="679" spans="6:17" x14ac:dyDescent="0.3">
      <c r="F679">
        <f ca="1">COUNTIF(OFFSET('정보 입력 시트'!$G682, 0, 0, 1, 15), $E$2)</f>
        <v>0</v>
      </c>
      <c r="G679">
        <f ca="1">COUNTIF(OFFSET('정보 입력 시트'!$G682, 0, 0, 1, 15), $E$3)</f>
        <v>0</v>
      </c>
      <c r="H679" t="b">
        <f t="shared" ca="1" si="73"/>
        <v>0</v>
      </c>
      <c r="I679" t="str">
        <f ca="1">IF(NOT($H679), "", IF($F679=1,MATCH($E$2,OFFSET('정보 입력 시트'!$G682, 0, 0, 1, 15),0),0))</f>
        <v/>
      </c>
      <c r="J679" t="str">
        <f ca="1">IF(NOT($H679),"",IF($G679&lt;1, 0, MATCH($E$3,OFFSET('정보 입력 시트'!$G682, 0, 0, 1, 15),0)))</f>
        <v/>
      </c>
      <c r="K679" t="str">
        <f ca="1">IF(NOT($H679),"",IF($G679&lt;2, 0, MATCH($E$3,OFFSET('정보 입력 시트'!$G682, 0, J679, 1, 15-J679),0)+J679))</f>
        <v/>
      </c>
      <c r="L679" t="str">
        <f t="shared" ca="1" si="74"/>
        <v/>
      </c>
      <c r="M679" t="str" cm="1">
        <f t="array" aca="1" ref="M679" ca="1">_xlfn.IFS(NOT($H679),"",$L679=0,0,TRUE,J679)</f>
        <v/>
      </c>
      <c r="N679" t="str" cm="1">
        <f t="array" aca="1" ref="N679" ca="1">_xlfn.IFS(NOT($H679),"",$L679=0,0,TRUE,K679)</f>
        <v/>
      </c>
      <c r="O679" t="str" cm="1">
        <f t="array" aca="1" ref="O679" ca="1">_xlfn.IFS(NOT($H679), "", $F679=0, IF($G679=0, VLOOKUP("EMPTY",$D$29:$E$31,2,FALSE), VLOOKUP("REQUIRED",$D$29:$E$31,2,FALSE)), $F679&gt;1, VLOOKUP("OVER",$D$29:$E$31,2,FALSE), TRUE, VLOOKUP(I679, $A$9:$B$23, 2,FALSE))</f>
        <v/>
      </c>
      <c r="P679" t="str" cm="1">
        <f t="array" aca="1" ref="P679" ca="1">_xlfn.IFS(NOT($H679), "", $G679&lt;1, VLOOKUP("EMPTY",$D$29:$E$31,2,FALSE), $G679&gt;2, VLOOKUP("OVER",$D$29:$E$31,2,FALSE), TRUE, VLOOKUP(J679, $A$9:$B$23, 2,FALSE))</f>
        <v/>
      </c>
      <c r="Q679" t="str" cm="1">
        <f t="array" aca="1" ref="Q679" ca="1">_xlfn.IFS(NOT($H679), "", $G679&lt;2, VLOOKUP("EMPTY",$D$29:$E$31,2,FALSE), $G679&gt;2, VLOOKUP("OVER",$D$29:$E$31,2,FALSE), TRUE, VLOOKUP(K679, $A$9:$B$23, 2,FALSE))</f>
        <v/>
      </c>
    </row>
    <row r="680" spans="6:17" x14ac:dyDescent="0.3">
      <c r="F680">
        <f ca="1">COUNTIF(OFFSET('정보 입력 시트'!$G683, 0, 0, 1, 15), $E$2)</f>
        <v>0</v>
      </c>
      <c r="G680">
        <f ca="1">COUNTIF(OFFSET('정보 입력 시트'!$G683, 0, 0, 1, 15), $E$3)</f>
        <v>0</v>
      </c>
      <c r="H680" t="b">
        <f t="shared" ca="1" si="73"/>
        <v>0</v>
      </c>
      <c r="I680" t="str">
        <f ca="1">IF(NOT($H680), "", IF($F680=1,MATCH($E$2,OFFSET('정보 입력 시트'!$G683, 0, 0, 1, 15),0),0))</f>
        <v/>
      </c>
      <c r="J680" t="str">
        <f ca="1">IF(NOT($H680),"",IF($G680&lt;1, 0, MATCH($E$3,OFFSET('정보 입력 시트'!$G683, 0, 0, 1, 15),0)))</f>
        <v/>
      </c>
      <c r="K680" t="str">
        <f ca="1">IF(NOT($H680),"",IF($G680&lt;2, 0, MATCH($E$3,OFFSET('정보 입력 시트'!$G683, 0, J680, 1, 15-J680),0)+J680))</f>
        <v/>
      </c>
      <c r="L680" t="str">
        <f t="shared" ca="1" si="74"/>
        <v/>
      </c>
      <c r="M680" t="str" cm="1">
        <f t="array" aca="1" ref="M680" ca="1">_xlfn.IFS(NOT($H680),"",$L680=0,0,TRUE,J680)</f>
        <v/>
      </c>
      <c r="N680" t="str" cm="1">
        <f t="array" aca="1" ref="N680" ca="1">_xlfn.IFS(NOT($H680),"",$L680=0,0,TRUE,K680)</f>
        <v/>
      </c>
      <c r="O680" t="str" cm="1">
        <f t="array" aca="1" ref="O680" ca="1">_xlfn.IFS(NOT($H680), "", $F680=0, IF($G680=0, VLOOKUP("EMPTY",$D$29:$E$31,2,FALSE), VLOOKUP("REQUIRED",$D$29:$E$31,2,FALSE)), $F680&gt;1, VLOOKUP("OVER",$D$29:$E$31,2,FALSE), TRUE, VLOOKUP(I680, $A$9:$B$23, 2,FALSE))</f>
        <v/>
      </c>
      <c r="P680" t="str" cm="1">
        <f t="array" aca="1" ref="P680" ca="1">_xlfn.IFS(NOT($H680), "", $G680&lt;1, VLOOKUP("EMPTY",$D$29:$E$31,2,FALSE), $G680&gt;2, VLOOKUP("OVER",$D$29:$E$31,2,FALSE), TRUE, VLOOKUP(J680, $A$9:$B$23, 2,FALSE))</f>
        <v/>
      </c>
      <c r="Q680" t="str" cm="1">
        <f t="array" aca="1" ref="Q680" ca="1">_xlfn.IFS(NOT($H680), "", $G680&lt;2, VLOOKUP("EMPTY",$D$29:$E$31,2,FALSE), $G680&gt;2, VLOOKUP("OVER",$D$29:$E$31,2,FALSE), TRUE, VLOOKUP(K680, $A$9:$B$23, 2,FALSE))</f>
        <v/>
      </c>
    </row>
    <row r="681" spans="6:17" x14ac:dyDescent="0.3">
      <c r="F681">
        <f ca="1">COUNTIF(OFFSET('정보 입력 시트'!$G684, 0, 0, 1, 15), $E$2)</f>
        <v>0</v>
      </c>
      <c r="G681">
        <f ca="1">COUNTIF(OFFSET('정보 입력 시트'!$G684, 0, 0, 1, 15), $E$3)</f>
        <v>0</v>
      </c>
      <c r="H681" t="b">
        <f t="shared" ca="1" si="73"/>
        <v>0</v>
      </c>
      <c r="I681" t="str">
        <f ca="1">IF(NOT($H681), "", IF($F681=1,MATCH($E$2,OFFSET('정보 입력 시트'!$G684, 0, 0, 1, 15),0),0))</f>
        <v/>
      </c>
      <c r="J681" t="str">
        <f ca="1">IF(NOT($H681),"",IF($G681&lt;1, 0, MATCH($E$3,OFFSET('정보 입력 시트'!$G684, 0, 0, 1, 15),0)))</f>
        <v/>
      </c>
      <c r="K681" t="str">
        <f ca="1">IF(NOT($H681),"",IF($G681&lt;2, 0, MATCH($E$3,OFFSET('정보 입력 시트'!$G684, 0, J681, 1, 15-J681),0)+J681))</f>
        <v/>
      </c>
      <c r="L681" t="str">
        <f t="shared" ca="1" si="74"/>
        <v/>
      </c>
      <c r="M681" t="str" cm="1">
        <f t="array" aca="1" ref="M681" ca="1">_xlfn.IFS(NOT($H681),"",$L681=0,0,TRUE,J681)</f>
        <v/>
      </c>
      <c r="N681" t="str" cm="1">
        <f t="array" aca="1" ref="N681" ca="1">_xlfn.IFS(NOT($H681),"",$L681=0,0,TRUE,K681)</f>
        <v/>
      </c>
      <c r="O681" t="str" cm="1">
        <f t="array" aca="1" ref="O681" ca="1">_xlfn.IFS(NOT($H681), "", $F681=0, IF($G681=0, VLOOKUP("EMPTY",$D$29:$E$31,2,FALSE), VLOOKUP("REQUIRED",$D$29:$E$31,2,FALSE)), $F681&gt;1, VLOOKUP("OVER",$D$29:$E$31,2,FALSE), TRUE, VLOOKUP(I681, $A$9:$B$23, 2,FALSE))</f>
        <v/>
      </c>
      <c r="P681" t="str" cm="1">
        <f t="array" aca="1" ref="P681" ca="1">_xlfn.IFS(NOT($H681), "", $G681&lt;1, VLOOKUP("EMPTY",$D$29:$E$31,2,FALSE), $G681&gt;2, VLOOKUP("OVER",$D$29:$E$31,2,FALSE), TRUE, VLOOKUP(J681, $A$9:$B$23, 2,FALSE))</f>
        <v/>
      </c>
      <c r="Q681" t="str" cm="1">
        <f t="array" aca="1" ref="Q681" ca="1">_xlfn.IFS(NOT($H681), "", $G681&lt;2, VLOOKUP("EMPTY",$D$29:$E$31,2,FALSE), $G681&gt;2, VLOOKUP("OVER",$D$29:$E$31,2,FALSE), TRUE, VLOOKUP(K681, $A$9:$B$23, 2,FALSE))</f>
        <v/>
      </c>
    </row>
    <row r="682" spans="6:17" x14ac:dyDescent="0.3">
      <c r="F682">
        <f ca="1">COUNTIF(OFFSET('정보 입력 시트'!$G685, 0, 0, 1, 15), $E$2)</f>
        <v>0</v>
      </c>
      <c r="G682">
        <f ca="1">COUNTIF(OFFSET('정보 입력 시트'!$G685, 0, 0, 1, 15), $E$3)</f>
        <v>0</v>
      </c>
      <c r="H682" t="b">
        <f t="shared" ca="1" si="73"/>
        <v>0</v>
      </c>
      <c r="I682" t="str">
        <f ca="1">IF(NOT($H682), "", IF($F682=1,MATCH($E$2,OFFSET('정보 입력 시트'!$G685, 0, 0, 1, 15),0),0))</f>
        <v/>
      </c>
      <c r="J682" t="str">
        <f ca="1">IF(NOT($H682),"",IF($G682&lt;1, 0, MATCH($E$3,OFFSET('정보 입력 시트'!$G685, 0, 0, 1, 15),0)))</f>
        <v/>
      </c>
      <c r="K682" t="str">
        <f ca="1">IF(NOT($H682),"",IF($G682&lt;2, 0, MATCH($E$3,OFFSET('정보 입력 시트'!$G685, 0, J682, 1, 15-J682),0)+J682))</f>
        <v/>
      </c>
      <c r="L682" t="str">
        <f t="shared" ca="1" si="74"/>
        <v/>
      </c>
      <c r="M682" t="str" cm="1">
        <f t="array" aca="1" ref="M682" ca="1">_xlfn.IFS(NOT($H682),"",$L682=0,0,TRUE,J682)</f>
        <v/>
      </c>
      <c r="N682" t="str" cm="1">
        <f t="array" aca="1" ref="N682" ca="1">_xlfn.IFS(NOT($H682),"",$L682=0,0,TRUE,K682)</f>
        <v/>
      </c>
      <c r="O682" t="str" cm="1">
        <f t="array" aca="1" ref="O682" ca="1">_xlfn.IFS(NOT($H682), "", $F682=0, IF($G682=0, VLOOKUP("EMPTY",$D$29:$E$31,2,FALSE), VLOOKUP("REQUIRED",$D$29:$E$31,2,FALSE)), $F682&gt;1, VLOOKUP("OVER",$D$29:$E$31,2,FALSE), TRUE, VLOOKUP(I682, $A$9:$B$23, 2,FALSE))</f>
        <v/>
      </c>
      <c r="P682" t="str" cm="1">
        <f t="array" aca="1" ref="P682" ca="1">_xlfn.IFS(NOT($H682), "", $G682&lt;1, VLOOKUP("EMPTY",$D$29:$E$31,2,FALSE), $G682&gt;2, VLOOKUP("OVER",$D$29:$E$31,2,FALSE), TRUE, VLOOKUP(J682, $A$9:$B$23, 2,FALSE))</f>
        <v/>
      </c>
      <c r="Q682" t="str" cm="1">
        <f t="array" aca="1" ref="Q682" ca="1">_xlfn.IFS(NOT($H682), "", $G682&lt;2, VLOOKUP("EMPTY",$D$29:$E$31,2,FALSE), $G682&gt;2, VLOOKUP("OVER",$D$29:$E$31,2,FALSE), TRUE, VLOOKUP(K682, $A$9:$B$23, 2,FALSE))</f>
        <v/>
      </c>
    </row>
    <row r="683" spans="6:17" x14ac:dyDescent="0.3">
      <c r="F683">
        <f ca="1">COUNTIF(OFFSET('정보 입력 시트'!$G686, 0, 0, 1, 15), $E$2)</f>
        <v>0</v>
      </c>
      <c r="G683">
        <f ca="1">COUNTIF(OFFSET('정보 입력 시트'!$G686, 0, 0, 1, 15), $E$3)</f>
        <v>0</v>
      </c>
      <c r="H683" t="b">
        <f t="shared" ca="1" si="73"/>
        <v>0</v>
      </c>
      <c r="I683" t="str">
        <f ca="1">IF(NOT($H683), "", IF($F683=1,MATCH($E$2,OFFSET('정보 입력 시트'!$G686, 0, 0, 1, 15),0),0))</f>
        <v/>
      </c>
      <c r="J683" t="str">
        <f ca="1">IF(NOT($H683),"",IF($G683&lt;1, 0, MATCH($E$3,OFFSET('정보 입력 시트'!$G686, 0, 0, 1, 15),0)))</f>
        <v/>
      </c>
      <c r="K683" t="str">
        <f ca="1">IF(NOT($H683),"",IF($G683&lt;2, 0, MATCH($E$3,OFFSET('정보 입력 시트'!$G686, 0, J683, 1, 15-J683),0)+J683))</f>
        <v/>
      </c>
      <c r="L683" t="str">
        <f t="shared" ca="1" si="74"/>
        <v/>
      </c>
      <c r="M683" t="str" cm="1">
        <f t="array" aca="1" ref="M683" ca="1">_xlfn.IFS(NOT($H683),"",$L683=0,0,TRUE,J683)</f>
        <v/>
      </c>
      <c r="N683" t="str" cm="1">
        <f t="array" aca="1" ref="N683" ca="1">_xlfn.IFS(NOT($H683),"",$L683=0,0,TRUE,K683)</f>
        <v/>
      </c>
      <c r="O683" t="str" cm="1">
        <f t="array" aca="1" ref="O683" ca="1">_xlfn.IFS(NOT($H683), "", $F683=0, IF($G683=0, VLOOKUP("EMPTY",$D$29:$E$31,2,FALSE), VLOOKUP("REQUIRED",$D$29:$E$31,2,FALSE)), $F683&gt;1, VLOOKUP("OVER",$D$29:$E$31,2,FALSE), TRUE, VLOOKUP(I683, $A$9:$B$23, 2,FALSE))</f>
        <v/>
      </c>
      <c r="P683" t="str" cm="1">
        <f t="array" aca="1" ref="P683" ca="1">_xlfn.IFS(NOT($H683), "", $G683&lt;1, VLOOKUP("EMPTY",$D$29:$E$31,2,FALSE), $G683&gt;2, VLOOKUP("OVER",$D$29:$E$31,2,FALSE), TRUE, VLOOKUP(J683, $A$9:$B$23, 2,FALSE))</f>
        <v/>
      </c>
      <c r="Q683" t="str" cm="1">
        <f t="array" aca="1" ref="Q683" ca="1">_xlfn.IFS(NOT($H683), "", $G683&lt;2, VLOOKUP("EMPTY",$D$29:$E$31,2,FALSE), $G683&gt;2, VLOOKUP("OVER",$D$29:$E$31,2,FALSE), TRUE, VLOOKUP(K683, $A$9:$B$23, 2,FALSE))</f>
        <v/>
      </c>
    </row>
    <row r="684" spans="6:17" x14ac:dyDescent="0.3">
      <c r="F684">
        <f ca="1">COUNTIF(OFFSET('정보 입력 시트'!$G687, 0, 0, 1, 15), $E$2)</f>
        <v>0</v>
      </c>
      <c r="G684">
        <f ca="1">COUNTIF(OFFSET('정보 입력 시트'!$G687, 0, 0, 1, 15), $E$3)</f>
        <v>0</v>
      </c>
      <c r="H684" t="b">
        <f t="shared" ca="1" si="73"/>
        <v>0</v>
      </c>
      <c r="I684" t="str">
        <f ca="1">IF(NOT($H684), "", IF($F684=1,MATCH($E$2,OFFSET('정보 입력 시트'!$G687, 0, 0, 1, 15),0),0))</f>
        <v/>
      </c>
      <c r="J684" t="str">
        <f ca="1">IF(NOT($H684),"",IF($G684&lt;1, 0, MATCH($E$3,OFFSET('정보 입력 시트'!$G687, 0, 0, 1, 15),0)))</f>
        <v/>
      </c>
      <c r="K684" t="str">
        <f ca="1">IF(NOT($H684),"",IF($G684&lt;2, 0, MATCH($E$3,OFFSET('정보 입력 시트'!$G687, 0, J684, 1, 15-J684),0)+J684))</f>
        <v/>
      </c>
      <c r="L684" t="str">
        <f t="shared" ca="1" si="74"/>
        <v/>
      </c>
      <c r="M684" t="str" cm="1">
        <f t="array" aca="1" ref="M684" ca="1">_xlfn.IFS(NOT($H684),"",$L684=0,0,TRUE,J684)</f>
        <v/>
      </c>
      <c r="N684" t="str" cm="1">
        <f t="array" aca="1" ref="N684" ca="1">_xlfn.IFS(NOT($H684),"",$L684=0,0,TRUE,K684)</f>
        <v/>
      </c>
      <c r="O684" t="str" cm="1">
        <f t="array" aca="1" ref="O684" ca="1">_xlfn.IFS(NOT($H684), "", $F684=0, IF($G684=0, VLOOKUP("EMPTY",$D$29:$E$31,2,FALSE), VLOOKUP("REQUIRED",$D$29:$E$31,2,FALSE)), $F684&gt;1, VLOOKUP("OVER",$D$29:$E$31,2,FALSE), TRUE, VLOOKUP(I684, $A$9:$B$23, 2,FALSE))</f>
        <v/>
      </c>
      <c r="P684" t="str" cm="1">
        <f t="array" aca="1" ref="P684" ca="1">_xlfn.IFS(NOT($H684), "", $G684&lt;1, VLOOKUP("EMPTY",$D$29:$E$31,2,FALSE), $G684&gt;2, VLOOKUP("OVER",$D$29:$E$31,2,FALSE), TRUE, VLOOKUP(J684, $A$9:$B$23, 2,FALSE))</f>
        <v/>
      </c>
      <c r="Q684" t="str" cm="1">
        <f t="array" aca="1" ref="Q684" ca="1">_xlfn.IFS(NOT($H684), "", $G684&lt;2, VLOOKUP("EMPTY",$D$29:$E$31,2,FALSE), $G684&gt;2, VLOOKUP("OVER",$D$29:$E$31,2,FALSE), TRUE, VLOOKUP(K684, $A$9:$B$23, 2,FALSE))</f>
        <v/>
      </c>
    </row>
    <row r="685" spans="6:17" x14ac:dyDescent="0.3">
      <c r="F685">
        <f ca="1">COUNTIF(OFFSET('정보 입력 시트'!$G688, 0, 0, 1, 15), $E$2)</f>
        <v>0</v>
      </c>
      <c r="G685">
        <f ca="1">COUNTIF(OFFSET('정보 입력 시트'!$G688, 0, 0, 1, 15), $E$3)</f>
        <v>0</v>
      </c>
      <c r="H685" t="b">
        <f t="shared" ca="1" si="73"/>
        <v>0</v>
      </c>
      <c r="I685" t="str">
        <f ca="1">IF(NOT($H685), "", IF($F685=1,MATCH($E$2,OFFSET('정보 입력 시트'!$G688, 0, 0, 1, 15),0),0))</f>
        <v/>
      </c>
      <c r="J685" t="str">
        <f ca="1">IF(NOT($H685),"",IF($G685&lt;1, 0, MATCH($E$3,OFFSET('정보 입력 시트'!$G688, 0, 0, 1, 15),0)))</f>
        <v/>
      </c>
      <c r="K685" t="str">
        <f ca="1">IF(NOT($H685),"",IF($G685&lt;2, 0, MATCH($E$3,OFFSET('정보 입력 시트'!$G688, 0, J685, 1, 15-J685),0)+J685))</f>
        <v/>
      </c>
      <c r="L685" t="str">
        <f t="shared" ca="1" si="74"/>
        <v/>
      </c>
      <c r="M685" t="str" cm="1">
        <f t="array" aca="1" ref="M685" ca="1">_xlfn.IFS(NOT($H685),"",$L685=0,0,TRUE,J685)</f>
        <v/>
      </c>
      <c r="N685" t="str" cm="1">
        <f t="array" aca="1" ref="N685" ca="1">_xlfn.IFS(NOT($H685),"",$L685=0,0,TRUE,K685)</f>
        <v/>
      </c>
      <c r="O685" t="str" cm="1">
        <f t="array" aca="1" ref="O685" ca="1">_xlfn.IFS(NOT($H685), "", $F685=0, IF($G685=0, VLOOKUP("EMPTY",$D$29:$E$31,2,FALSE), VLOOKUP("REQUIRED",$D$29:$E$31,2,FALSE)), $F685&gt;1, VLOOKUP("OVER",$D$29:$E$31,2,FALSE), TRUE, VLOOKUP(I685, $A$9:$B$23, 2,FALSE))</f>
        <v/>
      </c>
      <c r="P685" t="str" cm="1">
        <f t="array" aca="1" ref="P685" ca="1">_xlfn.IFS(NOT($H685), "", $G685&lt;1, VLOOKUP("EMPTY",$D$29:$E$31,2,FALSE), $G685&gt;2, VLOOKUP("OVER",$D$29:$E$31,2,FALSE), TRUE, VLOOKUP(J685, $A$9:$B$23, 2,FALSE))</f>
        <v/>
      </c>
      <c r="Q685" t="str" cm="1">
        <f t="array" aca="1" ref="Q685" ca="1">_xlfn.IFS(NOT($H685), "", $G685&lt;2, VLOOKUP("EMPTY",$D$29:$E$31,2,FALSE), $G685&gt;2, VLOOKUP("OVER",$D$29:$E$31,2,FALSE), TRUE, VLOOKUP(K685, $A$9:$B$23, 2,FALSE))</f>
        <v/>
      </c>
    </row>
    <row r="686" spans="6:17" x14ac:dyDescent="0.3">
      <c r="F686">
        <f ca="1">COUNTIF(OFFSET('정보 입력 시트'!$G689, 0, 0, 1, 15), $E$2)</f>
        <v>0</v>
      </c>
      <c r="G686">
        <f ca="1">COUNTIF(OFFSET('정보 입력 시트'!$G689, 0, 0, 1, 15), $E$3)</f>
        <v>0</v>
      </c>
      <c r="H686" t="b">
        <f t="shared" ca="1" si="73"/>
        <v>0</v>
      </c>
      <c r="I686" t="str">
        <f ca="1">IF(NOT($H686), "", IF($F686=1,MATCH($E$2,OFFSET('정보 입력 시트'!$G689, 0, 0, 1, 15),0),0))</f>
        <v/>
      </c>
      <c r="J686" t="str">
        <f ca="1">IF(NOT($H686),"",IF($G686&lt;1, 0, MATCH($E$3,OFFSET('정보 입력 시트'!$G689, 0, 0, 1, 15),0)))</f>
        <v/>
      </c>
      <c r="K686" t="str">
        <f ca="1">IF(NOT($H686),"",IF($G686&lt;2, 0, MATCH($E$3,OFFSET('정보 입력 시트'!$G689, 0, J686, 1, 15-J686),0)+J686))</f>
        <v/>
      </c>
      <c r="L686" t="str">
        <f t="shared" ca="1" si="74"/>
        <v/>
      </c>
      <c r="M686" t="str" cm="1">
        <f t="array" aca="1" ref="M686" ca="1">_xlfn.IFS(NOT($H686),"",$L686=0,0,TRUE,J686)</f>
        <v/>
      </c>
      <c r="N686" t="str" cm="1">
        <f t="array" aca="1" ref="N686" ca="1">_xlfn.IFS(NOT($H686),"",$L686=0,0,TRUE,K686)</f>
        <v/>
      </c>
      <c r="O686" t="str" cm="1">
        <f t="array" aca="1" ref="O686" ca="1">_xlfn.IFS(NOT($H686), "", $F686=0, IF($G686=0, VLOOKUP("EMPTY",$D$29:$E$31,2,FALSE), VLOOKUP("REQUIRED",$D$29:$E$31,2,FALSE)), $F686&gt;1, VLOOKUP("OVER",$D$29:$E$31,2,FALSE), TRUE, VLOOKUP(I686, $A$9:$B$23, 2,FALSE))</f>
        <v/>
      </c>
      <c r="P686" t="str" cm="1">
        <f t="array" aca="1" ref="P686" ca="1">_xlfn.IFS(NOT($H686), "", $G686&lt;1, VLOOKUP("EMPTY",$D$29:$E$31,2,FALSE), $G686&gt;2, VLOOKUP("OVER",$D$29:$E$31,2,FALSE), TRUE, VLOOKUP(J686, $A$9:$B$23, 2,FALSE))</f>
        <v/>
      </c>
      <c r="Q686" t="str" cm="1">
        <f t="array" aca="1" ref="Q686" ca="1">_xlfn.IFS(NOT($H686), "", $G686&lt;2, VLOOKUP("EMPTY",$D$29:$E$31,2,FALSE), $G686&gt;2, VLOOKUP("OVER",$D$29:$E$31,2,FALSE), TRUE, VLOOKUP(K686, $A$9:$B$23, 2,FALSE))</f>
        <v/>
      </c>
    </row>
    <row r="687" spans="6:17" x14ac:dyDescent="0.3">
      <c r="F687">
        <f ca="1">COUNTIF(OFFSET('정보 입력 시트'!$G690, 0, 0, 1, 15), $E$2)</f>
        <v>0</v>
      </c>
      <c r="G687">
        <f ca="1">COUNTIF(OFFSET('정보 입력 시트'!$G690, 0, 0, 1, 15), $E$3)</f>
        <v>0</v>
      </c>
      <c r="H687" t="b">
        <f t="shared" ca="1" si="73"/>
        <v>0</v>
      </c>
      <c r="I687" t="str">
        <f ca="1">IF(NOT($H687), "", IF($F687=1,MATCH($E$2,OFFSET('정보 입력 시트'!$G690, 0, 0, 1, 15),0),0))</f>
        <v/>
      </c>
      <c r="J687" t="str">
        <f ca="1">IF(NOT($H687),"",IF($G687&lt;1, 0, MATCH($E$3,OFFSET('정보 입력 시트'!$G690, 0, 0, 1, 15),0)))</f>
        <v/>
      </c>
      <c r="K687" t="str">
        <f ca="1">IF(NOT($H687),"",IF($G687&lt;2, 0, MATCH($E$3,OFFSET('정보 입력 시트'!$G690, 0, J687, 1, 15-J687),0)+J687))</f>
        <v/>
      </c>
      <c r="L687" t="str">
        <f t="shared" ca="1" si="74"/>
        <v/>
      </c>
      <c r="M687" t="str" cm="1">
        <f t="array" aca="1" ref="M687" ca="1">_xlfn.IFS(NOT($H687),"",$L687=0,0,TRUE,J687)</f>
        <v/>
      </c>
      <c r="N687" t="str" cm="1">
        <f t="array" aca="1" ref="N687" ca="1">_xlfn.IFS(NOT($H687),"",$L687=0,0,TRUE,K687)</f>
        <v/>
      </c>
      <c r="O687" t="str" cm="1">
        <f t="array" aca="1" ref="O687" ca="1">_xlfn.IFS(NOT($H687), "", $F687=0, IF($G687=0, VLOOKUP("EMPTY",$D$29:$E$31,2,FALSE), VLOOKUP("REQUIRED",$D$29:$E$31,2,FALSE)), $F687&gt;1, VLOOKUP("OVER",$D$29:$E$31,2,FALSE), TRUE, VLOOKUP(I687, $A$9:$B$23, 2,FALSE))</f>
        <v/>
      </c>
      <c r="P687" t="str" cm="1">
        <f t="array" aca="1" ref="P687" ca="1">_xlfn.IFS(NOT($H687), "", $G687&lt;1, VLOOKUP("EMPTY",$D$29:$E$31,2,FALSE), $G687&gt;2, VLOOKUP("OVER",$D$29:$E$31,2,FALSE), TRUE, VLOOKUP(J687, $A$9:$B$23, 2,FALSE))</f>
        <v/>
      </c>
      <c r="Q687" t="str" cm="1">
        <f t="array" aca="1" ref="Q687" ca="1">_xlfn.IFS(NOT($H687), "", $G687&lt;2, VLOOKUP("EMPTY",$D$29:$E$31,2,FALSE), $G687&gt;2, VLOOKUP("OVER",$D$29:$E$31,2,FALSE), TRUE, VLOOKUP(K687, $A$9:$B$23, 2,FALSE))</f>
        <v/>
      </c>
    </row>
    <row r="688" spans="6:17" x14ac:dyDescent="0.3">
      <c r="F688">
        <f ca="1">COUNTIF(OFFSET('정보 입력 시트'!$G691, 0, 0, 1, 15), $E$2)</f>
        <v>0</v>
      </c>
      <c r="G688">
        <f ca="1">COUNTIF(OFFSET('정보 입력 시트'!$G691, 0, 0, 1, 15), $E$3)</f>
        <v>0</v>
      </c>
      <c r="H688" t="b">
        <f t="shared" ca="1" si="73"/>
        <v>0</v>
      </c>
      <c r="I688" t="str">
        <f ca="1">IF(NOT($H688), "", IF($F688=1,MATCH($E$2,OFFSET('정보 입력 시트'!$G691, 0, 0, 1, 15),0),0))</f>
        <v/>
      </c>
      <c r="J688" t="str">
        <f ca="1">IF(NOT($H688),"",IF($G688&lt;1, 0, MATCH($E$3,OFFSET('정보 입력 시트'!$G691, 0, 0, 1, 15),0)))</f>
        <v/>
      </c>
      <c r="K688" t="str">
        <f ca="1">IF(NOT($H688),"",IF($G688&lt;2, 0, MATCH($E$3,OFFSET('정보 입력 시트'!$G691, 0, J688, 1, 15-J688),0)+J688))</f>
        <v/>
      </c>
      <c r="L688" t="str">
        <f t="shared" ca="1" si="74"/>
        <v/>
      </c>
      <c r="M688" t="str" cm="1">
        <f t="array" aca="1" ref="M688" ca="1">_xlfn.IFS(NOT($H688),"",$L688=0,0,TRUE,J688)</f>
        <v/>
      </c>
      <c r="N688" t="str" cm="1">
        <f t="array" aca="1" ref="N688" ca="1">_xlfn.IFS(NOT($H688),"",$L688=0,0,TRUE,K688)</f>
        <v/>
      </c>
      <c r="O688" t="str" cm="1">
        <f t="array" aca="1" ref="O688" ca="1">_xlfn.IFS(NOT($H688), "", $F688=0, IF($G688=0, VLOOKUP("EMPTY",$D$29:$E$31,2,FALSE), VLOOKUP("REQUIRED",$D$29:$E$31,2,FALSE)), $F688&gt;1, VLOOKUP("OVER",$D$29:$E$31,2,FALSE), TRUE, VLOOKUP(I688, $A$9:$B$23, 2,FALSE))</f>
        <v/>
      </c>
      <c r="P688" t="str" cm="1">
        <f t="array" aca="1" ref="P688" ca="1">_xlfn.IFS(NOT($H688), "", $G688&lt;1, VLOOKUP("EMPTY",$D$29:$E$31,2,FALSE), $G688&gt;2, VLOOKUP("OVER",$D$29:$E$31,2,FALSE), TRUE, VLOOKUP(J688, $A$9:$B$23, 2,FALSE))</f>
        <v/>
      </c>
      <c r="Q688" t="str" cm="1">
        <f t="array" aca="1" ref="Q688" ca="1">_xlfn.IFS(NOT($H688), "", $G688&lt;2, VLOOKUP("EMPTY",$D$29:$E$31,2,FALSE), $G688&gt;2, VLOOKUP("OVER",$D$29:$E$31,2,FALSE), TRUE, VLOOKUP(K688, $A$9:$B$23, 2,FALSE))</f>
        <v/>
      </c>
    </row>
    <row r="689" spans="6:17" x14ac:dyDescent="0.3">
      <c r="F689">
        <f ca="1">COUNTIF(OFFSET('정보 입력 시트'!$G692, 0, 0, 1, 15), $E$2)</f>
        <v>0</v>
      </c>
      <c r="G689">
        <f ca="1">COUNTIF(OFFSET('정보 입력 시트'!$G692, 0, 0, 1, 15), $E$3)</f>
        <v>0</v>
      </c>
      <c r="H689" t="b">
        <f t="shared" ca="1" si="73"/>
        <v>0</v>
      </c>
      <c r="I689" t="str">
        <f ca="1">IF(NOT($H689), "", IF($F689=1,MATCH($E$2,OFFSET('정보 입력 시트'!$G692, 0, 0, 1, 15),0),0))</f>
        <v/>
      </c>
      <c r="J689" t="str">
        <f ca="1">IF(NOT($H689),"",IF($G689&lt;1, 0, MATCH($E$3,OFFSET('정보 입력 시트'!$G692, 0, 0, 1, 15),0)))</f>
        <v/>
      </c>
      <c r="K689" t="str">
        <f ca="1">IF(NOT($H689),"",IF($G689&lt;2, 0, MATCH($E$3,OFFSET('정보 입력 시트'!$G692, 0, J689, 1, 15-J689),0)+J689))</f>
        <v/>
      </c>
      <c r="L689" t="str">
        <f t="shared" ca="1" si="74"/>
        <v/>
      </c>
      <c r="M689" t="str" cm="1">
        <f t="array" aca="1" ref="M689" ca="1">_xlfn.IFS(NOT($H689),"",$L689=0,0,TRUE,J689)</f>
        <v/>
      </c>
      <c r="N689" t="str" cm="1">
        <f t="array" aca="1" ref="N689" ca="1">_xlfn.IFS(NOT($H689),"",$L689=0,0,TRUE,K689)</f>
        <v/>
      </c>
      <c r="O689" t="str" cm="1">
        <f t="array" aca="1" ref="O689" ca="1">_xlfn.IFS(NOT($H689), "", $F689=0, IF($G689=0, VLOOKUP("EMPTY",$D$29:$E$31,2,FALSE), VLOOKUP("REQUIRED",$D$29:$E$31,2,FALSE)), $F689&gt;1, VLOOKUP("OVER",$D$29:$E$31,2,FALSE), TRUE, VLOOKUP(I689, $A$9:$B$23, 2,FALSE))</f>
        <v/>
      </c>
      <c r="P689" t="str" cm="1">
        <f t="array" aca="1" ref="P689" ca="1">_xlfn.IFS(NOT($H689), "", $G689&lt;1, VLOOKUP("EMPTY",$D$29:$E$31,2,FALSE), $G689&gt;2, VLOOKUP("OVER",$D$29:$E$31,2,FALSE), TRUE, VLOOKUP(J689, $A$9:$B$23, 2,FALSE))</f>
        <v/>
      </c>
      <c r="Q689" t="str" cm="1">
        <f t="array" aca="1" ref="Q689" ca="1">_xlfn.IFS(NOT($H689), "", $G689&lt;2, VLOOKUP("EMPTY",$D$29:$E$31,2,FALSE), $G689&gt;2, VLOOKUP("OVER",$D$29:$E$31,2,FALSE), TRUE, VLOOKUP(K689, $A$9:$B$23, 2,FALSE))</f>
        <v/>
      </c>
    </row>
    <row r="690" spans="6:17" x14ac:dyDescent="0.3">
      <c r="F690">
        <f ca="1">COUNTIF(OFFSET('정보 입력 시트'!$G693, 0, 0, 1, 15), $E$2)</f>
        <v>0</v>
      </c>
      <c r="G690">
        <f ca="1">COUNTIF(OFFSET('정보 입력 시트'!$G693, 0, 0, 1, 15), $E$3)</f>
        <v>0</v>
      </c>
      <c r="H690" t="b">
        <f t="shared" ca="1" si="73"/>
        <v>0</v>
      </c>
      <c r="I690" t="str">
        <f ca="1">IF(NOT($H690), "", IF($F690=1,MATCH($E$2,OFFSET('정보 입력 시트'!$G693, 0, 0, 1, 15),0),0))</f>
        <v/>
      </c>
      <c r="J690" t="str">
        <f ca="1">IF(NOT($H690),"",IF($G690&lt;1, 0, MATCH($E$3,OFFSET('정보 입력 시트'!$G693, 0, 0, 1, 15),0)))</f>
        <v/>
      </c>
      <c r="K690" t="str">
        <f ca="1">IF(NOT($H690),"",IF($G690&lt;2, 0, MATCH($E$3,OFFSET('정보 입력 시트'!$G693, 0, J690, 1, 15-J690),0)+J690))</f>
        <v/>
      </c>
      <c r="L690" t="str">
        <f t="shared" ca="1" si="74"/>
        <v/>
      </c>
      <c r="M690" t="str" cm="1">
        <f t="array" aca="1" ref="M690" ca="1">_xlfn.IFS(NOT($H690),"",$L690=0,0,TRUE,J690)</f>
        <v/>
      </c>
      <c r="N690" t="str" cm="1">
        <f t="array" aca="1" ref="N690" ca="1">_xlfn.IFS(NOT($H690),"",$L690=0,0,TRUE,K690)</f>
        <v/>
      </c>
      <c r="O690" t="str" cm="1">
        <f t="array" aca="1" ref="O690" ca="1">_xlfn.IFS(NOT($H690), "", $F690=0, IF($G690=0, VLOOKUP("EMPTY",$D$29:$E$31,2,FALSE), VLOOKUP("REQUIRED",$D$29:$E$31,2,FALSE)), $F690&gt;1, VLOOKUP("OVER",$D$29:$E$31,2,FALSE), TRUE, VLOOKUP(I690, $A$9:$B$23, 2,FALSE))</f>
        <v/>
      </c>
      <c r="P690" t="str" cm="1">
        <f t="array" aca="1" ref="P690" ca="1">_xlfn.IFS(NOT($H690), "", $G690&lt;1, VLOOKUP("EMPTY",$D$29:$E$31,2,FALSE), $G690&gt;2, VLOOKUP("OVER",$D$29:$E$31,2,FALSE), TRUE, VLOOKUP(J690, $A$9:$B$23, 2,FALSE))</f>
        <v/>
      </c>
      <c r="Q690" t="str" cm="1">
        <f t="array" aca="1" ref="Q690" ca="1">_xlfn.IFS(NOT($H690), "", $G690&lt;2, VLOOKUP("EMPTY",$D$29:$E$31,2,FALSE), $G690&gt;2, VLOOKUP("OVER",$D$29:$E$31,2,FALSE), TRUE, VLOOKUP(K690, $A$9:$B$23, 2,FALSE))</f>
        <v/>
      </c>
    </row>
    <row r="691" spans="6:17" x14ac:dyDescent="0.3">
      <c r="F691">
        <f ca="1">COUNTIF(OFFSET('정보 입력 시트'!$G694, 0, 0, 1, 15), $E$2)</f>
        <v>0</v>
      </c>
      <c r="G691">
        <f ca="1">COUNTIF(OFFSET('정보 입력 시트'!$G694, 0, 0, 1, 15), $E$3)</f>
        <v>0</v>
      </c>
      <c r="H691" t="b">
        <f t="shared" ca="1" si="73"/>
        <v>0</v>
      </c>
      <c r="I691" t="str">
        <f ca="1">IF(NOT($H691), "", IF($F691=1,MATCH($E$2,OFFSET('정보 입력 시트'!$G694, 0, 0, 1, 15),0),0))</f>
        <v/>
      </c>
      <c r="J691" t="str">
        <f ca="1">IF(NOT($H691),"",IF($G691&lt;1, 0, MATCH($E$3,OFFSET('정보 입력 시트'!$G694, 0, 0, 1, 15),0)))</f>
        <v/>
      </c>
      <c r="K691" t="str">
        <f ca="1">IF(NOT($H691),"",IF($G691&lt;2, 0, MATCH($E$3,OFFSET('정보 입력 시트'!$G694, 0, J691, 1, 15-J691),0)+J691))</f>
        <v/>
      </c>
      <c r="L691" t="str">
        <f t="shared" ca="1" si="74"/>
        <v/>
      </c>
      <c r="M691" t="str" cm="1">
        <f t="array" aca="1" ref="M691" ca="1">_xlfn.IFS(NOT($H691),"",$L691=0,0,TRUE,J691)</f>
        <v/>
      </c>
      <c r="N691" t="str" cm="1">
        <f t="array" aca="1" ref="N691" ca="1">_xlfn.IFS(NOT($H691),"",$L691=0,0,TRUE,K691)</f>
        <v/>
      </c>
      <c r="O691" t="str" cm="1">
        <f t="array" aca="1" ref="O691" ca="1">_xlfn.IFS(NOT($H691), "", $F691=0, IF($G691=0, VLOOKUP("EMPTY",$D$29:$E$31,2,FALSE), VLOOKUP("REQUIRED",$D$29:$E$31,2,FALSE)), $F691&gt;1, VLOOKUP("OVER",$D$29:$E$31,2,FALSE), TRUE, VLOOKUP(I691, $A$9:$B$23, 2,FALSE))</f>
        <v/>
      </c>
      <c r="P691" t="str" cm="1">
        <f t="array" aca="1" ref="P691" ca="1">_xlfn.IFS(NOT($H691), "", $G691&lt;1, VLOOKUP("EMPTY",$D$29:$E$31,2,FALSE), $G691&gt;2, VLOOKUP("OVER",$D$29:$E$31,2,FALSE), TRUE, VLOOKUP(J691, $A$9:$B$23, 2,FALSE))</f>
        <v/>
      </c>
      <c r="Q691" t="str" cm="1">
        <f t="array" aca="1" ref="Q691" ca="1">_xlfn.IFS(NOT($H691), "", $G691&lt;2, VLOOKUP("EMPTY",$D$29:$E$31,2,FALSE), $G691&gt;2, VLOOKUP("OVER",$D$29:$E$31,2,FALSE), TRUE, VLOOKUP(K691, $A$9:$B$23, 2,FALSE))</f>
        <v/>
      </c>
    </row>
    <row r="692" spans="6:17" x14ac:dyDescent="0.3">
      <c r="F692">
        <f ca="1">COUNTIF(OFFSET('정보 입력 시트'!$G695, 0, 0, 1, 15), $E$2)</f>
        <v>0</v>
      </c>
      <c r="G692">
        <f ca="1">COUNTIF(OFFSET('정보 입력 시트'!$G695, 0, 0, 1, 15), $E$3)</f>
        <v>0</v>
      </c>
      <c r="H692" t="b">
        <f t="shared" ca="1" si="73"/>
        <v>0</v>
      </c>
      <c r="I692" t="str">
        <f ca="1">IF(NOT($H692), "", IF($F692=1,MATCH($E$2,OFFSET('정보 입력 시트'!$G695, 0, 0, 1, 15),0),0))</f>
        <v/>
      </c>
      <c r="J692" t="str">
        <f ca="1">IF(NOT($H692),"",IF($G692&lt;1, 0, MATCH($E$3,OFFSET('정보 입력 시트'!$G695, 0, 0, 1, 15),0)))</f>
        <v/>
      </c>
      <c r="K692" t="str">
        <f ca="1">IF(NOT($H692),"",IF($G692&lt;2, 0, MATCH($E$3,OFFSET('정보 입력 시트'!$G695, 0, J692, 1, 15-J692),0)+J692))</f>
        <v/>
      </c>
      <c r="L692" t="str">
        <f t="shared" ca="1" si="74"/>
        <v/>
      </c>
      <c r="M692" t="str" cm="1">
        <f t="array" aca="1" ref="M692" ca="1">_xlfn.IFS(NOT($H692),"",$L692=0,0,TRUE,J692)</f>
        <v/>
      </c>
      <c r="N692" t="str" cm="1">
        <f t="array" aca="1" ref="N692" ca="1">_xlfn.IFS(NOT($H692),"",$L692=0,0,TRUE,K692)</f>
        <v/>
      </c>
      <c r="O692" t="str" cm="1">
        <f t="array" aca="1" ref="O692" ca="1">_xlfn.IFS(NOT($H692), "", $F692=0, IF($G692=0, VLOOKUP("EMPTY",$D$29:$E$31,2,FALSE), VLOOKUP("REQUIRED",$D$29:$E$31,2,FALSE)), $F692&gt;1, VLOOKUP("OVER",$D$29:$E$31,2,FALSE), TRUE, VLOOKUP(I692, $A$9:$B$23, 2,FALSE))</f>
        <v/>
      </c>
      <c r="P692" t="str" cm="1">
        <f t="array" aca="1" ref="P692" ca="1">_xlfn.IFS(NOT($H692), "", $G692&lt;1, VLOOKUP("EMPTY",$D$29:$E$31,2,FALSE), $G692&gt;2, VLOOKUP("OVER",$D$29:$E$31,2,FALSE), TRUE, VLOOKUP(J692, $A$9:$B$23, 2,FALSE))</f>
        <v/>
      </c>
      <c r="Q692" t="str" cm="1">
        <f t="array" aca="1" ref="Q692" ca="1">_xlfn.IFS(NOT($H692), "", $G692&lt;2, VLOOKUP("EMPTY",$D$29:$E$31,2,FALSE), $G692&gt;2, VLOOKUP("OVER",$D$29:$E$31,2,FALSE), TRUE, VLOOKUP(K692, $A$9:$B$23, 2,FALSE))</f>
        <v/>
      </c>
    </row>
    <row r="693" spans="6:17" x14ac:dyDescent="0.3">
      <c r="F693">
        <f ca="1">COUNTIF(OFFSET('정보 입력 시트'!$G696, 0, 0, 1, 15), $E$2)</f>
        <v>0</v>
      </c>
      <c r="G693">
        <f ca="1">COUNTIF(OFFSET('정보 입력 시트'!$G696, 0, 0, 1, 15), $E$3)</f>
        <v>0</v>
      </c>
      <c r="H693" t="b">
        <f t="shared" ca="1" si="73"/>
        <v>0</v>
      </c>
      <c r="I693" t="str">
        <f ca="1">IF(NOT($H693), "", IF($F693=1,MATCH($E$2,OFFSET('정보 입력 시트'!$G696, 0, 0, 1, 15),0),0))</f>
        <v/>
      </c>
      <c r="J693" t="str">
        <f ca="1">IF(NOT($H693),"",IF($G693&lt;1, 0, MATCH($E$3,OFFSET('정보 입력 시트'!$G696, 0, 0, 1, 15),0)))</f>
        <v/>
      </c>
      <c r="K693" t="str">
        <f ca="1">IF(NOT($H693),"",IF($G693&lt;2, 0, MATCH($E$3,OFFSET('정보 입력 시트'!$G696, 0, J693, 1, 15-J693),0)+J693))</f>
        <v/>
      </c>
      <c r="L693" t="str">
        <f t="shared" ca="1" si="74"/>
        <v/>
      </c>
      <c r="M693" t="str" cm="1">
        <f t="array" aca="1" ref="M693" ca="1">_xlfn.IFS(NOT($H693),"",$L693=0,0,TRUE,J693)</f>
        <v/>
      </c>
      <c r="N693" t="str" cm="1">
        <f t="array" aca="1" ref="N693" ca="1">_xlfn.IFS(NOT($H693),"",$L693=0,0,TRUE,K693)</f>
        <v/>
      </c>
      <c r="O693" t="str" cm="1">
        <f t="array" aca="1" ref="O693" ca="1">_xlfn.IFS(NOT($H693), "", $F693=0, IF($G693=0, VLOOKUP("EMPTY",$D$29:$E$31,2,FALSE), VLOOKUP("REQUIRED",$D$29:$E$31,2,FALSE)), $F693&gt;1, VLOOKUP("OVER",$D$29:$E$31,2,FALSE), TRUE, VLOOKUP(I693, $A$9:$B$23, 2,FALSE))</f>
        <v/>
      </c>
      <c r="P693" t="str" cm="1">
        <f t="array" aca="1" ref="P693" ca="1">_xlfn.IFS(NOT($H693), "", $G693&lt;1, VLOOKUP("EMPTY",$D$29:$E$31,2,FALSE), $G693&gt;2, VLOOKUP("OVER",$D$29:$E$31,2,FALSE), TRUE, VLOOKUP(J693, $A$9:$B$23, 2,FALSE))</f>
        <v/>
      </c>
      <c r="Q693" t="str" cm="1">
        <f t="array" aca="1" ref="Q693" ca="1">_xlfn.IFS(NOT($H693), "", $G693&lt;2, VLOOKUP("EMPTY",$D$29:$E$31,2,FALSE), $G693&gt;2, VLOOKUP("OVER",$D$29:$E$31,2,FALSE), TRUE, VLOOKUP(K693, $A$9:$B$23, 2,FALSE))</f>
        <v/>
      </c>
    </row>
    <row r="694" spans="6:17" x14ac:dyDescent="0.3">
      <c r="F694">
        <f ca="1">COUNTIF(OFFSET('정보 입력 시트'!$G697, 0, 0, 1, 15), $E$2)</f>
        <v>0</v>
      </c>
      <c r="G694">
        <f ca="1">COUNTIF(OFFSET('정보 입력 시트'!$G697, 0, 0, 1, 15), $E$3)</f>
        <v>0</v>
      </c>
      <c r="H694" t="b">
        <f t="shared" ca="1" si="73"/>
        <v>0</v>
      </c>
      <c r="I694" t="str">
        <f ca="1">IF(NOT($H694), "", IF($F694=1,MATCH($E$2,OFFSET('정보 입력 시트'!$G697, 0, 0, 1, 15),0),0))</f>
        <v/>
      </c>
      <c r="J694" t="str">
        <f ca="1">IF(NOT($H694),"",IF($G694&lt;1, 0, MATCH($E$3,OFFSET('정보 입력 시트'!$G697, 0, 0, 1, 15),0)))</f>
        <v/>
      </c>
      <c r="K694" t="str">
        <f ca="1">IF(NOT($H694),"",IF($G694&lt;2, 0, MATCH($E$3,OFFSET('정보 입력 시트'!$G697, 0, J694, 1, 15-J694),0)+J694))</f>
        <v/>
      </c>
      <c r="L694" t="str">
        <f t="shared" ca="1" si="74"/>
        <v/>
      </c>
      <c r="M694" t="str" cm="1">
        <f t="array" aca="1" ref="M694" ca="1">_xlfn.IFS(NOT($H694),"",$L694=0,0,TRUE,J694)</f>
        <v/>
      </c>
      <c r="N694" t="str" cm="1">
        <f t="array" aca="1" ref="N694" ca="1">_xlfn.IFS(NOT($H694),"",$L694=0,0,TRUE,K694)</f>
        <v/>
      </c>
      <c r="O694" t="str" cm="1">
        <f t="array" aca="1" ref="O694" ca="1">_xlfn.IFS(NOT($H694), "", $F694=0, IF($G694=0, VLOOKUP("EMPTY",$D$29:$E$31,2,FALSE), VLOOKUP("REQUIRED",$D$29:$E$31,2,FALSE)), $F694&gt;1, VLOOKUP("OVER",$D$29:$E$31,2,FALSE), TRUE, VLOOKUP(I694, $A$9:$B$23, 2,FALSE))</f>
        <v/>
      </c>
      <c r="P694" t="str" cm="1">
        <f t="array" aca="1" ref="P694" ca="1">_xlfn.IFS(NOT($H694), "", $G694&lt;1, VLOOKUP("EMPTY",$D$29:$E$31,2,FALSE), $G694&gt;2, VLOOKUP("OVER",$D$29:$E$31,2,FALSE), TRUE, VLOOKUP(J694, $A$9:$B$23, 2,FALSE))</f>
        <v/>
      </c>
      <c r="Q694" t="str" cm="1">
        <f t="array" aca="1" ref="Q694" ca="1">_xlfn.IFS(NOT($H694), "", $G694&lt;2, VLOOKUP("EMPTY",$D$29:$E$31,2,FALSE), $G694&gt;2, VLOOKUP("OVER",$D$29:$E$31,2,FALSE), TRUE, VLOOKUP(K694, $A$9:$B$23, 2,FALSE))</f>
        <v/>
      </c>
    </row>
    <row r="695" spans="6:17" x14ac:dyDescent="0.3">
      <c r="F695">
        <f ca="1">COUNTIF(OFFSET('정보 입력 시트'!$G698, 0, 0, 1, 15), $E$2)</f>
        <v>0</v>
      </c>
      <c r="G695">
        <f ca="1">COUNTIF(OFFSET('정보 입력 시트'!$G698, 0, 0, 1, 15), $E$3)</f>
        <v>0</v>
      </c>
      <c r="H695" t="b">
        <f t="shared" ca="1" si="73"/>
        <v>0</v>
      </c>
      <c r="I695" t="str">
        <f ca="1">IF(NOT($H695), "", IF($F695=1,MATCH($E$2,OFFSET('정보 입력 시트'!$G698, 0, 0, 1, 15),0),0))</f>
        <v/>
      </c>
      <c r="J695" t="str">
        <f ca="1">IF(NOT($H695),"",IF($G695&lt;1, 0, MATCH($E$3,OFFSET('정보 입력 시트'!$G698, 0, 0, 1, 15),0)))</f>
        <v/>
      </c>
      <c r="K695" t="str">
        <f ca="1">IF(NOT($H695),"",IF($G695&lt;2, 0, MATCH($E$3,OFFSET('정보 입력 시트'!$G698, 0, J695, 1, 15-J695),0)+J695))</f>
        <v/>
      </c>
      <c r="L695" t="str">
        <f t="shared" ca="1" si="74"/>
        <v/>
      </c>
      <c r="M695" t="str" cm="1">
        <f t="array" aca="1" ref="M695" ca="1">_xlfn.IFS(NOT($H695),"",$L695=0,0,TRUE,J695)</f>
        <v/>
      </c>
      <c r="N695" t="str" cm="1">
        <f t="array" aca="1" ref="N695" ca="1">_xlfn.IFS(NOT($H695),"",$L695=0,0,TRUE,K695)</f>
        <v/>
      </c>
      <c r="O695" t="str" cm="1">
        <f t="array" aca="1" ref="O695" ca="1">_xlfn.IFS(NOT($H695), "", $F695=0, IF($G695=0, VLOOKUP("EMPTY",$D$29:$E$31,2,FALSE), VLOOKUP("REQUIRED",$D$29:$E$31,2,FALSE)), $F695&gt;1, VLOOKUP("OVER",$D$29:$E$31,2,FALSE), TRUE, VLOOKUP(I695, $A$9:$B$23, 2,FALSE))</f>
        <v/>
      </c>
      <c r="P695" t="str" cm="1">
        <f t="array" aca="1" ref="P695" ca="1">_xlfn.IFS(NOT($H695), "", $G695&lt;1, VLOOKUP("EMPTY",$D$29:$E$31,2,FALSE), $G695&gt;2, VLOOKUP("OVER",$D$29:$E$31,2,FALSE), TRUE, VLOOKUP(J695, $A$9:$B$23, 2,FALSE))</f>
        <v/>
      </c>
      <c r="Q695" t="str" cm="1">
        <f t="array" aca="1" ref="Q695" ca="1">_xlfn.IFS(NOT($H695), "", $G695&lt;2, VLOOKUP("EMPTY",$D$29:$E$31,2,FALSE), $G695&gt;2, VLOOKUP("OVER",$D$29:$E$31,2,FALSE), TRUE, VLOOKUP(K695, $A$9:$B$23, 2,FALSE))</f>
        <v/>
      </c>
    </row>
    <row r="696" spans="6:17" x14ac:dyDescent="0.3">
      <c r="F696">
        <f ca="1">COUNTIF(OFFSET('정보 입력 시트'!$G699, 0, 0, 1, 15), $E$2)</f>
        <v>0</v>
      </c>
      <c r="G696">
        <f ca="1">COUNTIF(OFFSET('정보 입력 시트'!$G699, 0, 0, 1, 15), $E$3)</f>
        <v>0</v>
      </c>
      <c r="H696" t="b">
        <f t="shared" ca="1" si="73"/>
        <v>0</v>
      </c>
      <c r="I696" t="str">
        <f ca="1">IF(NOT($H696), "", IF($F696=1,MATCH($E$2,OFFSET('정보 입력 시트'!$G699, 0, 0, 1, 15),0),0))</f>
        <v/>
      </c>
      <c r="J696" t="str">
        <f ca="1">IF(NOT($H696),"",IF($G696&lt;1, 0, MATCH($E$3,OFFSET('정보 입력 시트'!$G699, 0, 0, 1, 15),0)))</f>
        <v/>
      </c>
      <c r="K696" t="str">
        <f ca="1">IF(NOT($H696),"",IF($G696&lt;2, 0, MATCH($E$3,OFFSET('정보 입력 시트'!$G699, 0, J696, 1, 15-J696),0)+J696))</f>
        <v/>
      </c>
      <c r="L696" t="str">
        <f t="shared" ca="1" si="74"/>
        <v/>
      </c>
      <c r="M696" t="str" cm="1">
        <f t="array" aca="1" ref="M696" ca="1">_xlfn.IFS(NOT($H696),"",$L696=0,0,TRUE,J696)</f>
        <v/>
      </c>
      <c r="N696" t="str" cm="1">
        <f t="array" aca="1" ref="N696" ca="1">_xlfn.IFS(NOT($H696),"",$L696=0,0,TRUE,K696)</f>
        <v/>
      </c>
      <c r="O696" t="str" cm="1">
        <f t="array" aca="1" ref="O696" ca="1">_xlfn.IFS(NOT($H696), "", $F696=0, IF($G696=0, VLOOKUP("EMPTY",$D$29:$E$31,2,FALSE), VLOOKUP("REQUIRED",$D$29:$E$31,2,FALSE)), $F696&gt;1, VLOOKUP("OVER",$D$29:$E$31,2,FALSE), TRUE, VLOOKUP(I696, $A$9:$B$23, 2,FALSE))</f>
        <v/>
      </c>
      <c r="P696" t="str" cm="1">
        <f t="array" aca="1" ref="P696" ca="1">_xlfn.IFS(NOT($H696), "", $G696&lt;1, VLOOKUP("EMPTY",$D$29:$E$31,2,FALSE), $G696&gt;2, VLOOKUP("OVER",$D$29:$E$31,2,FALSE), TRUE, VLOOKUP(J696, $A$9:$B$23, 2,FALSE))</f>
        <v/>
      </c>
      <c r="Q696" t="str" cm="1">
        <f t="array" aca="1" ref="Q696" ca="1">_xlfn.IFS(NOT($H696), "", $G696&lt;2, VLOOKUP("EMPTY",$D$29:$E$31,2,FALSE), $G696&gt;2, VLOOKUP("OVER",$D$29:$E$31,2,FALSE), TRUE, VLOOKUP(K696, $A$9:$B$23, 2,FALSE))</f>
        <v/>
      </c>
    </row>
    <row r="697" spans="6:17" x14ac:dyDescent="0.3">
      <c r="F697">
        <f ca="1">COUNTIF(OFFSET('정보 입력 시트'!$G700, 0, 0, 1, 15), $E$2)</f>
        <v>0</v>
      </c>
      <c r="G697">
        <f ca="1">COUNTIF(OFFSET('정보 입력 시트'!$G700, 0, 0, 1, 15), $E$3)</f>
        <v>0</v>
      </c>
      <c r="H697" t="b">
        <f t="shared" ca="1" si="73"/>
        <v>0</v>
      </c>
      <c r="I697" t="str">
        <f ca="1">IF(NOT($H697), "", IF($F697=1,MATCH($E$2,OFFSET('정보 입력 시트'!$G700, 0, 0, 1, 15),0),0))</f>
        <v/>
      </c>
      <c r="J697" t="str">
        <f ca="1">IF(NOT($H697),"",IF($G697&lt;1, 0, MATCH($E$3,OFFSET('정보 입력 시트'!$G700, 0, 0, 1, 15),0)))</f>
        <v/>
      </c>
      <c r="K697" t="str">
        <f ca="1">IF(NOT($H697),"",IF($G697&lt;2, 0, MATCH($E$3,OFFSET('정보 입력 시트'!$G700, 0, J697, 1, 15-J697),0)+J697))</f>
        <v/>
      </c>
      <c r="L697" t="str">
        <f t="shared" ca="1" si="74"/>
        <v/>
      </c>
      <c r="M697" t="str" cm="1">
        <f t="array" aca="1" ref="M697" ca="1">_xlfn.IFS(NOT($H697),"",$L697=0,0,TRUE,J697)</f>
        <v/>
      </c>
      <c r="N697" t="str" cm="1">
        <f t="array" aca="1" ref="N697" ca="1">_xlfn.IFS(NOT($H697),"",$L697=0,0,TRUE,K697)</f>
        <v/>
      </c>
      <c r="O697" t="str" cm="1">
        <f t="array" aca="1" ref="O697" ca="1">_xlfn.IFS(NOT($H697), "", $F697=0, IF($G697=0, VLOOKUP("EMPTY",$D$29:$E$31,2,FALSE), VLOOKUP("REQUIRED",$D$29:$E$31,2,FALSE)), $F697&gt;1, VLOOKUP("OVER",$D$29:$E$31,2,FALSE), TRUE, VLOOKUP(I697, $A$9:$B$23, 2,FALSE))</f>
        <v/>
      </c>
      <c r="P697" t="str" cm="1">
        <f t="array" aca="1" ref="P697" ca="1">_xlfn.IFS(NOT($H697), "", $G697&lt;1, VLOOKUP("EMPTY",$D$29:$E$31,2,FALSE), $G697&gt;2, VLOOKUP("OVER",$D$29:$E$31,2,FALSE), TRUE, VLOOKUP(J697, $A$9:$B$23, 2,FALSE))</f>
        <v/>
      </c>
      <c r="Q697" t="str" cm="1">
        <f t="array" aca="1" ref="Q697" ca="1">_xlfn.IFS(NOT($H697), "", $G697&lt;2, VLOOKUP("EMPTY",$D$29:$E$31,2,FALSE), $G697&gt;2, VLOOKUP("OVER",$D$29:$E$31,2,FALSE), TRUE, VLOOKUP(K697, $A$9:$B$23, 2,FALSE))</f>
        <v/>
      </c>
    </row>
    <row r="698" spans="6:17" x14ac:dyDescent="0.3">
      <c r="F698">
        <f ca="1">COUNTIF(OFFSET('정보 입력 시트'!$G701, 0, 0, 1, 15), $E$2)</f>
        <v>0</v>
      </c>
      <c r="G698">
        <f ca="1">COUNTIF(OFFSET('정보 입력 시트'!$G701, 0, 0, 1, 15), $E$3)</f>
        <v>0</v>
      </c>
      <c r="H698" t="b">
        <f t="shared" ca="1" si="73"/>
        <v>0</v>
      </c>
      <c r="I698" t="str">
        <f ca="1">IF(NOT($H698), "", IF($F698=1,MATCH($E$2,OFFSET('정보 입력 시트'!$G701, 0, 0, 1, 15),0),0))</f>
        <v/>
      </c>
      <c r="J698" t="str">
        <f ca="1">IF(NOT($H698),"",IF($G698&lt;1, 0, MATCH($E$3,OFFSET('정보 입력 시트'!$G701, 0, 0, 1, 15),0)))</f>
        <v/>
      </c>
      <c r="K698" t="str">
        <f ca="1">IF(NOT($H698),"",IF($G698&lt;2, 0, MATCH($E$3,OFFSET('정보 입력 시트'!$G701, 0, J698, 1, 15-J698),0)+J698))</f>
        <v/>
      </c>
      <c r="L698" t="str">
        <f t="shared" ca="1" si="74"/>
        <v/>
      </c>
      <c r="M698" t="str" cm="1">
        <f t="array" aca="1" ref="M698" ca="1">_xlfn.IFS(NOT($H698),"",$L698=0,0,TRUE,J698)</f>
        <v/>
      </c>
      <c r="N698" t="str" cm="1">
        <f t="array" aca="1" ref="N698" ca="1">_xlfn.IFS(NOT($H698),"",$L698=0,0,TRUE,K698)</f>
        <v/>
      </c>
      <c r="O698" t="str" cm="1">
        <f t="array" aca="1" ref="O698" ca="1">_xlfn.IFS(NOT($H698), "", $F698=0, IF($G698=0, VLOOKUP("EMPTY",$D$29:$E$31,2,FALSE), VLOOKUP("REQUIRED",$D$29:$E$31,2,FALSE)), $F698&gt;1, VLOOKUP("OVER",$D$29:$E$31,2,FALSE), TRUE, VLOOKUP(I698, $A$9:$B$23, 2,FALSE))</f>
        <v/>
      </c>
      <c r="P698" t="str" cm="1">
        <f t="array" aca="1" ref="P698" ca="1">_xlfn.IFS(NOT($H698), "", $G698&lt;1, VLOOKUP("EMPTY",$D$29:$E$31,2,FALSE), $G698&gt;2, VLOOKUP("OVER",$D$29:$E$31,2,FALSE), TRUE, VLOOKUP(J698, $A$9:$B$23, 2,FALSE))</f>
        <v/>
      </c>
      <c r="Q698" t="str" cm="1">
        <f t="array" aca="1" ref="Q698" ca="1">_xlfn.IFS(NOT($H698), "", $G698&lt;2, VLOOKUP("EMPTY",$D$29:$E$31,2,FALSE), $G698&gt;2, VLOOKUP("OVER",$D$29:$E$31,2,FALSE), TRUE, VLOOKUP(K698, $A$9:$B$23, 2,FALSE))</f>
        <v/>
      </c>
    </row>
    <row r="699" spans="6:17" x14ac:dyDescent="0.3">
      <c r="F699">
        <f ca="1">COUNTIF(OFFSET('정보 입력 시트'!$G702, 0, 0, 1, 15), $E$2)</f>
        <v>0</v>
      </c>
      <c r="G699">
        <f ca="1">COUNTIF(OFFSET('정보 입력 시트'!$G702, 0, 0, 1, 15), $E$3)</f>
        <v>0</v>
      </c>
      <c r="H699" t="b">
        <f t="shared" ca="1" si="73"/>
        <v>0</v>
      </c>
      <c r="I699" t="str">
        <f ca="1">IF(NOT($H699), "", IF($F699=1,MATCH($E$2,OFFSET('정보 입력 시트'!$G702, 0, 0, 1, 15),0),0))</f>
        <v/>
      </c>
      <c r="J699" t="str">
        <f ca="1">IF(NOT($H699),"",IF($G699&lt;1, 0, MATCH($E$3,OFFSET('정보 입력 시트'!$G702, 0, 0, 1, 15),0)))</f>
        <v/>
      </c>
      <c r="K699" t="str">
        <f ca="1">IF(NOT($H699),"",IF($G699&lt;2, 0, MATCH($E$3,OFFSET('정보 입력 시트'!$G702, 0, J699, 1, 15-J699),0)+J699))</f>
        <v/>
      </c>
      <c r="L699" t="str">
        <f t="shared" ca="1" si="74"/>
        <v/>
      </c>
      <c r="M699" t="str" cm="1">
        <f t="array" aca="1" ref="M699" ca="1">_xlfn.IFS(NOT($H699),"",$L699=0,0,TRUE,J699)</f>
        <v/>
      </c>
      <c r="N699" t="str" cm="1">
        <f t="array" aca="1" ref="N699" ca="1">_xlfn.IFS(NOT($H699),"",$L699=0,0,TRUE,K699)</f>
        <v/>
      </c>
      <c r="O699" t="str" cm="1">
        <f t="array" aca="1" ref="O699" ca="1">_xlfn.IFS(NOT($H699), "", $F699=0, IF($G699=0, VLOOKUP("EMPTY",$D$29:$E$31,2,FALSE), VLOOKUP("REQUIRED",$D$29:$E$31,2,FALSE)), $F699&gt;1, VLOOKUP("OVER",$D$29:$E$31,2,FALSE), TRUE, VLOOKUP(I699, $A$9:$B$23, 2,FALSE))</f>
        <v/>
      </c>
      <c r="P699" t="str" cm="1">
        <f t="array" aca="1" ref="P699" ca="1">_xlfn.IFS(NOT($H699), "", $G699&lt;1, VLOOKUP("EMPTY",$D$29:$E$31,2,FALSE), $G699&gt;2, VLOOKUP("OVER",$D$29:$E$31,2,FALSE), TRUE, VLOOKUP(J699, $A$9:$B$23, 2,FALSE))</f>
        <v/>
      </c>
      <c r="Q699" t="str" cm="1">
        <f t="array" aca="1" ref="Q699" ca="1">_xlfn.IFS(NOT($H699), "", $G699&lt;2, VLOOKUP("EMPTY",$D$29:$E$31,2,FALSE), $G699&gt;2, VLOOKUP("OVER",$D$29:$E$31,2,FALSE), TRUE, VLOOKUP(K699, $A$9:$B$23, 2,FALSE))</f>
        <v/>
      </c>
    </row>
    <row r="700" spans="6:17" x14ac:dyDescent="0.3">
      <c r="F700">
        <f ca="1">COUNTIF(OFFSET('정보 입력 시트'!$G703, 0, 0, 1, 15), $E$2)</f>
        <v>0</v>
      </c>
      <c r="G700">
        <f ca="1">COUNTIF(OFFSET('정보 입력 시트'!$G703, 0, 0, 1, 15), $E$3)</f>
        <v>0</v>
      </c>
      <c r="H700" t="b">
        <f t="shared" ca="1" si="73"/>
        <v>0</v>
      </c>
      <c r="I700" t="str">
        <f ca="1">IF(NOT($H700), "", IF($F700=1,MATCH($E$2,OFFSET('정보 입력 시트'!$G703, 0, 0, 1, 15),0),0))</f>
        <v/>
      </c>
      <c r="J700" t="str">
        <f ca="1">IF(NOT($H700),"",IF($G700&lt;1, 0, MATCH($E$3,OFFSET('정보 입력 시트'!$G703, 0, 0, 1, 15),0)))</f>
        <v/>
      </c>
      <c r="K700" t="str">
        <f ca="1">IF(NOT($H700),"",IF($G700&lt;2, 0, MATCH($E$3,OFFSET('정보 입력 시트'!$G703, 0, J700, 1, 15-J700),0)+J700))</f>
        <v/>
      </c>
      <c r="L700" t="str">
        <f t="shared" ca="1" si="74"/>
        <v/>
      </c>
      <c r="M700" t="str" cm="1">
        <f t="array" aca="1" ref="M700" ca="1">_xlfn.IFS(NOT($H700),"",$L700=0,0,TRUE,J700)</f>
        <v/>
      </c>
      <c r="N700" t="str" cm="1">
        <f t="array" aca="1" ref="N700" ca="1">_xlfn.IFS(NOT($H700),"",$L700=0,0,TRUE,K700)</f>
        <v/>
      </c>
      <c r="O700" t="str" cm="1">
        <f t="array" aca="1" ref="O700" ca="1">_xlfn.IFS(NOT($H700), "", $F700=0, IF($G700=0, VLOOKUP("EMPTY",$D$29:$E$31,2,FALSE), VLOOKUP("REQUIRED",$D$29:$E$31,2,FALSE)), $F700&gt;1, VLOOKUP("OVER",$D$29:$E$31,2,FALSE), TRUE, VLOOKUP(I700, $A$9:$B$23, 2,FALSE))</f>
        <v/>
      </c>
      <c r="P700" t="str" cm="1">
        <f t="array" aca="1" ref="P700" ca="1">_xlfn.IFS(NOT($H700), "", $G700&lt;1, VLOOKUP("EMPTY",$D$29:$E$31,2,FALSE), $G700&gt;2, VLOOKUP("OVER",$D$29:$E$31,2,FALSE), TRUE, VLOOKUP(J700, $A$9:$B$23, 2,FALSE))</f>
        <v/>
      </c>
      <c r="Q700" t="str" cm="1">
        <f t="array" aca="1" ref="Q700" ca="1">_xlfn.IFS(NOT($H700), "", $G700&lt;2, VLOOKUP("EMPTY",$D$29:$E$31,2,FALSE), $G700&gt;2, VLOOKUP("OVER",$D$29:$E$31,2,FALSE), TRUE, VLOOKUP(K700, $A$9:$B$23, 2,FALSE))</f>
        <v/>
      </c>
    </row>
    <row r="701" spans="6:17" x14ac:dyDescent="0.3">
      <c r="F701">
        <f ca="1">COUNTIF(OFFSET('정보 입력 시트'!$G704, 0, 0, 1, 15), $E$2)</f>
        <v>0</v>
      </c>
      <c r="G701">
        <f ca="1">COUNTIF(OFFSET('정보 입력 시트'!$G704, 0, 0, 1, 15), $E$3)</f>
        <v>0</v>
      </c>
      <c r="H701" t="b">
        <f t="shared" ca="1" si="73"/>
        <v>0</v>
      </c>
      <c r="I701" t="str">
        <f ca="1">IF(NOT($H701), "", IF($F701=1,MATCH($E$2,OFFSET('정보 입력 시트'!$G704, 0, 0, 1, 15),0),0))</f>
        <v/>
      </c>
      <c r="J701" t="str">
        <f ca="1">IF(NOT($H701),"",IF($G701&lt;1, 0, MATCH($E$3,OFFSET('정보 입력 시트'!$G704, 0, 0, 1, 15),0)))</f>
        <v/>
      </c>
      <c r="K701" t="str">
        <f ca="1">IF(NOT($H701),"",IF($G701&lt;2, 0, MATCH($E$3,OFFSET('정보 입력 시트'!$G704, 0, J701, 1, 15-J701),0)+J701))</f>
        <v/>
      </c>
      <c r="L701" t="str">
        <f t="shared" ca="1" si="74"/>
        <v/>
      </c>
      <c r="M701" t="str" cm="1">
        <f t="array" aca="1" ref="M701" ca="1">_xlfn.IFS(NOT($H701),"",$L701=0,0,TRUE,J701)</f>
        <v/>
      </c>
      <c r="N701" t="str" cm="1">
        <f t="array" aca="1" ref="N701" ca="1">_xlfn.IFS(NOT($H701),"",$L701=0,0,TRUE,K701)</f>
        <v/>
      </c>
      <c r="O701" t="str" cm="1">
        <f t="array" aca="1" ref="O701" ca="1">_xlfn.IFS(NOT($H701), "", $F701=0, IF($G701=0, VLOOKUP("EMPTY",$D$29:$E$31,2,FALSE), VLOOKUP("REQUIRED",$D$29:$E$31,2,FALSE)), $F701&gt;1, VLOOKUP("OVER",$D$29:$E$31,2,FALSE), TRUE, VLOOKUP(I701, $A$9:$B$23, 2,FALSE))</f>
        <v/>
      </c>
      <c r="P701" t="str" cm="1">
        <f t="array" aca="1" ref="P701" ca="1">_xlfn.IFS(NOT($H701), "", $G701&lt;1, VLOOKUP("EMPTY",$D$29:$E$31,2,FALSE), $G701&gt;2, VLOOKUP("OVER",$D$29:$E$31,2,FALSE), TRUE, VLOOKUP(J701, $A$9:$B$23, 2,FALSE))</f>
        <v/>
      </c>
      <c r="Q701" t="str" cm="1">
        <f t="array" aca="1" ref="Q701" ca="1">_xlfn.IFS(NOT($H701), "", $G701&lt;2, VLOOKUP("EMPTY",$D$29:$E$31,2,FALSE), $G701&gt;2, VLOOKUP("OVER",$D$29:$E$31,2,FALSE), TRUE, VLOOKUP(K701, $A$9:$B$23, 2,FALSE))</f>
        <v/>
      </c>
    </row>
    <row r="702" spans="6:17" x14ac:dyDescent="0.3">
      <c r="F702">
        <f ca="1">COUNTIF(OFFSET('정보 입력 시트'!$G705, 0, 0, 1, 15), $E$2)</f>
        <v>0</v>
      </c>
      <c r="G702">
        <f ca="1">COUNTIF(OFFSET('정보 입력 시트'!$G705, 0, 0, 1, 15), $E$3)</f>
        <v>0</v>
      </c>
      <c r="H702" t="b">
        <f t="shared" ca="1" si="73"/>
        <v>0</v>
      </c>
      <c r="I702" t="str">
        <f ca="1">IF(NOT($H702), "", IF($F702=1,MATCH($E$2,OFFSET('정보 입력 시트'!$G705, 0, 0, 1, 15),0),0))</f>
        <v/>
      </c>
      <c r="J702" t="str">
        <f ca="1">IF(NOT($H702),"",IF($G702&lt;1, 0, MATCH($E$3,OFFSET('정보 입력 시트'!$G705, 0, 0, 1, 15),0)))</f>
        <v/>
      </c>
      <c r="K702" t="str">
        <f ca="1">IF(NOT($H702),"",IF($G702&lt;2, 0, MATCH($E$3,OFFSET('정보 입력 시트'!$G705, 0, J702, 1, 15-J702),0)+J702))</f>
        <v/>
      </c>
      <c r="L702" t="str">
        <f t="shared" ca="1" si="74"/>
        <v/>
      </c>
      <c r="M702" t="str" cm="1">
        <f t="array" aca="1" ref="M702" ca="1">_xlfn.IFS(NOT($H702),"",$L702=0,0,TRUE,J702)</f>
        <v/>
      </c>
      <c r="N702" t="str" cm="1">
        <f t="array" aca="1" ref="N702" ca="1">_xlfn.IFS(NOT($H702),"",$L702=0,0,TRUE,K702)</f>
        <v/>
      </c>
      <c r="O702" t="str" cm="1">
        <f t="array" aca="1" ref="O702" ca="1">_xlfn.IFS(NOT($H702), "", $F702=0, IF($G702=0, VLOOKUP("EMPTY",$D$29:$E$31,2,FALSE), VLOOKUP("REQUIRED",$D$29:$E$31,2,FALSE)), $F702&gt;1, VLOOKUP("OVER",$D$29:$E$31,2,FALSE), TRUE, VLOOKUP(I702, $A$9:$B$23, 2,FALSE))</f>
        <v/>
      </c>
      <c r="P702" t="str" cm="1">
        <f t="array" aca="1" ref="P702" ca="1">_xlfn.IFS(NOT($H702), "", $G702&lt;1, VLOOKUP("EMPTY",$D$29:$E$31,2,FALSE), $G702&gt;2, VLOOKUP("OVER",$D$29:$E$31,2,FALSE), TRUE, VLOOKUP(J702, $A$9:$B$23, 2,FALSE))</f>
        <v/>
      </c>
      <c r="Q702" t="str" cm="1">
        <f t="array" aca="1" ref="Q702" ca="1">_xlfn.IFS(NOT($H702), "", $G702&lt;2, VLOOKUP("EMPTY",$D$29:$E$31,2,FALSE), $G702&gt;2, VLOOKUP("OVER",$D$29:$E$31,2,FALSE), TRUE, VLOOKUP(K702, $A$9:$B$23, 2,FALSE))</f>
        <v/>
      </c>
    </row>
    <row r="703" spans="6:17" x14ac:dyDescent="0.3">
      <c r="F703">
        <f ca="1">COUNTIF(OFFSET('정보 입력 시트'!$G706, 0, 0, 1, 15), $E$2)</f>
        <v>0</v>
      </c>
      <c r="G703">
        <f ca="1">COUNTIF(OFFSET('정보 입력 시트'!$G706, 0, 0, 1, 15), $E$3)</f>
        <v>0</v>
      </c>
      <c r="H703" t="b">
        <f t="shared" ca="1" si="73"/>
        <v>0</v>
      </c>
      <c r="I703" t="str">
        <f ca="1">IF(NOT($H703), "", IF($F703=1,MATCH($E$2,OFFSET('정보 입력 시트'!$G706, 0, 0, 1, 15),0),0))</f>
        <v/>
      </c>
      <c r="J703" t="str">
        <f ca="1">IF(NOT($H703),"",IF($G703&lt;1, 0, MATCH($E$3,OFFSET('정보 입력 시트'!$G706, 0, 0, 1, 15),0)))</f>
        <v/>
      </c>
      <c r="K703" t="str">
        <f ca="1">IF(NOT($H703),"",IF($G703&lt;2, 0, MATCH($E$3,OFFSET('정보 입력 시트'!$G706, 0, J703, 1, 15-J703),0)+J703))</f>
        <v/>
      </c>
      <c r="L703" t="str">
        <f t="shared" ca="1" si="74"/>
        <v/>
      </c>
      <c r="M703" t="str" cm="1">
        <f t="array" aca="1" ref="M703" ca="1">_xlfn.IFS(NOT($H703),"",$L703=0,0,TRUE,J703)</f>
        <v/>
      </c>
      <c r="N703" t="str" cm="1">
        <f t="array" aca="1" ref="N703" ca="1">_xlfn.IFS(NOT($H703),"",$L703=0,0,TRUE,K703)</f>
        <v/>
      </c>
      <c r="O703" t="str" cm="1">
        <f t="array" aca="1" ref="O703" ca="1">_xlfn.IFS(NOT($H703), "", $F703=0, IF($G703=0, VLOOKUP("EMPTY",$D$29:$E$31,2,FALSE), VLOOKUP("REQUIRED",$D$29:$E$31,2,FALSE)), $F703&gt;1, VLOOKUP("OVER",$D$29:$E$31,2,FALSE), TRUE, VLOOKUP(I703, $A$9:$B$23, 2,FALSE))</f>
        <v/>
      </c>
      <c r="P703" t="str" cm="1">
        <f t="array" aca="1" ref="P703" ca="1">_xlfn.IFS(NOT($H703), "", $G703&lt;1, VLOOKUP("EMPTY",$D$29:$E$31,2,FALSE), $G703&gt;2, VLOOKUP("OVER",$D$29:$E$31,2,FALSE), TRUE, VLOOKUP(J703, $A$9:$B$23, 2,FALSE))</f>
        <v/>
      </c>
      <c r="Q703" t="str" cm="1">
        <f t="array" aca="1" ref="Q703" ca="1">_xlfn.IFS(NOT($H703), "", $G703&lt;2, VLOOKUP("EMPTY",$D$29:$E$31,2,FALSE), $G703&gt;2, VLOOKUP("OVER",$D$29:$E$31,2,FALSE), TRUE, VLOOKUP(K703, $A$9:$B$23, 2,FALSE))</f>
        <v/>
      </c>
    </row>
    <row r="704" spans="6:17" x14ac:dyDescent="0.3">
      <c r="F704">
        <f ca="1">COUNTIF(OFFSET('정보 입력 시트'!$G707, 0, 0, 1, 15), $E$2)</f>
        <v>0</v>
      </c>
      <c r="G704">
        <f ca="1">COUNTIF(OFFSET('정보 입력 시트'!$G707, 0, 0, 1, 15), $E$3)</f>
        <v>0</v>
      </c>
      <c r="H704" t="b">
        <f t="shared" ca="1" si="73"/>
        <v>0</v>
      </c>
      <c r="I704" t="str">
        <f ca="1">IF(NOT($H704), "", IF($F704=1,MATCH($E$2,OFFSET('정보 입력 시트'!$G707, 0, 0, 1, 15),0),0))</f>
        <v/>
      </c>
      <c r="J704" t="str">
        <f ca="1">IF(NOT($H704),"",IF($G704&lt;1, 0, MATCH($E$3,OFFSET('정보 입력 시트'!$G707, 0, 0, 1, 15),0)))</f>
        <v/>
      </c>
      <c r="K704" t="str">
        <f ca="1">IF(NOT($H704),"",IF($G704&lt;2, 0, MATCH($E$3,OFFSET('정보 입력 시트'!$G707, 0, J704, 1, 15-J704),0)+J704))</f>
        <v/>
      </c>
      <c r="L704" t="str">
        <f t="shared" ca="1" si="74"/>
        <v/>
      </c>
      <c r="M704" t="str" cm="1">
        <f t="array" aca="1" ref="M704" ca="1">_xlfn.IFS(NOT($H704),"",$L704=0,0,TRUE,J704)</f>
        <v/>
      </c>
      <c r="N704" t="str" cm="1">
        <f t="array" aca="1" ref="N704" ca="1">_xlfn.IFS(NOT($H704),"",$L704=0,0,TRUE,K704)</f>
        <v/>
      </c>
      <c r="O704" t="str" cm="1">
        <f t="array" aca="1" ref="O704" ca="1">_xlfn.IFS(NOT($H704), "", $F704=0, IF($G704=0, VLOOKUP("EMPTY",$D$29:$E$31,2,FALSE), VLOOKUP("REQUIRED",$D$29:$E$31,2,FALSE)), $F704&gt;1, VLOOKUP("OVER",$D$29:$E$31,2,FALSE), TRUE, VLOOKUP(I704, $A$9:$B$23, 2,FALSE))</f>
        <v/>
      </c>
      <c r="P704" t="str" cm="1">
        <f t="array" aca="1" ref="P704" ca="1">_xlfn.IFS(NOT($H704), "", $G704&lt;1, VLOOKUP("EMPTY",$D$29:$E$31,2,FALSE), $G704&gt;2, VLOOKUP("OVER",$D$29:$E$31,2,FALSE), TRUE, VLOOKUP(J704, $A$9:$B$23, 2,FALSE))</f>
        <v/>
      </c>
      <c r="Q704" t="str" cm="1">
        <f t="array" aca="1" ref="Q704" ca="1">_xlfn.IFS(NOT($H704), "", $G704&lt;2, VLOOKUP("EMPTY",$D$29:$E$31,2,FALSE), $G704&gt;2, VLOOKUP("OVER",$D$29:$E$31,2,FALSE), TRUE, VLOOKUP(K704, $A$9:$B$23, 2,FALSE))</f>
        <v/>
      </c>
    </row>
    <row r="705" spans="6:17" x14ac:dyDescent="0.3">
      <c r="F705">
        <f ca="1">COUNTIF(OFFSET('정보 입력 시트'!$G708, 0, 0, 1, 15), $E$2)</f>
        <v>0</v>
      </c>
      <c r="G705">
        <f ca="1">COUNTIF(OFFSET('정보 입력 시트'!$G708, 0, 0, 1, 15), $E$3)</f>
        <v>0</v>
      </c>
      <c r="H705" t="b">
        <f t="shared" ca="1" si="73"/>
        <v>0</v>
      </c>
      <c r="I705" t="str">
        <f ca="1">IF(NOT($H705), "", IF($F705=1,MATCH($E$2,OFFSET('정보 입력 시트'!$G708, 0, 0, 1, 15),0),0))</f>
        <v/>
      </c>
      <c r="J705" t="str">
        <f ca="1">IF(NOT($H705),"",IF($G705&lt;1, 0, MATCH($E$3,OFFSET('정보 입력 시트'!$G708, 0, 0, 1, 15),0)))</f>
        <v/>
      </c>
      <c r="K705" t="str">
        <f ca="1">IF(NOT($H705),"",IF($G705&lt;2, 0, MATCH($E$3,OFFSET('정보 입력 시트'!$G708, 0, J705, 1, 15-J705),0)+J705))</f>
        <v/>
      </c>
      <c r="L705" t="str">
        <f t="shared" ca="1" si="74"/>
        <v/>
      </c>
      <c r="M705" t="str" cm="1">
        <f t="array" aca="1" ref="M705" ca="1">_xlfn.IFS(NOT($H705),"",$L705=0,0,TRUE,J705)</f>
        <v/>
      </c>
      <c r="N705" t="str" cm="1">
        <f t="array" aca="1" ref="N705" ca="1">_xlfn.IFS(NOT($H705),"",$L705=0,0,TRUE,K705)</f>
        <v/>
      </c>
      <c r="O705" t="str" cm="1">
        <f t="array" aca="1" ref="O705" ca="1">_xlfn.IFS(NOT($H705), "", $F705=0, IF($G705=0, VLOOKUP("EMPTY",$D$29:$E$31,2,FALSE), VLOOKUP("REQUIRED",$D$29:$E$31,2,FALSE)), $F705&gt;1, VLOOKUP("OVER",$D$29:$E$31,2,FALSE), TRUE, VLOOKUP(I705, $A$9:$B$23, 2,FALSE))</f>
        <v/>
      </c>
      <c r="P705" t="str" cm="1">
        <f t="array" aca="1" ref="P705" ca="1">_xlfn.IFS(NOT($H705), "", $G705&lt;1, VLOOKUP("EMPTY",$D$29:$E$31,2,FALSE), $G705&gt;2, VLOOKUP("OVER",$D$29:$E$31,2,FALSE), TRUE, VLOOKUP(J705, $A$9:$B$23, 2,FALSE))</f>
        <v/>
      </c>
      <c r="Q705" t="str" cm="1">
        <f t="array" aca="1" ref="Q705" ca="1">_xlfn.IFS(NOT($H705), "", $G705&lt;2, VLOOKUP("EMPTY",$D$29:$E$31,2,FALSE), $G705&gt;2, VLOOKUP("OVER",$D$29:$E$31,2,FALSE), TRUE, VLOOKUP(K705, $A$9:$B$23, 2,FALSE))</f>
        <v/>
      </c>
    </row>
    <row r="706" spans="6:17" x14ac:dyDescent="0.3">
      <c r="F706">
        <f ca="1">COUNTIF(OFFSET('정보 입력 시트'!$G709, 0, 0, 1, 15), $E$2)</f>
        <v>0</v>
      </c>
      <c r="G706">
        <f ca="1">COUNTIF(OFFSET('정보 입력 시트'!$G709, 0, 0, 1, 15), $E$3)</f>
        <v>0</v>
      </c>
      <c r="H706" t="b">
        <f t="shared" ca="1" si="73"/>
        <v>0</v>
      </c>
      <c r="I706" t="str">
        <f ca="1">IF(NOT($H706), "", IF($F706=1,MATCH($E$2,OFFSET('정보 입력 시트'!$G709, 0, 0, 1, 15),0),0))</f>
        <v/>
      </c>
      <c r="J706" t="str">
        <f ca="1">IF(NOT($H706),"",IF($G706&lt;1, 0, MATCH($E$3,OFFSET('정보 입력 시트'!$G709, 0, 0, 1, 15),0)))</f>
        <v/>
      </c>
      <c r="K706" t="str">
        <f ca="1">IF(NOT($H706),"",IF($G706&lt;2, 0, MATCH($E$3,OFFSET('정보 입력 시트'!$G709, 0, J706, 1, 15-J706),0)+J706))</f>
        <v/>
      </c>
      <c r="L706" t="str">
        <f t="shared" ca="1" si="74"/>
        <v/>
      </c>
      <c r="M706" t="str" cm="1">
        <f t="array" aca="1" ref="M706" ca="1">_xlfn.IFS(NOT($H706),"",$L706=0,0,TRUE,J706)</f>
        <v/>
      </c>
      <c r="N706" t="str" cm="1">
        <f t="array" aca="1" ref="N706" ca="1">_xlfn.IFS(NOT($H706),"",$L706=0,0,TRUE,K706)</f>
        <v/>
      </c>
      <c r="O706" t="str" cm="1">
        <f t="array" aca="1" ref="O706" ca="1">_xlfn.IFS(NOT($H706), "", $F706=0, IF($G706=0, VLOOKUP("EMPTY",$D$29:$E$31,2,FALSE), VLOOKUP("REQUIRED",$D$29:$E$31,2,FALSE)), $F706&gt;1, VLOOKUP("OVER",$D$29:$E$31,2,FALSE), TRUE, VLOOKUP(I706, $A$9:$B$23, 2,FALSE))</f>
        <v/>
      </c>
      <c r="P706" t="str" cm="1">
        <f t="array" aca="1" ref="P706" ca="1">_xlfn.IFS(NOT($H706), "", $G706&lt;1, VLOOKUP("EMPTY",$D$29:$E$31,2,FALSE), $G706&gt;2, VLOOKUP("OVER",$D$29:$E$31,2,FALSE), TRUE, VLOOKUP(J706, $A$9:$B$23, 2,FALSE))</f>
        <v/>
      </c>
      <c r="Q706" t="str" cm="1">
        <f t="array" aca="1" ref="Q706" ca="1">_xlfn.IFS(NOT($H706), "", $G706&lt;2, VLOOKUP("EMPTY",$D$29:$E$31,2,FALSE), $G706&gt;2, VLOOKUP("OVER",$D$29:$E$31,2,FALSE), TRUE, VLOOKUP(K706, $A$9:$B$23, 2,FALSE))</f>
        <v/>
      </c>
    </row>
    <row r="707" spans="6:17" x14ac:dyDescent="0.3">
      <c r="F707">
        <f ca="1">COUNTIF(OFFSET('정보 입력 시트'!$G710, 0, 0, 1, 15), $E$2)</f>
        <v>0</v>
      </c>
      <c r="G707">
        <f ca="1">COUNTIF(OFFSET('정보 입력 시트'!$G710, 0, 0, 1, 15), $E$3)</f>
        <v>0</v>
      </c>
      <c r="H707" t="b">
        <f t="shared" ref="H707:H770" ca="1" si="75">OR($F707=1,I708&lt;&gt;"")</f>
        <v>0</v>
      </c>
      <c r="I707" t="str">
        <f ca="1">IF(NOT($H707), "", IF($F707=1,MATCH($E$2,OFFSET('정보 입력 시트'!$G710, 0, 0, 1, 15),0),0))</f>
        <v/>
      </c>
      <c r="J707" t="str">
        <f ca="1">IF(NOT($H707),"",IF($G707&lt;1, 0, MATCH($E$3,OFFSET('정보 입력 시트'!$G710, 0, 0, 1, 15),0)))</f>
        <v/>
      </c>
      <c r="K707" t="str">
        <f ca="1">IF(NOT($H707),"",IF($G707&lt;2, 0, MATCH($E$3,OFFSET('정보 입력 시트'!$G710, 0, J707, 1, 15-J707),0)+J707))</f>
        <v/>
      </c>
      <c r="L707" t="str">
        <f t="shared" ref="L707:L770" ca="1" si="76">IF(NOT($H707),"",I707)</f>
        <v/>
      </c>
      <c r="M707" t="str" cm="1">
        <f t="array" aca="1" ref="M707" ca="1">_xlfn.IFS(NOT($H707),"",$L707=0,0,TRUE,J707)</f>
        <v/>
      </c>
      <c r="N707" t="str" cm="1">
        <f t="array" aca="1" ref="N707" ca="1">_xlfn.IFS(NOT($H707),"",$L707=0,0,TRUE,K707)</f>
        <v/>
      </c>
      <c r="O707" t="str" cm="1">
        <f t="array" aca="1" ref="O707" ca="1">_xlfn.IFS(NOT($H707), "", $F707=0, IF($G707=0, VLOOKUP("EMPTY",$D$29:$E$31,2,FALSE), VLOOKUP("REQUIRED",$D$29:$E$31,2,FALSE)), $F707&gt;1, VLOOKUP("OVER",$D$29:$E$31,2,FALSE), TRUE, VLOOKUP(I707, $A$9:$B$23, 2,FALSE))</f>
        <v/>
      </c>
      <c r="P707" t="str" cm="1">
        <f t="array" aca="1" ref="P707" ca="1">_xlfn.IFS(NOT($H707), "", $G707&lt;1, VLOOKUP("EMPTY",$D$29:$E$31,2,FALSE), $G707&gt;2, VLOOKUP("OVER",$D$29:$E$31,2,FALSE), TRUE, VLOOKUP(J707, $A$9:$B$23, 2,FALSE))</f>
        <v/>
      </c>
      <c r="Q707" t="str" cm="1">
        <f t="array" aca="1" ref="Q707" ca="1">_xlfn.IFS(NOT($H707), "", $G707&lt;2, VLOOKUP("EMPTY",$D$29:$E$31,2,FALSE), $G707&gt;2, VLOOKUP("OVER",$D$29:$E$31,2,FALSE), TRUE, VLOOKUP(K707, $A$9:$B$23, 2,FALSE))</f>
        <v/>
      </c>
    </row>
    <row r="708" spans="6:17" x14ac:dyDescent="0.3">
      <c r="F708">
        <f ca="1">COUNTIF(OFFSET('정보 입력 시트'!$G711, 0, 0, 1, 15), $E$2)</f>
        <v>0</v>
      </c>
      <c r="G708">
        <f ca="1">COUNTIF(OFFSET('정보 입력 시트'!$G711, 0, 0, 1, 15), $E$3)</f>
        <v>0</v>
      </c>
      <c r="H708" t="b">
        <f t="shared" ca="1" si="75"/>
        <v>0</v>
      </c>
      <c r="I708" t="str">
        <f ca="1">IF(NOT($H708), "", IF($F708=1,MATCH($E$2,OFFSET('정보 입력 시트'!$G711, 0, 0, 1, 15),0),0))</f>
        <v/>
      </c>
      <c r="J708" t="str">
        <f ca="1">IF(NOT($H708),"",IF($G708&lt;1, 0, MATCH($E$3,OFFSET('정보 입력 시트'!$G711, 0, 0, 1, 15),0)))</f>
        <v/>
      </c>
      <c r="K708" t="str">
        <f ca="1">IF(NOT($H708),"",IF($G708&lt;2, 0, MATCH($E$3,OFFSET('정보 입력 시트'!$G711, 0, J708, 1, 15-J708),0)+J708))</f>
        <v/>
      </c>
      <c r="L708" t="str">
        <f t="shared" ca="1" si="76"/>
        <v/>
      </c>
      <c r="M708" t="str" cm="1">
        <f t="array" aca="1" ref="M708" ca="1">_xlfn.IFS(NOT($H708),"",$L708=0,0,TRUE,J708)</f>
        <v/>
      </c>
      <c r="N708" t="str" cm="1">
        <f t="array" aca="1" ref="N708" ca="1">_xlfn.IFS(NOT($H708),"",$L708=0,0,TRUE,K708)</f>
        <v/>
      </c>
      <c r="O708" t="str" cm="1">
        <f t="array" aca="1" ref="O708" ca="1">_xlfn.IFS(NOT($H708), "", $F708=0, IF($G708=0, VLOOKUP("EMPTY",$D$29:$E$31,2,FALSE), VLOOKUP("REQUIRED",$D$29:$E$31,2,FALSE)), $F708&gt;1, VLOOKUP("OVER",$D$29:$E$31,2,FALSE), TRUE, VLOOKUP(I708, $A$9:$B$23, 2,FALSE))</f>
        <v/>
      </c>
      <c r="P708" t="str" cm="1">
        <f t="array" aca="1" ref="P708" ca="1">_xlfn.IFS(NOT($H708), "", $G708&lt;1, VLOOKUP("EMPTY",$D$29:$E$31,2,FALSE), $G708&gt;2, VLOOKUP("OVER",$D$29:$E$31,2,FALSE), TRUE, VLOOKUP(J708, $A$9:$B$23, 2,FALSE))</f>
        <v/>
      </c>
      <c r="Q708" t="str" cm="1">
        <f t="array" aca="1" ref="Q708" ca="1">_xlfn.IFS(NOT($H708), "", $G708&lt;2, VLOOKUP("EMPTY",$D$29:$E$31,2,FALSE), $G708&gt;2, VLOOKUP("OVER",$D$29:$E$31,2,FALSE), TRUE, VLOOKUP(K708, $A$9:$B$23, 2,FALSE))</f>
        <v/>
      </c>
    </row>
    <row r="709" spans="6:17" x14ac:dyDescent="0.3">
      <c r="F709">
        <f ca="1">COUNTIF(OFFSET('정보 입력 시트'!$G712, 0, 0, 1, 15), $E$2)</f>
        <v>0</v>
      </c>
      <c r="G709">
        <f ca="1">COUNTIF(OFFSET('정보 입력 시트'!$G712, 0, 0, 1, 15), $E$3)</f>
        <v>0</v>
      </c>
      <c r="H709" t="b">
        <f t="shared" ca="1" si="75"/>
        <v>0</v>
      </c>
      <c r="I709" t="str">
        <f ca="1">IF(NOT($H709), "", IF($F709=1,MATCH($E$2,OFFSET('정보 입력 시트'!$G712, 0, 0, 1, 15),0),0))</f>
        <v/>
      </c>
      <c r="J709" t="str">
        <f ca="1">IF(NOT($H709),"",IF($G709&lt;1, 0, MATCH($E$3,OFFSET('정보 입력 시트'!$G712, 0, 0, 1, 15),0)))</f>
        <v/>
      </c>
      <c r="K709" t="str">
        <f ca="1">IF(NOT($H709),"",IF($G709&lt;2, 0, MATCH($E$3,OFFSET('정보 입력 시트'!$G712, 0, J709, 1, 15-J709),0)+J709))</f>
        <v/>
      </c>
      <c r="L709" t="str">
        <f t="shared" ca="1" si="76"/>
        <v/>
      </c>
      <c r="M709" t="str" cm="1">
        <f t="array" aca="1" ref="M709" ca="1">_xlfn.IFS(NOT($H709),"",$L709=0,0,TRUE,J709)</f>
        <v/>
      </c>
      <c r="N709" t="str" cm="1">
        <f t="array" aca="1" ref="N709" ca="1">_xlfn.IFS(NOT($H709),"",$L709=0,0,TRUE,K709)</f>
        <v/>
      </c>
      <c r="O709" t="str" cm="1">
        <f t="array" aca="1" ref="O709" ca="1">_xlfn.IFS(NOT($H709), "", $F709=0, IF($G709=0, VLOOKUP("EMPTY",$D$29:$E$31,2,FALSE), VLOOKUP("REQUIRED",$D$29:$E$31,2,FALSE)), $F709&gt;1, VLOOKUP("OVER",$D$29:$E$31,2,FALSE), TRUE, VLOOKUP(I709, $A$9:$B$23, 2,FALSE))</f>
        <v/>
      </c>
      <c r="P709" t="str" cm="1">
        <f t="array" aca="1" ref="P709" ca="1">_xlfn.IFS(NOT($H709), "", $G709&lt;1, VLOOKUP("EMPTY",$D$29:$E$31,2,FALSE), $G709&gt;2, VLOOKUP("OVER",$D$29:$E$31,2,FALSE), TRUE, VLOOKUP(J709, $A$9:$B$23, 2,FALSE))</f>
        <v/>
      </c>
      <c r="Q709" t="str" cm="1">
        <f t="array" aca="1" ref="Q709" ca="1">_xlfn.IFS(NOT($H709), "", $G709&lt;2, VLOOKUP("EMPTY",$D$29:$E$31,2,FALSE), $G709&gt;2, VLOOKUP("OVER",$D$29:$E$31,2,FALSE), TRUE, VLOOKUP(K709, $A$9:$B$23, 2,FALSE))</f>
        <v/>
      </c>
    </row>
    <row r="710" spans="6:17" x14ac:dyDescent="0.3">
      <c r="F710">
        <f ca="1">COUNTIF(OFFSET('정보 입력 시트'!$G713, 0, 0, 1, 15), $E$2)</f>
        <v>0</v>
      </c>
      <c r="G710">
        <f ca="1">COUNTIF(OFFSET('정보 입력 시트'!$G713, 0, 0, 1, 15), $E$3)</f>
        <v>0</v>
      </c>
      <c r="H710" t="b">
        <f t="shared" ca="1" si="75"/>
        <v>0</v>
      </c>
      <c r="I710" t="str">
        <f ca="1">IF(NOT($H710), "", IF($F710=1,MATCH($E$2,OFFSET('정보 입력 시트'!$G713, 0, 0, 1, 15),0),0))</f>
        <v/>
      </c>
      <c r="J710" t="str">
        <f ca="1">IF(NOT($H710),"",IF($G710&lt;1, 0, MATCH($E$3,OFFSET('정보 입력 시트'!$G713, 0, 0, 1, 15),0)))</f>
        <v/>
      </c>
      <c r="K710" t="str">
        <f ca="1">IF(NOT($H710),"",IF($G710&lt;2, 0, MATCH($E$3,OFFSET('정보 입력 시트'!$G713, 0, J710, 1, 15-J710),0)+J710))</f>
        <v/>
      </c>
      <c r="L710" t="str">
        <f t="shared" ca="1" si="76"/>
        <v/>
      </c>
      <c r="M710" t="str" cm="1">
        <f t="array" aca="1" ref="M710" ca="1">_xlfn.IFS(NOT($H710),"",$L710=0,0,TRUE,J710)</f>
        <v/>
      </c>
      <c r="N710" t="str" cm="1">
        <f t="array" aca="1" ref="N710" ca="1">_xlfn.IFS(NOT($H710),"",$L710=0,0,TRUE,K710)</f>
        <v/>
      </c>
      <c r="O710" t="str" cm="1">
        <f t="array" aca="1" ref="O710" ca="1">_xlfn.IFS(NOT($H710), "", $F710=0, IF($G710=0, VLOOKUP("EMPTY",$D$29:$E$31,2,FALSE), VLOOKUP("REQUIRED",$D$29:$E$31,2,FALSE)), $F710&gt;1, VLOOKUP("OVER",$D$29:$E$31,2,FALSE), TRUE, VLOOKUP(I710, $A$9:$B$23, 2,FALSE))</f>
        <v/>
      </c>
      <c r="P710" t="str" cm="1">
        <f t="array" aca="1" ref="P710" ca="1">_xlfn.IFS(NOT($H710), "", $G710&lt;1, VLOOKUP("EMPTY",$D$29:$E$31,2,FALSE), $G710&gt;2, VLOOKUP("OVER",$D$29:$E$31,2,FALSE), TRUE, VLOOKUP(J710, $A$9:$B$23, 2,FALSE))</f>
        <v/>
      </c>
      <c r="Q710" t="str" cm="1">
        <f t="array" aca="1" ref="Q710" ca="1">_xlfn.IFS(NOT($H710), "", $G710&lt;2, VLOOKUP("EMPTY",$D$29:$E$31,2,FALSE), $G710&gt;2, VLOOKUP("OVER",$D$29:$E$31,2,FALSE), TRUE, VLOOKUP(K710, $A$9:$B$23, 2,FALSE))</f>
        <v/>
      </c>
    </row>
    <row r="711" spans="6:17" x14ac:dyDescent="0.3">
      <c r="F711">
        <f ca="1">COUNTIF(OFFSET('정보 입력 시트'!$G714, 0, 0, 1, 15), $E$2)</f>
        <v>0</v>
      </c>
      <c r="G711">
        <f ca="1">COUNTIF(OFFSET('정보 입력 시트'!$G714, 0, 0, 1, 15), $E$3)</f>
        <v>0</v>
      </c>
      <c r="H711" t="b">
        <f t="shared" ca="1" si="75"/>
        <v>0</v>
      </c>
      <c r="I711" t="str">
        <f ca="1">IF(NOT($H711), "", IF($F711=1,MATCH($E$2,OFFSET('정보 입력 시트'!$G714, 0, 0, 1, 15),0),0))</f>
        <v/>
      </c>
      <c r="J711" t="str">
        <f ca="1">IF(NOT($H711),"",IF($G711&lt;1, 0, MATCH($E$3,OFFSET('정보 입력 시트'!$G714, 0, 0, 1, 15),0)))</f>
        <v/>
      </c>
      <c r="K711" t="str">
        <f ca="1">IF(NOT($H711),"",IF($G711&lt;2, 0, MATCH($E$3,OFFSET('정보 입력 시트'!$G714, 0, J711, 1, 15-J711),0)+J711))</f>
        <v/>
      </c>
      <c r="L711" t="str">
        <f t="shared" ca="1" si="76"/>
        <v/>
      </c>
      <c r="M711" t="str" cm="1">
        <f t="array" aca="1" ref="M711" ca="1">_xlfn.IFS(NOT($H711),"",$L711=0,0,TRUE,J711)</f>
        <v/>
      </c>
      <c r="N711" t="str" cm="1">
        <f t="array" aca="1" ref="N711" ca="1">_xlfn.IFS(NOT($H711),"",$L711=0,0,TRUE,K711)</f>
        <v/>
      </c>
      <c r="O711" t="str" cm="1">
        <f t="array" aca="1" ref="O711" ca="1">_xlfn.IFS(NOT($H711), "", $F711=0, IF($G711=0, VLOOKUP("EMPTY",$D$29:$E$31,2,FALSE), VLOOKUP("REQUIRED",$D$29:$E$31,2,FALSE)), $F711&gt;1, VLOOKUP("OVER",$D$29:$E$31,2,FALSE), TRUE, VLOOKUP(I711, $A$9:$B$23, 2,FALSE))</f>
        <v/>
      </c>
      <c r="P711" t="str" cm="1">
        <f t="array" aca="1" ref="P711" ca="1">_xlfn.IFS(NOT($H711), "", $G711&lt;1, VLOOKUP("EMPTY",$D$29:$E$31,2,FALSE), $G711&gt;2, VLOOKUP("OVER",$D$29:$E$31,2,FALSE), TRUE, VLOOKUP(J711, $A$9:$B$23, 2,FALSE))</f>
        <v/>
      </c>
      <c r="Q711" t="str" cm="1">
        <f t="array" aca="1" ref="Q711" ca="1">_xlfn.IFS(NOT($H711), "", $G711&lt;2, VLOOKUP("EMPTY",$D$29:$E$31,2,FALSE), $G711&gt;2, VLOOKUP("OVER",$D$29:$E$31,2,FALSE), TRUE, VLOOKUP(K711, $A$9:$B$23, 2,FALSE))</f>
        <v/>
      </c>
    </row>
    <row r="712" spans="6:17" x14ac:dyDescent="0.3">
      <c r="F712">
        <f ca="1">COUNTIF(OFFSET('정보 입력 시트'!$G715, 0, 0, 1, 15), $E$2)</f>
        <v>0</v>
      </c>
      <c r="G712">
        <f ca="1">COUNTIF(OFFSET('정보 입력 시트'!$G715, 0, 0, 1, 15), $E$3)</f>
        <v>0</v>
      </c>
      <c r="H712" t="b">
        <f t="shared" ca="1" si="75"/>
        <v>0</v>
      </c>
      <c r="I712" t="str">
        <f ca="1">IF(NOT($H712), "", IF($F712=1,MATCH($E$2,OFFSET('정보 입력 시트'!$G715, 0, 0, 1, 15),0),0))</f>
        <v/>
      </c>
      <c r="J712" t="str">
        <f ca="1">IF(NOT($H712),"",IF($G712&lt;1, 0, MATCH($E$3,OFFSET('정보 입력 시트'!$G715, 0, 0, 1, 15),0)))</f>
        <v/>
      </c>
      <c r="K712" t="str">
        <f ca="1">IF(NOT($H712),"",IF($G712&lt;2, 0, MATCH($E$3,OFFSET('정보 입력 시트'!$G715, 0, J712, 1, 15-J712),0)+J712))</f>
        <v/>
      </c>
      <c r="L712" t="str">
        <f t="shared" ca="1" si="76"/>
        <v/>
      </c>
      <c r="M712" t="str" cm="1">
        <f t="array" aca="1" ref="M712" ca="1">_xlfn.IFS(NOT($H712),"",$L712=0,0,TRUE,J712)</f>
        <v/>
      </c>
      <c r="N712" t="str" cm="1">
        <f t="array" aca="1" ref="N712" ca="1">_xlfn.IFS(NOT($H712),"",$L712=0,0,TRUE,K712)</f>
        <v/>
      </c>
      <c r="O712" t="str" cm="1">
        <f t="array" aca="1" ref="O712" ca="1">_xlfn.IFS(NOT($H712), "", $F712=0, IF($G712=0, VLOOKUP("EMPTY",$D$29:$E$31,2,FALSE), VLOOKUP("REQUIRED",$D$29:$E$31,2,FALSE)), $F712&gt;1, VLOOKUP("OVER",$D$29:$E$31,2,FALSE), TRUE, VLOOKUP(I712, $A$9:$B$23, 2,FALSE))</f>
        <v/>
      </c>
      <c r="P712" t="str" cm="1">
        <f t="array" aca="1" ref="P712" ca="1">_xlfn.IFS(NOT($H712), "", $G712&lt;1, VLOOKUP("EMPTY",$D$29:$E$31,2,FALSE), $G712&gt;2, VLOOKUP("OVER",$D$29:$E$31,2,FALSE), TRUE, VLOOKUP(J712, $A$9:$B$23, 2,FALSE))</f>
        <v/>
      </c>
      <c r="Q712" t="str" cm="1">
        <f t="array" aca="1" ref="Q712" ca="1">_xlfn.IFS(NOT($H712), "", $G712&lt;2, VLOOKUP("EMPTY",$D$29:$E$31,2,FALSE), $G712&gt;2, VLOOKUP("OVER",$D$29:$E$31,2,FALSE), TRUE, VLOOKUP(K712, $A$9:$B$23, 2,FALSE))</f>
        <v/>
      </c>
    </row>
    <row r="713" spans="6:17" x14ac:dyDescent="0.3">
      <c r="F713">
        <f ca="1">COUNTIF(OFFSET('정보 입력 시트'!$G716, 0, 0, 1, 15), $E$2)</f>
        <v>0</v>
      </c>
      <c r="G713">
        <f ca="1">COUNTIF(OFFSET('정보 입력 시트'!$G716, 0, 0, 1, 15), $E$3)</f>
        <v>0</v>
      </c>
      <c r="H713" t="b">
        <f t="shared" ca="1" si="75"/>
        <v>0</v>
      </c>
      <c r="I713" t="str">
        <f ca="1">IF(NOT($H713), "", IF($F713=1,MATCH($E$2,OFFSET('정보 입력 시트'!$G716, 0, 0, 1, 15),0),0))</f>
        <v/>
      </c>
      <c r="J713" t="str">
        <f ca="1">IF(NOT($H713),"",IF($G713&lt;1, 0, MATCH($E$3,OFFSET('정보 입력 시트'!$G716, 0, 0, 1, 15),0)))</f>
        <v/>
      </c>
      <c r="K713" t="str">
        <f ca="1">IF(NOT($H713),"",IF($G713&lt;2, 0, MATCH($E$3,OFFSET('정보 입력 시트'!$G716, 0, J713, 1, 15-J713),0)+J713))</f>
        <v/>
      </c>
      <c r="L713" t="str">
        <f t="shared" ca="1" si="76"/>
        <v/>
      </c>
      <c r="M713" t="str" cm="1">
        <f t="array" aca="1" ref="M713" ca="1">_xlfn.IFS(NOT($H713),"",$L713=0,0,TRUE,J713)</f>
        <v/>
      </c>
      <c r="N713" t="str" cm="1">
        <f t="array" aca="1" ref="N713" ca="1">_xlfn.IFS(NOT($H713),"",$L713=0,0,TRUE,K713)</f>
        <v/>
      </c>
      <c r="O713" t="str" cm="1">
        <f t="array" aca="1" ref="O713" ca="1">_xlfn.IFS(NOT($H713), "", $F713=0, IF($G713=0, VLOOKUP("EMPTY",$D$29:$E$31,2,FALSE), VLOOKUP("REQUIRED",$D$29:$E$31,2,FALSE)), $F713&gt;1, VLOOKUP("OVER",$D$29:$E$31,2,FALSE), TRUE, VLOOKUP(I713, $A$9:$B$23, 2,FALSE))</f>
        <v/>
      </c>
      <c r="P713" t="str" cm="1">
        <f t="array" aca="1" ref="P713" ca="1">_xlfn.IFS(NOT($H713), "", $G713&lt;1, VLOOKUP("EMPTY",$D$29:$E$31,2,FALSE), $G713&gt;2, VLOOKUP("OVER",$D$29:$E$31,2,FALSE), TRUE, VLOOKUP(J713, $A$9:$B$23, 2,FALSE))</f>
        <v/>
      </c>
      <c r="Q713" t="str" cm="1">
        <f t="array" aca="1" ref="Q713" ca="1">_xlfn.IFS(NOT($H713), "", $G713&lt;2, VLOOKUP("EMPTY",$D$29:$E$31,2,FALSE), $G713&gt;2, VLOOKUP("OVER",$D$29:$E$31,2,FALSE), TRUE, VLOOKUP(K713, $A$9:$B$23, 2,FALSE))</f>
        <v/>
      </c>
    </row>
    <row r="714" spans="6:17" x14ac:dyDescent="0.3">
      <c r="F714">
        <f ca="1">COUNTIF(OFFSET('정보 입력 시트'!$G717, 0, 0, 1, 15), $E$2)</f>
        <v>0</v>
      </c>
      <c r="G714">
        <f ca="1">COUNTIF(OFFSET('정보 입력 시트'!$G717, 0, 0, 1, 15), $E$3)</f>
        <v>0</v>
      </c>
      <c r="H714" t="b">
        <f t="shared" ca="1" si="75"/>
        <v>0</v>
      </c>
      <c r="I714" t="str">
        <f ca="1">IF(NOT($H714), "", IF($F714=1,MATCH($E$2,OFFSET('정보 입력 시트'!$G717, 0, 0, 1, 15),0),0))</f>
        <v/>
      </c>
      <c r="J714" t="str">
        <f ca="1">IF(NOT($H714),"",IF($G714&lt;1, 0, MATCH($E$3,OFFSET('정보 입력 시트'!$G717, 0, 0, 1, 15),0)))</f>
        <v/>
      </c>
      <c r="K714" t="str">
        <f ca="1">IF(NOT($H714),"",IF($G714&lt;2, 0, MATCH($E$3,OFFSET('정보 입력 시트'!$G717, 0, J714, 1, 15-J714),0)+J714))</f>
        <v/>
      </c>
      <c r="L714" t="str">
        <f t="shared" ca="1" si="76"/>
        <v/>
      </c>
      <c r="M714" t="str" cm="1">
        <f t="array" aca="1" ref="M714" ca="1">_xlfn.IFS(NOT($H714),"",$L714=0,0,TRUE,J714)</f>
        <v/>
      </c>
      <c r="N714" t="str" cm="1">
        <f t="array" aca="1" ref="N714" ca="1">_xlfn.IFS(NOT($H714),"",$L714=0,0,TRUE,K714)</f>
        <v/>
      </c>
      <c r="O714" t="str" cm="1">
        <f t="array" aca="1" ref="O714" ca="1">_xlfn.IFS(NOT($H714), "", $F714=0, IF($G714=0, VLOOKUP("EMPTY",$D$29:$E$31,2,FALSE), VLOOKUP("REQUIRED",$D$29:$E$31,2,FALSE)), $F714&gt;1, VLOOKUP("OVER",$D$29:$E$31,2,FALSE), TRUE, VLOOKUP(I714, $A$9:$B$23, 2,FALSE))</f>
        <v/>
      </c>
      <c r="P714" t="str" cm="1">
        <f t="array" aca="1" ref="P714" ca="1">_xlfn.IFS(NOT($H714), "", $G714&lt;1, VLOOKUP("EMPTY",$D$29:$E$31,2,FALSE), $G714&gt;2, VLOOKUP("OVER",$D$29:$E$31,2,FALSE), TRUE, VLOOKUP(J714, $A$9:$B$23, 2,FALSE))</f>
        <v/>
      </c>
      <c r="Q714" t="str" cm="1">
        <f t="array" aca="1" ref="Q714" ca="1">_xlfn.IFS(NOT($H714), "", $G714&lt;2, VLOOKUP("EMPTY",$D$29:$E$31,2,FALSE), $G714&gt;2, VLOOKUP("OVER",$D$29:$E$31,2,FALSE), TRUE, VLOOKUP(K714, $A$9:$B$23, 2,FALSE))</f>
        <v/>
      </c>
    </row>
    <row r="715" spans="6:17" x14ac:dyDescent="0.3">
      <c r="F715">
        <f ca="1">COUNTIF(OFFSET('정보 입력 시트'!$G718, 0, 0, 1, 15), $E$2)</f>
        <v>0</v>
      </c>
      <c r="G715">
        <f ca="1">COUNTIF(OFFSET('정보 입력 시트'!$G718, 0, 0, 1, 15), $E$3)</f>
        <v>0</v>
      </c>
      <c r="H715" t="b">
        <f t="shared" ca="1" si="75"/>
        <v>0</v>
      </c>
      <c r="I715" t="str">
        <f ca="1">IF(NOT($H715), "", IF($F715=1,MATCH($E$2,OFFSET('정보 입력 시트'!$G718, 0, 0, 1, 15),0),0))</f>
        <v/>
      </c>
      <c r="J715" t="str">
        <f ca="1">IF(NOT($H715),"",IF($G715&lt;1, 0, MATCH($E$3,OFFSET('정보 입력 시트'!$G718, 0, 0, 1, 15),0)))</f>
        <v/>
      </c>
      <c r="K715" t="str">
        <f ca="1">IF(NOT($H715),"",IF($G715&lt;2, 0, MATCH($E$3,OFFSET('정보 입력 시트'!$G718, 0, J715, 1, 15-J715),0)+J715))</f>
        <v/>
      </c>
      <c r="L715" t="str">
        <f t="shared" ca="1" si="76"/>
        <v/>
      </c>
      <c r="M715" t="str" cm="1">
        <f t="array" aca="1" ref="M715" ca="1">_xlfn.IFS(NOT($H715),"",$L715=0,0,TRUE,J715)</f>
        <v/>
      </c>
      <c r="N715" t="str" cm="1">
        <f t="array" aca="1" ref="N715" ca="1">_xlfn.IFS(NOT($H715),"",$L715=0,0,TRUE,K715)</f>
        <v/>
      </c>
      <c r="O715" t="str" cm="1">
        <f t="array" aca="1" ref="O715" ca="1">_xlfn.IFS(NOT($H715), "", $F715=0, IF($G715=0, VLOOKUP("EMPTY",$D$29:$E$31,2,FALSE), VLOOKUP("REQUIRED",$D$29:$E$31,2,FALSE)), $F715&gt;1, VLOOKUP("OVER",$D$29:$E$31,2,FALSE), TRUE, VLOOKUP(I715, $A$9:$B$23, 2,FALSE))</f>
        <v/>
      </c>
      <c r="P715" t="str" cm="1">
        <f t="array" aca="1" ref="P715" ca="1">_xlfn.IFS(NOT($H715), "", $G715&lt;1, VLOOKUP("EMPTY",$D$29:$E$31,2,FALSE), $G715&gt;2, VLOOKUP("OVER",$D$29:$E$31,2,FALSE), TRUE, VLOOKUP(J715, $A$9:$B$23, 2,FALSE))</f>
        <v/>
      </c>
      <c r="Q715" t="str" cm="1">
        <f t="array" aca="1" ref="Q715" ca="1">_xlfn.IFS(NOT($H715), "", $G715&lt;2, VLOOKUP("EMPTY",$D$29:$E$31,2,FALSE), $G715&gt;2, VLOOKUP("OVER",$D$29:$E$31,2,FALSE), TRUE, VLOOKUP(K715, $A$9:$B$23, 2,FALSE))</f>
        <v/>
      </c>
    </row>
    <row r="716" spans="6:17" x14ac:dyDescent="0.3">
      <c r="F716">
        <f ca="1">COUNTIF(OFFSET('정보 입력 시트'!$G719, 0, 0, 1, 15), $E$2)</f>
        <v>0</v>
      </c>
      <c r="G716">
        <f ca="1">COUNTIF(OFFSET('정보 입력 시트'!$G719, 0, 0, 1, 15), $E$3)</f>
        <v>0</v>
      </c>
      <c r="H716" t="b">
        <f t="shared" ca="1" si="75"/>
        <v>0</v>
      </c>
      <c r="I716" t="str">
        <f ca="1">IF(NOT($H716), "", IF($F716=1,MATCH($E$2,OFFSET('정보 입력 시트'!$G719, 0, 0, 1, 15),0),0))</f>
        <v/>
      </c>
      <c r="J716" t="str">
        <f ca="1">IF(NOT($H716),"",IF($G716&lt;1, 0, MATCH($E$3,OFFSET('정보 입력 시트'!$G719, 0, 0, 1, 15),0)))</f>
        <v/>
      </c>
      <c r="K716" t="str">
        <f ca="1">IF(NOT($H716),"",IF($G716&lt;2, 0, MATCH($E$3,OFFSET('정보 입력 시트'!$G719, 0, J716, 1, 15-J716),0)+J716))</f>
        <v/>
      </c>
      <c r="L716" t="str">
        <f t="shared" ca="1" si="76"/>
        <v/>
      </c>
      <c r="M716" t="str" cm="1">
        <f t="array" aca="1" ref="M716" ca="1">_xlfn.IFS(NOT($H716),"",$L716=0,0,TRUE,J716)</f>
        <v/>
      </c>
      <c r="N716" t="str" cm="1">
        <f t="array" aca="1" ref="N716" ca="1">_xlfn.IFS(NOT($H716),"",$L716=0,0,TRUE,K716)</f>
        <v/>
      </c>
      <c r="O716" t="str" cm="1">
        <f t="array" aca="1" ref="O716" ca="1">_xlfn.IFS(NOT($H716), "", $F716=0, IF($G716=0, VLOOKUP("EMPTY",$D$29:$E$31,2,FALSE), VLOOKUP("REQUIRED",$D$29:$E$31,2,FALSE)), $F716&gt;1, VLOOKUP("OVER",$D$29:$E$31,2,FALSE), TRUE, VLOOKUP(I716, $A$9:$B$23, 2,FALSE))</f>
        <v/>
      </c>
      <c r="P716" t="str" cm="1">
        <f t="array" aca="1" ref="P716" ca="1">_xlfn.IFS(NOT($H716), "", $G716&lt;1, VLOOKUP("EMPTY",$D$29:$E$31,2,FALSE), $G716&gt;2, VLOOKUP("OVER",$D$29:$E$31,2,FALSE), TRUE, VLOOKUP(J716, $A$9:$B$23, 2,FALSE))</f>
        <v/>
      </c>
      <c r="Q716" t="str" cm="1">
        <f t="array" aca="1" ref="Q716" ca="1">_xlfn.IFS(NOT($H716), "", $G716&lt;2, VLOOKUP("EMPTY",$D$29:$E$31,2,FALSE), $G716&gt;2, VLOOKUP("OVER",$D$29:$E$31,2,FALSE), TRUE, VLOOKUP(K716, $A$9:$B$23, 2,FALSE))</f>
        <v/>
      </c>
    </row>
    <row r="717" spans="6:17" x14ac:dyDescent="0.3">
      <c r="F717">
        <f ca="1">COUNTIF(OFFSET('정보 입력 시트'!$G720, 0, 0, 1, 15), $E$2)</f>
        <v>0</v>
      </c>
      <c r="G717">
        <f ca="1">COUNTIF(OFFSET('정보 입력 시트'!$G720, 0, 0, 1, 15), $E$3)</f>
        <v>0</v>
      </c>
      <c r="H717" t="b">
        <f t="shared" ca="1" si="75"/>
        <v>0</v>
      </c>
      <c r="I717" t="str">
        <f ca="1">IF(NOT($H717), "", IF($F717=1,MATCH($E$2,OFFSET('정보 입력 시트'!$G720, 0, 0, 1, 15),0),0))</f>
        <v/>
      </c>
      <c r="J717" t="str">
        <f ca="1">IF(NOT($H717),"",IF($G717&lt;1, 0, MATCH($E$3,OFFSET('정보 입력 시트'!$G720, 0, 0, 1, 15),0)))</f>
        <v/>
      </c>
      <c r="K717" t="str">
        <f ca="1">IF(NOT($H717),"",IF($G717&lt;2, 0, MATCH($E$3,OFFSET('정보 입력 시트'!$G720, 0, J717, 1, 15-J717),0)+J717))</f>
        <v/>
      </c>
      <c r="L717" t="str">
        <f t="shared" ca="1" si="76"/>
        <v/>
      </c>
      <c r="M717" t="str" cm="1">
        <f t="array" aca="1" ref="M717" ca="1">_xlfn.IFS(NOT($H717),"",$L717=0,0,TRUE,J717)</f>
        <v/>
      </c>
      <c r="N717" t="str" cm="1">
        <f t="array" aca="1" ref="N717" ca="1">_xlfn.IFS(NOT($H717),"",$L717=0,0,TRUE,K717)</f>
        <v/>
      </c>
      <c r="O717" t="str" cm="1">
        <f t="array" aca="1" ref="O717" ca="1">_xlfn.IFS(NOT($H717), "", $F717=0, IF($G717=0, VLOOKUP("EMPTY",$D$29:$E$31,2,FALSE), VLOOKUP("REQUIRED",$D$29:$E$31,2,FALSE)), $F717&gt;1, VLOOKUP("OVER",$D$29:$E$31,2,FALSE), TRUE, VLOOKUP(I717, $A$9:$B$23, 2,FALSE))</f>
        <v/>
      </c>
      <c r="P717" t="str" cm="1">
        <f t="array" aca="1" ref="P717" ca="1">_xlfn.IFS(NOT($H717), "", $G717&lt;1, VLOOKUP("EMPTY",$D$29:$E$31,2,FALSE), $G717&gt;2, VLOOKUP("OVER",$D$29:$E$31,2,FALSE), TRUE, VLOOKUP(J717, $A$9:$B$23, 2,FALSE))</f>
        <v/>
      </c>
      <c r="Q717" t="str" cm="1">
        <f t="array" aca="1" ref="Q717" ca="1">_xlfn.IFS(NOT($H717), "", $G717&lt;2, VLOOKUP("EMPTY",$D$29:$E$31,2,FALSE), $G717&gt;2, VLOOKUP("OVER",$D$29:$E$31,2,FALSE), TRUE, VLOOKUP(K717, $A$9:$B$23, 2,FALSE))</f>
        <v/>
      </c>
    </row>
    <row r="718" spans="6:17" x14ac:dyDescent="0.3">
      <c r="F718">
        <f ca="1">COUNTIF(OFFSET('정보 입력 시트'!$G721, 0, 0, 1, 15), $E$2)</f>
        <v>0</v>
      </c>
      <c r="G718">
        <f ca="1">COUNTIF(OFFSET('정보 입력 시트'!$G721, 0, 0, 1, 15), $E$3)</f>
        <v>0</v>
      </c>
      <c r="H718" t="b">
        <f t="shared" ca="1" si="75"/>
        <v>0</v>
      </c>
      <c r="I718" t="str">
        <f ca="1">IF(NOT($H718), "", IF($F718=1,MATCH($E$2,OFFSET('정보 입력 시트'!$G721, 0, 0, 1, 15),0),0))</f>
        <v/>
      </c>
      <c r="J718" t="str">
        <f ca="1">IF(NOT($H718),"",IF($G718&lt;1, 0, MATCH($E$3,OFFSET('정보 입력 시트'!$G721, 0, 0, 1, 15),0)))</f>
        <v/>
      </c>
      <c r="K718" t="str">
        <f ca="1">IF(NOT($H718),"",IF($G718&lt;2, 0, MATCH($E$3,OFFSET('정보 입력 시트'!$G721, 0, J718, 1, 15-J718),0)+J718))</f>
        <v/>
      </c>
      <c r="L718" t="str">
        <f t="shared" ca="1" si="76"/>
        <v/>
      </c>
      <c r="M718" t="str" cm="1">
        <f t="array" aca="1" ref="M718" ca="1">_xlfn.IFS(NOT($H718),"",$L718=0,0,TRUE,J718)</f>
        <v/>
      </c>
      <c r="N718" t="str" cm="1">
        <f t="array" aca="1" ref="N718" ca="1">_xlfn.IFS(NOT($H718),"",$L718=0,0,TRUE,K718)</f>
        <v/>
      </c>
      <c r="O718" t="str" cm="1">
        <f t="array" aca="1" ref="O718" ca="1">_xlfn.IFS(NOT($H718), "", $F718=0, IF($G718=0, VLOOKUP("EMPTY",$D$29:$E$31,2,FALSE), VLOOKUP("REQUIRED",$D$29:$E$31,2,FALSE)), $F718&gt;1, VLOOKUP("OVER",$D$29:$E$31,2,FALSE), TRUE, VLOOKUP(I718, $A$9:$B$23, 2,FALSE))</f>
        <v/>
      </c>
      <c r="P718" t="str" cm="1">
        <f t="array" aca="1" ref="P718" ca="1">_xlfn.IFS(NOT($H718), "", $G718&lt;1, VLOOKUP("EMPTY",$D$29:$E$31,2,FALSE), $G718&gt;2, VLOOKUP("OVER",$D$29:$E$31,2,FALSE), TRUE, VLOOKUP(J718, $A$9:$B$23, 2,FALSE))</f>
        <v/>
      </c>
      <c r="Q718" t="str" cm="1">
        <f t="array" aca="1" ref="Q718" ca="1">_xlfn.IFS(NOT($H718), "", $G718&lt;2, VLOOKUP("EMPTY",$D$29:$E$31,2,FALSE), $G718&gt;2, VLOOKUP("OVER",$D$29:$E$31,2,FALSE), TRUE, VLOOKUP(K718, $A$9:$B$23, 2,FALSE))</f>
        <v/>
      </c>
    </row>
    <row r="719" spans="6:17" x14ac:dyDescent="0.3">
      <c r="F719">
        <f ca="1">COUNTIF(OFFSET('정보 입력 시트'!$G722, 0, 0, 1, 15), $E$2)</f>
        <v>0</v>
      </c>
      <c r="G719">
        <f ca="1">COUNTIF(OFFSET('정보 입력 시트'!$G722, 0, 0, 1, 15), $E$3)</f>
        <v>0</v>
      </c>
      <c r="H719" t="b">
        <f t="shared" ca="1" si="75"/>
        <v>0</v>
      </c>
      <c r="I719" t="str">
        <f ca="1">IF(NOT($H719), "", IF($F719=1,MATCH($E$2,OFFSET('정보 입력 시트'!$G722, 0, 0, 1, 15),0),0))</f>
        <v/>
      </c>
      <c r="J719" t="str">
        <f ca="1">IF(NOT($H719),"",IF($G719&lt;1, 0, MATCH($E$3,OFFSET('정보 입력 시트'!$G722, 0, 0, 1, 15),0)))</f>
        <v/>
      </c>
      <c r="K719" t="str">
        <f ca="1">IF(NOT($H719),"",IF($G719&lt;2, 0, MATCH($E$3,OFFSET('정보 입력 시트'!$G722, 0, J719, 1, 15-J719),0)+J719))</f>
        <v/>
      </c>
      <c r="L719" t="str">
        <f t="shared" ca="1" si="76"/>
        <v/>
      </c>
      <c r="M719" t="str" cm="1">
        <f t="array" aca="1" ref="M719" ca="1">_xlfn.IFS(NOT($H719),"",$L719=0,0,TRUE,J719)</f>
        <v/>
      </c>
      <c r="N719" t="str" cm="1">
        <f t="array" aca="1" ref="N719" ca="1">_xlfn.IFS(NOT($H719),"",$L719=0,0,TRUE,K719)</f>
        <v/>
      </c>
      <c r="O719" t="str" cm="1">
        <f t="array" aca="1" ref="O719" ca="1">_xlfn.IFS(NOT($H719), "", $F719=0, IF($G719=0, VLOOKUP("EMPTY",$D$29:$E$31,2,FALSE), VLOOKUP("REQUIRED",$D$29:$E$31,2,FALSE)), $F719&gt;1, VLOOKUP("OVER",$D$29:$E$31,2,FALSE), TRUE, VLOOKUP(I719, $A$9:$B$23, 2,FALSE))</f>
        <v/>
      </c>
      <c r="P719" t="str" cm="1">
        <f t="array" aca="1" ref="P719" ca="1">_xlfn.IFS(NOT($H719), "", $G719&lt;1, VLOOKUP("EMPTY",$D$29:$E$31,2,FALSE), $G719&gt;2, VLOOKUP("OVER",$D$29:$E$31,2,FALSE), TRUE, VLOOKUP(J719, $A$9:$B$23, 2,FALSE))</f>
        <v/>
      </c>
      <c r="Q719" t="str" cm="1">
        <f t="array" aca="1" ref="Q719" ca="1">_xlfn.IFS(NOT($H719), "", $G719&lt;2, VLOOKUP("EMPTY",$D$29:$E$31,2,FALSE), $G719&gt;2, VLOOKUP("OVER",$D$29:$E$31,2,FALSE), TRUE, VLOOKUP(K719, $A$9:$B$23, 2,FALSE))</f>
        <v/>
      </c>
    </row>
    <row r="720" spans="6:17" x14ac:dyDescent="0.3">
      <c r="F720">
        <f ca="1">COUNTIF(OFFSET('정보 입력 시트'!$G723, 0, 0, 1, 15), $E$2)</f>
        <v>0</v>
      </c>
      <c r="G720">
        <f ca="1">COUNTIF(OFFSET('정보 입력 시트'!$G723, 0, 0, 1, 15), $E$3)</f>
        <v>0</v>
      </c>
      <c r="H720" t="b">
        <f t="shared" ca="1" si="75"/>
        <v>0</v>
      </c>
      <c r="I720" t="str">
        <f ca="1">IF(NOT($H720), "", IF($F720=1,MATCH($E$2,OFFSET('정보 입력 시트'!$G723, 0, 0, 1, 15),0),0))</f>
        <v/>
      </c>
      <c r="J720" t="str">
        <f ca="1">IF(NOT($H720),"",IF($G720&lt;1, 0, MATCH($E$3,OFFSET('정보 입력 시트'!$G723, 0, 0, 1, 15),0)))</f>
        <v/>
      </c>
      <c r="K720" t="str">
        <f ca="1">IF(NOT($H720),"",IF($G720&lt;2, 0, MATCH($E$3,OFFSET('정보 입력 시트'!$G723, 0, J720, 1, 15-J720),0)+J720))</f>
        <v/>
      </c>
      <c r="L720" t="str">
        <f t="shared" ca="1" si="76"/>
        <v/>
      </c>
      <c r="M720" t="str" cm="1">
        <f t="array" aca="1" ref="M720" ca="1">_xlfn.IFS(NOT($H720),"",$L720=0,0,TRUE,J720)</f>
        <v/>
      </c>
      <c r="N720" t="str" cm="1">
        <f t="array" aca="1" ref="N720" ca="1">_xlfn.IFS(NOT($H720),"",$L720=0,0,TRUE,K720)</f>
        <v/>
      </c>
      <c r="O720" t="str" cm="1">
        <f t="array" aca="1" ref="O720" ca="1">_xlfn.IFS(NOT($H720), "", $F720=0, IF($G720=0, VLOOKUP("EMPTY",$D$29:$E$31,2,FALSE), VLOOKUP("REQUIRED",$D$29:$E$31,2,FALSE)), $F720&gt;1, VLOOKUP("OVER",$D$29:$E$31,2,FALSE), TRUE, VLOOKUP(I720, $A$9:$B$23, 2,FALSE))</f>
        <v/>
      </c>
      <c r="P720" t="str" cm="1">
        <f t="array" aca="1" ref="P720" ca="1">_xlfn.IFS(NOT($H720), "", $G720&lt;1, VLOOKUP("EMPTY",$D$29:$E$31,2,FALSE), $G720&gt;2, VLOOKUP("OVER",$D$29:$E$31,2,FALSE), TRUE, VLOOKUP(J720, $A$9:$B$23, 2,FALSE))</f>
        <v/>
      </c>
      <c r="Q720" t="str" cm="1">
        <f t="array" aca="1" ref="Q720" ca="1">_xlfn.IFS(NOT($H720), "", $G720&lt;2, VLOOKUP("EMPTY",$D$29:$E$31,2,FALSE), $G720&gt;2, VLOOKUP("OVER",$D$29:$E$31,2,FALSE), TRUE, VLOOKUP(K720, $A$9:$B$23, 2,FALSE))</f>
        <v/>
      </c>
    </row>
    <row r="721" spans="6:17" x14ac:dyDescent="0.3">
      <c r="F721">
        <f ca="1">COUNTIF(OFFSET('정보 입력 시트'!$G724, 0, 0, 1, 15), $E$2)</f>
        <v>0</v>
      </c>
      <c r="G721">
        <f ca="1">COUNTIF(OFFSET('정보 입력 시트'!$G724, 0, 0, 1, 15), $E$3)</f>
        <v>0</v>
      </c>
      <c r="H721" t="b">
        <f t="shared" ca="1" si="75"/>
        <v>0</v>
      </c>
      <c r="I721" t="str">
        <f ca="1">IF(NOT($H721), "", IF($F721=1,MATCH($E$2,OFFSET('정보 입력 시트'!$G724, 0, 0, 1, 15),0),0))</f>
        <v/>
      </c>
      <c r="J721" t="str">
        <f ca="1">IF(NOT($H721),"",IF($G721&lt;1, 0, MATCH($E$3,OFFSET('정보 입력 시트'!$G724, 0, 0, 1, 15),0)))</f>
        <v/>
      </c>
      <c r="K721" t="str">
        <f ca="1">IF(NOT($H721),"",IF($G721&lt;2, 0, MATCH($E$3,OFFSET('정보 입력 시트'!$G724, 0, J721, 1, 15-J721),0)+J721))</f>
        <v/>
      </c>
      <c r="L721" t="str">
        <f t="shared" ca="1" si="76"/>
        <v/>
      </c>
      <c r="M721" t="str" cm="1">
        <f t="array" aca="1" ref="M721" ca="1">_xlfn.IFS(NOT($H721),"",$L721=0,0,TRUE,J721)</f>
        <v/>
      </c>
      <c r="N721" t="str" cm="1">
        <f t="array" aca="1" ref="N721" ca="1">_xlfn.IFS(NOT($H721),"",$L721=0,0,TRUE,K721)</f>
        <v/>
      </c>
      <c r="O721" t="str" cm="1">
        <f t="array" aca="1" ref="O721" ca="1">_xlfn.IFS(NOT($H721), "", $F721=0, IF($G721=0, VLOOKUP("EMPTY",$D$29:$E$31,2,FALSE), VLOOKUP("REQUIRED",$D$29:$E$31,2,FALSE)), $F721&gt;1, VLOOKUP("OVER",$D$29:$E$31,2,FALSE), TRUE, VLOOKUP(I721, $A$9:$B$23, 2,FALSE))</f>
        <v/>
      </c>
      <c r="P721" t="str" cm="1">
        <f t="array" aca="1" ref="P721" ca="1">_xlfn.IFS(NOT($H721), "", $G721&lt;1, VLOOKUP("EMPTY",$D$29:$E$31,2,FALSE), $G721&gt;2, VLOOKUP("OVER",$D$29:$E$31,2,FALSE), TRUE, VLOOKUP(J721, $A$9:$B$23, 2,FALSE))</f>
        <v/>
      </c>
      <c r="Q721" t="str" cm="1">
        <f t="array" aca="1" ref="Q721" ca="1">_xlfn.IFS(NOT($H721), "", $G721&lt;2, VLOOKUP("EMPTY",$D$29:$E$31,2,FALSE), $G721&gt;2, VLOOKUP("OVER",$D$29:$E$31,2,FALSE), TRUE, VLOOKUP(K721, $A$9:$B$23, 2,FALSE))</f>
        <v/>
      </c>
    </row>
    <row r="722" spans="6:17" x14ac:dyDescent="0.3">
      <c r="F722">
        <f ca="1">COUNTIF(OFFSET('정보 입력 시트'!$G725, 0, 0, 1, 15), $E$2)</f>
        <v>0</v>
      </c>
      <c r="G722">
        <f ca="1">COUNTIF(OFFSET('정보 입력 시트'!$G725, 0, 0, 1, 15), $E$3)</f>
        <v>0</v>
      </c>
      <c r="H722" t="b">
        <f t="shared" ca="1" si="75"/>
        <v>0</v>
      </c>
      <c r="I722" t="str">
        <f ca="1">IF(NOT($H722), "", IF($F722=1,MATCH($E$2,OFFSET('정보 입력 시트'!$G725, 0, 0, 1, 15),0),0))</f>
        <v/>
      </c>
      <c r="J722" t="str">
        <f ca="1">IF(NOT($H722),"",IF($G722&lt;1, 0, MATCH($E$3,OFFSET('정보 입력 시트'!$G725, 0, 0, 1, 15),0)))</f>
        <v/>
      </c>
      <c r="K722" t="str">
        <f ca="1">IF(NOT($H722),"",IF($G722&lt;2, 0, MATCH($E$3,OFFSET('정보 입력 시트'!$G725, 0, J722, 1, 15-J722),0)+J722))</f>
        <v/>
      </c>
      <c r="L722" t="str">
        <f t="shared" ca="1" si="76"/>
        <v/>
      </c>
      <c r="M722" t="str" cm="1">
        <f t="array" aca="1" ref="M722" ca="1">_xlfn.IFS(NOT($H722),"",$L722=0,0,TRUE,J722)</f>
        <v/>
      </c>
      <c r="N722" t="str" cm="1">
        <f t="array" aca="1" ref="N722" ca="1">_xlfn.IFS(NOT($H722),"",$L722=0,0,TRUE,K722)</f>
        <v/>
      </c>
      <c r="O722" t="str" cm="1">
        <f t="array" aca="1" ref="O722" ca="1">_xlfn.IFS(NOT($H722), "", $F722=0, IF($G722=0, VLOOKUP("EMPTY",$D$29:$E$31,2,FALSE), VLOOKUP("REQUIRED",$D$29:$E$31,2,FALSE)), $F722&gt;1, VLOOKUP("OVER",$D$29:$E$31,2,FALSE), TRUE, VLOOKUP(I722, $A$9:$B$23, 2,FALSE))</f>
        <v/>
      </c>
      <c r="P722" t="str" cm="1">
        <f t="array" aca="1" ref="P722" ca="1">_xlfn.IFS(NOT($H722), "", $G722&lt;1, VLOOKUP("EMPTY",$D$29:$E$31,2,FALSE), $G722&gt;2, VLOOKUP("OVER",$D$29:$E$31,2,FALSE), TRUE, VLOOKUP(J722, $A$9:$B$23, 2,FALSE))</f>
        <v/>
      </c>
      <c r="Q722" t="str" cm="1">
        <f t="array" aca="1" ref="Q722" ca="1">_xlfn.IFS(NOT($H722), "", $G722&lt;2, VLOOKUP("EMPTY",$D$29:$E$31,2,FALSE), $G722&gt;2, VLOOKUP("OVER",$D$29:$E$31,2,FALSE), TRUE, VLOOKUP(K722, $A$9:$B$23, 2,FALSE))</f>
        <v/>
      </c>
    </row>
    <row r="723" spans="6:17" x14ac:dyDescent="0.3">
      <c r="F723">
        <f ca="1">COUNTIF(OFFSET('정보 입력 시트'!$G726, 0, 0, 1, 15), $E$2)</f>
        <v>0</v>
      </c>
      <c r="G723">
        <f ca="1">COUNTIF(OFFSET('정보 입력 시트'!$G726, 0, 0, 1, 15), $E$3)</f>
        <v>0</v>
      </c>
      <c r="H723" t="b">
        <f t="shared" ca="1" si="75"/>
        <v>0</v>
      </c>
      <c r="I723" t="str">
        <f ca="1">IF(NOT($H723), "", IF($F723=1,MATCH($E$2,OFFSET('정보 입력 시트'!$G726, 0, 0, 1, 15),0),0))</f>
        <v/>
      </c>
      <c r="J723" t="str">
        <f ca="1">IF(NOT($H723),"",IF($G723&lt;1, 0, MATCH($E$3,OFFSET('정보 입력 시트'!$G726, 0, 0, 1, 15),0)))</f>
        <v/>
      </c>
      <c r="K723" t="str">
        <f ca="1">IF(NOT($H723),"",IF($G723&lt;2, 0, MATCH($E$3,OFFSET('정보 입력 시트'!$G726, 0, J723, 1, 15-J723),0)+J723))</f>
        <v/>
      </c>
      <c r="L723" t="str">
        <f t="shared" ca="1" si="76"/>
        <v/>
      </c>
      <c r="M723" t="str" cm="1">
        <f t="array" aca="1" ref="M723" ca="1">_xlfn.IFS(NOT($H723),"",$L723=0,0,TRUE,J723)</f>
        <v/>
      </c>
      <c r="N723" t="str" cm="1">
        <f t="array" aca="1" ref="N723" ca="1">_xlfn.IFS(NOT($H723),"",$L723=0,0,TRUE,K723)</f>
        <v/>
      </c>
      <c r="O723" t="str" cm="1">
        <f t="array" aca="1" ref="O723" ca="1">_xlfn.IFS(NOT($H723), "", $F723=0, IF($G723=0, VLOOKUP("EMPTY",$D$29:$E$31,2,FALSE), VLOOKUP("REQUIRED",$D$29:$E$31,2,FALSE)), $F723&gt;1, VLOOKUP("OVER",$D$29:$E$31,2,FALSE), TRUE, VLOOKUP(I723, $A$9:$B$23, 2,FALSE))</f>
        <v/>
      </c>
      <c r="P723" t="str" cm="1">
        <f t="array" aca="1" ref="P723" ca="1">_xlfn.IFS(NOT($H723), "", $G723&lt;1, VLOOKUP("EMPTY",$D$29:$E$31,2,FALSE), $G723&gt;2, VLOOKUP("OVER",$D$29:$E$31,2,FALSE), TRUE, VLOOKUP(J723, $A$9:$B$23, 2,FALSE))</f>
        <v/>
      </c>
      <c r="Q723" t="str" cm="1">
        <f t="array" aca="1" ref="Q723" ca="1">_xlfn.IFS(NOT($H723), "", $G723&lt;2, VLOOKUP("EMPTY",$D$29:$E$31,2,FALSE), $G723&gt;2, VLOOKUP("OVER",$D$29:$E$31,2,FALSE), TRUE, VLOOKUP(K723, $A$9:$B$23, 2,FALSE))</f>
        <v/>
      </c>
    </row>
    <row r="724" spans="6:17" x14ac:dyDescent="0.3">
      <c r="F724">
        <f ca="1">COUNTIF(OFFSET('정보 입력 시트'!$G727, 0, 0, 1, 15), $E$2)</f>
        <v>0</v>
      </c>
      <c r="G724">
        <f ca="1">COUNTIF(OFFSET('정보 입력 시트'!$G727, 0, 0, 1, 15), $E$3)</f>
        <v>0</v>
      </c>
      <c r="H724" t="b">
        <f t="shared" ca="1" si="75"/>
        <v>0</v>
      </c>
      <c r="I724" t="str">
        <f ca="1">IF(NOT($H724), "", IF($F724=1,MATCH($E$2,OFFSET('정보 입력 시트'!$G727, 0, 0, 1, 15),0),0))</f>
        <v/>
      </c>
      <c r="J724" t="str">
        <f ca="1">IF(NOT($H724),"",IF($G724&lt;1, 0, MATCH($E$3,OFFSET('정보 입력 시트'!$G727, 0, 0, 1, 15),0)))</f>
        <v/>
      </c>
      <c r="K724" t="str">
        <f ca="1">IF(NOT($H724),"",IF($G724&lt;2, 0, MATCH($E$3,OFFSET('정보 입력 시트'!$G727, 0, J724, 1, 15-J724),0)+J724))</f>
        <v/>
      </c>
      <c r="L724" t="str">
        <f t="shared" ca="1" si="76"/>
        <v/>
      </c>
      <c r="M724" t="str" cm="1">
        <f t="array" aca="1" ref="M724" ca="1">_xlfn.IFS(NOT($H724),"",$L724=0,0,TRUE,J724)</f>
        <v/>
      </c>
      <c r="N724" t="str" cm="1">
        <f t="array" aca="1" ref="N724" ca="1">_xlfn.IFS(NOT($H724),"",$L724=0,0,TRUE,K724)</f>
        <v/>
      </c>
      <c r="O724" t="str" cm="1">
        <f t="array" aca="1" ref="O724" ca="1">_xlfn.IFS(NOT($H724), "", $F724=0, IF($G724=0, VLOOKUP("EMPTY",$D$29:$E$31,2,FALSE), VLOOKUP("REQUIRED",$D$29:$E$31,2,FALSE)), $F724&gt;1, VLOOKUP("OVER",$D$29:$E$31,2,FALSE), TRUE, VLOOKUP(I724, $A$9:$B$23, 2,FALSE))</f>
        <v/>
      </c>
      <c r="P724" t="str" cm="1">
        <f t="array" aca="1" ref="P724" ca="1">_xlfn.IFS(NOT($H724), "", $G724&lt;1, VLOOKUP("EMPTY",$D$29:$E$31,2,FALSE), $G724&gt;2, VLOOKUP("OVER",$D$29:$E$31,2,FALSE), TRUE, VLOOKUP(J724, $A$9:$B$23, 2,FALSE))</f>
        <v/>
      </c>
      <c r="Q724" t="str" cm="1">
        <f t="array" aca="1" ref="Q724" ca="1">_xlfn.IFS(NOT($H724), "", $G724&lt;2, VLOOKUP("EMPTY",$D$29:$E$31,2,FALSE), $G724&gt;2, VLOOKUP("OVER",$D$29:$E$31,2,FALSE), TRUE, VLOOKUP(K724, $A$9:$B$23, 2,FALSE))</f>
        <v/>
      </c>
    </row>
    <row r="725" spans="6:17" x14ac:dyDescent="0.3">
      <c r="F725">
        <f ca="1">COUNTIF(OFFSET('정보 입력 시트'!$G728, 0, 0, 1, 15), $E$2)</f>
        <v>0</v>
      </c>
      <c r="G725">
        <f ca="1">COUNTIF(OFFSET('정보 입력 시트'!$G728, 0, 0, 1, 15), $E$3)</f>
        <v>0</v>
      </c>
      <c r="H725" t="b">
        <f t="shared" ca="1" si="75"/>
        <v>0</v>
      </c>
      <c r="I725" t="str">
        <f ca="1">IF(NOT($H725), "", IF($F725=1,MATCH($E$2,OFFSET('정보 입력 시트'!$G728, 0, 0, 1, 15),0),0))</f>
        <v/>
      </c>
      <c r="J725" t="str">
        <f ca="1">IF(NOT($H725),"",IF($G725&lt;1, 0, MATCH($E$3,OFFSET('정보 입력 시트'!$G728, 0, 0, 1, 15),0)))</f>
        <v/>
      </c>
      <c r="K725" t="str">
        <f ca="1">IF(NOT($H725),"",IF($G725&lt;2, 0, MATCH($E$3,OFFSET('정보 입력 시트'!$G728, 0, J725, 1, 15-J725),0)+J725))</f>
        <v/>
      </c>
      <c r="L725" t="str">
        <f t="shared" ca="1" si="76"/>
        <v/>
      </c>
      <c r="M725" t="str" cm="1">
        <f t="array" aca="1" ref="M725" ca="1">_xlfn.IFS(NOT($H725),"",$L725=0,0,TRUE,J725)</f>
        <v/>
      </c>
      <c r="N725" t="str" cm="1">
        <f t="array" aca="1" ref="N725" ca="1">_xlfn.IFS(NOT($H725),"",$L725=0,0,TRUE,K725)</f>
        <v/>
      </c>
      <c r="O725" t="str" cm="1">
        <f t="array" aca="1" ref="O725" ca="1">_xlfn.IFS(NOT($H725), "", $F725=0, IF($G725=0, VLOOKUP("EMPTY",$D$29:$E$31,2,FALSE), VLOOKUP("REQUIRED",$D$29:$E$31,2,FALSE)), $F725&gt;1, VLOOKUP("OVER",$D$29:$E$31,2,FALSE), TRUE, VLOOKUP(I725, $A$9:$B$23, 2,FALSE))</f>
        <v/>
      </c>
      <c r="P725" t="str" cm="1">
        <f t="array" aca="1" ref="P725" ca="1">_xlfn.IFS(NOT($H725), "", $G725&lt;1, VLOOKUP("EMPTY",$D$29:$E$31,2,FALSE), $G725&gt;2, VLOOKUP("OVER",$D$29:$E$31,2,FALSE), TRUE, VLOOKUP(J725, $A$9:$B$23, 2,FALSE))</f>
        <v/>
      </c>
      <c r="Q725" t="str" cm="1">
        <f t="array" aca="1" ref="Q725" ca="1">_xlfn.IFS(NOT($H725), "", $G725&lt;2, VLOOKUP("EMPTY",$D$29:$E$31,2,FALSE), $G725&gt;2, VLOOKUP("OVER",$D$29:$E$31,2,FALSE), TRUE, VLOOKUP(K725, $A$9:$B$23, 2,FALSE))</f>
        <v/>
      </c>
    </row>
    <row r="726" spans="6:17" x14ac:dyDescent="0.3">
      <c r="F726">
        <f ca="1">COUNTIF(OFFSET('정보 입력 시트'!$G729, 0, 0, 1, 15), $E$2)</f>
        <v>0</v>
      </c>
      <c r="G726">
        <f ca="1">COUNTIF(OFFSET('정보 입력 시트'!$G729, 0, 0, 1, 15), $E$3)</f>
        <v>0</v>
      </c>
      <c r="H726" t="b">
        <f t="shared" ca="1" si="75"/>
        <v>0</v>
      </c>
      <c r="I726" t="str">
        <f ca="1">IF(NOT($H726), "", IF($F726=1,MATCH($E$2,OFFSET('정보 입력 시트'!$G729, 0, 0, 1, 15),0),0))</f>
        <v/>
      </c>
      <c r="J726" t="str">
        <f ca="1">IF(NOT($H726),"",IF($G726&lt;1, 0, MATCH($E$3,OFFSET('정보 입력 시트'!$G729, 0, 0, 1, 15),0)))</f>
        <v/>
      </c>
      <c r="K726" t="str">
        <f ca="1">IF(NOT($H726),"",IF($G726&lt;2, 0, MATCH($E$3,OFFSET('정보 입력 시트'!$G729, 0, J726, 1, 15-J726),0)+J726))</f>
        <v/>
      </c>
      <c r="L726" t="str">
        <f t="shared" ca="1" si="76"/>
        <v/>
      </c>
      <c r="M726" t="str" cm="1">
        <f t="array" aca="1" ref="M726" ca="1">_xlfn.IFS(NOT($H726),"",$L726=0,0,TRUE,J726)</f>
        <v/>
      </c>
      <c r="N726" t="str" cm="1">
        <f t="array" aca="1" ref="N726" ca="1">_xlfn.IFS(NOT($H726),"",$L726=0,0,TRUE,K726)</f>
        <v/>
      </c>
      <c r="O726" t="str" cm="1">
        <f t="array" aca="1" ref="O726" ca="1">_xlfn.IFS(NOT($H726), "", $F726=0, IF($G726=0, VLOOKUP("EMPTY",$D$29:$E$31,2,FALSE), VLOOKUP("REQUIRED",$D$29:$E$31,2,FALSE)), $F726&gt;1, VLOOKUP("OVER",$D$29:$E$31,2,FALSE), TRUE, VLOOKUP(I726, $A$9:$B$23, 2,FALSE))</f>
        <v/>
      </c>
      <c r="P726" t="str" cm="1">
        <f t="array" aca="1" ref="P726" ca="1">_xlfn.IFS(NOT($H726), "", $G726&lt;1, VLOOKUP("EMPTY",$D$29:$E$31,2,FALSE), $G726&gt;2, VLOOKUP("OVER",$D$29:$E$31,2,FALSE), TRUE, VLOOKUP(J726, $A$9:$B$23, 2,FALSE))</f>
        <v/>
      </c>
      <c r="Q726" t="str" cm="1">
        <f t="array" aca="1" ref="Q726" ca="1">_xlfn.IFS(NOT($H726), "", $G726&lt;2, VLOOKUP("EMPTY",$D$29:$E$31,2,FALSE), $G726&gt;2, VLOOKUP("OVER",$D$29:$E$31,2,FALSE), TRUE, VLOOKUP(K726, $A$9:$B$23, 2,FALSE))</f>
        <v/>
      </c>
    </row>
    <row r="727" spans="6:17" x14ac:dyDescent="0.3">
      <c r="F727">
        <f ca="1">COUNTIF(OFFSET('정보 입력 시트'!$G730, 0, 0, 1, 15), $E$2)</f>
        <v>0</v>
      </c>
      <c r="G727">
        <f ca="1">COUNTIF(OFFSET('정보 입력 시트'!$G730, 0, 0, 1, 15), $E$3)</f>
        <v>0</v>
      </c>
      <c r="H727" t="b">
        <f t="shared" ca="1" si="75"/>
        <v>0</v>
      </c>
      <c r="I727" t="str">
        <f ca="1">IF(NOT($H727), "", IF($F727=1,MATCH($E$2,OFFSET('정보 입력 시트'!$G730, 0, 0, 1, 15),0),0))</f>
        <v/>
      </c>
      <c r="J727" t="str">
        <f ca="1">IF(NOT($H727),"",IF($G727&lt;1, 0, MATCH($E$3,OFFSET('정보 입력 시트'!$G730, 0, 0, 1, 15),0)))</f>
        <v/>
      </c>
      <c r="K727" t="str">
        <f ca="1">IF(NOT($H727),"",IF($G727&lt;2, 0, MATCH($E$3,OFFSET('정보 입력 시트'!$G730, 0, J727, 1, 15-J727),0)+J727))</f>
        <v/>
      </c>
      <c r="L727" t="str">
        <f t="shared" ca="1" si="76"/>
        <v/>
      </c>
      <c r="M727" t="str" cm="1">
        <f t="array" aca="1" ref="M727" ca="1">_xlfn.IFS(NOT($H727),"",$L727=0,0,TRUE,J727)</f>
        <v/>
      </c>
      <c r="N727" t="str" cm="1">
        <f t="array" aca="1" ref="N727" ca="1">_xlfn.IFS(NOT($H727),"",$L727=0,0,TRUE,K727)</f>
        <v/>
      </c>
      <c r="O727" t="str" cm="1">
        <f t="array" aca="1" ref="O727" ca="1">_xlfn.IFS(NOT($H727), "", $F727=0, IF($G727=0, VLOOKUP("EMPTY",$D$29:$E$31,2,FALSE), VLOOKUP("REQUIRED",$D$29:$E$31,2,FALSE)), $F727&gt;1, VLOOKUP("OVER",$D$29:$E$31,2,FALSE), TRUE, VLOOKUP(I727, $A$9:$B$23, 2,FALSE))</f>
        <v/>
      </c>
      <c r="P727" t="str" cm="1">
        <f t="array" aca="1" ref="P727" ca="1">_xlfn.IFS(NOT($H727), "", $G727&lt;1, VLOOKUP("EMPTY",$D$29:$E$31,2,FALSE), $G727&gt;2, VLOOKUP("OVER",$D$29:$E$31,2,FALSE), TRUE, VLOOKUP(J727, $A$9:$B$23, 2,FALSE))</f>
        <v/>
      </c>
      <c r="Q727" t="str" cm="1">
        <f t="array" aca="1" ref="Q727" ca="1">_xlfn.IFS(NOT($H727), "", $G727&lt;2, VLOOKUP("EMPTY",$D$29:$E$31,2,FALSE), $G727&gt;2, VLOOKUP("OVER",$D$29:$E$31,2,FALSE), TRUE, VLOOKUP(K727, $A$9:$B$23, 2,FALSE))</f>
        <v/>
      </c>
    </row>
    <row r="728" spans="6:17" x14ac:dyDescent="0.3">
      <c r="F728">
        <f ca="1">COUNTIF(OFFSET('정보 입력 시트'!$G731, 0, 0, 1, 15), $E$2)</f>
        <v>0</v>
      </c>
      <c r="G728">
        <f ca="1">COUNTIF(OFFSET('정보 입력 시트'!$G731, 0, 0, 1, 15), $E$3)</f>
        <v>0</v>
      </c>
      <c r="H728" t="b">
        <f t="shared" ca="1" si="75"/>
        <v>0</v>
      </c>
      <c r="I728" t="str">
        <f ca="1">IF(NOT($H728), "", IF($F728=1,MATCH($E$2,OFFSET('정보 입력 시트'!$G731, 0, 0, 1, 15),0),0))</f>
        <v/>
      </c>
      <c r="J728" t="str">
        <f ca="1">IF(NOT($H728),"",IF($G728&lt;1, 0, MATCH($E$3,OFFSET('정보 입력 시트'!$G731, 0, 0, 1, 15),0)))</f>
        <v/>
      </c>
      <c r="K728" t="str">
        <f ca="1">IF(NOT($H728),"",IF($G728&lt;2, 0, MATCH($E$3,OFFSET('정보 입력 시트'!$G731, 0, J728, 1, 15-J728),0)+J728))</f>
        <v/>
      </c>
      <c r="L728" t="str">
        <f t="shared" ca="1" si="76"/>
        <v/>
      </c>
      <c r="M728" t="str" cm="1">
        <f t="array" aca="1" ref="M728" ca="1">_xlfn.IFS(NOT($H728),"",$L728=0,0,TRUE,J728)</f>
        <v/>
      </c>
      <c r="N728" t="str" cm="1">
        <f t="array" aca="1" ref="N728" ca="1">_xlfn.IFS(NOT($H728),"",$L728=0,0,TRUE,K728)</f>
        <v/>
      </c>
      <c r="O728" t="str" cm="1">
        <f t="array" aca="1" ref="O728" ca="1">_xlfn.IFS(NOT($H728), "", $F728=0, IF($G728=0, VLOOKUP("EMPTY",$D$29:$E$31,2,FALSE), VLOOKUP("REQUIRED",$D$29:$E$31,2,FALSE)), $F728&gt;1, VLOOKUP("OVER",$D$29:$E$31,2,FALSE), TRUE, VLOOKUP(I728, $A$9:$B$23, 2,FALSE))</f>
        <v/>
      </c>
      <c r="P728" t="str" cm="1">
        <f t="array" aca="1" ref="P728" ca="1">_xlfn.IFS(NOT($H728), "", $G728&lt;1, VLOOKUP("EMPTY",$D$29:$E$31,2,FALSE), $G728&gt;2, VLOOKUP("OVER",$D$29:$E$31,2,FALSE), TRUE, VLOOKUP(J728, $A$9:$B$23, 2,FALSE))</f>
        <v/>
      </c>
      <c r="Q728" t="str" cm="1">
        <f t="array" aca="1" ref="Q728" ca="1">_xlfn.IFS(NOT($H728), "", $G728&lt;2, VLOOKUP("EMPTY",$D$29:$E$31,2,FALSE), $G728&gt;2, VLOOKUP("OVER",$D$29:$E$31,2,FALSE), TRUE, VLOOKUP(K728, $A$9:$B$23, 2,FALSE))</f>
        <v/>
      </c>
    </row>
    <row r="729" spans="6:17" x14ac:dyDescent="0.3">
      <c r="F729">
        <f ca="1">COUNTIF(OFFSET('정보 입력 시트'!$G732, 0, 0, 1, 15), $E$2)</f>
        <v>0</v>
      </c>
      <c r="G729">
        <f ca="1">COUNTIF(OFFSET('정보 입력 시트'!$G732, 0, 0, 1, 15), $E$3)</f>
        <v>0</v>
      </c>
      <c r="H729" t="b">
        <f t="shared" ca="1" si="75"/>
        <v>0</v>
      </c>
      <c r="I729" t="str">
        <f ca="1">IF(NOT($H729), "", IF($F729=1,MATCH($E$2,OFFSET('정보 입력 시트'!$G732, 0, 0, 1, 15),0),0))</f>
        <v/>
      </c>
      <c r="J729" t="str">
        <f ca="1">IF(NOT($H729),"",IF($G729&lt;1, 0, MATCH($E$3,OFFSET('정보 입력 시트'!$G732, 0, 0, 1, 15),0)))</f>
        <v/>
      </c>
      <c r="K729" t="str">
        <f ca="1">IF(NOT($H729),"",IF($G729&lt;2, 0, MATCH($E$3,OFFSET('정보 입력 시트'!$G732, 0, J729, 1, 15-J729),0)+J729))</f>
        <v/>
      </c>
      <c r="L729" t="str">
        <f t="shared" ca="1" si="76"/>
        <v/>
      </c>
      <c r="M729" t="str" cm="1">
        <f t="array" aca="1" ref="M729" ca="1">_xlfn.IFS(NOT($H729),"",$L729=0,0,TRUE,J729)</f>
        <v/>
      </c>
      <c r="N729" t="str" cm="1">
        <f t="array" aca="1" ref="N729" ca="1">_xlfn.IFS(NOT($H729),"",$L729=0,0,TRUE,K729)</f>
        <v/>
      </c>
      <c r="O729" t="str" cm="1">
        <f t="array" aca="1" ref="O729" ca="1">_xlfn.IFS(NOT($H729), "", $F729=0, IF($G729=0, VLOOKUP("EMPTY",$D$29:$E$31,2,FALSE), VLOOKUP("REQUIRED",$D$29:$E$31,2,FALSE)), $F729&gt;1, VLOOKUP("OVER",$D$29:$E$31,2,FALSE), TRUE, VLOOKUP(I729, $A$9:$B$23, 2,FALSE))</f>
        <v/>
      </c>
      <c r="P729" t="str" cm="1">
        <f t="array" aca="1" ref="P729" ca="1">_xlfn.IFS(NOT($H729), "", $G729&lt;1, VLOOKUP("EMPTY",$D$29:$E$31,2,FALSE), $G729&gt;2, VLOOKUP("OVER",$D$29:$E$31,2,FALSE), TRUE, VLOOKUP(J729, $A$9:$B$23, 2,FALSE))</f>
        <v/>
      </c>
      <c r="Q729" t="str" cm="1">
        <f t="array" aca="1" ref="Q729" ca="1">_xlfn.IFS(NOT($H729), "", $G729&lt;2, VLOOKUP("EMPTY",$D$29:$E$31,2,FALSE), $G729&gt;2, VLOOKUP("OVER",$D$29:$E$31,2,FALSE), TRUE, VLOOKUP(K729, $A$9:$B$23, 2,FALSE))</f>
        <v/>
      </c>
    </row>
    <row r="730" spans="6:17" x14ac:dyDescent="0.3">
      <c r="F730">
        <f ca="1">COUNTIF(OFFSET('정보 입력 시트'!$G733, 0, 0, 1, 15), $E$2)</f>
        <v>0</v>
      </c>
      <c r="G730">
        <f ca="1">COUNTIF(OFFSET('정보 입력 시트'!$G733, 0, 0, 1, 15), $E$3)</f>
        <v>0</v>
      </c>
      <c r="H730" t="b">
        <f t="shared" ca="1" si="75"/>
        <v>0</v>
      </c>
      <c r="I730" t="str">
        <f ca="1">IF(NOT($H730), "", IF($F730=1,MATCH($E$2,OFFSET('정보 입력 시트'!$G733, 0, 0, 1, 15),0),0))</f>
        <v/>
      </c>
      <c r="J730" t="str">
        <f ca="1">IF(NOT($H730),"",IF($G730&lt;1, 0, MATCH($E$3,OFFSET('정보 입력 시트'!$G733, 0, 0, 1, 15),0)))</f>
        <v/>
      </c>
      <c r="K730" t="str">
        <f ca="1">IF(NOT($H730),"",IF($G730&lt;2, 0, MATCH($E$3,OFFSET('정보 입력 시트'!$G733, 0, J730, 1, 15-J730),0)+J730))</f>
        <v/>
      </c>
      <c r="L730" t="str">
        <f t="shared" ca="1" si="76"/>
        <v/>
      </c>
      <c r="M730" t="str" cm="1">
        <f t="array" aca="1" ref="M730" ca="1">_xlfn.IFS(NOT($H730),"",$L730=0,0,TRUE,J730)</f>
        <v/>
      </c>
      <c r="N730" t="str" cm="1">
        <f t="array" aca="1" ref="N730" ca="1">_xlfn.IFS(NOT($H730),"",$L730=0,0,TRUE,K730)</f>
        <v/>
      </c>
      <c r="O730" t="str" cm="1">
        <f t="array" aca="1" ref="O730" ca="1">_xlfn.IFS(NOT($H730), "", $F730=0, IF($G730=0, VLOOKUP("EMPTY",$D$29:$E$31,2,FALSE), VLOOKUP("REQUIRED",$D$29:$E$31,2,FALSE)), $F730&gt;1, VLOOKUP("OVER",$D$29:$E$31,2,FALSE), TRUE, VLOOKUP(I730, $A$9:$B$23, 2,FALSE))</f>
        <v/>
      </c>
      <c r="P730" t="str" cm="1">
        <f t="array" aca="1" ref="P730" ca="1">_xlfn.IFS(NOT($H730), "", $G730&lt;1, VLOOKUP("EMPTY",$D$29:$E$31,2,FALSE), $G730&gt;2, VLOOKUP("OVER",$D$29:$E$31,2,FALSE), TRUE, VLOOKUP(J730, $A$9:$B$23, 2,FALSE))</f>
        <v/>
      </c>
      <c r="Q730" t="str" cm="1">
        <f t="array" aca="1" ref="Q730" ca="1">_xlfn.IFS(NOT($H730), "", $G730&lt;2, VLOOKUP("EMPTY",$D$29:$E$31,2,FALSE), $G730&gt;2, VLOOKUP("OVER",$D$29:$E$31,2,FALSE), TRUE, VLOOKUP(K730, $A$9:$B$23, 2,FALSE))</f>
        <v/>
      </c>
    </row>
    <row r="731" spans="6:17" x14ac:dyDescent="0.3">
      <c r="F731">
        <f ca="1">COUNTIF(OFFSET('정보 입력 시트'!$G734, 0, 0, 1, 15), $E$2)</f>
        <v>0</v>
      </c>
      <c r="G731">
        <f ca="1">COUNTIF(OFFSET('정보 입력 시트'!$G734, 0, 0, 1, 15), $E$3)</f>
        <v>0</v>
      </c>
      <c r="H731" t="b">
        <f t="shared" ca="1" si="75"/>
        <v>0</v>
      </c>
      <c r="I731" t="str">
        <f ca="1">IF(NOT($H731), "", IF($F731=1,MATCH($E$2,OFFSET('정보 입력 시트'!$G734, 0, 0, 1, 15),0),0))</f>
        <v/>
      </c>
      <c r="J731" t="str">
        <f ca="1">IF(NOT($H731),"",IF($G731&lt;1, 0, MATCH($E$3,OFFSET('정보 입력 시트'!$G734, 0, 0, 1, 15),0)))</f>
        <v/>
      </c>
      <c r="K731" t="str">
        <f ca="1">IF(NOT($H731),"",IF($G731&lt;2, 0, MATCH($E$3,OFFSET('정보 입력 시트'!$G734, 0, J731, 1, 15-J731),0)+J731))</f>
        <v/>
      </c>
      <c r="L731" t="str">
        <f t="shared" ca="1" si="76"/>
        <v/>
      </c>
      <c r="M731" t="str" cm="1">
        <f t="array" aca="1" ref="M731" ca="1">_xlfn.IFS(NOT($H731),"",$L731=0,0,TRUE,J731)</f>
        <v/>
      </c>
      <c r="N731" t="str" cm="1">
        <f t="array" aca="1" ref="N731" ca="1">_xlfn.IFS(NOT($H731),"",$L731=0,0,TRUE,K731)</f>
        <v/>
      </c>
      <c r="O731" t="str" cm="1">
        <f t="array" aca="1" ref="O731" ca="1">_xlfn.IFS(NOT($H731), "", $F731=0, IF($G731=0, VLOOKUP("EMPTY",$D$29:$E$31,2,FALSE), VLOOKUP("REQUIRED",$D$29:$E$31,2,FALSE)), $F731&gt;1, VLOOKUP("OVER",$D$29:$E$31,2,FALSE), TRUE, VLOOKUP(I731, $A$9:$B$23, 2,FALSE))</f>
        <v/>
      </c>
      <c r="P731" t="str" cm="1">
        <f t="array" aca="1" ref="P731" ca="1">_xlfn.IFS(NOT($H731), "", $G731&lt;1, VLOOKUP("EMPTY",$D$29:$E$31,2,FALSE), $G731&gt;2, VLOOKUP("OVER",$D$29:$E$31,2,FALSE), TRUE, VLOOKUP(J731, $A$9:$B$23, 2,FALSE))</f>
        <v/>
      </c>
      <c r="Q731" t="str" cm="1">
        <f t="array" aca="1" ref="Q731" ca="1">_xlfn.IFS(NOT($H731), "", $G731&lt;2, VLOOKUP("EMPTY",$D$29:$E$31,2,FALSE), $G731&gt;2, VLOOKUP("OVER",$D$29:$E$31,2,FALSE), TRUE, VLOOKUP(K731, $A$9:$B$23, 2,FALSE))</f>
        <v/>
      </c>
    </row>
    <row r="732" spans="6:17" x14ac:dyDescent="0.3">
      <c r="F732">
        <f ca="1">COUNTIF(OFFSET('정보 입력 시트'!$G735, 0, 0, 1, 15), $E$2)</f>
        <v>0</v>
      </c>
      <c r="G732">
        <f ca="1">COUNTIF(OFFSET('정보 입력 시트'!$G735, 0, 0, 1, 15), $E$3)</f>
        <v>0</v>
      </c>
      <c r="H732" t="b">
        <f t="shared" ca="1" si="75"/>
        <v>0</v>
      </c>
      <c r="I732" t="str">
        <f ca="1">IF(NOT($H732), "", IF($F732=1,MATCH($E$2,OFFSET('정보 입력 시트'!$G735, 0, 0, 1, 15),0),0))</f>
        <v/>
      </c>
      <c r="J732" t="str">
        <f ca="1">IF(NOT($H732),"",IF($G732&lt;1, 0, MATCH($E$3,OFFSET('정보 입력 시트'!$G735, 0, 0, 1, 15),0)))</f>
        <v/>
      </c>
      <c r="K732" t="str">
        <f ca="1">IF(NOT($H732),"",IF($G732&lt;2, 0, MATCH($E$3,OFFSET('정보 입력 시트'!$G735, 0, J732, 1, 15-J732),0)+J732))</f>
        <v/>
      </c>
      <c r="L732" t="str">
        <f t="shared" ca="1" si="76"/>
        <v/>
      </c>
      <c r="M732" t="str" cm="1">
        <f t="array" aca="1" ref="M732" ca="1">_xlfn.IFS(NOT($H732),"",$L732=0,0,TRUE,J732)</f>
        <v/>
      </c>
      <c r="N732" t="str" cm="1">
        <f t="array" aca="1" ref="N732" ca="1">_xlfn.IFS(NOT($H732),"",$L732=0,0,TRUE,K732)</f>
        <v/>
      </c>
      <c r="O732" t="str" cm="1">
        <f t="array" aca="1" ref="O732" ca="1">_xlfn.IFS(NOT($H732), "", $F732=0, IF($G732=0, VLOOKUP("EMPTY",$D$29:$E$31,2,FALSE), VLOOKUP("REQUIRED",$D$29:$E$31,2,FALSE)), $F732&gt;1, VLOOKUP("OVER",$D$29:$E$31,2,FALSE), TRUE, VLOOKUP(I732, $A$9:$B$23, 2,FALSE))</f>
        <v/>
      </c>
      <c r="P732" t="str" cm="1">
        <f t="array" aca="1" ref="P732" ca="1">_xlfn.IFS(NOT($H732), "", $G732&lt;1, VLOOKUP("EMPTY",$D$29:$E$31,2,FALSE), $G732&gt;2, VLOOKUP("OVER",$D$29:$E$31,2,FALSE), TRUE, VLOOKUP(J732, $A$9:$B$23, 2,FALSE))</f>
        <v/>
      </c>
      <c r="Q732" t="str" cm="1">
        <f t="array" aca="1" ref="Q732" ca="1">_xlfn.IFS(NOT($H732), "", $G732&lt;2, VLOOKUP("EMPTY",$D$29:$E$31,2,FALSE), $G732&gt;2, VLOOKUP("OVER",$D$29:$E$31,2,FALSE), TRUE, VLOOKUP(K732, $A$9:$B$23, 2,FALSE))</f>
        <v/>
      </c>
    </row>
    <row r="733" spans="6:17" x14ac:dyDescent="0.3">
      <c r="F733">
        <f ca="1">COUNTIF(OFFSET('정보 입력 시트'!$G736, 0, 0, 1, 15), $E$2)</f>
        <v>0</v>
      </c>
      <c r="G733">
        <f ca="1">COUNTIF(OFFSET('정보 입력 시트'!$G736, 0, 0, 1, 15), $E$3)</f>
        <v>0</v>
      </c>
      <c r="H733" t="b">
        <f t="shared" ca="1" si="75"/>
        <v>0</v>
      </c>
      <c r="I733" t="str">
        <f ca="1">IF(NOT($H733), "", IF($F733=1,MATCH($E$2,OFFSET('정보 입력 시트'!$G736, 0, 0, 1, 15),0),0))</f>
        <v/>
      </c>
      <c r="J733" t="str">
        <f ca="1">IF(NOT($H733),"",IF($G733&lt;1, 0, MATCH($E$3,OFFSET('정보 입력 시트'!$G736, 0, 0, 1, 15),0)))</f>
        <v/>
      </c>
      <c r="K733" t="str">
        <f ca="1">IF(NOT($H733),"",IF($G733&lt;2, 0, MATCH($E$3,OFFSET('정보 입력 시트'!$G736, 0, J733, 1, 15-J733),0)+J733))</f>
        <v/>
      </c>
      <c r="L733" t="str">
        <f t="shared" ca="1" si="76"/>
        <v/>
      </c>
      <c r="M733" t="str" cm="1">
        <f t="array" aca="1" ref="M733" ca="1">_xlfn.IFS(NOT($H733),"",$L733=0,0,TRUE,J733)</f>
        <v/>
      </c>
      <c r="N733" t="str" cm="1">
        <f t="array" aca="1" ref="N733" ca="1">_xlfn.IFS(NOT($H733),"",$L733=0,0,TRUE,K733)</f>
        <v/>
      </c>
      <c r="O733" t="str" cm="1">
        <f t="array" aca="1" ref="O733" ca="1">_xlfn.IFS(NOT($H733), "", $F733=0, IF($G733=0, VLOOKUP("EMPTY",$D$29:$E$31,2,FALSE), VLOOKUP("REQUIRED",$D$29:$E$31,2,FALSE)), $F733&gt;1, VLOOKUP("OVER",$D$29:$E$31,2,FALSE), TRUE, VLOOKUP(I733, $A$9:$B$23, 2,FALSE))</f>
        <v/>
      </c>
      <c r="P733" t="str" cm="1">
        <f t="array" aca="1" ref="P733" ca="1">_xlfn.IFS(NOT($H733), "", $G733&lt;1, VLOOKUP("EMPTY",$D$29:$E$31,2,FALSE), $G733&gt;2, VLOOKUP("OVER",$D$29:$E$31,2,FALSE), TRUE, VLOOKUP(J733, $A$9:$B$23, 2,FALSE))</f>
        <v/>
      </c>
      <c r="Q733" t="str" cm="1">
        <f t="array" aca="1" ref="Q733" ca="1">_xlfn.IFS(NOT($H733), "", $G733&lt;2, VLOOKUP("EMPTY",$D$29:$E$31,2,FALSE), $G733&gt;2, VLOOKUP("OVER",$D$29:$E$31,2,FALSE), TRUE, VLOOKUP(K733, $A$9:$B$23, 2,FALSE))</f>
        <v/>
      </c>
    </row>
    <row r="734" spans="6:17" x14ac:dyDescent="0.3">
      <c r="F734">
        <f ca="1">COUNTIF(OFFSET('정보 입력 시트'!$G737, 0, 0, 1, 15), $E$2)</f>
        <v>0</v>
      </c>
      <c r="G734">
        <f ca="1">COUNTIF(OFFSET('정보 입력 시트'!$G737, 0, 0, 1, 15), $E$3)</f>
        <v>0</v>
      </c>
      <c r="H734" t="b">
        <f t="shared" ca="1" si="75"/>
        <v>0</v>
      </c>
      <c r="I734" t="str">
        <f ca="1">IF(NOT($H734), "", IF($F734=1,MATCH($E$2,OFFSET('정보 입력 시트'!$G737, 0, 0, 1, 15),0),0))</f>
        <v/>
      </c>
      <c r="J734" t="str">
        <f ca="1">IF(NOT($H734),"",IF($G734&lt;1, 0, MATCH($E$3,OFFSET('정보 입력 시트'!$G737, 0, 0, 1, 15),0)))</f>
        <v/>
      </c>
      <c r="K734" t="str">
        <f ca="1">IF(NOT($H734),"",IF($G734&lt;2, 0, MATCH($E$3,OFFSET('정보 입력 시트'!$G737, 0, J734, 1, 15-J734),0)+J734))</f>
        <v/>
      </c>
      <c r="L734" t="str">
        <f t="shared" ca="1" si="76"/>
        <v/>
      </c>
      <c r="M734" t="str" cm="1">
        <f t="array" aca="1" ref="M734" ca="1">_xlfn.IFS(NOT($H734),"",$L734=0,0,TRUE,J734)</f>
        <v/>
      </c>
      <c r="N734" t="str" cm="1">
        <f t="array" aca="1" ref="N734" ca="1">_xlfn.IFS(NOT($H734),"",$L734=0,0,TRUE,K734)</f>
        <v/>
      </c>
      <c r="O734" t="str" cm="1">
        <f t="array" aca="1" ref="O734" ca="1">_xlfn.IFS(NOT($H734), "", $F734=0, IF($G734=0, VLOOKUP("EMPTY",$D$29:$E$31,2,FALSE), VLOOKUP("REQUIRED",$D$29:$E$31,2,FALSE)), $F734&gt;1, VLOOKUP("OVER",$D$29:$E$31,2,FALSE), TRUE, VLOOKUP(I734, $A$9:$B$23, 2,FALSE))</f>
        <v/>
      </c>
      <c r="P734" t="str" cm="1">
        <f t="array" aca="1" ref="P734" ca="1">_xlfn.IFS(NOT($H734), "", $G734&lt;1, VLOOKUP("EMPTY",$D$29:$E$31,2,FALSE), $G734&gt;2, VLOOKUP("OVER",$D$29:$E$31,2,FALSE), TRUE, VLOOKUP(J734, $A$9:$B$23, 2,FALSE))</f>
        <v/>
      </c>
      <c r="Q734" t="str" cm="1">
        <f t="array" aca="1" ref="Q734" ca="1">_xlfn.IFS(NOT($H734), "", $G734&lt;2, VLOOKUP("EMPTY",$D$29:$E$31,2,FALSE), $G734&gt;2, VLOOKUP("OVER",$D$29:$E$31,2,FALSE), TRUE, VLOOKUP(K734, $A$9:$B$23, 2,FALSE))</f>
        <v/>
      </c>
    </row>
    <row r="735" spans="6:17" x14ac:dyDescent="0.3">
      <c r="F735">
        <f ca="1">COUNTIF(OFFSET('정보 입력 시트'!$G738, 0, 0, 1, 15), $E$2)</f>
        <v>0</v>
      </c>
      <c r="G735">
        <f ca="1">COUNTIF(OFFSET('정보 입력 시트'!$G738, 0, 0, 1, 15), $E$3)</f>
        <v>0</v>
      </c>
      <c r="H735" t="b">
        <f t="shared" ca="1" si="75"/>
        <v>0</v>
      </c>
      <c r="I735" t="str">
        <f ca="1">IF(NOT($H735), "", IF($F735=1,MATCH($E$2,OFFSET('정보 입력 시트'!$G738, 0, 0, 1, 15),0),0))</f>
        <v/>
      </c>
      <c r="J735" t="str">
        <f ca="1">IF(NOT($H735),"",IF($G735&lt;1, 0, MATCH($E$3,OFFSET('정보 입력 시트'!$G738, 0, 0, 1, 15),0)))</f>
        <v/>
      </c>
      <c r="K735" t="str">
        <f ca="1">IF(NOT($H735),"",IF($G735&lt;2, 0, MATCH($E$3,OFFSET('정보 입력 시트'!$G738, 0, J735, 1, 15-J735),0)+J735))</f>
        <v/>
      </c>
      <c r="L735" t="str">
        <f t="shared" ca="1" si="76"/>
        <v/>
      </c>
      <c r="M735" t="str" cm="1">
        <f t="array" aca="1" ref="M735" ca="1">_xlfn.IFS(NOT($H735),"",$L735=0,0,TRUE,J735)</f>
        <v/>
      </c>
      <c r="N735" t="str" cm="1">
        <f t="array" aca="1" ref="N735" ca="1">_xlfn.IFS(NOT($H735),"",$L735=0,0,TRUE,K735)</f>
        <v/>
      </c>
      <c r="O735" t="str" cm="1">
        <f t="array" aca="1" ref="O735" ca="1">_xlfn.IFS(NOT($H735), "", $F735=0, IF($G735=0, VLOOKUP("EMPTY",$D$29:$E$31,2,FALSE), VLOOKUP("REQUIRED",$D$29:$E$31,2,FALSE)), $F735&gt;1, VLOOKUP("OVER",$D$29:$E$31,2,FALSE), TRUE, VLOOKUP(I735, $A$9:$B$23, 2,FALSE))</f>
        <v/>
      </c>
      <c r="P735" t="str" cm="1">
        <f t="array" aca="1" ref="P735" ca="1">_xlfn.IFS(NOT($H735), "", $G735&lt;1, VLOOKUP("EMPTY",$D$29:$E$31,2,FALSE), $G735&gt;2, VLOOKUP("OVER",$D$29:$E$31,2,FALSE), TRUE, VLOOKUP(J735, $A$9:$B$23, 2,FALSE))</f>
        <v/>
      </c>
      <c r="Q735" t="str" cm="1">
        <f t="array" aca="1" ref="Q735" ca="1">_xlfn.IFS(NOT($H735), "", $G735&lt;2, VLOOKUP("EMPTY",$D$29:$E$31,2,FALSE), $G735&gt;2, VLOOKUP("OVER",$D$29:$E$31,2,FALSE), TRUE, VLOOKUP(K735, $A$9:$B$23, 2,FALSE))</f>
        <v/>
      </c>
    </row>
    <row r="736" spans="6:17" x14ac:dyDescent="0.3">
      <c r="F736">
        <f ca="1">COUNTIF(OFFSET('정보 입력 시트'!$G739, 0, 0, 1, 15), $E$2)</f>
        <v>0</v>
      </c>
      <c r="G736">
        <f ca="1">COUNTIF(OFFSET('정보 입력 시트'!$G739, 0, 0, 1, 15), $E$3)</f>
        <v>0</v>
      </c>
      <c r="H736" t="b">
        <f t="shared" ca="1" si="75"/>
        <v>0</v>
      </c>
      <c r="I736" t="str">
        <f ca="1">IF(NOT($H736), "", IF($F736=1,MATCH($E$2,OFFSET('정보 입력 시트'!$G739, 0, 0, 1, 15),0),0))</f>
        <v/>
      </c>
      <c r="J736" t="str">
        <f ca="1">IF(NOT($H736),"",IF($G736&lt;1, 0, MATCH($E$3,OFFSET('정보 입력 시트'!$G739, 0, 0, 1, 15),0)))</f>
        <v/>
      </c>
      <c r="K736" t="str">
        <f ca="1">IF(NOT($H736),"",IF($G736&lt;2, 0, MATCH($E$3,OFFSET('정보 입력 시트'!$G739, 0, J736, 1, 15-J736),0)+J736))</f>
        <v/>
      </c>
      <c r="L736" t="str">
        <f t="shared" ca="1" si="76"/>
        <v/>
      </c>
      <c r="M736" t="str" cm="1">
        <f t="array" aca="1" ref="M736" ca="1">_xlfn.IFS(NOT($H736),"",$L736=0,0,TRUE,J736)</f>
        <v/>
      </c>
      <c r="N736" t="str" cm="1">
        <f t="array" aca="1" ref="N736" ca="1">_xlfn.IFS(NOT($H736),"",$L736=0,0,TRUE,K736)</f>
        <v/>
      </c>
      <c r="O736" t="str" cm="1">
        <f t="array" aca="1" ref="O736" ca="1">_xlfn.IFS(NOT($H736), "", $F736=0, IF($G736=0, VLOOKUP("EMPTY",$D$29:$E$31,2,FALSE), VLOOKUP("REQUIRED",$D$29:$E$31,2,FALSE)), $F736&gt;1, VLOOKUP("OVER",$D$29:$E$31,2,FALSE), TRUE, VLOOKUP(I736, $A$9:$B$23, 2,FALSE))</f>
        <v/>
      </c>
      <c r="P736" t="str" cm="1">
        <f t="array" aca="1" ref="P736" ca="1">_xlfn.IFS(NOT($H736), "", $G736&lt;1, VLOOKUP("EMPTY",$D$29:$E$31,2,FALSE), $G736&gt;2, VLOOKUP("OVER",$D$29:$E$31,2,FALSE), TRUE, VLOOKUP(J736, $A$9:$B$23, 2,FALSE))</f>
        <v/>
      </c>
      <c r="Q736" t="str" cm="1">
        <f t="array" aca="1" ref="Q736" ca="1">_xlfn.IFS(NOT($H736), "", $G736&lt;2, VLOOKUP("EMPTY",$D$29:$E$31,2,FALSE), $G736&gt;2, VLOOKUP("OVER",$D$29:$E$31,2,FALSE), TRUE, VLOOKUP(K736, $A$9:$B$23, 2,FALSE))</f>
        <v/>
      </c>
    </row>
    <row r="737" spans="6:17" x14ac:dyDescent="0.3">
      <c r="F737">
        <f ca="1">COUNTIF(OFFSET('정보 입력 시트'!$G740, 0, 0, 1, 15), $E$2)</f>
        <v>0</v>
      </c>
      <c r="G737">
        <f ca="1">COUNTIF(OFFSET('정보 입력 시트'!$G740, 0, 0, 1, 15), $E$3)</f>
        <v>0</v>
      </c>
      <c r="H737" t="b">
        <f t="shared" ca="1" si="75"/>
        <v>0</v>
      </c>
      <c r="I737" t="str">
        <f ca="1">IF(NOT($H737), "", IF($F737=1,MATCH($E$2,OFFSET('정보 입력 시트'!$G740, 0, 0, 1, 15),0),0))</f>
        <v/>
      </c>
      <c r="J737" t="str">
        <f ca="1">IF(NOT($H737),"",IF($G737&lt;1, 0, MATCH($E$3,OFFSET('정보 입력 시트'!$G740, 0, 0, 1, 15),0)))</f>
        <v/>
      </c>
      <c r="K737" t="str">
        <f ca="1">IF(NOT($H737),"",IF($G737&lt;2, 0, MATCH($E$3,OFFSET('정보 입력 시트'!$G740, 0, J737, 1, 15-J737),0)+J737))</f>
        <v/>
      </c>
      <c r="L737" t="str">
        <f t="shared" ca="1" si="76"/>
        <v/>
      </c>
      <c r="M737" t="str" cm="1">
        <f t="array" aca="1" ref="M737" ca="1">_xlfn.IFS(NOT($H737),"",$L737=0,0,TRUE,J737)</f>
        <v/>
      </c>
      <c r="N737" t="str" cm="1">
        <f t="array" aca="1" ref="N737" ca="1">_xlfn.IFS(NOT($H737),"",$L737=0,0,TRUE,K737)</f>
        <v/>
      </c>
      <c r="O737" t="str" cm="1">
        <f t="array" aca="1" ref="O737" ca="1">_xlfn.IFS(NOT($H737), "", $F737=0, IF($G737=0, VLOOKUP("EMPTY",$D$29:$E$31,2,FALSE), VLOOKUP("REQUIRED",$D$29:$E$31,2,FALSE)), $F737&gt;1, VLOOKUP("OVER",$D$29:$E$31,2,FALSE), TRUE, VLOOKUP(I737, $A$9:$B$23, 2,FALSE))</f>
        <v/>
      </c>
      <c r="P737" t="str" cm="1">
        <f t="array" aca="1" ref="P737" ca="1">_xlfn.IFS(NOT($H737), "", $G737&lt;1, VLOOKUP("EMPTY",$D$29:$E$31,2,FALSE), $G737&gt;2, VLOOKUP("OVER",$D$29:$E$31,2,FALSE), TRUE, VLOOKUP(J737, $A$9:$B$23, 2,FALSE))</f>
        <v/>
      </c>
      <c r="Q737" t="str" cm="1">
        <f t="array" aca="1" ref="Q737" ca="1">_xlfn.IFS(NOT($H737), "", $G737&lt;2, VLOOKUP("EMPTY",$D$29:$E$31,2,FALSE), $G737&gt;2, VLOOKUP("OVER",$D$29:$E$31,2,FALSE), TRUE, VLOOKUP(K737, $A$9:$B$23, 2,FALSE))</f>
        <v/>
      </c>
    </row>
    <row r="738" spans="6:17" x14ac:dyDescent="0.3">
      <c r="F738">
        <f ca="1">COUNTIF(OFFSET('정보 입력 시트'!$G741, 0, 0, 1, 15), $E$2)</f>
        <v>0</v>
      </c>
      <c r="G738">
        <f ca="1">COUNTIF(OFFSET('정보 입력 시트'!$G741, 0, 0, 1, 15), $E$3)</f>
        <v>0</v>
      </c>
      <c r="H738" t="b">
        <f t="shared" ca="1" si="75"/>
        <v>0</v>
      </c>
      <c r="I738" t="str">
        <f ca="1">IF(NOT($H738), "", IF($F738=1,MATCH($E$2,OFFSET('정보 입력 시트'!$G741, 0, 0, 1, 15),0),0))</f>
        <v/>
      </c>
      <c r="J738" t="str">
        <f ca="1">IF(NOT($H738),"",IF($G738&lt;1, 0, MATCH($E$3,OFFSET('정보 입력 시트'!$G741, 0, 0, 1, 15),0)))</f>
        <v/>
      </c>
      <c r="K738" t="str">
        <f ca="1">IF(NOT($H738),"",IF($G738&lt;2, 0, MATCH($E$3,OFFSET('정보 입력 시트'!$G741, 0, J738, 1, 15-J738),0)+J738))</f>
        <v/>
      </c>
      <c r="L738" t="str">
        <f t="shared" ca="1" si="76"/>
        <v/>
      </c>
      <c r="M738" t="str" cm="1">
        <f t="array" aca="1" ref="M738" ca="1">_xlfn.IFS(NOT($H738),"",$L738=0,0,TRUE,J738)</f>
        <v/>
      </c>
      <c r="N738" t="str" cm="1">
        <f t="array" aca="1" ref="N738" ca="1">_xlfn.IFS(NOT($H738),"",$L738=0,0,TRUE,K738)</f>
        <v/>
      </c>
      <c r="O738" t="str" cm="1">
        <f t="array" aca="1" ref="O738" ca="1">_xlfn.IFS(NOT($H738), "", $F738=0, IF($G738=0, VLOOKUP("EMPTY",$D$29:$E$31,2,FALSE), VLOOKUP("REQUIRED",$D$29:$E$31,2,FALSE)), $F738&gt;1, VLOOKUP("OVER",$D$29:$E$31,2,FALSE), TRUE, VLOOKUP(I738, $A$9:$B$23, 2,FALSE))</f>
        <v/>
      </c>
      <c r="P738" t="str" cm="1">
        <f t="array" aca="1" ref="P738" ca="1">_xlfn.IFS(NOT($H738), "", $G738&lt;1, VLOOKUP("EMPTY",$D$29:$E$31,2,FALSE), $G738&gt;2, VLOOKUP("OVER",$D$29:$E$31,2,FALSE), TRUE, VLOOKUP(J738, $A$9:$B$23, 2,FALSE))</f>
        <v/>
      </c>
      <c r="Q738" t="str" cm="1">
        <f t="array" aca="1" ref="Q738" ca="1">_xlfn.IFS(NOT($H738), "", $G738&lt;2, VLOOKUP("EMPTY",$D$29:$E$31,2,FALSE), $G738&gt;2, VLOOKUP("OVER",$D$29:$E$31,2,FALSE), TRUE, VLOOKUP(K738, $A$9:$B$23, 2,FALSE))</f>
        <v/>
      </c>
    </row>
    <row r="739" spans="6:17" x14ac:dyDescent="0.3">
      <c r="F739">
        <f ca="1">COUNTIF(OFFSET('정보 입력 시트'!$G742, 0, 0, 1, 15), $E$2)</f>
        <v>0</v>
      </c>
      <c r="G739">
        <f ca="1">COUNTIF(OFFSET('정보 입력 시트'!$G742, 0, 0, 1, 15), $E$3)</f>
        <v>0</v>
      </c>
      <c r="H739" t="b">
        <f t="shared" ca="1" si="75"/>
        <v>0</v>
      </c>
      <c r="I739" t="str">
        <f ca="1">IF(NOT($H739), "", IF($F739=1,MATCH($E$2,OFFSET('정보 입력 시트'!$G742, 0, 0, 1, 15),0),0))</f>
        <v/>
      </c>
      <c r="J739" t="str">
        <f ca="1">IF(NOT($H739),"",IF($G739&lt;1, 0, MATCH($E$3,OFFSET('정보 입력 시트'!$G742, 0, 0, 1, 15),0)))</f>
        <v/>
      </c>
      <c r="K739" t="str">
        <f ca="1">IF(NOT($H739),"",IF($G739&lt;2, 0, MATCH($E$3,OFFSET('정보 입력 시트'!$G742, 0, J739, 1, 15-J739),0)+J739))</f>
        <v/>
      </c>
      <c r="L739" t="str">
        <f t="shared" ca="1" si="76"/>
        <v/>
      </c>
      <c r="M739" t="str" cm="1">
        <f t="array" aca="1" ref="M739" ca="1">_xlfn.IFS(NOT($H739),"",$L739=0,0,TRUE,J739)</f>
        <v/>
      </c>
      <c r="N739" t="str" cm="1">
        <f t="array" aca="1" ref="N739" ca="1">_xlfn.IFS(NOT($H739),"",$L739=0,0,TRUE,K739)</f>
        <v/>
      </c>
      <c r="O739" t="str" cm="1">
        <f t="array" aca="1" ref="O739" ca="1">_xlfn.IFS(NOT($H739), "", $F739=0, IF($G739=0, VLOOKUP("EMPTY",$D$29:$E$31,2,FALSE), VLOOKUP("REQUIRED",$D$29:$E$31,2,FALSE)), $F739&gt;1, VLOOKUP("OVER",$D$29:$E$31,2,FALSE), TRUE, VLOOKUP(I739, $A$9:$B$23, 2,FALSE))</f>
        <v/>
      </c>
      <c r="P739" t="str" cm="1">
        <f t="array" aca="1" ref="P739" ca="1">_xlfn.IFS(NOT($H739), "", $G739&lt;1, VLOOKUP("EMPTY",$D$29:$E$31,2,FALSE), $G739&gt;2, VLOOKUP("OVER",$D$29:$E$31,2,FALSE), TRUE, VLOOKUP(J739, $A$9:$B$23, 2,FALSE))</f>
        <v/>
      </c>
      <c r="Q739" t="str" cm="1">
        <f t="array" aca="1" ref="Q739" ca="1">_xlfn.IFS(NOT($H739), "", $G739&lt;2, VLOOKUP("EMPTY",$D$29:$E$31,2,FALSE), $G739&gt;2, VLOOKUP("OVER",$D$29:$E$31,2,FALSE), TRUE, VLOOKUP(K739, $A$9:$B$23, 2,FALSE))</f>
        <v/>
      </c>
    </row>
    <row r="740" spans="6:17" x14ac:dyDescent="0.3">
      <c r="F740">
        <f ca="1">COUNTIF(OFFSET('정보 입력 시트'!$G743, 0, 0, 1, 15), $E$2)</f>
        <v>0</v>
      </c>
      <c r="G740">
        <f ca="1">COUNTIF(OFFSET('정보 입력 시트'!$G743, 0, 0, 1, 15), $E$3)</f>
        <v>0</v>
      </c>
      <c r="H740" t="b">
        <f t="shared" ca="1" si="75"/>
        <v>0</v>
      </c>
      <c r="I740" t="str">
        <f ca="1">IF(NOT($H740), "", IF($F740=1,MATCH($E$2,OFFSET('정보 입력 시트'!$G743, 0, 0, 1, 15),0),0))</f>
        <v/>
      </c>
      <c r="J740" t="str">
        <f ca="1">IF(NOT($H740),"",IF($G740&lt;1, 0, MATCH($E$3,OFFSET('정보 입력 시트'!$G743, 0, 0, 1, 15),0)))</f>
        <v/>
      </c>
      <c r="K740" t="str">
        <f ca="1">IF(NOT($H740),"",IF($G740&lt;2, 0, MATCH($E$3,OFFSET('정보 입력 시트'!$G743, 0, J740, 1, 15-J740),0)+J740))</f>
        <v/>
      </c>
      <c r="L740" t="str">
        <f t="shared" ca="1" si="76"/>
        <v/>
      </c>
      <c r="M740" t="str" cm="1">
        <f t="array" aca="1" ref="M740" ca="1">_xlfn.IFS(NOT($H740),"",$L740=0,0,TRUE,J740)</f>
        <v/>
      </c>
      <c r="N740" t="str" cm="1">
        <f t="array" aca="1" ref="N740" ca="1">_xlfn.IFS(NOT($H740),"",$L740=0,0,TRUE,K740)</f>
        <v/>
      </c>
      <c r="O740" t="str" cm="1">
        <f t="array" aca="1" ref="O740" ca="1">_xlfn.IFS(NOT($H740), "", $F740=0, IF($G740=0, VLOOKUP("EMPTY",$D$29:$E$31,2,FALSE), VLOOKUP("REQUIRED",$D$29:$E$31,2,FALSE)), $F740&gt;1, VLOOKUP("OVER",$D$29:$E$31,2,FALSE), TRUE, VLOOKUP(I740, $A$9:$B$23, 2,FALSE))</f>
        <v/>
      </c>
      <c r="P740" t="str" cm="1">
        <f t="array" aca="1" ref="P740" ca="1">_xlfn.IFS(NOT($H740), "", $G740&lt;1, VLOOKUP("EMPTY",$D$29:$E$31,2,FALSE), $G740&gt;2, VLOOKUP("OVER",$D$29:$E$31,2,FALSE), TRUE, VLOOKUP(J740, $A$9:$B$23, 2,FALSE))</f>
        <v/>
      </c>
      <c r="Q740" t="str" cm="1">
        <f t="array" aca="1" ref="Q740" ca="1">_xlfn.IFS(NOT($H740), "", $G740&lt;2, VLOOKUP("EMPTY",$D$29:$E$31,2,FALSE), $G740&gt;2, VLOOKUP("OVER",$D$29:$E$31,2,FALSE), TRUE, VLOOKUP(K740, $A$9:$B$23, 2,FALSE))</f>
        <v/>
      </c>
    </row>
    <row r="741" spans="6:17" x14ac:dyDescent="0.3">
      <c r="F741">
        <f ca="1">COUNTIF(OFFSET('정보 입력 시트'!$G744, 0, 0, 1, 15), $E$2)</f>
        <v>0</v>
      </c>
      <c r="G741">
        <f ca="1">COUNTIF(OFFSET('정보 입력 시트'!$G744, 0, 0, 1, 15), $E$3)</f>
        <v>0</v>
      </c>
      <c r="H741" t="b">
        <f t="shared" ca="1" si="75"/>
        <v>0</v>
      </c>
      <c r="I741" t="str">
        <f ca="1">IF(NOT($H741), "", IF($F741=1,MATCH($E$2,OFFSET('정보 입력 시트'!$G744, 0, 0, 1, 15),0),0))</f>
        <v/>
      </c>
      <c r="J741" t="str">
        <f ca="1">IF(NOT($H741),"",IF($G741&lt;1, 0, MATCH($E$3,OFFSET('정보 입력 시트'!$G744, 0, 0, 1, 15),0)))</f>
        <v/>
      </c>
      <c r="K741" t="str">
        <f ca="1">IF(NOT($H741),"",IF($G741&lt;2, 0, MATCH($E$3,OFFSET('정보 입력 시트'!$G744, 0, J741, 1, 15-J741),0)+J741))</f>
        <v/>
      </c>
      <c r="L741" t="str">
        <f t="shared" ca="1" si="76"/>
        <v/>
      </c>
      <c r="M741" t="str" cm="1">
        <f t="array" aca="1" ref="M741" ca="1">_xlfn.IFS(NOT($H741),"",$L741=0,0,TRUE,J741)</f>
        <v/>
      </c>
      <c r="N741" t="str" cm="1">
        <f t="array" aca="1" ref="N741" ca="1">_xlfn.IFS(NOT($H741),"",$L741=0,0,TRUE,K741)</f>
        <v/>
      </c>
      <c r="O741" t="str" cm="1">
        <f t="array" aca="1" ref="O741" ca="1">_xlfn.IFS(NOT($H741), "", $F741=0, IF($G741=0, VLOOKUP("EMPTY",$D$29:$E$31,2,FALSE), VLOOKUP("REQUIRED",$D$29:$E$31,2,FALSE)), $F741&gt;1, VLOOKUP("OVER",$D$29:$E$31,2,FALSE), TRUE, VLOOKUP(I741, $A$9:$B$23, 2,FALSE))</f>
        <v/>
      </c>
      <c r="P741" t="str" cm="1">
        <f t="array" aca="1" ref="P741" ca="1">_xlfn.IFS(NOT($H741), "", $G741&lt;1, VLOOKUP("EMPTY",$D$29:$E$31,2,FALSE), $G741&gt;2, VLOOKUP("OVER",$D$29:$E$31,2,FALSE), TRUE, VLOOKUP(J741, $A$9:$B$23, 2,FALSE))</f>
        <v/>
      </c>
      <c r="Q741" t="str" cm="1">
        <f t="array" aca="1" ref="Q741" ca="1">_xlfn.IFS(NOT($H741), "", $G741&lt;2, VLOOKUP("EMPTY",$D$29:$E$31,2,FALSE), $G741&gt;2, VLOOKUP("OVER",$D$29:$E$31,2,FALSE), TRUE, VLOOKUP(K741, $A$9:$B$23, 2,FALSE))</f>
        <v/>
      </c>
    </row>
    <row r="742" spans="6:17" x14ac:dyDescent="0.3">
      <c r="F742">
        <f ca="1">COUNTIF(OFFSET('정보 입력 시트'!$G745, 0, 0, 1, 15), $E$2)</f>
        <v>0</v>
      </c>
      <c r="G742">
        <f ca="1">COUNTIF(OFFSET('정보 입력 시트'!$G745, 0, 0, 1, 15), $E$3)</f>
        <v>0</v>
      </c>
      <c r="H742" t="b">
        <f t="shared" ca="1" si="75"/>
        <v>0</v>
      </c>
      <c r="I742" t="str">
        <f ca="1">IF(NOT($H742), "", IF($F742=1,MATCH($E$2,OFFSET('정보 입력 시트'!$G745, 0, 0, 1, 15),0),0))</f>
        <v/>
      </c>
      <c r="J742" t="str">
        <f ca="1">IF(NOT($H742),"",IF($G742&lt;1, 0, MATCH($E$3,OFFSET('정보 입력 시트'!$G745, 0, 0, 1, 15),0)))</f>
        <v/>
      </c>
      <c r="K742" t="str">
        <f ca="1">IF(NOT($H742),"",IF($G742&lt;2, 0, MATCH($E$3,OFFSET('정보 입력 시트'!$G745, 0, J742, 1, 15-J742),0)+J742))</f>
        <v/>
      </c>
      <c r="L742" t="str">
        <f t="shared" ca="1" si="76"/>
        <v/>
      </c>
      <c r="M742" t="str" cm="1">
        <f t="array" aca="1" ref="M742" ca="1">_xlfn.IFS(NOT($H742),"",$L742=0,0,TRUE,J742)</f>
        <v/>
      </c>
      <c r="N742" t="str" cm="1">
        <f t="array" aca="1" ref="N742" ca="1">_xlfn.IFS(NOT($H742),"",$L742=0,0,TRUE,K742)</f>
        <v/>
      </c>
      <c r="O742" t="str" cm="1">
        <f t="array" aca="1" ref="O742" ca="1">_xlfn.IFS(NOT($H742), "", $F742=0, IF($G742=0, VLOOKUP("EMPTY",$D$29:$E$31,2,FALSE), VLOOKUP("REQUIRED",$D$29:$E$31,2,FALSE)), $F742&gt;1, VLOOKUP("OVER",$D$29:$E$31,2,FALSE), TRUE, VLOOKUP(I742, $A$9:$B$23, 2,FALSE))</f>
        <v/>
      </c>
      <c r="P742" t="str" cm="1">
        <f t="array" aca="1" ref="P742" ca="1">_xlfn.IFS(NOT($H742), "", $G742&lt;1, VLOOKUP("EMPTY",$D$29:$E$31,2,FALSE), $G742&gt;2, VLOOKUP("OVER",$D$29:$E$31,2,FALSE), TRUE, VLOOKUP(J742, $A$9:$B$23, 2,FALSE))</f>
        <v/>
      </c>
      <c r="Q742" t="str" cm="1">
        <f t="array" aca="1" ref="Q742" ca="1">_xlfn.IFS(NOT($H742), "", $G742&lt;2, VLOOKUP("EMPTY",$D$29:$E$31,2,FALSE), $G742&gt;2, VLOOKUP("OVER",$D$29:$E$31,2,FALSE), TRUE, VLOOKUP(K742, $A$9:$B$23, 2,FALSE))</f>
        <v/>
      </c>
    </row>
    <row r="743" spans="6:17" x14ac:dyDescent="0.3">
      <c r="F743">
        <f ca="1">COUNTIF(OFFSET('정보 입력 시트'!$G746, 0, 0, 1, 15), $E$2)</f>
        <v>0</v>
      </c>
      <c r="G743">
        <f ca="1">COUNTIF(OFFSET('정보 입력 시트'!$G746, 0, 0, 1, 15), $E$3)</f>
        <v>0</v>
      </c>
      <c r="H743" t="b">
        <f t="shared" ca="1" si="75"/>
        <v>0</v>
      </c>
      <c r="I743" t="str">
        <f ca="1">IF(NOT($H743), "", IF($F743=1,MATCH($E$2,OFFSET('정보 입력 시트'!$G746, 0, 0, 1, 15),0),0))</f>
        <v/>
      </c>
      <c r="J743" t="str">
        <f ca="1">IF(NOT($H743),"",IF($G743&lt;1, 0, MATCH($E$3,OFFSET('정보 입력 시트'!$G746, 0, 0, 1, 15),0)))</f>
        <v/>
      </c>
      <c r="K743" t="str">
        <f ca="1">IF(NOT($H743),"",IF($G743&lt;2, 0, MATCH($E$3,OFFSET('정보 입력 시트'!$G746, 0, J743, 1, 15-J743),0)+J743))</f>
        <v/>
      </c>
      <c r="L743" t="str">
        <f t="shared" ca="1" si="76"/>
        <v/>
      </c>
      <c r="M743" t="str" cm="1">
        <f t="array" aca="1" ref="M743" ca="1">_xlfn.IFS(NOT($H743),"",$L743=0,0,TRUE,J743)</f>
        <v/>
      </c>
      <c r="N743" t="str" cm="1">
        <f t="array" aca="1" ref="N743" ca="1">_xlfn.IFS(NOT($H743),"",$L743=0,0,TRUE,K743)</f>
        <v/>
      </c>
      <c r="O743" t="str" cm="1">
        <f t="array" aca="1" ref="O743" ca="1">_xlfn.IFS(NOT($H743), "", $F743=0, IF($G743=0, VLOOKUP("EMPTY",$D$29:$E$31,2,FALSE), VLOOKUP("REQUIRED",$D$29:$E$31,2,FALSE)), $F743&gt;1, VLOOKUP("OVER",$D$29:$E$31,2,FALSE), TRUE, VLOOKUP(I743, $A$9:$B$23, 2,FALSE))</f>
        <v/>
      </c>
      <c r="P743" t="str" cm="1">
        <f t="array" aca="1" ref="P743" ca="1">_xlfn.IFS(NOT($H743), "", $G743&lt;1, VLOOKUP("EMPTY",$D$29:$E$31,2,FALSE), $G743&gt;2, VLOOKUP("OVER",$D$29:$E$31,2,FALSE), TRUE, VLOOKUP(J743, $A$9:$B$23, 2,FALSE))</f>
        <v/>
      </c>
      <c r="Q743" t="str" cm="1">
        <f t="array" aca="1" ref="Q743" ca="1">_xlfn.IFS(NOT($H743), "", $G743&lt;2, VLOOKUP("EMPTY",$D$29:$E$31,2,FALSE), $G743&gt;2, VLOOKUP("OVER",$D$29:$E$31,2,FALSE), TRUE, VLOOKUP(K743, $A$9:$B$23, 2,FALSE))</f>
        <v/>
      </c>
    </row>
    <row r="744" spans="6:17" x14ac:dyDescent="0.3">
      <c r="F744">
        <f ca="1">COUNTIF(OFFSET('정보 입력 시트'!$G747, 0, 0, 1, 15), $E$2)</f>
        <v>0</v>
      </c>
      <c r="G744">
        <f ca="1">COUNTIF(OFFSET('정보 입력 시트'!$G747, 0, 0, 1, 15), $E$3)</f>
        <v>0</v>
      </c>
      <c r="H744" t="b">
        <f t="shared" ca="1" si="75"/>
        <v>0</v>
      </c>
      <c r="I744" t="str">
        <f ca="1">IF(NOT($H744), "", IF($F744=1,MATCH($E$2,OFFSET('정보 입력 시트'!$G747, 0, 0, 1, 15),0),0))</f>
        <v/>
      </c>
      <c r="J744" t="str">
        <f ca="1">IF(NOT($H744),"",IF($G744&lt;1, 0, MATCH($E$3,OFFSET('정보 입력 시트'!$G747, 0, 0, 1, 15),0)))</f>
        <v/>
      </c>
      <c r="K744" t="str">
        <f ca="1">IF(NOT($H744),"",IF($G744&lt;2, 0, MATCH($E$3,OFFSET('정보 입력 시트'!$G747, 0, J744, 1, 15-J744),0)+J744))</f>
        <v/>
      </c>
      <c r="L744" t="str">
        <f t="shared" ca="1" si="76"/>
        <v/>
      </c>
      <c r="M744" t="str" cm="1">
        <f t="array" aca="1" ref="M744" ca="1">_xlfn.IFS(NOT($H744),"",$L744=0,0,TRUE,J744)</f>
        <v/>
      </c>
      <c r="N744" t="str" cm="1">
        <f t="array" aca="1" ref="N744" ca="1">_xlfn.IFS(NOT($H744),"",$L744=0,0,TRUE,K744)</f>
        <v/>
      </c>
      <c r="O744" t="str" cm="1">
        <f t="array" aca="1" ref="O744" ca="1">_xlfn.IFS(NOT($H744), "", $F744=0, IF($G744=0, VLOOKUP("EMPTY",$D$29:$E$31,2,FALSE), VLOOKUP("REQUIRED",$D$29:$E$31,2,FALSE)), $F744&gt;1, VLOOKUP("OVER",$D$29:$E$31,2,FALSE), TRUE, VLOOKUP(I744, $A$9:$B$23, 2,FALSE))</f>
        <v/>
      </c>
      <c r="P744" t="str" cm="1">
        <f t="array" aca="1" ref="P744" ca="1">_xlfn.IFS(NOT($H744), "", $G744&lt;1, VLOOKUP("EMPTY",$D$29:$E$31,2,FALSE), $G744&gt;2, VLOOKUP("OVER",$D$29:$E$31,2,FALSE), TRUE, VLOOKUP(J744, $A$9:$B$23, 2,FALSE))</f>
        <v/>
      </c>
      <c r="Q744" t="str" cm="1">
        <f t="array" aca="1" ref="Q744" ca="1">_xlfn.IFS(NOT($H744), "", $G744&lt;2, VLOOKUP("EMPTY",$D$29:$E$31,2,FALSE), $G744&gt;2, VLOOKUP("OVER",$D$29:$E$31,2,FALSE), TRUE, VLOOKUP(K744, $A$9:$B$23, 2,FALSE))</f>
        <v/>
      </c>
    </row>
    <row r="745" spans="6:17" x14ac:dyDescent="0.3">
      <c r="F745">
        <f ca="1">COUNTIF(OFFSET('정보 입력 시트'!$G748, 0, 0, 1, 15), $E$2)</f>
        <v>0</v>
      </c>
      <c r="G745">
        <f ca="1">COUNTIF(OFFSET('정보 입력 시트'!$G748, 0, 0, 1, 15), $E$3)</f>
        <v>0</v>
      </c>
      <c r="H745" t="b">
        <f t="shared" ca="1" si="75"/>
        <v>0</v>
      </c>
      <c r="I745" t="str">
        <f ca="1">IF(NOT($H745), "", IF($F745=1,MATCH($E$2,OFFSET('정보 입력 시트'!$G748, 0, 0, 1, 15),0),0))</f>
        <v/>
      </c>
      <c r="J745" t="str">
        <f ca="1">IF(NOT($H745),"",IF($G745&lt;1, 0, MATCH($E$3,OFFSET('정보 입력 시트'!$G748, 0, 0, 1, 15),0)))</f>
        <v/>
      </c>
      <c r="K745" t="str">
        <f ca="1">IF(NOT($H745),"",IF($G745&lt;2, 0, MATCH($E$3,OFFSET('정보 입력 시트'!$G748, 0, J745, 1, 15-J745),0)+J745))</f>
        <v/>
      </c>
      <c r="L745" t="str">
        <f t="shared" ca="1" si="76"/>
        <v/>
      </c>
      <c r="M745" t="str" cm="1">
        <f t="array" aca="1" ref="M745" ca="1">_xlfn.IFS(NOT($H745),"",$L745=0,0,TRUE,J745)</f>
        <v/>
      </c>
      <c r="N745" t="str" cm="1">
        <f t="array" aca="1" ref="N745" ca="1">_xlfn.IFS(NOT($H745),"",$L745=0,0,TRUE,K745)</f>
        <v/>
      </c>
      <c r="O745" t="str" cm="1">
        <f t="array" aca="1" ref="O745" ca="1">_xlfn.IFS(NOT($H745), "", $F745=0, IF($G745=0, VLOOKUP("EMPTY",$D$29:$E$31,2,FALSE), VLOOKUP("REQUIRED",$D$29:$E$31,2,FALSE)), $F745&gt;1, VLOOKUP("OVER",$D$29:$E$31,2,FALSE), TRUE, VLOOKUP(I745, $A$9:$B$23, 2,FALSE))</f>
        <v/>
      </c>
      <c r="P745" t="str" cm="1">
        <f t="array" aca="1" ref="P745" ca="1">_xlfn.IFS(NOT($H745), "", $G745&lt;1, VLOOKUP("EMPTY",$D$29:$E$31,2,FALSE), $G745&gt;2, VLOOKUP("OVER",$D$29:$E$31,2,FALSE), TRUE, VLOOKUP(J745, $A$9:$B$23, 2,FALSE))</f>
        <v/>
      </c>
      <c r="Q745" t="str" cm="1">
        <f t="array" aca="1" ref="Q745" ca="1">_xlfn.IFS(NOT($H745), "", $G745&lt;2, VLOOKUP("EMPTY",$D$29:$E$31,2,FALSE), $G745&gt;2, VLOOKUP("OVER",$D$29:$E$31,2,FALSE), TRUE, VLOOKUP(K745, $A$9:$B$23, 2,FALSE))</f>
        <v/>
      </c>
    </row>
    <row r="746" spans="6:17" x14ac:dyDescent="0.3">
      <c r="F746">
        <f ca="1">COUNTIF(OFFSET('정보 입력 시트'!$G749, 0, 0, 1, 15), $E$2)</f>
        <v>0</v>
      </c>
      <c r="G746">
        <f ca="1">COUNTIF(OFFSET('정보 입력 시트'!$G749, 0, 0, 1, 15), $E$3)</f>
        <v>0</v>
      </c>
      <c r="H746" t="b">
        <f t="shared" ca="1" si="75"/>
        <v>0</v>
      </c>
      <c r="I746" t="str">
        <f ca="1">IF(NOT($H746), "", IF($F746=1,MATCH($E$2,OFFSET('정보 입력 시트'!$G749, 0, 0, 1, 15),0),0))</f>
        <v/>
      </c>
      <c r="J746" t="str">
        <f ca="1">IF(NOT($H746),"",IF($G746&lt;1, 0, MATCH($E$3,OFFSET('정보 입력 시트'!$G749, 0, 0, 1, 15),0)))</f>
        <v/>
      </c>
      <c r="K746" t="str">
        <f ca="1">IF(NOT($H746),"",IF($G746&lt;2, 0, MATCH($E$3,OFFSET('정보 입력 시트'!$G749, 0, J746, 1, 15-J746),0)+J746))</f>
        <v/>
      </c>
      <c r="L746" t="str">
        <f t="shared" ca="1" si="76"/>
        <v/>
      </c>
      <c r="M746" t="str" cm="1">
        <f t="array" aca="1" ref="M746" ca="1">_xlfn.IFS(NOT($H746),"",$L746=0,0,TRUE,J746)</f>
        <v/>
      </c>
      <c r="N746" t="str" cm="1">
        <f t="array" aca="1" ref="N746" ca="1">_xlfn.IFS(NOT($H746),"",$L746=0,0,TRUE,K746)</f>
        <v/>
      </c>
      <c r="O746" t="str" cm="1">
        <f t="array" aca="1" ref="O746" ca="1">_xlfn.IFS(NOT($H746), "", $F746=0, IF($G746=0, VLOOKUP("EMPTY",$D$29:$E$31,2,FALSE), VLOOKUP("REQUIRED",$D$29:$E$31,2,FALSE)), $F746&gt;1, VLOOKUP("OVER",$D$29:$E$31,2,FALSE), TRUE, VLOOKUP(I746, $A$9:$B$23, 2,FALSE))</f>
        <v/>
      </c>
      <c r="P746" t="str" cm="1">
        <f t="array" aca="1" ref="P746" ca="1">_xlfn.IFS(NOT($H746), "", $G746&lt;1, VLOOKUP("EMPTY",$D$29:$E$31,2,FALSE), $G746&gt;2, VLOOKUP("OVER",$D$29:$E$31,2,FALSE), TRUE, VLOOKUP(J746, $A$9:$B$23, 2,FALSE))</f>
        <v/>
      </c>
      <c r="Q746" t="str" cm="1">
        <f t="array" aca="1" ref="Q746" ca="1">_xlfn.IFS(NOT($H746), "", $G746&lt;2, VLOOKUP("EMPTY",$D$29:$E$31,2,FALSE), $G746&gt;2, VLOOKUP("OVER",$D$29:$E$31,2,FALSE), TRUE, VLOOKUP(K746, $A$9:$B$23, 2,FALSE))</f>
        <v/>
      </c>
    </row>
    <row r="747" spans="6:17" x14ac:dyDescent="0.3">
      <c r="F747">
        <f ca="1">COUNTIF(OFFSET('정보 입력 시트'!$G750, 0, 0, 1, 15), $E$2)</f>
        <v>0</v>
      </c>
      <c r="G747">
        <f ca="1">COUNTIF(OFFSET('정보 입력 시트'!$G750, 0, 0, 1, 15), $E$3)</f>
        <v>0</v>
      </c>
      <c r="H747" t="b">
        <f t="shared" ca="1" si="75"/>
        <v>0</v>
      </c>
      <c r="I747" t="str">
        <f ca="1">IF(NOT($H747), "", IF($F747=1,MATCH($E$2,OFFSET('정보 입력 시트'!$G750, 0, 0, 1, 15),0),0))</f>
        <v/>
      </c>
      <c r="J747" t="str">
        <f ca="1">IF(NOT($H747),"",IF($G747&lt;1, 0, MATCH($E$3,OFFSET('정보 입력 시트'!$G750, 0, 0, 1, 15),0)))</f>
        <v/>
      </c>
      <c r="K747" t="str">
        <f ca="1">IF(NOT($H747),"",IF($G747&lt;2, 0, MATCH($E$3,OFFSET('정보 입력 시트'!$G750, 0, J747, 1, 15-J747),0)+J747))</f>
        <v/>
      </c>
      <c r="L747" t="str">
        <f t="shared" ca="1" si="76"/>
        <v/>
      </c>
      <c r="M747" t="str" cm="1">
        <f t="array" aca="1" ref="M747" ca="1">_xlfn.IFS(NOT($H747),"",$L747=0,0,TRUE,J747)</f>
        <v/>
      </c>
      <c r="N747" t="str" cm="1">
        <f t="array" aca="1" ref="N747" ca="1">_xlfn.IFS(NOT($H747),"",$L747=0,0,TRUE,K747)</f>
        <v/>
      </c>
      <c r="O747" t="str" cm="1">
        <f t="array" aca="1" ref="O747" ca="1">_xlfn.IFS(NOT($H747), "", $F747=0, IF($G747=0, VLOOKUP("EMPTY",$D$29:$E$31,2,FALSE), VLOOKUP("REQUIRED",$D$29:$E$31,2,FALSE)), $F747&gt;1, VLOOKUP("OVER",$D$29:$E$31,2,FALSE), TRUE, VLOOKUP(I747, $A$9:$B$23, 2,FALSE))</f>
        <v/>
      </c>
      <c r="P747" t="str" cm="1">
        <f t="array" aca="1" ref="P747" ca="1">_xlfn.IFS(NOT($H747), "", $G747&lt;1, VLOOKUP("EMPTY",$D$29:$E$31,2,FALSE), $G747&gt;2, VLOOKUP("OVER",$D$29:$E$31,2,FALSE), TRUE, VLOOKUP(J747, $A$9:$B$23, 2,FALSE))</f>
        <v/>
      </c>
      <c r="Q747" t="str" cm="1">
        <f t="array" aca="1" ref="Q747" ca="1">_xlfn.IFS(NOT($H747), "", $G747&lt;2, VLOOKUP("EMPTY",$D$29:$E$31,2,FALSE), $G747&gt;2, VLOOKUP("OVER",$D$29:$E$31,2,FALSE), TRUE, VLOOKUP(K747, $A$9:$B$23, 2,FALSE))</f>
        <v/>
      </c>
    </row>
    <row r="748" spans="6:17" x14ac:dyDescent="0.3">
      <c r="F748">
        <f ca="1">COUNTIF(OFFSET('정보 입력 시트'!$G751, 0, 0, 1, 15), $E$2)</f>
        <v>0</v>
      </c>
      <c r="G748">
        <f ca="1">COUNTIF(OFFSET('정보 입력 시트'!$G751, 0, 0, 1, 15), $E$3)</f>
        <v>0</v>
      </c>
      <c r="H748" t="b">
        <f t="shared" ca="1" si="75"/>
        <v>0</v>
      </c>
      <c r="I748" t="str">
        <f ca="1">IF(NOT($H748), "", IF($F748=1,MATCH($E$2,OFFSET('정보 입력 시트'!$G751, 0, 0, 1, 15),0),0))</f>
        <v/>
      </c>
      <c r="J748" t="str">
        <f ca="1">IF(NOT($H748),"",IF($G748&lt;1, 0, MATCH($E$3,OFFSET('정보 입력 시트'!$G751, 0, 0, 1, 15),0)))</f>
        <v/>
      </c>
      <c r="K748" t="str">
        <f ca="1">IF(NOT($H748),"",IF($G748&lt;2, 0, MATCH($E$3,OFFSET('정보 입력 시트'!$G751, 0, J748, 1, 15-J748),0)+J748))</f>
        <v/>
      </c>
      <c r="L748" t="str">
        <f t="shared" ca="1" si="76"/>
        <v/>
      </c>
      <c r="M748" t="str" cm="1">
        <f t="array" aca="1" ref="M748" ca="1">_xlfn.IFS(NOT($H748),"",$L748=0,0,TRUE,J748)</f>
        <v/>
      </c>
      <c r="N748" t="str" cm="1">
        <f t="array" aca="1" ref="N748" ca="1">_xlfn.IFS(NOT($H748),"",$L748=0,0,TRUE,K748)</f>
        <v/>
      </c>
      <c r="O748" t="str" cm="1">
        <f t="array" aca="1" ref="O748" ca="1">_xlfn.IFS(NOT($H748), "", $F748=0, IF($G748=0, VLOOKUP("EMPTY",$D$29:$E$31,2,FALSE), VLOOKUP("REQUIRED",$D$29:$E$31,2,FALSE)), $F748&gt;1, VLOOKUP("OVER",$D$29:$E$31,2,FALSE), TRUE, VLOOKUP(I748, $A$9:$B$23, 2,FALSE))</f>
        <v/>
      </c>
      <c r="P748" t="str" cm="1">
        <f t="array" aca="1" ref="P748" ca="1">_xlfn.IFS(NOT($H748), "", $G748&lt;1, VLOOKUP("EMPTY",$D$29:$E$31,2,FALSE), $G748&gt;2, VLOOKUP("OVER",$D$29:$E$31,2,FALSE), TRUE, VLOOKUP(J748, $A$9:$B$23, 2,FALSE))</f>
        <v/>
      </c>
      <c r="Q748" t="str" cm="1">
        <f t="array" aca="1" ref="Q748" ca="1">_xlfn.IFS(NOT($H748), "", $G748&lt;2, VLOOKUP("EMPTY",$D$29:$E$31,2,FALSE), $G748&gt;2, VLOOKUP("OVER",$D$29:$E$31,2,FALSE), TRUE, VLOOKUP(K748, $A$9:$B$23, 2,FALSE))</f>
        <v/>
      </c>
    </row>
    <row r="749" spans="6:17" x14ac:dyDescent="0.3">
      <c r="F749">
        <f ca="1">COUNTIF(OFFSET('정보 입력 시트'!$G752, 0, 0, 1, 15), $E$2)</f>
        <v>0</v>
      </c>
      <c r="G749">
        <f ca="1">COUNTIF(OFFSET('정보 입력 시트'!$G752, 0, 0, 1, 15), $E$3)</f>
        <v>0</v>
      </c>
      <c r="H749" t="b">
        <f t="shared" ca="1" si="75"/>
        <v>0</v>
      </c>
      <c r="I749" t="str">
        <f ca="1">IF(NOT($H749), "", IF($F749=1,MATCH($E$2,OFFSET('정보 입력 시트'!$G752, 0, 0, 1, 15),0),0))</f>
        <v/>
      </c>
      <c r="J749" t="str">
        <f ca="1">IF(NOT($H749),"",IF($G749&lt;1, 0, MATCH($E$3,OFFSET('정보 입력 시트'!$G752, 0, 0, 1, 15),0)))</f>
        <v/>
      </c>
      <c r="K749" t="str">
        <f ca="1">IF(NOT($H749),"",IF($G749&lt;2, 0, MATCH($E$3,OFFSET('정보 입력 시트'!$G752, 0, J749, 1, 15-J749),0)+J749))</f>
        <v/>
      </c>
      <c r="L749" t="str">
        <f t="shared" ca="1" si="76"/>
        <v/>
      </c>
      <c r="M749" t="str" cm="1">
        <f t="array" aca="1" ref="M749" ca="1">_xlfn.IFS(NOT($H749),"",$L749=0,0,TRUE,J749)</f>
        <v/>
      </c>
      <c r="N749" t="str" cm="1">
        <f t="array" aca="1" ref="N749" ca="1">_xlfn.IFS(NOT($H749),"",$L749=0,0,TRUE,K749)</f>
        <v/>
      </c>
      <c r="O749" t="str" cm="1">
        <f t="array" aca="1" ref="O749" ca="1">_xlfn.IFS(NOT($H749), "", $F749=0, IF($G749=0, VLOOKUP("EMPTY",$D$29:$E$31,2,FALSE), VLOOKUP("REQUIRED",$D$29:$E$31,2,FALSE)), $F749&gt;1, VLOOKUP("OVER",$D$29:$E$31,2,FALSE), TRUE, VLOOKUP(I749, $A$9:$B$23, 2,FALSE))</f>
        <v/>
      </c>
      <c r="P749" t="str" cm="1">
        <f t="array" aca="1" ref="P749" ca="1">_xlfn.IFS(NOT($H749), "", $G749&lt;1, VLOOKUP("EMPTY",$D$29:$E$31,2,FALSE), $G749&gt;2, VLOOKUP("OVER",$D$29:$E$31,2,FALSE), TRUE, VLOOKUP(J749, $A$9:$B$23, 2,FALSE))</f>
        <v/>
      </c>
      <c r="Q749" t="str" cm="1">
        <f t="array" aca="1" ref="Q749" ca="1">_xlfn.IFS(NOT($H749), "", $G749&lt;2, VLOOKUP("EMPTY",$D$29:$E$31,2,FALSE), $G749&gt;2, VLOOKUP("OVER",$D$29:$E$31,2,FALSE), TRUE, VLOOKUP(K749, $A$9:$B$23, 2,FALSE))</f>
        <v/>
      </c>
    </row>
    <row r="750" spans="6:17" x14ac:dyDescent="0.3">
      <c r="F750">
        <f ca="1">COUNTIF(OFFSET('정보 입력 시트'!$G753, 0, 0, 1, 15), $E$2)</f>
        <v>0</v>
      </c>
      <c r="G750">
        <f ca="1">COUNTIF(OFFSET('정보 입력 시트'!$G753, 0, 0, 1, 15), $E$3)</f>
        <v>0</v>
      </c>
      <c r="H750" t="b">
        <f t="shared" ca="1" si="75"/>
        <v>0</v>
      </c>
      <c r="I750" t="str">
        <f ca="1">IF(NOT($H750), "", IF($F750=1,MATCH($E$2,OFFSET('정보 입력 시트'!$G753, 0, 0, 1, 15),0),0))</f>
        <v/>
      </c>
      <c r="J750" t="str">
        <f ca="1">IF(NOT($H750),"",IF($G750&lt;1, 0, MATCH($E$3,OFFSET('정보 입력 시트'!$G753, 0, 0, 1, 15),0)))</f>
        <v/>
      </c>
      <c r="K750" t="str">
        <f ca="1">IF(NOT($H750),"",IF($G750&lt;2, 0, MATCH($E$3,OFFSET('정보 입력 시트'!$G753, 0, J750, 1, 15-J750),0)+J750))</f>
        <v/>
      </c>
      <c r="L750" t="str">
        <f t="shared" ca="1" si="76"/>
        <v/>
      </c>
      <c r="M750" t="str" cm="1">
        <f t="array" aca="1" ref="M750" ca="1">_xlfn.IFS(NOT($H750),"",$L750=0,0,TRUE,J750)</f>
        <v/>
      </c>
      <c r="N750" t="str" cm="1">
        <f t="array" aca="1" ref="N750" ca="1">_xlfn.IFS(NOT($H750),"",$L750=0,0,TRUE,K750)</f>
        <v/>
      </c>
      <c r="O750" t="str" cm="1">
        <f t="array" aca="1" ref="O750" ca="1">_xlfn.IFS(NOT($H750), "", $F750=0, IF($G750=0, VLOOKUP("EMPTY",$D$29:$E$31,2,FALSE), VLOOKUP("REQUIRED",$D$29:$E$31,2,FALSE)), $F750&gt;1, VLOOKUP("OVER",$D$29:$E$31,2,FALSE), TRUE, VLOOKUP(I750, $A$9:$B$23, 2,FALSE))</f>
        <v/>
      </c>
      <c r="P750" t="str" cm="1">
        <f t="array" aca="1" ref="P750" ca="1">_xlfn.IFS(NOT($H750), "", $G750&lt;1, VLOOKUP("EMPTY",$D$29:$E$31,2,FALSE), $G750&gt;2, VLOOKUP("OVER",$D$29:$E$31,2,FALSE), TRUE, VLOOKUP(J750, $A$9:$B$23, 2,FALSE))</f>
        <v/>
      </c>
      <c r="Q750" t="str" cm="1">
        <f t="array" aca="1" ref="Q750" ca="1">_xlfn.IFS(NOT($H750), "", $G750&lt;2, VLOOKUP("EMPTY",$D$29:$E$31,2,FALSE), $G750&gt;2, VLOOKUP("OVER",$D$29:$E$31,2,FALSE), TRUE, VLOOKUP(K750, $A$9:$B$23, 2,FALSE))</f>
        <v/>
      </c>
    </row>
    <row r="751" spans="6:17" x14ac:dyDescent="0.3">
      <c r="F751">
        <f ca="1">COUNTIF(OFFSET('정보 입력 시트'!$G754, 0, 0, 1, 15), $E$2)</f>
        <v>0</v>
      </c>
      <c r="G751">
        <f ca="1">COUNTIF(OFFSET('정보 입력 시트'!$G754, 0, 0, 1, 15), $E$3)</f>
        <v>0</v>
      </c>
      <c r="H751" t="b">
        <f t="shared" ca="1" si="75"/>
        <v>0</v>
      </c>
      <c r="I751" t="str">
        <f ca="1">IF(NOT($H751), "", IF($F751=1,MATCH($E$2,OFFSET('정보 입력 시트'!$G754, 0, 0, 1, 15),0),0))</f>
        <v/>
      </c>
      <c r="J751" t="str">
        <f ca="1">IF(NOT($H751),"",IF($G751&lt;1, 0, MATCH($E$3,OFFSET('정보 입력 시트'!$G754, 0, 0, 1, 15),0)))</f>
        <v/>
      </c>
      <c r="K751" t="str">
        <f ca="1">IF(NOT($H751),"",IF($G751&lt;2, 0, MATCH($E$3,OFFSET('정보 입력 시트'!$G754, 0, J751, 1, 15-J751),0)+J751))</f>
        <v/>
      </c>
      <c r="L751" t="str">
        <f t="shared" ca="1" si="76"/>
        <v/>
      </c>
      <c r="M751" t="str" cm="1">
        <f t="array" aca="1" ref="M751" ca="1">_xlfn.IFS(NOT($H751),"",$L751=0,0,TRUE,J751)</f>
        <v/>
      </c>
      <c r="N751" t="str" cm="1">
        <f t="array" aca="1" ref="N751" ca="1">_xlfn.IFS(NOT($H751),"",$L751=0,0,TRUE,K751)</f>
        <v/>
      </c>
      <c r="O751" t="str" cm="1">
        <f t="array" aca="1" ref="O751" ca="1">_xlfn.IFS(NOT($H751), "", $F751=0, IF($G751=0, VLOOKUP("EMPTY",$D$29:$E$31,2,FALSE), VLOOKUP("REQUIRED",$D$29:$E$31,2,FALSE)), $F751&gt;1, VLOOKUP("OVER",$D$29:$E$31,2,FALSE), TRUE, VLOOKUP(I751, $A$9:$B$23, 2,FALSE))</f>
        <v/>
      </c>
      <c r="P751" t="str" cm="1">
        <f t="array" aca="1" ref="P751" ca="1">_xlfn.IFS(NOT($H751), "", $G751&lt;1, VLOOKUP("EMPTY",$D$29:$E$31,2,FALSE), $G751&gt;2, VLOOKUP("OVER",$D$29:$E$31,2,FALSE), TRUE, VLOOKUP(J751, $A$9:$B$23, 2,FALSE))</f>
        <v/>
      </c>
      <c r="Q751" t="str" cm="1">
        <f t="array" aca="1" ref="Q751" ca="1">_xlfn.IFS(NOT($H751), "", $G751&lt;2, VLOOKUP("EMPTY",$D$29:$E$31,2,FALSE), $G751&gt;2, VLOOKUP("OVER",$D$29:$E$31,2,FALSE), TRUE, VLOOKUP(K751, $A$9:$B$23, 2,FALSE))</f>
        <v/>
      </c>
    </row>
    <row r="752" spans="6:17" x14ac:dyDescent="0.3">
      <c r="F752">
        <f ca="1">COUNTIF(OFFSET('정보 입력 시트'!$G755, 0, 0, 1, 15), $E$2)</f>
        <v>0</v>
      </c>
      <c r="G752">
        <f ca="1">COUNTIF(OFFSET('정보 입력 시트'!$G755, 0, 0, 1, 15), $E$3)</f>
        <v>0</v>
      </c>
      <c r="H752" t="b">
        <f t="shared" ca="1" si="75"/>
        <v>0</v>
      </c>
      <c r="I752" t="str">
        <f ca="1">IF(NOT($H752), "", IF($F752=1,MATCH($E$2,OFFSET('정보 입력 시트'!$G755, 0, 0, 1, 15),0),0))</f>
        <v/>
      </c>
      <c r="J752" t="str">
        <f ca="1">IF(NOT($H752),"",IF($G752&lt;1, 0, MATCH($E$3,OFFSET('정보 입력 시트'!$G755, 0, 0, 1, 15),0)))</f>
        <v/>
      </c>
      <c r="K752" t="str">
        <f ca="1">IF(NOT($H752),"",IF($G752&lt;2, 0, MATCH($E$3,OFFSET('정보 입력 시트'!$G755, 0, J752, 1, 15-J752),0)+J752))</f>
        <v/>
      </c>
      <c r="L752" t="str">
        <f t="shared" ca="1" si="76"/>
        <v/>
      </c>
      <c r="M752" t="str" cm="1">
        <f t="array" aca="1" ref="M752" ca="1">_xlfn.IFS(NOT($H752),"",$L752=0,0,TRUE,J752)</f>
        <v/>
      </c>
      <c r="N752" t="str" cm="1">
        <f t="array" aca="1" ref="N752" ca="1">_xlfn.IFS(NOT($H752),"",$L752=0,0,TRUE,K752)</f>
        <v/>
      </c>
      <c r="O752" t="str" cm="1">
        <f t="array" aca="1" ref="O752" ca="1">_xlfn.IFS(NOT($H752), "", $F752=0, IF($G752=0, VLOOKUP("EMPTY",$D$29:$E$31,2,FALSE), VLOOKUP("REQUIRED",$D$29:$E$31,2,FALSE)), $F752&gt;1, VLOOKUP("OVER",$D$29:$E$31,2,FALSE), TRUE, VLOOKUP(I752, $A$9:$B$23, 2,FALSE))</f>
        <v/>
      </c>
      <c r="P752" t="str" cm="1">
        <f t="array" aca="1" ref="P752" ca="1">_xlfn.IFS(NOT($H752), "", $G752&lt;1, VLOOKUP("EMPTY",$D$29:$E$31,2,FALSE), $G752&gt;2, VLOOKUP("OVER",$D$29:$E$31,2,FALSE), TRUE, VLOOKUP(J752, $A$9:$B$23, 2,FALSE))</f>
        <v/>
      </c>
      <c r="Q752" t="str" cm="1">
        <f t="array" aca="1" ref="Q752" ca="1">_xlfn.IFS(NOT($H752), "", $G752&lt;2, VLOOKUP("EMPTY",$D$29:$E$31,2,FALSE), $G752&gt;2, VLOOKUP("OVER",$D$29:$E$31,2,FALSE), TRUE, VLOOKUP(K752, $A$9:$B$23, 2,FALSE))</f>
        <v/>
      </c>
    </row>
    <row r="753" spans="6:17" x14ac:dyDescent="0.3">
      <c r="F753">
        <f ca="1">COUNTIF(OFFSET('정보 입력 시트'!$G756, 0, 0, 1, 15), $E$2)</f>
        <v>0</v>
      </c>
      <c r="G753">
        <f ca="1">COUNTIF(OFFSET('정보 입력 시트'!$G756, 0, 0, 1, 15), $E$3)</f>
        <v>0</v>
      </c>
      <c r="H753" t="b">
        <f t="shared" ca="1" si="75"/>
        <v>0</v>
      </c>
      <c r="I753" t="str">
        <f ca="1">IF(NOT($H753), "", IF($F753=1,MATCH($E$2,OFFSET('정보 입력 시트'!$G756, 0, 0, 1, 15),0),0))</f>
        <v/>
      </c>
      <c r="J753" t="str">
        <f ca="1">IF(NOT($H753),"",IF($G753&lt;1, 0, MATCH($E$3,OFFSET('정보 입력 시트'!$G756, 0, 0, 1, 15),0)))</f>
        <v/>
      </c>
      <c r="K753" t="str">
        <f ca="1">IF(NOT($H753),"",IF($G753&lt;2, 0, MATCH($E$3,OFFSET('정보 입력 시트'!$G756, 0, J753, 1, 15-J753),0)+J753))</f>
        <v/>
      </c>
      <c r="L753" t="str">
        <f t="shared" ca="1" si="76"/>
        <v/>
      </c>
      <c r="M753" t="str" cm="1">
        <f t="array" aca="1" ref="M753" ca="1">_xlfn.IFS(NOT($H753),"",$L753=0,0,TRUE,J753)</f>
        <v/>
      </c>
      <c r="N753" t="str" cm="1">
        <f t="array" aca="1" ref="N753" ca="1">_xlfn.IFS(NOT($H753),"",$L753=0,0,TRUE,K753)</f>
        <v/>
      </c>
      <c r="O753" t="str" cm="1">
        <f t="array" aca="1" ref="O753" ca="1">_xlfn.IFS(NOT($H753), "", $F753=0, IF($G753=0, VLOOKUP("EMPTY",$D$29:$E$31,2,FALSE), VLOOKUP("REQUIRED",$D$29:$E$31,2,FALSE)), $F753&gt;1, VLOOKUP("OVER",$D$29:$E$31,2,FALSE), TRUE, VLOOKUP(I753, $A$9:$B$23, 2,FALSE))</f>
        <v/>
      </c>
      <c r="P753" t="str" cm="1">
        <f t="array" aca="1" ref="P753" ca="1">_xlfn.IFS(NOT($H753), "", $G753&lt;1, VLOOKUP("EMPTY",$D$29:$E$31,2,FALSE), $G753&gt;2, VLOOKUP("OVER",$D$29:$E$31,2,FALSE), TRUE, VLOOKUP(J753, $A$9:$B$23, 2,FALSE))</f>
        <v/>
      </c>
      <c r="Q753" t="str" cm="1">
        <f t="array" aca="1" ref="Q753" ca="1">_xlfn.IFS(NOT($H753), "", $G753&lt;2, VLOOKUP("EMPTY",$D$29:$E$31,2,FALSE), $G753&gt;2, VLOOKUP("OVER",$D$29:$E$31,2,FALSE), TRUE, VLOOKUP(K753, $A$9:$B$23, 2,FALSE))</f>
        <v/>
      </c>
    </row>
    <row r="754" spans="6:17" x14ac:dyDescent="0.3">
      <c r="F754">
        <f ca="1">COUNTIF(OFFSET('정보 입력 시트'!$G757, 0, 0, 1, 15), $E$2)</f>
        <v>0</v>
      </c>
      <c r="G754">
        <f ca="1">COUNTIF(OFFSET('정보 입력 시트'!$G757, 0, 0, 1, 15), $E$3)</f>
        <v>0</v>
      </c>
      <c r="H754" t="b">
        <f t="shared" ca="1" si="75"/>
        <v>0</v>
      </c>
      <c r="I754" t="str">
        <f ca="1">IF(NOT($H754), "", IF($F754=1,MATCH($E$2,OFFSET('정보 입력 시트'!$G757, 0, 0, 1, 15),0),0))</f>
        <v/>
      </c>
      <c r="J754" t="str">
        <f ca="1">IF(NOT($H754),"",IF($G754&lt;1, 0, MATCH($E$3,OFFSET('정보 입력 시트'!$G757, 0, 0, 1, 15),0)))</f>
        <v/>
      </c>
      <c r="K754" t="str">
        <f ca="1">IF(NOT($H754),"",IF($G754&lt;2, 0, MATCH($E$3,OFFSET('정보 입력 시트'!$G757, 0, J754, 1, 15-J754),0)+J754))</f>
        <v/>
      </c>
      <c r="L754" t="str">
        <f t="shared" ca="1" si="76"/>
        <v/>
      </c>
      <c r="M754" t="str" cm="1">
        <f t="array" aca="1" ref="M754" ca="1">_xlfn.IFS(NOT($H754),"",$L754=0,0,TRUE,J754)</f>
        <v/>
      </c>
      <c r="N754" t="str" cm="1">
        <f t="array" aca="1" ref="N754" ca="1">_xlfn.IFS(NOT($H754),"",$L754=0,0,TRUE,K754)</f>
        <v/>
      </c>
      <c r="O754" t="str" cm="1">
        <f t="array" aca="1" ref="O754" ca="1">_xlfn.IFS(NOT($H754), "", $F754=0, IF($G754=0, VLOOKUP("EMPTY",$D$29:$E$31,2,FALSE), VLOOKUP("REQUIRED",$D$29:$E$31,2,FALSE)), $F754&gt;1, VLOOKUP("OVER",$D$29:$E$31,2,FALSE), TRUE, VLOOKUP(I754, $A$9:$B$23, 2,FALSE))</f>
        <v/>
      </c>
      <c r="P754" t="str" cm="1">
        <f t="array" aca="1" ref="P754" ca="1">_xlfn.IFS(NOT($H754), "", $G754&lt;1, VLOOKUP("EMPTY",$D$29:$E$31,2,FALSE), $G754&gt;2, VLOOKUP("OVER",$D$29:$E$31,2,FALSE), TRUE, VLOOKUP(J754, $A$9:$B$23, 2,FALSE))</f>
        <v/>
      </c>
      <c r="Q754" t="str" cm="1">
        <f t="array" aca="1" ref="Q754" ca="1">_xlfn.IFS(NOT($H754), "", $G754&lt;2, VLOOKUP("EMPTY",$D$29:$E$31,2,FALSE), $G754&gt;2, VLOOKUP("OVER",$D$29:$E$31,2,FALSE), TRUE, VLOOKUP(K754, $A$9:$B$23, 2,FALSE))</f>
        <v/>
      </c>
    </row>
    <row r="755" spans="6:17" x14ac:dyDescent="0.3">
      <c r="F755">
        <f ca="1">COUNTIF(OFFSET('정보 입력 시트'!$G758, 0, 0, 1, 15), $E$2)</f>
        <v>0</v>
      </c>
      <c r="G755">
        <f ca="1">COUNTIF(OFFSET('정보 입력 시트'!$G758, 0, 0, 1, 15), $E$3)</f>
        <v>0</v>
      </c>
      <c r="H755" t="b">
        <f t="shared" ca="1" si="75"/>
        <v>0</v>
      </c>
      <c r="I755" t="str">
        <f ca="1">IF(NOT($H755), "", IF($F755=1,MATCH($E$2,OFFSET('정보 입력 시트'!$G758, 0, 0, 1, 15),0),0))</f>
        <v/>
      </c>
      <c r="J755" t="str">
        <f ca="1">IF(NOT($H755),"",IF($G755&lt;1, 0, MATCH($E$3,OFFSET('정보 입력 시트'!$G758, 0, 0, 1, 15),0)))</f>
        <v/>
      </c>
      <c r="K755" t="str">
        <f ca="1">IF(NOT($H755),"",IF($G755&lt;2, 0, MATCH($E$3,OFFSET('정보 입력 시트'!$G758, 0, J755, 1, 15-J755),0)+J755))</f>
        <v/>
      </c>
      <c r="L755" t="str">
        <f t="shared" ca="1" si="76"/>
        <v/>
      </c>
      <c r="M755" t="str" cm="1">
        <f t="array" aca="1" ref="M755" ca="1">_xlfn.IFS(NOT($H755),"",$L755=0,0,TRUE,J755)</f>
        <v/>
      </c>
      <c r="N755" t="str" cm="1">
        <f t="array" aca="1" ref="N755" ca="1">_xlfn.IFS(NOT($H755),"",$L755=0,0,TRUE,K755)</f>
        <v/>
      </c>
      <c r="O755" t="str" cm="1">
        <f t="array" aca="1" ref="O755" ca="1">_xlfn.IFS(NOT($H755), "", $F755=0, IF($G755=0, VLOOKUP("EMPTY",$D$29:$E$31,2,FALSE), VLOOKUP("REQUIRED",$D$29:$E$31,2,FALSE)), $F755&gt;1, VLOOKUP("OVER",$D$29:$E$31,2,FALSE), TRUE, VLOOKUP(I755, $A$9:$B$23, 2,FALSE))</f>
        <v/>
      </c>
      <c r="P755" t="str" cm="1">
        <f t="array" aca="1" ref="P755" ca="1">_xlfn.IFS(NOT($H755), "", $G755&lt;1, VLOOKUP("EMPTY",$D$29:$E$31,2,FALSE), $G755&gt;2, VLOOKUP("OVER",$D$29:$E$31,2,FALSE), TRUE, VLOOKUP(J755, $A$9:$B$23, 2,FALSE))</f>
        <v/>
      </c>
      <c r="Q755" t="str" cm="1">
        <f t="array" aca="1" ref="Q755" ca="1">_xlfn.IFS(NOT($H755), "", $G755&lt;2, VLOOKUP("EMPTY",$D$29:$E$31,2,FALSE), $G755&gt;2, VLOOKUP("OVER",$D$29:$E$31,2,FALSE), TRUE, VLOOKUP(K755, $A$9:$B$23, 2,FALSE))</f>
        <v/>
      </c>
    </row>
    <row r="756" spans="6:17" x14ac:dyDescent="0.3">
      <c r="F756">
        <f ca="1">COUNTIF(OFFSET('정보 입력 시트'!$G759, 0, 0, 1, 15), $E$2)</f>
        <v>0</v>
      </c>
      <c r="G756">
        <f ca="1">COUNTIF(OFFSET('정보 입력 시트'!$G759, 0, 0, 1, 15), $E$3)</f>
        <v>0</v>
      </c>
      <c r="H756" t="b">
        <f t="shared" ca="1" si="75"/>
        <v>0</v>
      </c>
      <c r="I756" t="str">
        <f ca="1">IF(NOT($H756), "", IF($F756=1,MATCH($E$2,OFFSET('정보 입력 시트'!$G759, 0, 0, 1, 15),0),0))</f>
        <v/>
      </c>
      <c r="J756" t="str">
        <f ca="1">IF(NOT($H756),"",IF($G756&lt;1, 0, MATCH($E$3,OFFSET('정보 입력 시트'!$G759, 0, 0, 1, 15),0)))</f>
        <v/>
      </c>
      <c r="K756" t="str">
        <f ca="1">IF(NOT($H756),"",IF($G756&lt;2, 0, MATCH($E$3,OFFSET('정보 입력 시트'!$G759, 0, J756, 1, 15-J756),0)+J756))</f>
        <v/>
      </c>
      <c r="L756" t="str">
        <f t="shared" ca="1" si="76"/>
        <v/>
      </c>
      <c r="M756" t="str" cm="1">
        <f t="array" aca="1" ref="M756" ca="1">_xlfn.IFS(NOT($H756),"",$L756=0,0,TRUE,J756)</f>
        <v/>
      </c>
      <c r="N756" t="str" cm="1">
        <f t="array" aca="1" ref="N756" ca="1">_xlfn.IFS(NOT($H756),"",$L756=0,0,TRUE,K756)</f>
        <v/>
      </c>
      <c r="O756" t="str" cm="1">
        <f t="array" aca="1" ref="O756" ca="1">_xlfn.IFS(NOT($H756), "", $F756=0, IF($G756=0, VLOOKUP("EMPTY",$D$29:$E$31,2,FALSE), VLOOKUP("REQUIRED",$D$29:$E$31,2,FALSE)), $F756&gt;1, VLOOKUP("OVER",$D$29:$E$31,2,FALSE), TRUE, VLOOKUP(I756, $A$9:$B$23, 2,FALSE))</f>
        <v/>
      </c>
      <c r="P756" t="str" cm="1">
        <f t="array" aca="1" ref="P756" ca="1">_xlfn.IFS(NOT($H756), "", $G756&lt;1, VLOOKUP("EMPTY",$D$29:$E$31,2,FALSE), $G756&gt;2, VLOOKUP("OVER",$D$29:$E$31,2,FALSE), TRUE, VLOOKUP(J756, $A$9:$B$23, 2,FALSE))</f>
        <v/>
      </c>
      <c r="Q756" t="str" cm="1">
        <f t="array" aca="1" ref="Q756" ca="1">_xlfn.IFS(NOT($H756), "", $G756&lt;2, VLOOKUP("EMPTY",$D$29:$E$31,2,FALSE), $G756&gt;2, VLOOKUP("OVER",$D$29:$E$31,2,FALSE), TRUE, VLOOKUP(K756, $A$9:$B$23, 2,FALSE))</f>
        <v/>
      </c>
    </row>
    <row r="757" spans="6:17" x14ac:dyDescent="0.3">
      <c r="F757">
        <f ca="1">COUNTIF(OFFSET('정보 입력 시트'!$G760, 0, 0, 1, 15), $E$2)</f>
        <v>0</v>
      </c>
      <c r="G757">
        <f ca="1">COUNTIF(OFFSET('정보 입력 시트'!$G760, 0, 0, 1, 15), $E$3)</f>
        <v>0</v>
      </c>
      <c r="H757" t="b">
        <f t="shared" ca="1" si="75"/>
        <v>0</v>
      </c>
      <c r="I757" t="str">
        <f ca="1">IF(NOT($H757), "", IF($F757=1,MATCH($E$2,OFFSET('정보 입력 시트'!$G760, 0, 0, 1, 15),0),0))</f>
        <v/>
      </c>
      <c r="J757" t="str">
        <f ca="1">IF(NOT($H757),"",IF($G757&lt;1, 0, MATCH($E$3,OFFSET('정보 입력 시트'!$G760, 0, 0, 1, 15),0)))</f>
        <v/>
      </c>
      <c r="K757" t="str">
        <f ca="1">IF(NOT($H757),"",IF($G757&lt;2, 0, MATCH($E$3,OFFSET('정보 입력 시트'!$G760, 0, J757, 1, 15-J757),0)+J757))</f>
        <v/>
      </c>
      <c r="L757" t="str">
        <f t="shared" ca="1" si="76"/>
        <v/>
      </c>
      <c r="M757" t="str" cm="1">
        <f t="array" aca="1" ref="M757" ca="1">_xlfn.IFS(NOT($H757),"",$L757=0,0,TRUE,J757)</f>
        <v/>
      </c>
      <c r="N757" t="str" cm="1">
        <f t="array" aca="1" ref="N757" ca="1">_xlfn.IFS(NOT($H757),"",$L757=0,0,TRUE,K757)</f>
        <v/>
      </c>
      <c r="O757" t="str" cm="1">
        <f t="array" aca="1" ref="O757" ca="1">_xlfn.IFS(NOT($H757), "", $F757=0, IF($G757=0, VLOOKUP("EMPTY",$D$29:$E$31,2,FALSE), VLOOKUP("REQUIRED",$D$29:$E$31,2,FALSE)), $F757&gt;1, VLOOKUP("OVER",$D$29:$E$31,2,FALSE), TRUE, VLOOKUP(I757, $A$9:$B$23, 2,FALSE))</f>
        <v/>
      </c>
      <c r="P757" t="str" cm="1">
        <f t="array" aca="1" ref="P757" ca="1">_xlfn.IFS(NOT($H757), "", $G757&lt;1, VLOOKUP("EMPTY",$D$29:$E$31,2,FALSE), $G757&gt;2, VLOOKUP("OVER",$D$29:$E$31,2,FALSE), TRUE, VLOOKUP(J757, $A$9:$B$23, 2,FALSE))</f>
        <v/>
      </c>
      <c r="Q757" t="str" cm="1">
        <f t="array" aca="1" ref="Q757" ca="1">_xlfn.IFS(NOT($H757), "", $G757&lt;2, VLOOKUP("EMPTY",$D$29:$E$31,2,FALSE), $G757&gt;2, VLOOKUP("OVER",$D$29:$E$31,2,FALSE), TRUE, VLOOKUP(K757, $A$9:$B$23, 2,FALSE))</f>
        <v/>
      </c>
    </row>
    <row r="758" spans="6:17" x14ac:dyDescent="0.3">
      <c r="F758">
        <f ca="1">COUNTIF(OFFSET('정보 입력 시트'!$G761, 0, 0, 1, 15), $E$2)</f>
        <v>0</v>
      </c>
      <c r="G758">
        <f ca="1">COUNTIF(OFFSET('정보 입력 시트'!$G761, 0, 0, 1, 15), $E$3)</f>
        <v>0</v>
      </c>
      <c r="H758" t="b">
        <f t="shared" ca="1" si="75"/>
        <v>0</v>
      </c>
      <c r="I758" t="str">
        <f ca="1">IF(NOT($H758), "", IF($F758=1,MATCH($E$2,OFFSET('정보 입력 시트'!$G761, 0, 0, 1, 15),0),0))</f>
        <v/>
      </c>
      <c r="J758" t="str">
        <f ca="1">IF(NOT($H758),"",IF($G758&lt;1, 0, MATCH($E$3,OFFSET('정보 입력 시트'!$G761, 0, 0, 1, 15),0)))</f>
        <v/>
      </c>
      <c r="K758" t="str">
        <f ca="1">IF(NOT($H758),"",IF($G758&lt;2, 0, MATCH($E$3,OFFSET('정보 입력 시트'!$G761, 0, J758, 1, 15-J758),0)+J758))</f>
        <v/>
      </c>
      <c r="L758" t="str">
        <f t="shared" ca="1" si="76"/>
        <v/>
      </c>
      <c r="M758" t="str" cm="1">
        <f t="array" aca="1" ref="M758" ca="1">_xlfn.IFS(NOT($H758),"",$L758=0,0,TRUE,J758)</f>
        <v/>
      </c>
      <c r="N758" t="str" cm="1">
        <f t="array" aca="1" ref="N758" ca="1">_xlfn.IFS(NOT($H758),"",$L758=0,0,TRUE,K758)</f>
        <v/>
      </c>
      <c r="O758" t="str" cm="1">
        <f t="array" aca="1" ref="O758" ca="1">_xlfn.IFS(NOT($H758), "", $F758=0, IF($G758=0, VLOOKUP("EMPTY",$D$29:$E$31,2,FALSE), VLOOKUP("REQUIRED",$D$29:$E$31,2,FALSE)), $F758&gt;1, VLOOKUP("OVER",$D$29:$E$31,2,FALSE), TRUE, VLOOKUP(I758, $A$9:$B$23, 2,FALSE))</f>
        <v/>
      </c>
      <c r="P758" t="str" cm="1">
        <f t="array" aca="1" ref="P758" ca="1">_xlfn.IFS(NOT($H758), "", $G758&lt;1, VLOOKUP("EMPTY",$D$29:$E$31,2,FALSE), $G758&gt;2, VLOOKUP("OVER",$D$29:$E$31,2,FALSE), TRUE, VLOOKUP(J758, $A$9:$B$23, 2,FALSE))</f>
        <v/>
      </c>
      <c r="Q758" t="str" cm="1">
        <f t="array" aca="1" ref="Q758" ca="1">_xlfn.IFS(NOT($H758), "", $G758&lt;2, VLOOKUP("EMPTY",$D$29:$E$31,2,FALSE), $G758&gt;2, VLOOKUP("OVER",$D$29:$E$31,2,FALSE), TRUE, VLOOKUP(K758, $A$9:$B$23, 2,FALSE))</f>
        <v/>
      </c>
    </row>
    <row r="759" spans="6:17" x14ac:dyDescent="0.3">
      <c r="F759">
        <f ca="1">COUNTIF(OFFSET('정보 입력 시트'!$G762, 0, 0, 1, 15), $E$2)</f>
        <v>0</v>
      </c>
      <c r="G759">
        <f ca="1">COUNTIF(OFFSET('정보 입력 시트'!$G762, 0, 0, 1, 15), $E$3)</f>
        <v>0</v>
      </c>
      <c r="H759" t="b">
        <f t="shared" ca="1" si="75"/>
        <v>0</v>
      </c>
      <c r="I759" t="str">
        <f ca="1">IF(NOT($H759), "", IF($F759=1,MATCH($E$2,OFFSET('정보 입력 시트'!$G762, 0, 0, 1, 15),0),0))</f>
        <v/>
      </c>
      <c r="J759" t="str">
        <f ca="1">IF(NOT($H759),"",IF($G759&lt;1, 0, MATCH($E$3,OFFSET('정보 입력 시트'!$G762, 0, 0, 1, 15),0)))</f>
        <v/>
      </c>
      <c r="K759" t="str">
        <f ca="1">IF(NOT($H759),"",IF($G759&lt;2, 0, MATCH($E$3,OFFSET('정보 입력 시트'!$G762, 0, J759, 1, 15-J759),0)+J759))</f>
        <v/>
      </c>
      <c r="L759" t="str">
        <f t="shared" ca="1" si="76"/>
        <v/>
      </c>
      <c r="M759" t="str" cm="1">
        <f t="array" aca="1" ref="M759" ca="1">_xlfn.IFS(NOT($H759),"",$L759=0,0,TRUE,J759)</f>
        <v/>
      </c>
      <c r="N759" t="str" cm="1">
        <f t="array" aca="1" ref="N759" ca="1">_xlfn.IFS(NOT($H759),"",$L759=0,0,TRUE,K759)</f>
        <v/>
      </c>
      <c r="O759" t="str" cm="1">
        <f t="array" aca="1" ref="O759" ca="1">_xlfn.IFS(NOT($H759), "", $F759=0, IF($G759=0, VLOOKUP("EMPTY",$D$29:$E$31,2,FALSE), VLOOKUP("REQUIRED",$D$29:$E$31,2,FALSE)), $F759&gt;1, VLOOKUP("OVER",$D$29:$E$31,2,FALSE), TRUE, VLOOKUP(I759, $A$9:$B$23, 2,FALSE))</f>
        <v/>
      </c>
      <c r="P759" t="str" cm="1">
        <f t="array" aca="1" ref="P759" ca="1">_xlfn.IFS(NOT($H759), "", $G759&lt;1, VLOOKUP("EMPTY",$D$29:$E$31,2,FALSE), $G759&gt;2, VLOOKUP("OVER",$D$29:$E$31,2,FALSE), TRUE, VLOOKUP(J759, $A$9:$B$23, 2,FALSE))</f>
        <v/>
      </c>
      <c r="Q759" t="str" cm="1">
        <f t="array" aca="1" ref="Q759" ca="1">_xlfn.IFS(NOT($H759), "", $G759&lt;2, VLOOKUP("EMPTY",$D$29:$E$31,2,FALSE), $G759&gt;2, VLOOKUP("OVER",$D$29:$E$31,2,FALSE), TRUE, VLOOKUP(K759, $A$9:$B$23, 2,FALSE))</f>
        <v/>
      </c>
    </row>
    <row r="760" spans="6:17" x14ac:dyDescent="0.3">
      <c r="F760">
        <f ca="1">COUNTIF(OFFSET('정보 입력 시트'!$G763, 0, 0, 1, 15), $E$2)</f>
        <v>0</v>
      </c>
      <c r="G760">
        <f ca="1">COUNTIF(OFFSET('정보 입력 시트'!$G763, 0, 0, 1, 15), $E$3)</f>
        <v>0</v>
      </c>
      <c r="H760" t="b">
        <f t="shared" ca="1" si="75"/>
        <v>0</v>
      </c>
      <c r="I760" t="str">
        <f ca="1">IF(NOT($H760), "", IF($F760=1,MATCH($E$2,OFFSET('정보 입력 시트'!$G763, 0, 0, 1, 15),0),0))</f>
        <v/>
      </c>
      <c r="J760" t="str">
        <f ca="1">IF(NOT($H760),"",IF($G760&lt;1, 0, MATCH($E$3,OFFSET('정보 입력 시트'!$G763, 0, 0, 1, 15),0)))</f>
        <v/>
      </c>
      <c r="K760" t="str">
        <f ca="1">IF(NOT($H760),"",IF($G760&lt;2, 0, MATCH($E$3,OFFSET('정보 입력 시트'!$G763, 0, J760, 1, 15-J760),0)+J760))</f>
        <v/>
      </c>
      <c r="L760" t="str">
        <f t="shared" ca="1" si="76"/>
        <v/>
      </c>
      <c r="M760" t="str" cm="1">
        <f t="array" aca="1" ref="M760" ca="1">_xlfn.IFS(NOT($H760),"",$L760=0,0,TRUE,J760)</f>
        <v/>
      </c>
      <c r="N760" t="str" cm="1">
        <f t="array" aca="1" ref="N760" ca="1">_xlfn.IFS(NOT($H760),"",$L760=0,0,TRUE,K760)</f>
        <v/>
      </c>
      <c r="O760" t="str" cm="1">
        <f t="array" aca="1" ref="O760" ca="1">_xlfn.IFS(NOT($H760), "", $F760=0, IF($G760=0, VLOOKUP("EMPTY",$D$29:$E$31,2,FALSE), VLOOKUP("REQUIRED",$D$29:$E$31,2,FALSE)), $F760&gt;1, VLOOKUP("OVER",$D$29:$E$31,2,FALSE), TRUE, VLOOKUP(I760, $A$9:$B$23, 2,FALSE))</f>
        <v/>
      </c>
      <c r="P760" t="str" cm="1">
        <f t="array" aca="1" ref="P760" ca="1">_xlfn.IFS(NOT($H760), "", $G760&lt;1, VLOOKUP("EMPTY",$D$29:$E$31,2,FALSE), $G760&gt;2, VLOOKUP("OVER",$D$29:$E$31,2,FALSE), TRUE, VLOOKUP(J760, $A$9:$B$23, 2,FALSE))</f>
        <v/>
      </c>
      <c r="Q760" t="str" cm="1">
        <f t="array" aca="1" ref="Q760" ca="1">_xlfn.IFS(NOT($H760), "", $G760&lt;2, VLOOKUP("EMPTY",$D$29:$E$31,2,FALSE), $G760&gt;2, VLOOKUP("OVER",$D$29:$E$31,2,FALSE), TRUE, VLOOKUP(K760, $A$9:$B$23, 2,FALSE))</f>
        <v/>
      </c>
    </row>
    <row r="761" spans="6:17" x14ac:dyDescent="0.3">
      <c r="F761">
        <f ca="1">COUNTIF(OFFSET('정보 입력 시트'!$G764, 0, 0, 1, 15), $E$2)</f>
        <v>0</v>
      </c>
      <c r="G761">
        <f ca="1">COUNTIF(OFFSET('정보 입력 시트'!$G764, 0, 0, 1, 15), $E$3)</f>
        <v>0</v>
      </c>
      <c r="H761" t="b">
        <f t="shared" ca="1" si="75"/>
        <v>0</v>
      </c>
      <c r="I761" t="str">
        <f ca="1">IF(NOT($H761), "", IF($F761=1,MATCH($E$2,OFFSET('정보 입력 시트'!$G764, 0, 0, 1, 15),0),0))</f>
        <v/>
      </c>
      <c r="J761" t="str">
        <f ca="1">IF(NOT($H761),"",IF($G761&lt;1, 0, MATCH($E$3,OFFSET('정보 입력 시트'!$G764, 0, 0, 1, 15),0)))</f>
        <v/>
      </c>
      <c r="K761" t="str">
        <f ca="1">IF(NOT($H761),"",IF($G761&lt;2, 0, MATCH($E$3,OFFSET('정보 입력 시트'!$G764, 0, J761, 1, 15-J761),0)+J761))</f>
        <v/>
      </c>
      <c r="L761" t="str">
        <f t="shared" ca="1" si="76"/>
        <v/>
      </c>
      <c r="M761" t="str" cm="1">
        <f t="array" aca="1" ref="M761" ca="1">_xlfn.IFS(NOT($H761),"",$L761=0,0,TRUE,J761)</f>
        <v/>
      </c>
      <c r="N761" t="str" cm="1">
        <f t="array" aca="1" ref="N761" ca="1">_xlfn.IFS(NOT($H761),"",$L761=0,0,TRUE,K761)</f>
        <v/>
      </c>
      <c r="O761" t="str" cm="1">
        <f t="array" aca="1" ref="O761" ca="1">_xlfn.IFS(NOT($H761), "", $F761=0, IF($G761=0, VLOOKUP("EMPTY",$D$29:$E$31,2,FALSE), VLOOKUP("REQUIRED",$D$29:$E$31,2,FALSE)), $F761&gt;1, VLOOKUP("OVER",$D$29:$E$31,2,FALSE), TRUE, VLOOKUP(I761, $A$9:$B$23, 2,FALSE))</f>
        <v/>
      </c>
      <c r="P761" t="str" cm="1">
        <f t="array" aca="1" ref="P761" ca="1">_xlfn.IFS(NOT($H761), "", $G761&lt;1, VLOOKUP("EMPTY",$D$29:$E$31,2,FALSE), $G761&gt;2, VLOOKUP("OVER",$D$29:$E$31,2,FALSE), TRUE, VLOOKUP(J761, $A$9:$B$23, 2,FALSE))</f>
        <v/>
      </c>
      <c r="Q761" t="str" cm="1">
        <f t="array" aca="1" ref="Q761" ca="1">_xlfn.IFS(NOT($H761), "", $G761&lt;2, VLOOKUP("EMPTY",$D$29:$E$31,2,FALSE), $G761&gt;2, VLOOKUP("OVER",$D$29:$E$31,2,FALSE), TRUE, VLOOKUP(K761, $A$9:$B$23, 2,FALSE))</f>
        <v/>
      </c>
    </row>
    <row r="762" spans="6:17" x14ac:dyDescent="0.3">
      <c r="F762">
        <f ca="1">COUNTIF(OFFSET('정보 입력 시트'!$G765, 0, 0, 1, 15), $E$2)</f>
        <v>0</v>
      </c>
      <c r="G762">
        <f ca="1">COUNTIF(OFFSET('정보 입력 시트'!$G765, 0, 0, 1, 15), $E$3)</f>
        <v>0</v>
      </c>
      <c r="H762" t="b">
        <f t="shared" ca="1" si="75"/>
        <v>0</v>
      </c>
      <c r="I762" t="str">
        <f ca="1">IF(NOT($H762), "", IF($F762=1,MATCH($E$2,OFFSET('정보 입력 시트'!$G765, 0, 0, 1, 15),0),0))</f>
        <v/>
      </c>
      <c r="J762" t="str">
        <f ca="1">IF(NOT($H762),"",IF($G762&lt;1, 0, MATCH($E$3,OFFSET('정보 입력 시트'!$G765, 0, 0, 1, 15),0)))</f>
        <v/>
      </c>
      <c r="K762" t="str">
        <f ca="1">IF(NOT($H762),"",IF($G762&lt;2, 0, MATCH($E$3,OFFSET('정보 입력 시트'!$G765, 0, J762, 1, 15-J762),0)+J762))</f>
        <v/>
      </c>
      <c r="L762" t="str">
        <f t="shared" ca="1" si="76"/>
        <v/>
      </c>
      <c r="M762" t="str" cm="1">
        <f t="array" aca="1" ref="M762" ca="1">_xlfn.IFS(NOT($H762),"",$L762=0,0,TRUE,J762)</f>
        <v/>
      </c>
      <c r="N762" t="str" cm="1">
        <f t="array" aca="1" ref="N762" ca="1">_xlfn.IFS(NOT($H762),"",$L762=0,0,TRUE,K762)</f>
        <v/>
      </c>
      <c r="O762" t="str" cm="1">
        <f t="array" aca="1" ref="O762" ca="1">_xlfn.IFS(NOT($H762), "", $F762=0, IF($G762=0, VLOOKUP("EMPTY",$D$29:$E$31,2,FALSE), VLOOKUP("REQUIRED",$D$29:$E$31,2,FALSE)), $F762&gt;1, VLOOKUP("OVER",$D$29:$E$31,2,FALSE), TRUE, VLOOKUP(I762, $A$9:$B$23, 2,FALSE))</f>
        <v/>
      </c>
      <c r="P762" t="str" cm="1">
        <f t="array" aca="1" ref="P762" ca="1">_xlfn.IFS(NOT($H762), "", $G762&lt;1, VLOOKUP("EMPTY",$D$29:$E$31,2,FALSE), $G762&gt;2, VLOOKUP("OVER",$D$29:$E$31,2,FALSE), TRUE, VLOOKUP(J762, $A$9:$B$23, 2,FALSE))</f>
        <v/>
      </c>
      <c r="Q762" t="str" cm="1">
        <f t="array" aca="1" ref="Q762" ca="1">_xlfn.IFS(NOT($H762), "", $G762&lt;2, VLOOKUP("EMPTY",$D$29:$E$31,2,FALSE), $G762&gt;2, VLOOKUP("OVER",$D$29:$E$31,2,FALSE), TRUE, VLOOKUP(K762, $A$9:$B$23, 2,FALSE))</f>
        <v/>
      </c>
    </row>
    <row r="763" spans="6:17" x14ac:dyDescent="0.3">
      <c r="F763">
        <f ca="1">COUNTIF(OFFSET('정보 입력 시트'!$G766, 0, 0, 1, 15), $E$2)</f>
        <v>0</v>
      </c>
      <c r="G763">
        <f ca="1">COUNTIF(OFFSET('정보 입력 시트'!$G766, 0, 0, 1, 15), $E$3)</f>
        <v>0</v>
      </c>
      <c r="H763" t="b">
        <f t="shared" ca="1" si="75"/>
        <v>0</v>
      </c>
      <c r="I763" t="str">
        <f ca="1">IF(NOT($H763), "", IF($F763=1,MATCH($E$2,OFFSET('정보 입력 시트'!$G766, 0, 0, 1, 15),0),0))</f>
        <v/>
      </c>
      <c r="J763" t="str">
        <f ca="1">IF(NOT($H763),"",IF($G763&lt;1, 0, MATCH($E$3,OFFSET('정보 입력 시트'!$G766, 0, 0, 1, 15),0)))</f>
        <v/>
      </c>
      <c r="K763" t="str">
        <f ca="1">IF(NOT($H763),"",IF($G763&lt;2, 0, MATCH($E$3,OFFSET('정보 입력 시트'!$G766, 0, J763, 1, 15-J763),0)+J763))</f>
        <v/>
      </c>
      <c r="L763" t="str">
        <f t="shared" ca="1" si="76"/>
        <v/>
      </c>
      <c r="M763" t="str" cm="1">
        <f t="array" aca="1" ref="M763" ca="1">_xlfn.IFS(NOT($H763),"",$L763=0,0,TRUE,J763)</f>
        <v/>
      </c>
      <c r="N763" t="str" cm="1">
        <f t="array" aca="1" ref="N763" ca="1">_xlfn.IFS(NOT($H763),"",$L763=0,0,TRUE,K763)</f>
        <v/>
      </c>
      <c r="O763" t="str" cm="1">
        <f t="array" aca="1" ref="O763" ca="1">_xlfn.IFS(NOT($H763), "", $F763=0, IF($G763=0, VLOOKUP("EMPTY",$D$29:$E$31,2,FALSE), VLOOKUP("REQUIRED",$D$29:$E$31,2,FALSE)), $F763&gt;1, VLOOKUP("OVER",$D$29:$E$31,2,FALSE), TRUE, VLOOKUP(I763, $A$9:$B$23, 2,FALSE))</f>
        <v/>
      </c>
      <c r="P763" t="str" cm="1">
        <f t="array" aca="1" ref="P763" ca="1">_xlfn.IFS(NOT($H763), "", $G763&lt;1, VLOOKUP("EMPTY",$D$29:$E$31,2,FALSE), $G763&gt;2, VLOOKUP("OVER",$D$29:$E$31,2,FALSE), TRUE, VLOOKUP(J763, $A$9:$B$23, 2,FALSE))</f>
        <v/>
      </c>
      <c r="Q763" t="str" cm="1">
        <f t="array" aca="1" ref="Q763" ca="1">_xlfn.IFS(NOT($H763), "", $G763&lt;2, VLOOKUP("EMPTY",$D$29:$E$31,2,FALSE), $G763&gt;2, VLOOKUP("OVER",$D$29:$E$31,2,FALSE), TRUE, VLOOKUP(K763, $A$9:$B$23, 2,FALSE))</f>
        <v/>
      </c>
    </row>
    <row r="764" spans="6:17" x14ac:dyDescent="0.3">
      <c r="F764">
        <f ca="1">COUNTIF(OFFSET('정보 입력 시트'!$G767, 0, 0, 1, 15), $E$2)</f>
        <v>0</v>
      </c>
      <c r="G764">
        <f ca="1">COUNTIF(OFFSET('정보 입력 시트'!$G767, 0, 0, 1, 15), $E$3)</f>
        <v>0</v>
      </c>
      <c r="H764" t="b">
        <f t="shared" ca="1" si="75"/>
        <v>0</v>
      </c>
      <c r="I764" t="str">
        <f ca="1">IF(NOT($H764), "", IF($F764=1,MATCH($E$2,OFFSET('정보 입력 시트'!$G767, 0, 0, 1, 15),0),0))</f>
        <v/>
      </c>
      <c r="J764" t="str">
        <f ca="1">IF(NOT($H764),"",IF($G764&lt;1, 0, MATCH($E$3,OFFSET('정보 입력 시트'!$G767, 0, 0, 1, 15),0)))</f>
        <v/>
      </c>
      <c r="K764" t="str">
        <f ca="1">IF(NOT($H764),"",IF($G764&lt;2, 0, MATCH($E$3,OFFSET('정보 입력 시트'!$G767, 0, J764, 1, 15-J764),0)+J764))</f>
        <v/>
      </c>
      <c r="L764" t="str">
        <f t="shared" ca="1" si="76"/>
        <v/>
      </c>
      <c r="M764" t="str" cm="1">
        <f t="array" aca="1" ref="M764" ca="1">_xlfn.IFS(NOT($H764),"",$L764=0,0,TRUE,J764)</f>
        <v/>
      </c>
      <c r="N764" t="str" cm="1">
        <f t="array" aca="1" ref="N764" ca="1">_xlfn.IFS(NOT($H764),"",$L764=0,0,TRUE,K764)</f>
        <v/>
      </c>
      <c r="O764" t="str" cm="1">
        <f t="array" aca="1" ref="O764" ca="1">_xlfn.IFS(NOT($H764), "", $F764=0, IF($G764=0, VLOOKUP("EMPTY",$D$29:$E$31,2,FALSE), VLOOKUP("REQUIRED",$D$29:$E$31,2,FALSE)), $F764&gt;1, VLOOKUP("OVER",$D$29:$E$31,2,FALSE), TRUE, VLOOKUP(I764, $A$9:$B$23, 2,FALSE))</f>
        <v/>
      </c>
      <c r="P764" t="str" cm="1">
        <f t="array" aca="1" ref="P764" ca="1">_xlfn.IFS(NOT($H764), "", $G764&lt;1, VLOOKUP("EMPTY",$D$29:$E$31,2,FALSE), $G764&gt;2, VLOOKUP("OVER",$D$29:$E$31,2,FALSE), TRUE, VLOOKUP(J764, $A$9:$B$23, 2,FALSE))</f>
        <v/>
      </c>
      <c r="Q764" t="str" cm="1">
        <f t="array" aca="1" ref="Q764" ca="1">_xlfn.IFS(NOT($H764), "", $G764&lt;2, VLOOKUP("EMPTY",$D$29:$E$31,2,FALSE), $G764&gt;2, VLOOKUP("OVER",$D$29:$E$31,2,FALSE), TRUE, VLOOKUP(K764, $A$9:$B$23, 2,FALSE))</f>
        <v/>
      </c>
    </row>
    <row r="765" spans="6:17" x14ac:dyDescent="0.3">
      <c r="F765">
        <f ca="1">COUNTIF(OFFSET('정보 입력 시트'!$G768, 0, 0, 1, 15), $E$2)</f>
        <v>0</v>
      </c>
      <c r="G765">
        <f ca="1">COUNTIF(OFFSET('정보 입력 시트'!$G768, 0, 0, 1, 15), $E$3)</f>
        <v>0</v>
      </c>
      <c r="H765" t="b">
        <f t="shared" ca="1" si="75"/>
        <v>0</v>
      </c>
      <c r="I765" t="str">
        <f ca="1">IF(NOT($H765), "", IF($F765=1,MATCH($E$2,OFFSET('정보 입력 시트'!$G768, 0, 0, 1, 15),0),0))</f>
        <v/>
      </c>
      <c r="J765" t="str">
        <f ca="1">IF(NOT($H765),"",IF($G765&lt;1, 0, MATCH($E$3,OFFSET('정보 입력 시트'!$G768, 0, 0, 1, 15),0)))</f>
        <v/>
      </c>
      <c r="K765" t="str">
        <f ca="1">IF(NOT($H765),"",IF($G765&lt;2, 0, MATCH($E$3,OFFSET('정보 입력 시트'!$G768, 0, J765, 1, 15-J765),0)+J765))</f>
        <v/>
      </c>
      <c r="L765" t="str">
        <f t="shared" ca="1" si="76"/>
        <v/>
      </c>
      <c r="M765" t="str" cm="1">
        <f t="array" aca="1" ref="M765" ca="1">_xlfn.IFS(NOT($H765),"",$L765=0,0,TRUE,J765)</f>
        <v/>
      </c>
      <c r="N765" t="str" cm="1">
        <f t="array" aca="1" ref="N765" ca="1">_xlfn.IFS(NOT($H765),"",$L765=0,0,TRUE,K765)</f>
        <v/>
      </c>
      <c r="O765" t="str" cm="1">
        <f t="array" aca="1" ref="O765" ca="1">_xlfn.IFS(NOT($H765), "", $F765=0, IF($G765=0, VLOOKUP("EMPTY",$D$29:$E$31,2,FALSE), VLOOKUP("REQUIRED",$D$29:$E$31,2,FALSE)), $F765&gt;1, VLOOKUP("OVER",$D$29:$E$31,2,FALSE), TRUE, VLOOKUP(I765, $A$9:$B$23, 2,FALSE))</f>
        <v/>
      </c>
      <c r="P765" t="str" cm="1">
        <f t="array" aca="1" ref="P765" ca="1">_xlfn.IFS(NOT($H765), "", $G765&lt;1, VLOOKUP("EMPTY",$D$29:$E$31,2,FALSE), $G765&gt;2, VLOOKUP("OVER",$D$29:$E$31,2,FALSE), TRUE, VLOOKUP(J765, $A$9:$B$23, 2,FALSE))</f>
        <v/>
      </c>
      <c r="Q765" t="str" cm="1">
        <f t="array" aca="1" ref="Q765" ca="1">_xlfn.IFS(NOT($H765), "", $G765&lt;2, VLOOKUP("EMPTY",$D$29:$E$31,2,FALSE), $G765&gt;2, VLOOKUP("OVER",$D$29:$E$31,2,FALSE), TRUE, VLOOKUP(K765, $A$9:$B$23, 2,FALSE))</f>
        <v/>
      </c>
    </row>
    <row r="766" spans="6:17" x14ac:dyDescent="0.3">
      <c r="F766">
        <f ca="1">COUNTIF(OFFSET('정보 입력 시트'!$G769, 0, 0, 1, 15), $E$2)</f>
        <v>0</v>
      </c>
      <c r="G766">
        <f ca="1">COUNTIF(OFFSET('정보 입력 시트'!$G769, 0, 0, 1, 15), $E$3)</f>
        <v>0</v>
      </c>
      <c r="H766" t="b">
        <f t="shared" ca="1" si="75"/>
        <v>0</v>
      </c>
      <c r="I766" t="str">
        <f ca="1">IF(NOT($H766), "", IF($F766=1,MATCH($E$2,OFFSET('정보 입력 시트'!$G769, 0, 0, 1, 15),0),0))</f>
        <v/>
      </c>
      <c r="J766" t="str">
        <f ca="1">IF(NOT($H766),"",IF($G766&lt;1, 0, MATCH($E$3,OFFSET('정보 입력 시트'!$G769, 0, 0, 1, 15),0)))</f>
        <v/>
      </c>
      <c r="K766" t="str">
        <f ca="1">IF(NOT($H766),"",IF($G766&lt;2, 0, MATCH($E$3,OFFSET('정보 입력 시트'!$G769, 0, J766, 1, 15-J766),0)+J766))</f>
        <v/>
      </c>
      <c r="L766" t="str">
        <f t="shared" ca="1" si="76"/>
        <v/>
      </c>
      <c r="M766" t="str" cm="1">
        <f t="array" aca="1" ref="M766" ca="1">_xlfn.IFS(NOT($H766),"",$L766=0,0,TRUE,J766)</f>
        <v/>
      </c>
      <c r="N766" t="str" cm="1">
        <f t="array" aca="1" ref="N766" ca="1">_xlfn.IFS(NOT($H766),"",$L766=0,0,TRUE,K766)</f>
        <v/>
      </c>
      <c r="O766" t="str" cm="1">
        <f t="array" aca="1" ref="O766" ca="1">_xlfn.IFS(NOT($H766), "", $F766=0, IF($G766=0, VLOOKUP("EMPTY",$D$29:$E$31,2,FALSE), VLOOKUP("REQUIRED",$D$29:$E$31,2,FALSE)), $F766&gt;1, VLOOKUP("OVER",$D$29:$E$31,2,FALSE), TRUE, VLOOKUP(I766, $A$9:$B$23, 2,FALSE))</f>
        <v/>
      </c>
      <c r="P766" t="str" cm="1">
        <f t="array" aca="1" ref="P766" ca="1">_xlfn.IFS(NOT($H766), "", $G766&lt;1, VLOOKUP("EMPTY",$D$29:$E$31,2,FALSE), $G766&gt;2, VLOOKUP("OVER",$D$29:$E$31,2,FALSE), TRUE, VLOOKUP(J766, $A$9:$B$23, 2,FALSE))</f>
        <v/>
      </c>
      <c r="Q766" t="str" cm="1">
        <f t="array" aca="1" ref="Q766" ca="1">_xlfn.IFS(NOT($H766), "", $G766&lt;2, VLOOKUP("EMPTY",$D$29:$E$31,2,FALSE), $G766&gt;2, VLOOKUP("OVER",$D$29:$E$31,2,FALSE), TRUE, VLOOKUP(K766, $A$9:$B$23, 2,FALSE))</f>
        <v/>
      </c>
    </row>
    <row r="767" spans="6:17" x14ac:dyDescent="0.3">
      <c r="F767">
        <f ca="1">COUNTIF(OFFSET('정보 입력 시트'!$G770, 0, 0, 1, 15), $E$2)</f>
        <v>0</v>
      </c>
      <c r="G767">
        <f ca="1">COUNTIF(OFFSET('정보 입력 시트'!$G770, 0, 0, 1, 15), $E$3)</f>
        <v>0</v>
      </c>
      <c r="H767" t="b">
        <f t="shared" ca="1" si="75"/>
        <v>0</v>
      </c>
      <c r="I767" t="str">
        <f ca="1">IF(NOT($H767), "", IF($F767=1,MATCH($E$2,OFFSET('정보 입력 시트'!$G770, 0, 0, 1, 15),0),0))</f>
        <v/>
      </c>
      <c r="J767" t="str">
        <f ca="1">IF(NOT($H767),"",IF($G767&lt;1, 0, MATCH($E$3,OFFSET('정보 입력 시트'!$G770, 0, 0, 1, 15),0)))</f>
        <v/>
      </c>
      <c r="K767" t="str">
        <f ca="1">IF(NOT($H767),"",IF($G767&lt;2, 0, MATCH($E$3,OFFSET('정보 입력 시트'!$G770, 0, J767, 1, 15-J767),0)+J767))</f>
        <v/>
      </c>
      <c r="L767" t="str">
        <f t="shared" ca="1" si="76"/>
        <v/>
      </c>
      <c r="M767" t="str" cm="1">
        <f t="array" aca="1" ref="M767" ca="1">_xlfn.IFS(NOT($H767),"",$L767=0,0,TRUE,J767)</f>
        <v/>
      </c>
      <c r="N767" t="str" cm="1">
        <f t="array" aca="1" ref="N767" ca="1">_xlfn.IFS(NOT($H767),"",$L767=0,0,TRUE,K767)</f>
        <v/>
      </c>
      <c r="O767" t="str" cm="1">
        <f t="array" aca="1" ref="O767" ca="1">_xlfn.IFS(NOT($H767), "", $F767=0, IF($G767=0, VLOOKUP("EMPTY",$D$29:$E$31,2,FALSE), VLOOKUP("REQUIRED",$D$29:$E$31,2,FALSE)), $F767&gt;1, VLOOKUP("OVER",$D$29:$E$31,2,FALSE), TRUE, VLOOKUP(I767, $A$9:$B$23, 2,FALSE))</f>
        <v/>
      </c>
      <c r="P767" t="str" cm="1">
        <f t="array" aca="1" ref="P767" ca="1">_xlfn.IFS(NOT($H767), "", $G767&lt;1, VLOOKUP("EMPTY",$D$29:$E$31,2,FALSE), $G767&gt;2, VLOOKUP("OVER",$D$29:$E$31,2,FALSE), TRUE, VLOOKUP(J767, $A$9:$B$23, 2,FALSE))</f>
        <v/>
      </c>
      <c r="Q767" t="str" cm="1">
        <f t="array" aca="1" ref="Q767" ca="1">_xlfn.IFS(NOT($H767), "", $G767&lt;2, VLOOKUP("EMPTY",$D$29:$E$31,2,FALSE), $G767&gt;2, VLOOKUP("OVER",$D$29:$E$31,2,FALSE), TRUE, VLOOKUP(K767, $A$9:$B$23, 2,FALSE))</f>
        <v/>
      </c>
    </row>
    <row r="768" spans="6:17" x14ac:dyDescent="0.3">
      <c r="F768">
        <f ca="1">COUNTIF(OFFSET('정보 입력 시트'!$G771, 0, 0, 1, 15), $E$2)</f>
        <v>0</v>
      </c>
      <c r="G768">
        <f ca="1">COUNTIF(OFFSET('정보 입력 시트'!$G771, 0, 0, 1, 15), $E$3)</f>
        <v>0</v>
      </c>
      <c r="H768" t="b">
        <f t="shared" ca="1" si="75"/>
        <v>0</v>
      </c>
      <c r="I768" t="str">
        <f ca="1">IF(NOT($H768), "", IF($F768=1,MATCH($E$2,OFFSET('정보 입력 시트'!$G771, 0, 0, 1, 15),0),0))</f>
        <v/>
      </c>
      <c r="J768" t="str">
        <f ca="1">IF(NOT($H768),"",IF($G768&lt;1, 0, MATCH($E$3,OFFSET('정보 입력 시트'!$G771, 0, 0, 1, 15),0)))</f>
        <v/>
      </c>
      <c r="K768" t="str">
        <f ca="1">IF(NOT($H768),"",IF($G768&lt;2, 0, MATCH($E$3,OFFSET('정보 입력 시트'!$G771, 0, J768, 1, 15-J768),0)+J768))</f>
        <v/>
      </c>
      <c r="L768" t="str">
        <f t="shared" ca="1" si="76"/>
        <v/>
      </c>
      <c r="M768" t="str" cm="1">
        <f t="array" aca="1" ref="M768" ca="1">_xlfn.IFS(NOT($H768),"",$L768=0,0,TRUE,J768)</f>
        <v/>
      </c>
      <c r="N768" t="str" cm="1">
        <f t="array" aca="1" ref="N768" ca="1">_xlfn.IFS(NOT($H768),"",$L768=0,0,TRUE,K768)</f>
        <v/>
      </c>
      <c r="O768" t="str" cm="1">
        <f t="array" aca="1" ref="O768" ca="1">_xlfn.IFS(NOT($H768), "", $F768=0, IF($G768=0, VLOOKUP("EMPTY",$D$29:$E$31,2,FALSE), VLOOKUP("REQUIRED",$D$29:$E$31,2,FALSE)), $F768&gt;1, VLOOKUP("OVER",$D$29:$E$31,2,FALSE), TRUE, VLOOKUP(I768, $A$9:$B$23, 2,FALSE))</f>
        <v/>
      </c>
      <c r="P768" t="str" cm="1">
        <f t="array" aca="1" ref="P768" ca="1">_xlfn.IFS(NOT($H768), "", $G768&lt;1, VLOOKUP("EMPTY",$D$29:$E$31,2,FALSE), $G768&gt;2, VLOOKUP("OVER",$D$29:$E$31,2,FALSE), TRUE, VLOOKUP(J768, $A$9:$B$23, 2,FALSE))</f>
        <v/>
      </c>
      <c r="Q768" t="str" cm="1">
        <f t="array" aca="1" ref="Q768" ca="1">_xlfn.IFS(NOT($H768), "", $G768&lt;2, VLOOKUP("EMPTY",$D$29:$E$31,2,FALSE), $G768&gt;2, VLOOKUP("OVER",$D$29:$E$31,2,FALSE), TRUE, VLOOKUP(K768, $A$9:$B$23, 2,FALSE))</f>
        <v/>
      </c>
    </row>
    <row r="769" spans="6:17" x14ac:dyDescent="0.3">
      <c r="F769">
        <f ca="1">COUNTIF(OFFSET('정보 입력 시트'!$G772, 0, 0, 1, 15), $E$2)</f>
        <v>0</v>
      </c>
      <c r="G769">
        <f ca="1">COUNTIF(OFFSET('정보 입력 시트'!$G772, 0, 0, 1, 15), $E$3)</f>
        <v>0</v>
      </c>
      <c r="H769" t="b">
        <f t="shared" ca="1" si="75"/>
        <v>0</v>
      </c>
      <c r="I769" t="str">
        <f ca="1">IF(NOT($H769), "", IF($F769=1,MATCH($E$2,OFFSET('정보 입력 시트'!$G772, 0, 0, 1, 15),0),0))</f>
        <v/>
      </c>
      <c r="J769" t="str">
        <f ca="1">IF(NOT($H769),"",IF($G769&lt;1, 0, MATCH($E$3,OFFSET('정보 입력 시트'!$G772, 0, 0, 1, 15),0)))</f>
        <v/>
      </c>
      <c r="K769" t="str">
        <f ca="1">IF(NOT($H769),"",IF($G769&lt;2, 0, MATCH($E$3,OFFSET('정보 입력 시트'!$G772, 0, J769, 1, 15-J769),0)+J769))</f>
        <v/>
      </c>
      <c r="L769" t="str">
        <f t="shared" ca="1" si="76"/>
        <v/>
      </c>
      <c r="M769" t="str" cm="1">
        <f t="array" aca="1" ref="M769" ca="1">_xlfn.IFS(NOT($H769),"",$L769=0,0,TRUE,J769)</f>
        <v/>
      </c>
      <c r="N769" t="str" cm="1">
        <f t="array" aca="1" ref="N769" ca="1">_xlfn.IFS(NOT($H769),"",$L769=0,0,TRUE,K769)</f>
        <v/>
      </c>
      <c r="O769" t="str" cm="1">
        <f t="array" aca="1" ref="O769" ca="1">_xlfn.IFS(NOT($H769), "", $F769=0, IF($G769=0, VLOOKUP("EMPTY",$D$29:$E$31,2,FALSE), VLOOKUP("REQUIRED",$D$29:$E$31,2,FALSE)), $F769&gt;1, VLOOKUP("OVER",$D$29:$E$31,2,FALSE), TRUE, VLOOKUP(I769, $A$9:$B$23, 2,FALSE))</f>
        <v/>
      </c>
      <c r="P769" t="str" cm="1">
        <f t="array" aca="1" ref="P769" ca="1">_xlfn.IFS(NOT($H769), "", $G769&lt;1, VLOOKUP("EMPTY",$D$29:$E$31,2,FALSE), $G769&gt;2, VLOOKUP("OVER",$D$29:$E$31,2,FALSE), TRUE, VLOOKUP(J769, $A$9:$B$23, 2,FALSE))</f>
        <v/>
      </c>
      <c r="Q769" t="str" cm="1">
        <f t="array" aca="1" ref="Q769" ca="1">_xlfn.IFS(NOT($H769), "", $G769&lt;2, VLOOKUP("EMPTY",$D$29:$E$31,2,FALSE), $G769&gt;2, VLOOKUP("OVER",$D$29:$E$31,2,FALSE), TRUE, VLOOKUP(K769, $A$9:$B$23, 2,FALSE))</f>
        <v/>
      </c>
    </row>
    <row r="770" spans="6:17" x14ac:dyDescent="0.3">
      <c r="F770">
        <f ca="1">COUNTIF(OFFSET('정보 입력 시트'!$G773, 0, 0, 1, 15), $E$2)</f>
        <v>0</v>
      </c>
      <c r="G770">
        <f ca="1">COUNTIF(OFFSET('정보 입력 시트'!$G773, 0, 0, 1, 15), $E$3)</f>
        <v>0</v>
      </c>
      <c r="H770" t="b">
        <f t="shared" ca="1" si="75"/>
        <v>0</v>
      </c>
      <c r="I770" t="str">
        <f ca="1">IF(NOT($H770), "", IF($F770=1,MATCH($E$2,OFFSET('정보 입력 시트'!$G773, 0, 0, 1, 15),0),0))</f>
        <v/>
      </c>
      <c r="J770" t="str">
        <f ca="1">IF(NOT($H770),"",IF($G770&lt;1, 0, MATCH($E$3,OFFSET('정보 입력 시트'!$G773, 0, 0, 1, 15),0)))</f>
        <v/>
      </c>
      <c r="K770" t="str">
        <f ca="1">IF(NOT($H770),"",IF($G770&lt;2, 0, MATCH($E$3,OFFSET('정보 입력 시트'!$G773, 0, J770, 1, 15-J770),0)+J770))</f>
        <v/>
      </c>
      <c r="L770" t="str">
        <f t="shared" ca="1" si="76"/>
        <v/>
      </c>
      <c r="M770" t="str" cm="1">
        <f t="array" aca="1" ref="M770" ca="1">_xlfn.IFS(NOT($H770),"",$L770=0,0,TRUE,J770)</f>
        <v/>
      </c>
      <c r="N770" t="str" cm="1">
        <f t="array" aca="1" ref="N770" ca="1">_xlfn.IFS(NOT($H770),"",$L770=0,0,TRUE,K770)</f>
        <v/>
      </c>
      <c r="O770" t="str" cm="1">
        <f t="array" aca="1" ref="O770" ca="1">_xlfn.IFS(NOT($H770), "", $F770=0, IF($G770=0, VLOOKUP("EMPTY",$D$29:$E$31,2,FALSE), VLOOKUP("REQUIRED",$D$29:$E$31,2,FALSE)), $F770&gt;1, VLOOKUP("OVER",$D$29:$E$31,2,FALSE), TRUE, VLOOKUP(I770, $A$9:$B$23, 2,FALSE))</f>
        <v/>
      </c>
      <c r="P770" t="str" cm="1">
        <f t="array" aca="1" ref="P770" ca="1">_xlfn.IFS(NOT($H770), "", $G770&lt;1, VLOOKUP("EMPTY",$D$29:$E$31,2,FALSE), $G770&gt;2, VLOOKUP("OVER",$D$29:$E$31,2,FALSE), TRUE, VLOOKUP(J770, $A$9:$B$23, 2,FALSE))</f>
        <v/>
      </c>
      <c r="Q770" t="str" cm="1">
        <f t="array" aca="1" ref="Q770" ca="1">_xlfn.IFS(NOT($H770), "", $G770&lt;2, VLOOKUP("EMPTY",$D$29:$E$31,2,FALSE), $G770&gt;2, VLOOKUP("OVER",$D$29:$E$31,2,FALSE), TRUE, VLOOKUP(K770, $A$9:$B$23, 2,FALSE))</f>
        <v/>
      </c>
    </row>
    <row r="771" spans="6:17" x14ac:dyDescent="0.3">
      <c r="F771">
        <f ca="1">COUNTIF(OFFSET('정보 입력 시트'!$G774, 0, 0, 1, 15), $E$2)</f>
        <v>0</v>
      </c>
      <c r="G771">
        <f ca="1">COUNTIF(OFFSET('정보 입력 시트'!$G774, 0, 0, 1, 15), $E$3)</f>
        <v>0</v>
      </c>
      <c r="H771" t="b">
        <f t="shared" ref="H771:H834" ca="1" si="77">OR($F771=1,I772&lt;&gt;"")</f>
        <v>0</v>
      </c>
      <c r="I771" t="str">
        <f ca="1">IF(NOT($H771), "", IF($F771=1,MATCH($E$2,OFFSET('정보 입력 시트'!$G774, 0, 0, 1, 15),0),0))</f>
        <v/>
      </c>
      <c r="J771" t="str">
        <f ca="1">IF(NOT($H771),"",IF($G771&lt;1, 0, MATCH($E$3,OFFSET('정보 입력 시트'!$G774, 0, 0, 1, 15),0)))</f>
        <v/>
      </c>
      <c r="K771" t="str">
        <f ca="1">IF(NOT($H771),"",IF($G771&lt;2, 0, MATCH($E$3,OFFSET('정보 입력 시트'!$G774, 0, J771, 1, 15-J771),0)+J771))</f>
        <v/>
      </c>
      <c r="L771" t="str">
        <f t="shared" ref="L771:L834" ca="1" si="78">IF(NOT($H771),"",I771)</f>
        <v/>
      </c>
      <c r="M771" t="str" cm="1">
        <f t="array" aca="1" ref="M771" ca="1">_xlfn.IFS(NOT($H771),"",$L771=0,0,TRUE,J771)</f>
        <v/>
      </c>
      <c r="N771" t="str" cm="1">
        <f t="array" aca="1" ref="N771" ca="1">_xlfn.IFS(NOT($H771),"",$L771=0,0,TRUE,K771)</f>
        <v/>
      </c>
      <c r="O771" t="str" cm="1">
        <f t="array" aca="1" ref="O771" ca="1">_xlfn.IFS(NOT($H771), "", $F771=0, IF($G771=0, VLOOKUP("EMPTY",$D$29:$E$31,2,FALSE), VLOOKUP("REQUIRED",$D$29:$E$31,2,FALSE)), $F771&gt;1, VLOOKUP("OVER",$D$29:$E$31,2,FALSE), TRUE, VLOOKUP(I771, $A$9:$B$23, 2,FALSE))</f>
        <v/>
      </c>
      <c r="P771" t="str" cm="1">
        <f t="array" aca="1" ref="P771" ca="1">_xlfn.IFS(NOT($H771), "", $G771&lt;1, VLOOKUP("EMPTY",$D$29:$E$31,2,FALSE), $G771&gt;2, VLOOKUP("OVER",$D$29:$E$31,2,FALSE), TRUE, VLOOKUP(J771, $A$9:$B$23, 2,FALSE))</f>
        <v/>
      </c>
      <c r="Q771" t="str" cm="1">
        <f t="array" aca="1" ref="Q771" ca="1">_xlfn.IFS(NOT($H771), "", $G771&lt;2, VLOOKUP("EMPTY",$D$29:$E$31,2,FALSE), $G771&gt;2, VLOOKUP("OVER",$D$29:$E$31,2,FALSE), TRUE, VLOOKUP(K771, $A$9:$B$23, 2,FALSE))</f>
        <v/>
      </c>
    </row>
    <row r="772" spans="6:17" x14ac:dyDescent="0.3">
      <c r="F772">
        <f ca="1">COUNTIF(OFFSET('정보 입력 시트'!$G775, 0, 0, 1, 15), $E$2)</f>
        <v>0</v>
      </c>
      <c r="G772">
        <f ca="1">COUNTIF(OFFSET('정보 입력 시트'!$G775, 0, 0, 1, 15), $E$3)</f>
        <v>0</v>
      </c>
      <c r="H772" t="b">
        <f t="shared" ca="1" si="77"/>
        <v>0</v>
      </c>
      <c r="I772" t="str">
        <f ca="1">IF(NOT($H772), "", IF($F772=1,MATCH($E$2,OFFSET('정보 입력 시트'!$G775, 0, 0, 1, 15),0),0))</f>
        <v/>
      </c>
      <c r="J772" t="str">
        <f ca="1">IF(NOT($H772),"",IF($G772&lt;1, 0, MATCH($E$3,OFFSET('정보 입력 시트'!$G775, 0, 0, 1, 15),0)))</f>
        <v/>
      </c>
      <c r="K772" t="str">
        <f ca="1">IF(NOT($H772),"",IF($G772&lt;2, 0, MATCH($E$3,OFFSET('정보 입력 시트'!$G775, 0, J772, 1, 15-J772),0)+J772))</f>
        <v/>
      </c>
      <c r="L772" t="str">
        <f t="shared" ca="1" si="78"/>
        <v/>
      </c>
      <c r="M772" t="str" cm="1">
        <f t="array" aca="1" ref="M772" ca="1">_xlfn.IFS(NOT($H772),"",$L772=0,0,TRUE,J772)</f>
        <v/>
      </c>
      <c r="N772" t="str" cm="1">
        <f t="array" aca="1" ref="N772" ca="1">_xlfn.IFS(NOT($H772),"",$L772=0,0,TRUE,K772)</f>
        <v/>
      </c>
      <c r="O772" t="str" cm="1">
        <f t="array" aca="1" ref="O772" ca="1">_xlfn.IFS(NOT($H772), "", $F772=0, IF($G772=0, VLOOKUP("EMPTY",$D$29:$E$31,2,FALSE), VLOOKUP("REQUIRED",$D$29:$E$31,2,FALSE)), $F772&gt;1, VLOOKUP("OVER",$D$29:$E$31,2,FALSE), TRUE, VLOOKUP(I772, $A$9:$B$23, 2,FALSE))</f>
        <v/>
      </c>
      <c r="P772" t="str" cm="1">
        <f t="array" aca="1" ref="P772" ca="1">_xlfn.IFS(NOT($H772), "", $G772&lt;1, VLOOKUP("EMPTY",$D$29:$E$31,2,FALSE), $G772&gt;2, VLOOKUP("OVER",$D$29:$E$31,2,FALSE), TRUE, VLOOKUP(J772, $A$9:$B$23, 2,FALSE))</f>
        <v/>
      </c>
      <c r="Q772" t="str" cm="1">
        <f t="array" aca="1" ref="Q772" ca="1">_xlfn.IFS(NOT($H772), "", $G772&lt;2, VLOOKUP("EMPTY",$D$29:$E$31,2,FALSE), $G772&gt;2, VLOOKUP("OVER",$D$29:$E$31,2,FALSE), TRUE, VLOOKUP(K772, $A$9:$B$23, 2,FALSE))</f>
        <v/>
      </c>
    </row>
    <row r="773" spans="6:17" x14ac:dyDescent="0.3">
      <c r="F773">
        <f ca="1">COUNTIF(OFFSET('정보 입력 시트'!$G776, 0, 0, 1, 15), $E$2)</f>
        <v>0</v>
      </c>
      <c r="G773">
        <f ca="1">COUNTIF(OFFSET('정보 입력 시트'!$G776, 0, 0, 1, 15), $E$3)</f>
        <v>0</v>
      </c>
      <c r="H773" t="b">
        <f t="shared" ca="1" si="77"/>
        <v>0</v>
      </c>
      <c r="I773" t="str">
        <f ca="1">IF(NOT($H773), "", IF($F773=1,MATCH($E$2,OFFSET('정보 입력 시트'!$G776, 0, 0, 1, 15),0),0))</f>
        <v/>
      </c>
      <c r="J773" t="str">
        <f ca="1">IF(NOT($H773),"",IF($G773&lt;1, 0, MATCH($E$3,OFFSET('정보 입력 시트'!$G776, 0, 0, 1, 15),0)))</f>
        <v/>
      </c>
      <c r="K773" t="str">
        <f ca="1">IF(NOT($H773),"",IF($G773&lt;2, 0, MATCH($E$3,OFFSET('정보 입력 시트'!$G776, 0, J773, 1, 15-J773),0)+J773))</f>
        <v/>
      </c>
      <c r="L773" t="str">
        <f t="shared" ca="1" si="78"/>
        <v/>
      </c>
      <c r="M773" t="str" cm="1">
        <f t="array" aca="1" ref="M773" ca="1">_xlfn.IFS(NOT($H773),"",$L773=0,0,TRUE,J773)</f>
        <v/>
      </c>
      <c r="N773" t="str" cm="1">
        <f t="array" aca="1" ref="N773" ca="1">_xlfn.IFS(NOT($H773),"",$L773=0,0,TRUE,K773)</f>
        <v/>
      </c>
      <c r="O773" t="str" cm="1">
        <f t="array" aca="1" ref="O773" ca="1">_xlfn.IFS(NOT($H773), "", $F773=0, IF($G773=0, VLOOKUP("EMPTY",$D$29:$E$31,2,FALSE), VLOOKUP("REQUIRED",$D$29:$E$31,2,FALSE)), $F773&gt;1, VLOOKUP("OVER",$D$29:$E$31,2,FALSE), TRUE, VLOOKUP(I773, $A$9:$B$23, 2,FALSE))</f>
        <v/>
      </c>
      <c r="P773" t="str" cm="1">
        <f t="array" aca="1" ref="P773" ca="1">_xlfn.IFS(NOT($H773), "", $G773&lt;1, VLOOKUP("EMPTY",$D$29:$E$31,2,FALSE), $G773&gt;2, VLOOKUP("OVER",$D$29:$E$31,2,FALSE), TRUE, VLOOKUP(J773, $A$9:$B$23, 2,FALSE))</f>
        <v/>
      </c>
      <c r="Q773" t="str" cm="1">
        <f t="array" aca="1" ref="Q773" ca="1">_xlfn.IFS(NOT($H773), "", $G773&lt;2, VLOOKUP("EMPTY",$D$29:$E$31,2,FALSE), $G773&gt;2, VLOOKUP("OVER",$D$29:$E$31,2,FALSE), TRUE, VLOOKUP(K773, $A$9:$B$23, 2,FALSE))</f>
        <v/>
      </c>
    </row>
    <row r="774" spans="6:17" x14ac:dyDescent="0.3">
      <c r="F774">
        <f ca="1">COUNTIF(OFFSET('정보 입력 시트'!$G777, 0, 0, 1, 15), $E$2)</f>
        <v>0</v>
      </c>
      <c r="G774">
        <f ca="1">COUNTIF(OFFSET('정보 입력 시트'!$G777, 0, 0, 1, 15), $E$3)</f>
        <v>0</v>
      </c>
      <c r="H774" t="b">
        <f t="shared" ca="1" si="77"/>
        <v>0</v>
      </c>
      <c r="I774" t="str">
        <f ca="1">IF(NOT($H774), "", IF($F774=1,MATCH($E$2,OFFSET('정보 입력 시트'!$G777, 0, 0, 1, 15),0),0))</f>
        <v/>
      </c>
      <c r="J774" t="str">
        <f ca="1">IF(NOT($H774),"",IF($G774&lt;1, 0, MATCH($E$3,OFFSET('정보 입력 시트'!$G777, 0, 0, 1, 15),0)))</f>
        <v/>
      </c>
      <c r="K774" t="str">
        <f ca="1">IF(NOT($H774),"",IF($G774&lt;2, 0, MATCH($E$3,OFFSET('정보 입력 시트'!$G777, 0, J774, 1, 15-J774),0)+J774))</f>
        <v/>
      </c>
      <c r="L774" t="str">
        <f t="shared" ca="1" si="78"/>
        <v/>
      </c>
      <c r="M774" t="str" cm="1">
        <f t="array" aca="1" ref="M774" ca="1">_xlfn.IFS(NOT($H774),"",$L774=0,0,TRUE,J774)</f>
        <v/>
      </c>
      <c r="N774" t="str" cm="1">
        <f t="array" aca="1" ref="N774" ca="1">_xlfn.IFS(NOT($H774),"",$L774=0,0,TRUE,K774)</f>
        <v/>
      </c>
      <c r="O774" t="str" cm="1">
        <f t="array" aca="1" ref="O774" ca="1">_xlfn.IFS(NOT($H774), "", $F774=0, IF($G774=0, VLOOKUP("EMPTY",$D$29:$E$31,2,FALSE), VLOOKUP("REQUIRED",$D$29:$E$31,2,FALSE)), $F774&gt;1, VLOOKUP("OVER",$D$29:$E$31,2,FALSE), TRUE, VLOOKUP(I774, $A$9:$B$23, 2,FALSE))</f>
        <v/>
      </c>
      <c r="P774" t="str" cm="1">
        <f t="array" aca="1" ref="P774" ca="1">_xlfn.IFS(NOT($H774), "", $G774&lt;1, VLOOKUP("EMPTY",$D$29:$E$31,2,FALSE), $G774&gt;2, VLOOKUP("OVER",$D$29:$E$31,2,FALSE), TRUE, VLOOKUP(J774, $A$9:$B$23, 2,FALSE))</f>
        <v/>
      </c>
      <c r="Q774" t="str" cm="1">
        <f t="array" aca="1" ref="Q774" ca="1">_xlfn.IFS(NOT($H774), "", $G774&lt;2, VLOOKUP("EMPTY",$D$29:$E$31,2,FALSE), $G774&gt;2, VLOOKUP("OVER",$D$29:$E$31,2,FALSE), TRUE, VLOOKUP(K774, $A$9:$B$23, 2,FALSE))</f>
        <v/>
      </c>
    </row>
    <row r="775" spans="6:17" x14ac:dyDescent="0.3">
      <c r="F775">
        <f ca="1">COUNTIF(OFFSET('정보 입력 시트'!$G778, 0, 0, 1, 15), $E$2)</f>
        <v>0</v>
      </c>
      <c r="G775">
        <f ca="1">COUNTIF(OFFSET('정보 입력 시트'!$G778, 0, 0, 1, 15), $E$3)</f>
        <v>0</v>
      </c>
      <c r="H775" t="b">
        <f t="shared" ca="1" si="77"/>
        <v>0</v>
      </c>
      <c r="I775" t="str">
        <f ca="1">IF(NOT($H775), "", IF($F775=1,MATCH($E$2,OFFSET('정보 입력 시트'!$G778, 0, 0, 1, 15),0),0))</f>
        <v/>
      </c>
      <c r="J775" t="str">
        <f ca="1">IF(NOT($H775),"",IF($G775&lt;1, 0, MATCH($E$3,OFFSET('정보 입력 시트'!$G778, 0, 0, 1, 15),0)))</f>
        <v/>
      </c>
      <c r="K775" t="str">
        <f ca="1">IF(NOT($H775),"",IF($G775&lt;2, 0, MATCH($E$3,OFFSET('정보 입력 시트'!$G778, 0, J775, 1, 15-J775),0)+J775))</f>
        <v/>
      </c>
      <c r="L775" t="str">
        <f t="shared" ca="1" si="78"/>
        <v/>
      </c>
      <c r="M775" t="str" cm="1">
        <f t="array" aca="1" ref="M775" ca="1">_xlfn.IFS(NOT($H775),"",$L775=0,0,TRUE,J775)</f>
        <v/>
      </c>
      <c r="N775" t="str" cm="1">
        <f t="array" aca="1" ref="N775" ca="1">_xlfn.IFS(NOT($H775),"",$L775=0,0,TRUE,K775)</f>
        <v/>
      </c>
      <c r="O775" t="str" cm="1">
        <f t="array" aca="1" ref="O775" ca="1">_xlfn.IFS(NOT($H775), "", $F775=0, IF($G775=0, VLOOKUP("EMPTY",$D$29:$E$31,2,FALSE), VLOOKUP("REQUIRED",$D$29:$E$31,2,FALSE)), $F775&gt;1, VLOOKUP("OVER",$D$29:$E$31,2,FALSE), TRUE, VLOOKUP(I775, $A$9:$B$23, 2,FALSE))</f>
        <v/>
      </c>
      <c r="P775" t="str" cm="1">
        <f t="array" aca="1" ref="P775" ca="1">_xlfn.IFS(NOT($H775), "", $G775&lt;1, VLOOKUP("EMPTY",$D$29:$E$31,2,FALSE), $G775&gt;2, VLOOKUP("OVER",$D$29:$E$31,2,FALSE), TRUE, VLOOKUP(J775, $A$9:$B$23, 2,FALSE))</f>
        <v/>
      </c>
      <c r="Q775" t="str" cm="1">
        <f t="array" aca="1" ref="Q775" ca="1">_xlfn.IFS(NOT($H775), "", $G775&lt;2, VLOOKUP("EMPTY",$D$29:$E$31,2,FALSE), $G775&gt;2, VLOOKUP("OVER",$D$29:$E$31,2,FALSE), TRUE, VLOOKUP(K775, $A$9:$B$23, 2,FALSE))</f>
        <v/>
      </c>
    </row>
    <row r="776" spans="6:17" x14ac:dyDescent="0.3">
      <c r="F776">
        <f ca="1">COUNTIF(OFFSET('정보 입력 시트'!$G779, 0, 0, 1, 15), $E$2)</f>
        <v>0</v>
      </c>
      <c r="G776">
        <f ca="1">COUNTIF(OFFSET('정보 입력 시트'!$G779, 0, 0, 1, 15), $E$3)</f>
        <v>0</v>
      </c>
      <c r="H776" t="b">
        <f t="shared" ca="1" si="77"/>
        <v>0</v>
      </c>
      <c r="I776" t="str">
        <f ca="1">IF(NOT($H776), "", IF($F776=1,MATCH($E$2,OFFSET('정보 입력 시트'!$G779, 0, 0, 1, 15),0),0))</f>
        <v/>
      </c>
      <c r="J776" t="str">
        <f ca="1">IF(NOT($H776),"",IF($G776&lt;1, 0, MATCH($E$3,OFFSET('정보 입력 시트'!$G779, 0, 0, 1, 15),0)))</f>
        <v/>
      </c>
      <c r="K776" t="str">
        <f ca="1">IF(NOT($H776),"",IF($G776&lt;2, 0, MATCH($E$3,OFFSET('정보 입력 시트'!$G779, 0, J776, 1, 15-J776),0)+J776))</f>
        <v/>
      </c>
      <c r="L776" t="str">
        <f t="shared" ca="1" si="78"/>
        <v/>
      </c>
      <c r="M776" t="str" cm="1">
        <f t="array" aca="1" ref="M776" ca="1">_xlfn.IFS(NOT($H776),"",$L776=0,0,TRUE,J776)</f>
        <v/>
      </c>
      <c r="N776" t="str" cm="1">
        <f t="array" aca="1" ref="N776" ca="1">_xlfn.IFS(NOT($H776),"",$L776=0,0,TRUE,K776)</f>
        <v/>
      </c>
      <c r="O776" t="str" cm="1">
        <f t="array" aca="1" ref="O776" ca="1">_xlfn.IFS(NOT($H776), "", $F776=0, IF($G776=0, VLOOKUP("EMPTY",$D$29:$E$31,2,FALSE), VLOOKUP("REQUIRED",$D$29:$E$31,2,FALSE)), $F776&gt;1, VLOOKUP("OVER",$D$29:$E$31,2,FALSE), TRUE, VLOOKUP(I776, $A$9:$B$23, 2,FALSE))</f>
        <v/>
      </c>
      <c r="P776" t="str" cm="1">
        <f t="array" aca="1" ref="P776" ca="1">_xlfn.IFS(NOT($H776), "", $G776&lt;1, VLOOKUP("EMPTY",$D$29:$E$31,2,FALSE), $G776&gt;2, VLOOKUP("OVER",$D$29:$E$31,2,FALSE), TRUE, VLOOKUP(J776, $A$9:$B$23, 2,FALSE))</f>
        <v/>
      </c>
      <c r="Q776" t="str" cm="1">
        <f t="array" aca="1" ref="Q776" ca="1">_xlfn.IFS(NOT($H776), "", $G776&lt;2, VLOOKUP("EMPTY",$D$29:$E$31,2,FALSE), $G776&gt;2, VLOOKUP("OVER",$D$29:$E$31,2,FALSE), TRUE, VLOOKUP(K776, $A$9:$B$23, 2,FALSE))</f>
        <v/>
      </c>
    </row>
    <row r="777" spans="6:17" x14ac:dyDescent="0.3">
      <c r="F777">
        <f ca="1">COUNTIF(OFFSET('정보 입력 시트'!$G780, 0, 0, 1, 15), $E$2)</f>
        <v>0</v>
      </c>
      <c r="G777">
        <f ca="1">COUNTIF(OFFSET('정보 입력 시트'!$G780, 0, 0, 1, 15), $E$3)</f>
        <v>0</v>
      </c>
      <c r="H777" t="b">
        <f t="shared" ca="1" si="77"/>
        <v>0</v>
      </c>
      <c r="I777" t="str">
        <f ca="1">IF(NOT($H777), "", IF($F777=1,MATCH($E$2,OFFSET('정보 입력 시트'!$G780, 0, 0, 1, 15),0),0))</f>
        <v/>
      </c>
      <c r="J777" t="str">
        <f ca="1">IF(NOT($H777),"",IF($G777&lt;1, 0, MATCH($E$3,OFFSET('정보 입력 시트'!$G780, 0, 0, 1, 15),0)))</f>
        <v/>
      </c>
      <c r="K777" t="str">
        <f ca="1">IF(NOT($H777),"",IF($G777&lt;2, 0, MATCH($E$3,OFFSET('정보 입력 시트'!$G780, 0, J777, 1, 15-J777),0)+J777))</f>
        <v/>
      </c>
      <c r="L777" t="str">
        <f t="shared" ca="1" si="78"/>
        <v/>
      </c>
      <c r="M777" t="str" cm="1">
        <f t="array" aca="1" ref="M777" ca="1">_xlfn.IFS(NOT($H777),"",$L777=0,0,TRUE,J777)</f>
        <v/>
      </c>
      <c r="N777" t="str" cm="1">
        <f t="array" aca="1" ref="N777" ca="1">_xlfn.IFS(NOT($H777),"",$L777=0,0,TRUE,K777)</f>
        <v/>
      </c>
      <c r="O777" t="str" cm="1">
        <f t="array" aca="1" ref="O777" ca="1">_xlfn.IFS(NOT($H777), "", $F777=0, IF($G777=0, VLOOKUP("EMPTY",$D$29:$E$31,2,FALSE), VLOOKUP("REQUIRED",$D$29:$E$31,2,FALSE)), $F777&gt;1, VLOOKUP("OVER",$D$29:$E$31,2,FALSE), TRUE, VLOOKUP(I777, $A$9:$B$23, 2,FALSE))</f>
        <v/>
      </c>
      <c r="P777" t="str" cm="1">
        <f t="array" aca="1" ref="P777" ca="1">_xlfn.IFS(NOT($H777), "", $G777&lt;1, VLOOKUP("EMPTY",$D$29:$E$31,2,FALSE), $G777&gt;2, VLOOKUP("OVER",$D$29:$E$31,2,FALSE), TRUE, VLOOKUP(J777, $A$9:$B$23, 2,FALSE))</f>
        <v/>
      </c>
      <c r="Q777" t="str" cm="1">
        <f t="array" aca="1" ref="Q777" ca="1">_xlfn.IFS(NOT($H777), "", $G777&lt;2, VLOOKUP("EMPTY",$D$29:$E$31,2,FALSE), $G777&gt;2, VLOOKUP("OVER",$D$29:$E$31,2,FALSE), TRUE, VLOOKUP(K777, $A$9:$B$23, 2,FALSE))</f>
        <v/>
      </c>
    </row>
    <row r="778" spans="6:17" x14ac:dyDescent="0.3">
      <c r="F778">
        <f ca="1">COUNTIF(OFFSET('정보 입력 시트'!$G781, 0, 0, 1, 15), $E$2)</f>
        <v>0</v>
      </c>
      <c r="G778">
        <f ca="1">COUNTIF(OFFSET('정보 입력 시트'!$G781, 0, 0, 1, 15), $E$3)</f>
        <v>0</v>
      </c>
      <c r="H778" t="b">
        <f t="shared" ca="1" si="77"/>
        <v>0</v>
      </c>
      <c r="I778" t="str">
        <f ca="1">IF(NOT($H778), "", IF($F778=1,MATCH($E$2,OFFSET('정보 입력 시트'!$G781, 0, 0, 1, 15),0),0))</f>
        <v/>
      </c>
      <c r="J778" t="str">
        <f ca="1">IF(NOT($H778),"",IF($G778&lt;1, 0, MATCH($E$3,OFFSET('정보 입력 시트'!$G781, 0, 0, 1, 15),0)))</f>
        <v/>
      </c>
      <c r="K778" t="str">
        <f ca="1">IF(NOT($H778),"",IF($G778&lt;2, 0, MATCH($E$3,OFFSET('정보 입력 시트'!$G781, 0, J778, 1, 15-J778),0)+J778))</f>
        <v/>
      </c>
      <c r="L778" t="str">
        <f t="shared" ca="1" si="78"/>
        <v/>
      </c>
      <c r="M778" t="str" cm="1">
        <f t="array" aca="1" ref="M778" ca="1">_xlfn.IFS(NOT($H778),"",$L778=0,0,TRUE,J778)</f>
        <v/>
      </c>
      <c r="N778" t="str" cm="1">
        <f t="array" aca="1" ref="N778" ca="1">_xlfn.IFS(NOT($H778),"",$L778=0,0,TRUE,K778)</f>
        <v/>
      </c>
      <c r="O778" t="str" cm="1">
        <f t="array" aca="1" ref="O778" ca="1">_xlfn.IFS(NOT($H778), "", $F778=0, IF($G778=0, VLOOKUP("EMPTY",$D$29:$E$31,2,FALSE), VLOOKUP("REQUIRED",$D$29:$E$31,2,FALSE)), $F778&gt;1, VLOOKUP("OVER",$D$29:$E$31,2,FALSE), TRUE, VLOOKUP(I778, $A$9:$B$23, 2,FALSE))</f>
        <v/>
      </c>
      <c r="P778" t="str" cm="1">
        <f t="array" aca="1" ref="P778" ca="1">_xlfn.IFS(NOT($H778), "", $G778&lt;1, VLOOKUP("EMPTY",$D$29:$E$31,2,FALSE), $G778&gt;2, VLOOKUP("OVER",$D$29:$E$31,2,FALSE), TRUE, VLOOKUP(J778, $A$9:$B$23, 2,FALSE))</f>
        <v/>
      </c>
      <c r="Q778" t="str" cm="1">
        <f t="array" aca="1" ref="Q778" ca="1">_xlfn.IFS(NOT($H778), "", $G778&lt;2, VLOOKUP("EMPTY",$D$29:$E$31,2,FALSE), $G778&gt;2, VLOOKUP("OVER",$D$29:$E$31,2,FALSE), TRUE, VLOOKUP(K778, $A$9:$B$23, 2,FALSE))</f>
        <v/>
      </c>
    </row>
    <row r="779" spans="6:17" x14ac:dyDescent="0.3">
      <c r="F779">
        <f ca="1">COUNTIF(OFFSET('정보 입력 시트'!$G782, 0, 0, 1, 15), $E$2)</f>
        <v>0</v>
      </c>
      <c r="G779">
        <f ca="1">COUNTIF(OFFSET('정보 입력 시트'!$G782, 0, 0, 1, 15), $E$3)</f>
        <v>0</v>
      </c>
      <c r="H779" t="b">
        <f t="shared" ca="1" si="77"/>
        <v>0</v>
      </c>
      <c r="I779" t="str">
        <f ca="1">IF(NOT($H779), "", IF($F779=1,MATCH($E$2,OFFSET('정보 입력 시트'!$G782, 0, 0, 1, 15),0),0))</f>
        <v/>
      </c>
      <c r="J779" t="str">
        <f ca="1">IF(NOT($H779),"",IF($G779&lt;1, 0, MATCH($E$3,OFFSET('정보 입력 시트'!$G782, 0, 0, 1, 15),0)))</f>
        <v/>
      </c>
      <c r="K779" t="str">
        <f ca="1">IF(NOT($H779),"",IF($G779&lt;2, 0, MATCH($E$3,OFFSET('정보 입력 시트'!$G782, 0, J779, 1, 15-J779),0)+J779))</f>
        <v/>
      </c>
      <c r="L779" t="str">
        <f t="shared" ca="1" si="78"/>
        <v/>
      </c>
      <c r="M779" t="str" cm="1">
        <f t="array" aca="1" ref="M779" ca="1">_xlfn.IFS(NOT($H779),"",$L779=0,0,TRUE,J779)</f>
        <v/>
      </c>
      <c r="N779" t="str" cm="1">
        <f t="array" aca="1" ref="N779" ca="1">_xlfn.IFS(NOT($H779),"",$L779=0,0,TRUE,K779)</f>
        <v/>
      </c>
      <c r="O779" t="str" cm="1">
        <f t="array" aca="1" ref="O779" ca="1">_xlfn.IFS(NOT($H779), "", $F779=0, IF($G779=0, VLOOKUP("EMPTY",$D$29:$E$31,2,FALSE), VLOOKUP("REQUIRED",$D$29:$E$31,2,FALSE)), $F779&gt;1, VLOOKUP("OVER",$D$29:$E$31,2,FALSE), TRUE, VLOOKUP(I779, $A$9:$B$23, 2,FALSE))</f>
        <v/>
      </c>
      <c r="P779" t="str" cm="1">
        <f t="array" aca="1" ref="P779" ca="1">_xlfn.IFS(NOT($H779), "", $G779&lt;1, VLOOKUP("EMPTY",$D$29:$E$31,2,FALSE), $G779&gt;2, VLOOKUP("OVER",$D$29:$E$31,2,FALSE), TRUE, VLOOKUP(J779, $A$9:$B$23, 2,FALSE))</f>
        <v/>
      </c>
      <c r="Q779" t="str" cm="1">
        <f t="array" aca="1" ref="Q779" ca="1">_xlfn.IFS(NOT($H779), "", $G779&lt;2, VLOOKUP("EMPTY",$D$29:$E$31,2,FALSE), $G779&gt;2, VLOOKUP("OVER",$D$29:$E$31,2,FALSE), TRUE, VLOOKUP(K779, $A$9:$B$23, 2,FALSE))</f>
        <v/>
      </c>
    </row>
    <row r="780" spans="6:17" x14ac:dyDescent="0.3">
      <c r="F780">
        <f ca="1">COUNTIF(OFFSET('정보 입력 시트'!$G783, 0, 0, 1, 15), $E$2)</f>
        <v>0</v>
      </c>
      <c r="G780">
        <f ca="1">COUNTIF(OFFSET('정보 입력 시트'!$G783, 0, 0, 1, 15), $E$3)</f>
        <v>0</v>
      </c>
      <c r="H780" t="b">
        <f t="shared" ca="1" si="77"/>
        <v>0</v>
      </c>
      <c r="I780" t="str">
        <f ca="1">IF(NOT($H780), "", IF($F780=1,MATCH($E$2,OFFSET('정보 입력 시트'!$G783, 0, 0, 1, 15),0),0))</f>
        <v/>
      </c>
      <c r="J780" t="str">
        <f ca="1">IF(NOT($H780),"",IF($G780&lt;1, 0, MATCH($E$3,OFFSET('정보 입력 시트'!$G783, 0, 0, 1, 15),0)))</f>
        <v/>
      </c>
      <c r="K780" t="str">
        <f ca="1">IF(NOT($H780),"",IF($G780&lt;2, 0, MATCH($E$3,OFFSET('정보 입력 시트'!$G783, 0, J780, 1, 15-J780),0)+J780))</f>
        <v/>
      </c>
      <c r="L780" t="str">
        <f t="shared" ca="1" si="78"/>
        <v/>
      </c>
      <c r="M780" t="str" cm="1">
        <f t="array" aca="1" ref="M780" ca="1">_xlfn.IFS(NOT($H780),"",$L780=0,0,TRUE,J780)</f>
        <v/>
      </c>
      <c r="N780" t="str" cm="1">
        <f t="array" aca="1" ref="N780" ca="1">_xlfn.IFS(NOT($H780),"",$L780=0,0,TRUE,K780)</f>
        <v/>
      </c>
      <c r="O780" t="str" cm="1">
        <f t="array" aca="1" ref="O780" ca="1">_xlfn.IFS(NOT($H780), "", $F780=0, IF($G780=0, VLOOKUP("EMPTY",$D$29:$E$31,2,FALSE), VLOOKUP("REQUIRED",$D$29:$E$31,2,FALSE)), $F780&gt;1, VLOOKUP("OVER",$D$29:$E$31,2,FALSE), TRUE, VLOOKUP(I780, $A$9:$B$23, 2,FALSE))</f>
        <v/>
      </c>
      <c r="P780" t="str" cm="1">
        <f t="array" aca="1" ref="P780" ca="1">_xlfn.IFS(NOT($H780), "", $G780&lt;1, VLOOKUP("EMPTY",$D$29:$E$31,2,FALSE), $G780&gt;2, VLOOKUP("OVER",$D$29:$E$31,2,FALSE), TRUE, VLOOKUP(J780, $A$9:$B$23, 2,FALSE))</f>
        <v/>
      </c>
      <c r="Q780" t="str" cm="1">
        <f t="array" aca="1" ref="Q780" ca="1">_xlfn.IFS(NOT($H780), "", $G780&lt;2, VLOOKUP("EMPTY",$D$29:$E$31,2,FALSE), $G780&gt;2, VLOOKUP("OVER",$D$29:$E$31,2,FALSE), TRUE, VLOOKUP(K780, $A$9:$B$23, 2,FALSE))</f>
        <v/>
      </c>
    </row>
    <row r="781" spans="6:17" x14ac:dyDescent="0.3">
      <c r="F781">
        <f ca="1">COUNTIF(OFFSET('정보 입력 시트'!$G784, 0, 0, 1, 15), $E$2)</f>
        <v>0</v>
      </c>
      <c r="G781">
        <f ca="1">COUNTIF(OFFSET('정보 입력 시트'!$G784, 0, 0, 1, 15), $E$3)</f>
        <v>0</v>
      </c>
      <c r="H781" t="b">
        <f t="shared" ca="1" si="77"/>
        <v>0</v>
      </c>
      <c r="I781" t="str">
        <f ca="1">IF(NOT($H781), "", IF($F781=1,MATCH($E$2,OFFSET('정보 입력 시트'!$G784, 0, 0, 1, 15),0),0))</f>
        <v/>
      </c>
      <c r="J781" t="str">
        <f ca="1">IF(NOT($H781),"",IF($G781&lt;1, 0, MATCH($E$3,OFFSET('정보 입력 시트'!$G784, 0, 0, 1, 15),0)))</f>
        <v/>
      </c>
      <c r="K781" t="str">
        <f ca="1">IF(NOT($H781),"",IF($G781&lt;2, 0, MATCH($E$3,OFFSET('정보 입력 시트'!$G784, 0, J781, 1, 15-J781),0)+J781))</f>
        <v/>
      </c>
      <c r="L781" t="str">
        <f t="shared" ca="1" si="78"/>
        <v/>
      </c>
      <c r="M781" t="str" cm="1">
        <f t="array" aca="1" ref="M781" ca="1">_xlfn.IFS(NOT($H781),"",$L781=0,0,TRUE,J781)</f>
        <v/>
      </c>
      <c r="N781" t="str" cm="1">
        <f t="array" aca="1" ref="N781" ca="1">_xlfn.IFS(NOT($H781),"",$L781=0,0,TRUE,K781)</f>
        <v/>
      </c>
      <c r="O781" t="str" cm="1">
        <f t="array" aca="1" ref="O781" ca="1">_xlfn.IFS(NOT($H781), "", $F781=0, IF($G781=0, VLOOKUP("EMPTY",$D$29:$E$31,2,FALSE), VLOOKUP("REQUIRED",$D$29:$E$31,2,FALSE)), $F781&gt;1, VLOOKUP("OVER",$D$29:$E$31,2,FALSE), TRUE, VLOOKUP(I781, $A$9:$B$23, 2,FALSE))</f>
        <v/>
      </c>
      <c r="P781" t="str" cm="1">
        <f t="array" aca="1" ref="P781" ca="1">_xlfn.IFS(NOT($H781), "", $G781&lt;1, VLOOKUP("EMPTY",$D$29:$E$31,2,FALSE), $G781&gt;2, VLOOKUP("OVER",$D$29:$E$31,2,FALSE), TRUE, VLOOKUP(J781, $A$9:$B$23, 2,FALSE))</f>
        <v/>
      </c>
      <c r="Q781" t="str" cm="1">
        <f t="array" aca="1" ref="Q781" ca="1">_xlfn.IFS(NOT($H781), "", $G781&lt;2, VLOOKUP("EMPTY",$D$29:$E$31,2,FALSE), $G781&gt;2, VLOOKUP("OVER",$D$29:$E$31,2,FALSE), TRUE, VLOOKUP(K781, $A$9:$B$23, 2,FALSE))</f>
        <v/>
      </c>
    </row>
    <row r="782" spans="6:17" x14ac:dyDescent="0.3">
      <c r="F782">
        <f ca="1">COUNTIF(OFFSET('정보 입력 시트'!$G785, 0, 0, 1, 15), $E$2)</f>
        <v>0</v>
      </c>
      <c r="G782">
        <f ca="1">COUNTIF(OFFSET('정보 입력 시트'!$G785, 0, 0, 1, 15), $E$3)</f>
        <v>0</v>
      </c>
      <c r="H782" t="b">
        <f t="shared" ca="1" si="77"/>
        <v>0</v>
      </c>
      <c r="I782" t="str">
        <f ca="1">IF(NOT($H782), "", IF($F782=1,MATCH($E$2,OFFSET('정보 입력 시트'!$G785, 0, 0, 1, 15),0),0))</f>
        <v/>
      </c>
      <c r="J782" t="str">
        <f ca="1">IF(NOT($H782),"",IF($G782&lt;1, 0, MATCH($E$3,OFFSET('정보 입력 시트'!$G785, 0, 0, 1, 15),0)))</f>
        <v/>
      </c>
      <c r="K782" t="str">
        <f ca="1">IF(NOT($H782),"",IF($G782&lt;2, 0, MATCH($E$3,OFFSET('정보 입력 시트'!$G785, 0, J782, 1, 15-J782),0)+J782))</f>
        <v/>
      </c>
      <c r="L782" t="str">
        <f t="shared" ca="1" si="78"/>
        <v/>
      </c>
      <c r="M782" t="str" cm="1">
        <f t="array" aca="1" ref="M782" ca="1">_xlfn.IFS(NOT($H782),"",$L782=0,0,TRUE,J782)</f>
        <v/>
      </c>
      <c r="N782" t="str" cm="1">
        <f t="array" aca="1" ref="N782" ca="1">_xlfn.IFS(NOT($H782),"",$L782=0,0,TRUE,K782)</f>
        <v/>
      </c>
      <c r="O782" t="str" cm="1">
        <f t="array" aca="1" ref="O782" ca="1">_xlfn.IFS(NOT($H782), "", $F782=0, IF($G782=0, VLOOKUP("EMPTY",$D$29:$E$31,2,FALSE), VLOOKUP("REQUIRED",$D$29:$E$31,2,FALSE)), $F782&gt;1, VLOOKUP("OVER",$D$29:$E$31,2,FALSE), TRUE, VLOOKUP(I782, $A$9:$B$23, 2,FALSE))</f>
        <v/>
      </c>
      <c r="P782" t="str" cm="1">
        <f t="array" aca="1" ref="P782" ca="1">_xlfn.IFS(NOT($H782), "", $G782&lt;1, VLOOKUP("EMPTY",$D$29:$E$31,2,FALSE), $G782&gt;2, VLOOKUP("OVER",$D$29:$E$31,2,FALSE), TRUE, VLOOKUP(J782, $A$9:$B$23, 2,FALSE))</f>
        <v/>
      </c>
      <c r="Q782" t="str" cm="1">
        <f t="array" aca="1" ref="Q782" ca="1">_xlfn.IFS(NOT($H782), "", $G782&lt;2, VLOOKUP("EMPTY",$D$29:$E$31,2,FALSE), $G782&gt;2, VLOOKUP("OVER",$D$29:$E$31,2,FALSE), TRUE, VLOOKUP(K782, $A$9:$B$23, 2,FALSE))</f>
        <v/>
      </c>
    </row>
    <row r="783" spans="6:17" x14ac:dyDescent="0.3">
      <c r="F783">
        <f ca="1">COUNTIF(OFFSET('정보 입력 시트'!$G786, 0, 0, 1, 15), $E$2)</f>
        <v>0</v>
      </c>
      <c r="G783">
        <f ca="1">COUNTIF(OFFSET('정보 입력 시트'!$G786, 0, 0, 1, 15), $E$3)</f>
        <v>0</v>
      </c>
      <c r="H783" t="b">
        <f t="shared" ca="1" si="77"/>
        <v>0</v>
      </c>
      <c r="I783" t="str">
        <f ca="1">IF(NOT($H783), "", IF($F783=1,MATCH($E$2,OFFSET('정보 입력 시트'!$G786, 0, 0, 1, 15),0),0))</f>
        <v/>
      </c>
      <c r="J783" t="str">
        <f ca="1">IF(NOT($H783),"",IF($G783&lt;1, 0, MATCH($E$3,OFFSET('정보 입력 시트'!$G786, 0, 0, 1, 15),0)))</f>
        <v/>
      </c>
      <c r="K783" t="str">
        <f ca="1">IF(NOT($H783),"",IF($G783&lt;2, 0, MATCH($E$3,OFFSET('정보 입력 시트'!$G786, 0, J783, 1, 15-J783),0)+J783))</f>
        <v/>
      </c>
      <c r="L783" t="str">
        <f t="shared" ca="1" si="78"/>
        <v/>
      </c>
      <c r="M783" t="str" cm="1">
        <f t="array" aca="1" ref="M783" ca="1">_xlfn.IFS(NOT($H783),"",$L783=0,0,TRUE,J783)</f>
        <v/>
      </c>
      <c r="N783" t="str" cm="1">
        <f t="array" aca="1" ref="N783" ca="1">_xlfn.IFS(NOT($H783),"",$L783=0,0,TRUE,K783)</f>
        <v/>
      </c>
      <c r="O783" t="str" cm="1">
        <f t="array" aca="1" ref="O783" ca="1">_xlfn.IFS(NOT($H783), "", $F783=0, IF($G783=0, VLOOKUP("EMPTY",$D$29:$E$31,2,FALSE), VLOOKUP("REQUIRED",$D$29:$E$31,2,FALSE)), $F783&gt;1, VLOOKUP("OVER",$D$29:$E$31,2,FALSE), TRUE, VLOOKUP(I783, $A$9:$B$23, 2,FALSE))</f>
        <v/>
      </c>
      <c r="P783" t="str" cm="1">
        <f t="array" aca="1" ref="P783" ca="1">_xlfn.IFS(NOT($H783), "", $G783&lt;1, VLOOKUP("EMPTY",$D$29:$E$31,2,FALSE), $G783&gt;2, VLOOKUP("OVER",$D$29:$E$31,2,FALSE), TRUE, VLOOKUP(J783, $A$9:$B$23, 2,FALSE))</f>
        <v/>
      </c>
      <c r="Q783" t="str" cm="1">
        <f t="array" aca="1" ref="Q783" ca="1">_xlfn.IFS(NOT($H783), "", $G783&lt;2, VLOOKUP("EMPTY",$D$29:$E$31,2,FALSE), $G783&gt;2, VLOOKUP("OVER",$D$29:$E$31,2,FALSE), TRUE, VLOOKUP(K783, $A$9:$B$23, 2,FALSE))</f>
        <v/>
      </c>
    </row>
    <row r="784" spans="6:17" x14ac:dyDescent="0.3">
      <c r="F784">
        <f ca="1">COUNTIF(OFFSET('정보 입력 시트'!$G787, 0, 0, 1, 15), $E$2)</f>
        <v>0</v>
      </c>
      <c r="G784">
        <f ca="1">COUNTIF(OFFSET('정보 입력 시트'!$G787, 0, 0, 1, 15), $E$3)</f>
        <v>0</v>
      </c>
      <c r="H784" t="b">
        <f t="shared" ca="1" si="77"/>
        <v>0</v>
      </c>
      <c r="I784" t="str">
        <f ca="1">IF(NOT($H784), "", IF($F784=1,MATCH($E$2,OFFSET('정보 입력 시트'!$G787, 0, 0, 1, 15),0),0))</f>
        <v/>
      </c>
      <c r="J784" t="str">
        <f ca="1">IF(NOT($H784),"",IF($G784&lt;1, 0, MATCH($E$3,OFFSET('정보 입력 시트'!$G787, 0, 0, 1, 15),0)))</f>
        <v/>
      </c>
      <c r="K784" t="str">
        <f ca="1">IF(NOT($H784),"",IF($G784&lt;2, 0, MATCH($E$3,OFFSET('정보 입력 시트'!$G787, 0, J784, 1, 15-J784),0)+J784))</f>
        <v/>
      </c>
      <c r="L784" t="str">
        <f t="shared" ca="1" si="78"/>
        <v/>
      </c>
      <c r="M784" t="str" cm="1">
        <f t="array" aca="1" ref="M784" ca="1">_xlfn.IFS(NOT($H784),"",$L784=0,0,TRUE,J784)</f>
        <v/>
      </c>
      <c r="N784" t="str" cm="1">
        <f t="array" aca="1" ref="N784" ca="1">_xlfn.IFS(NOT($H784),"",$L784=0,0,TRUE,K784)</f>
        <v/>
      </c>
      <c r="O784" t="str" cm="1">
        <f t="array" aca="1" ref="O784" ca="1">_xlfn.IFS(NOT($H784), "", $F784=0, IF($G784=0, VLOOKUP("EMPTY",$D$29:$E$31,2,FALSE), VLOOKUP("REQUIRED",$D$29:$E$31,2,FALSE)), $F784&gt;1, VLOOKUP("OVER",$D$29:$E$31,2,FALSE), TRUE, VLOOKUP(I784, $A$9:$B$23, 2,FALSE))</f>
        <v/>
      </c>
      <c r="P784" t="str" cm="1">
        <f t="array" aca="1" ref="P784" ca="1">_xlfn.IFS(NOT($H784), "", $G784&lt;1, VLOOKUP("EMPTY",$D$29:$E$31,2,FALSE), $G784&gt;2, VLOOKUP("OVER",$D$29:$E$31,2,FALSE), TRUE, VLOOKUP(J784, $A$9:$B$23, 2,FALSE))</f>
        <v/>
      </c>
      <c r="Q784" t="str" cm="1">
        <f t="array" aca="1" ref="Q784" ca="1">_xlfn.IFS(NOT($H784), "", $G784&lt;2, VLOOKUP("EMPTY",$D$29:$E$31,2,FALSE), $G784&gt;2, VLOOKUP("OVER",$D$29:$E$31,2,FALSE), TRUE, VLOOKUP(K784, $A$9:$B$23, 2,FALSE))</f>
        <v/>
      </c>
    </row>
    <row r="785" spans="6:17" x14ac:dyDescent="0.3">
      <c r="F785">
        <f ca="1">COUNTIF(OFFSET('정보 입력 시트'!$G788, 0, 0, 1, 15), $E$2)</f>
        <v>0</v>
      </c>
      <c r="G785">
        <f ca="1">COUNTIF(OFFSET('정보 입력 시트'!$G788, 0, 0, 1, 15), $E$3)</f>
        <v>0</v>
      </c>
      <c r="H785" t="b">
        <f t="shared" ca="1" si="77"/>
        <v>0</v>
      </c>
      <c r="I785" t="str">
        <f ca="1">IF(NOT($H785), "", IF($F785=1,MATCH($E$2,OFFSET('정보 입력 시트'!$G788, 0, 0, 1, 15),0),0))</f>
        <v/>
      </c>
      <c r="J785" t="str">
        <f ca="1">IF(NOT($H785),"",IF($G785&lt;1, 0, MATCH($E$3,OFFSET('정보 입력 시트'!$G788, 0, 0, 1, 15),0)))</f>
        <v/>
      </c>
      <c r="K785" t="str">
        <f ca="1">IF(NOT($H785),"",IF($G785&lt;2, 0, MATCH($E$3,OFFSET('정보 입력 시트'!$G788, 0, J785, 1, 15-J785),0)+J785))</f>
        <v/>
      </c>
      <c r="L785" t="str">
        <f t="shared" ca="1" si="78"/>
        <v/>
      </c>
      <c r="M785" t="str" cm="1">
        <f t="array" aca="1" ref="M785" ca="1">_xlfn.IFS(NOT($H785),"",$L785=0,0,TRUE,J785)</f>
        <v/>
      </c>
      <c r="N785" t="str" cm="1">
        <f t="array" aca="1" ref="N785" ca="1">_xlfn.IFS(NOT($H785),"",$L785=0,0,TRUE,K785)</f>
        <v/>
      </c>
      <c r="O785" t="str" cm="1">
        <f t="array" aca="1" ref="O785" ca="1">_xlfn.IFS(NOT($H785), "", $F785=0, IF($G785=0, VLOOKUP("EMPTY",$D$29:$E$31,2,FALSE), VLOOKUP("REQUIRED",$D$29:$E$31,2,FALSE)), $F785&gt;1, VLOOKUP("OVER",$D$29:$E$31,2,FALSE), TRUE, VLOOKUP(I785, $A$9:$B$23, 2,FALSE))</f>
        <v/>
      </c>
      <c r="P785" t="str" cm="1">
        <f t="array" aca="1" ref="P785" ca="1">_xlfn.IFS(NOT($H785), "", $G785&lt;1, VLOOKUP("EMPTY",$D$29:$E$31,2,FALSE), $G785&gt;2, VLOOKUP("OVER",$D$29:$E$31,2,FALSE), TRUE, VLOOKUP(J785, $A$9:$B$23, 2,FALSE))</f>
        <v/>
      </c>
      <c r="Q785" t="str" cm="1">
        <f t="array" aca="1" ref="Q785" ca="1">_xlfn.IFS(NOT($H785), "", $G785&lt;2, VLOOKUP("EMPTY",$D$29:$E$31,2,FALSE), $G785&gt;2, VLOOKUP("OVER",$D$29:$E$31,2,FALSE), TRUE, VLOOKUP(K785, $A$9:$B$23, 2,FALSE))</f>
        <v/>
      </c>
    </row>
    <row r="786" spans="6:17" x14ac:dyDescent="0.3">
      <c r="F786">
        <f ca="1">COUNTIF(OFFSET('정보 입력 시트'!$G789, 0, 0, 1, 15), $E$2)</f>
        <v>0</v>
      </c>
      <c r="G786">
        <f ca="1">COUNTIF(OFFSET('정보 입력 시트'!$G789, 0, 0, 1, 15), $E$3)</f>
        <v>0</v>
      </c>
      <c r="H786" t="b">
        <f t="shared" ca="1" si="77"/>
        <v>0</v>
      </c>
      <c r="I786" t="str">
        <f ca="1">IF(NOT($H786), "", IF($F786=1,MATCH($E$2,OFFSET('정보 입력 시트'!$G789, 0, 0, 1, 15),0),0))</f>
        <v/>
      </c>
      <c r="J786" t="str">
        <f ca="1">IF(NOT($H786),"",IF($G786&lt;1, 0, MATCH($E$3,OFFSET('정보 입력 시트'!$G789, 0, 0, 1, 15),0)))</f>
        <v/>
      </c>
      <c r="K786" t="str">
        <f ca="1">IF(NOT($H786),"",IF($G786&lt;2, 0, MATCH($E$3,OFFSET('정보 입력 시트'!$G789, 0, J786, 1, 15-J786),0)+J786))</f>
        <v/>
      </c>
      <c r="L786" t="str">
        <f t="shared" ca="1" si="78"/>
        <v/>
      </c>
      <c r="M786" t="str" cm="1">
        <f t="array" aca="1" ref="M786" ca="1">_xlfn.IFS(NOT($H786),"",$L786=0,0,TRUE,J786)</f>
        <v/>
      </c>
      <c r="N786" t="str" cm="1">
        <f t="array" aca="1" ref="N786" ca="1">_xlfn.IFS(NOT($H786),"",$L786=0,0,TRUE,K786)</f>
        <v/>
      </c>
      <c r="O786" t="str" cm="1">
        <f t="array" aca="1" ref="O786" ca="1">_xlfn.IFS(NOT($H786), "", $F786=0, IF($G786=0, VLOOKUP("EMPTY",$D$29:$E$31,2,FALSE), VLOOKUP("REQUIRED",$D$29:$E$31,2,FALSE)), $F786&gt;1, VLOOKUP("OVER",$D$29:$E$31,2,FALSE), TRUE, VLOOKUP(I786, $A$9:$B$23, 2,FALSE))</f>
        <v/>
      </c>
      <c r="P786" t="str" cm="1">
        <f t="array" aca="1" ref="P786" ca="1">_xlfn.IFS(NOT($H786), "", $G786&lt;1, VLOOKUP("EMPTY",$D$29:$E$31,2,FALSE), $G786&gt;2, VLOOKUP("OVER",$D$29:$E$31,2,FALSE), TRUE, VLOOKUP(J786, $A$9:$B$23, 2,FALSE))</f>
        <v/>
      </c>
      <c r="Q786" t="str" cm="1">
        <f t="array" aca="1" ref="Q786" ca="1">_xlfn.IFS(NOT($H786), "", $G786&lt;2, VLOOKUP("EMPTY",$D$29:$E$31,2,FALSE), $G786&gt;2, VLOOKUP("OVER",$D$29:$E$31,2,FALSE), TRUE, VLOOKUP(K786, $A$9:$B$23, 2,FALSE))</f>
        <v/>
      </c>
    </row>
    <row r="787" spans="6:17" x14ac:dyDescent="0.3">
      <c r="F787">
        <f ca="1">COUNTIF(OFFSET('정보 입력 시트'!$G790, 0, 0, 1, 15), $E$2)</f>
        <v>0</v>
      </c>
      <c r="G787">
        <f ca="1">COUNTIF(OFFSET('정보 입력 시트'!$G790, 0, 0, 1, 15), $E$3)</f>
        <v>0</v>
      </c>
      <c r="H787" t="b">
        <f t="shared" ca="1" si="77"/>
        <v>0</v>
      </c>
      <c r="I787" t="str">
        <f ca="1">IF(NOT($H787), "", IF($F787=1,MATCH($E$2,OFFSET('정보 입력 시트'!$G790, 0, 0, 1, 15),0),0))</f>
        <v/>
      </c>
      <c r="J787" t="str">
        <f ca="1">IF(NOT($H787),"",IF($G787&lt;1, 0, MATCH($E$3,OFFSET('정보 입력 시트'!$G790, 0, 0, 1, 15),0)))</f>
        <v/>
      </c>
      <c r="K787" t="str">
        <f ca="1">IF(NOT($H787),"",IF($G787&lt;2, 0, MATCH($E$3,OFFSET('정보 입력 시트'!$G790, 0, J787, 1, 15-J787),0)+J787))</f>
        <v/>
      </c>
      <c r="L787" t="str">
        <f t="shared" ca="1" si="78"/>
        <v/>
      </c>
      <c r="M787" t="str" cm="1">
        <f t="array" aca="1" ref="M787" ca="1">_xlfn.IFS(NOT($H787),"",$L787=0,0,TRUE,J787)</f>
        <v/>
      </c>
      <c r="N787" t="str" cm="1">
        <f t="array" aca="1" ref="N787" ca="1">_xlfn.IFS(NOT($H787),"",$L787=0,0,TRUE,K787)</f>
        <v/>
      </c>
      <c r="O787" t="str" cm="1">
        <f t="array" aca="1" ref="O787" ca="1">_xlfn.IFS(NOT($H787), "", $F787=0, IF($G787=0, VLOOKUP("EMPTY",$D$29:$E$31,2,FALSE), VLOOKUP("REQUIRED",$D$29:$E$31,2,FALSE)), $F787&gt;1, VLOOKUP("OVER",$D$29:$E$31,2,FALSE), TRUE, VLOOKUP(I787, $A$9:$B$23, 2,FALSE))</f>
        <v/>
      </c>
      <c r="P787" t="str" cm="1">
        <f t="array" aca="1" ref="P787" ca="1">_xlfn.IFS(NOT($H787), "", $G787&lt;1, VLOOKUP("EMPTY",$D$29:$E$31,2,FALSE), $G787&gt;2, VLOOKUP("OVER",$D$29:$E$31,2,FALSE), TRUE, VLOOKUP(J787, $A$9:$B$23, 2,FALSE))</f>
        <v/>
      </c>
      <c r="Q787" t="str" cm="1">
        <f t="array" aca="1" ref="Q787" ca="1">_xlfn.IFS(NOT($H787), "", $G787&lt;2, VLOOKUP("EMPTY",$D$29:$E$31,2,FALSE), $G787&gt;2, VLOOKUP("OVER",$D$29:$E$31,2,FALSE), TRUE, VLOOKUP(K787, $A$9:$B$23, 2,FALSE))</f>
        <v/>
      </c>
    </row>
    <row r="788" spans="6:17" x14ac:dyDescent="0.3">
      <c r="F788">
        <f ca="1">COUNTIF(OFFSET('정보 입력 시트'!$G791, 0, 0, 1, 15), $E$2)</f>
        <v>0</v>
      </c>
      <c r="G788">
        <f ca="1">COUNTIF(OFFSET('정보 입력 시트'!$G791, 0, 0, 1, 15), $E$3)</f>
        <v>0</v>
      </c>
      <c r="H788" t="b">
        <f t="shared" ca="1" si="77"/>
        <v>0</v>
      </c>
      <c r="I788" t="str">
        <f ca="1">IF(NOT($H788), "", IF($F788=1,MATCH($E$2,OFFSET('정보 입력 시트'!$G791, 0, 0, 1, 15),0),0))</f>
        <v/>
      </c>
      <c r="J788" t="str">
        <f ca="1">IF(NOT($H788),"",IF($G788&lt;1, 0, MATCH($E$3,OFFSET('정보 입력 시트'!$G791, 0, 0, 1, 15),0)))</f>
        <v/>
      </c>
      <c r="K788" t="str">
        <f ca="1">IF(NOT($H788),"",IF($G788&lt;2, 0, MATCH($E$3,OFFSET('정보 입력 시트'!$G791, 0, J788, 1, 15-J788),0)+J788))</f>
        <v/>
      </c>
      <c r="L788" t="str">
        <f t="shared" ca="1" si="78"/>
        <v/>
      </c>
      <c r="M788" t="str" cm="1">
        <f t="array" aca="1" ref="M788" ca="1">_xlfn.IFS(NOT($H788),"",$L788=0,0,TRUE,J788)</f>
        <v/>
      </c>
      <c r="N788" t="str" cm="1">
        <f t="array" aca="1" ref="N788" ca="1">_xlfn.IFS(NOT($H788),"",$L788=0,0,TRUE,K788)</f>
        <v/>
      </c>
      <c r="O788" t="str" cm="1">
        <f t="array" aca="1" ref="O788" ca="1">_xlfn.IFS(NOT($H788), "", $F788=0, IF($G788=0, VLOOKUP("EMPTY",$D$29:$E$31,2,FALSE), VLOOKUP("REQUIRED",$D$29:$E$31,2,FALSE)), $F788&gt;1, VLOOKUP("OVER",$D$29:$E$31,2,FALSE), TRUE, VLOOKUP(I788, $A$9:$B$23, 2,FALSE))</f>
        <v/>
      </c>
      <c r="P788" t="str" cm="1">
        <f t="array" aca="1" ref="P788" ca="1">_xlfn.IFS(NOT($H788), "", $G788&lt;1, VLOOKUP("EMPTY",$D$29:$E$31,2,FALSE), $G788&gt;2, VLOOKUP("OVER",$D$29:$E$31,2,FALSE), TRUE, VLOOKUP(J788, $A$9:$B$23, 2,FALSE))</f>
        <v/>
      </c>
      <c r="Q788" t="str" cm="1">
        <f t="array" aca="1" ref="Q788" ca="1">_xlfn.IFS(NOT($H788), "", $G788&lt;2, VLOOKUP("EMPTY",$D$29:$E$31,2,FALSE), $G788&gt;2, VLOOKUP("OVER",$D$29:$E$31,2,FALSE), TRUE, VLOOKUP(K788, $A$9:$B$23, 2,FALSE))</f>
        <v/>
      </c>
    </row>
    <row r="789" spans="6:17" x14ac:dyDescent="0.3">
      <c r="F789">
        <f ca="1">COUNTIF(OFFSET('정보 입력 시트'!$G792, 0, 0, 1, 15), $E$2)</f>
        <v>0</v>
      </c>
      <c r="G789">
        <f ca="1">COUNTIF(OFFSET('정보 입력 시트'!$G792, 0, 0, 1, 15), $E$3)</f>
        <v>0</v>
      </c>
      <c r="H789" t="b">
        <f t="shared" ca="1" si="77"/>
        <v>0</v>
      </c>
      <c r="I789" t="str">
        <f ca="1">IF(NOT($H789), "", IF($F789=1,MATCH($E$2,OFFSET('정보 입력 시트'!$G792, 0, 0, 1, 15),0),0))</f>
        <v/>
      </c>
      <c r="J789" t="str">
        <f ca="1">IF(NOT($H789),"",IF($G789&lt;1, 0, MATCH($E$3,OFFSET('정보 입력 시트'!$G792, 0, 0, 1, 15),0)))</f>
        <v/>
      </c>
      <c r="K789" t="str">
        <f ca="1">IF(NOT($H789),"",IF($G789&lt;2, 0, MATCH($E$3,OFFSET('정보 입력 시트'!$G792, 0, J789, 1, 15-J789),0)+J789))</f>
        <v/>
      </c>
      <c r="L789" t="str">
        <f t="shared" ca="1" si="78"/>
        <v/>
      </c>
      <c r="M789" t="str" cm="1">
        <f t="array" aca="1" ref="M789" ca="1">_xlfn.IFS(NOT($H789),"",$L789=0,0,TRUE,J789)</f>
        <v/>
      </c>
      <c r="N789" t="str" cm="1">
        <f t="array" aca="1" ref="N789" ca="1">_xlfn.IFS(NOT($H789),"",$L789=0,0,TRUE,K789)</f>
        <v/>
      </c>
      <c r="O789" t="str" cm="1">
        <f t="array" aca="1" ref="O789" ca="1">_xlfn.IFS(NOT($H789), "", $F789=0, IF($G789=0, VLOOKUP("EMPTY",$D$29:$E$31,2,FALSE), VLOOKUP("REQUIRED",$D$29:$E$31,2,FALSE)), $F789&gt;1, VLOOKUP("OVER",$D$29:$E$31,2,FALSE), TRUE, VLOOKUP(I789, $A$9:$B$23, 2,FALSE))</f>
        <v/>
      </c>
      <c r="P789" t="str" cm="1">
        <f t="array" aca="1" ref="P789" ca="1">_xlfn.IFS(NOT($H789), "", $G789&lt;1, VLOOKUP("EMPTY",$D$29:$E$31,2,FALSE), $G789&gt;2, VLOOKUP("OVER",$D$29:$E$31,2,FALSE), TRUE, VLOOKUP(J789, $A$9:$B$23, 2,FALSE))</f>
        <v/>
      </c>
      <c r="Q789" t="str" cm="1">
        <f t="array" aca="1" ref="Q789" ca="1">_xlfn.IFS(NOT($H789), "", $G789&lt;2, VLOOKUP("EMPTY",$D$29:$E$31,2,FALSE), $G789&gt;2, VLOOKUP("OVER",$D$29:$E$31,2,FALSE), TRUE, VLOOKUP(K789, $A$9:$B$23, 2,FALSE))</f>
        <v/>
      </c>
    </row>
    <row r="790" spans="6:17" x14ac:dyDescent="0.3">
      <c r="F790">
        <f ca="1">COUNTIF(OFFSET('정보 입력 시트'!$G793, 0, 0, 1, 15), $E$2)</f>
        <v>0</v>
      </c>
      <c r="G790">
        <f ca="1">COUNTIF(OFFSET('정보 입력 시트'!$G793, 0, 0, 1, 15), $E$3)</f>
        <v>0</v>
      </c>
      <c r="H790" t="b">
        <f t="shared" ca="1" si="77"/>
        <v>0</v>
      </c>
      <c r="I790" t="str">
        <f ca="1">IF(NOT($H790), "", IF($F790=1,MATCH($E$2,OFFSET('정보 입력 시트'!$G793, 0, 0, 1, 15),0),0))</f>
        <v/>
      </c>
      <c r="J790" t="str">
        <f ca="1">IF(NOT($H790),"",IF($G790&lt;1, 0, MATCH($E$3,OFFSET('정보 입력 시트'!$G793, 0, 0, 1, 15),0)))</f>
        <v/>
      </c>
      <c r="K790" t="str">
        <f ca="1">IF(NOT($H790),"",IF($G790&lt;2, 0, MATCH($E$3,OFFSET('정보 입력 시트'!$G793, 0, J790, 1, 15-J790),0)+J790))</f>
        <v/>
      </c>
      <c r="L790" t="str">
        <f t="shared" ca="1" si="78"/>
        <v/>
      </c>
      <c r="M790" t="str" cm="1">
        <f t="array" aca="1" ref="M790" ca="1">_xlfn.IFS(NOT($H790),"",$L790=0,0,TRUE,J790)</f>
        <v/>
      </c>
      <c r="N790" t="str" cm="1">
        <f t="array" aca="1" ref="N790" ca="1">_xlfn.IFS(NOT($H790),"",$L790=0,0,TRUE,K790)</f>
        <v/>
      </c>
      <c r="O790" t="str" cm="1">
        <f t="array" aca="1" ref="O790" ca="1">_xlfn.IFS(NOT($H790), "", $F790=0, IF($G790=0, VLOOKUP("EMPTY",$D$29:$E$31,2,FALSE), VLOOKUP("REQUIRED",$D$29:$E$31,2,FALSE)), $F790&gt;1, VLOOKUP("OVER",$D$29:$E$31,2,FALSE), TRUE, VLOOKUP(I790, $A$9:$B$23, 2,FALSE))</f>
        <v/>
      </c>
      <c r="P790" t="str" cm="1">
        <f t="array" aca="1" ref="P790" ca="1">_xlfn.IFS(NOT($H790), "", $G790&lt;1, VLOOKUP("EMPTY",$D$29:$E$31,2,FALSE), $G790&gt;2, VLOOKUP("OVER",$D$29:$E$31,2,FALSE), TRUE, VLOOKUP(J790, $A$9:$B$23, 2,FALSE))</f>
        <v/>
      </c>
      <c r="Q790" t="str" cm="1">
        <f t="array" aca="1" ref="Q790" ca="1">_xlfn.IFS(NOT($H790), "", $G790&lt;2, VLOOKUP("EMPTY",$D$29:$E$31,2,FALSE), $G790&gt;2, VLOOKUP("OVER",$D$29:$E$31,2,FALSE), TRUE, VLOOKUP(K790, $A$9:$B$23, 2,FALSE))</f>
        <v/>
      </c>
    </row>
    <row r="791" spans="6:17" x14ac:dyDescent="0.3">
      <c r="F791">
        <f ca="1">COUNTIF(OFFSET('정보 입력 시트'!$G794, 0, 0, 1, 15), $E$2)</f>
        <v>0</v>
      </c>
      <c r="G791">
        <f ca="1">COUNTIF(OFFSET('정보 입력 시트'!$G794, 0, 0, 1, 15), $E$3)</f>
        <v>0</v>
      </c>
      <c r="H791" t="b">
        <f t="shared" ca="1" si="77"/>
        <v>0</v>
      </c>
      <c r="I791" t="str">
        <f ca="1">IF(NOT($H791), "", IF($F791=1,MATCH($E$2,OFFSET('정보 입력 시트'!$G794, 0, 0, 1, 15),0),0))</f>
        <v/>
      </c>
      <c r="J791" t="str">
        <f ca="1">IF(NOT($H791),"",IF($G791&lt;1, 0, MATCH($E$3,OFFSET('정보 입력 시트'!$G794, 0, 0, 1, 15),0)))</f>
        <v/>
      </c>
      <c r="K791" t="str">
        <f ca="1">IF(NOT($H791),"",IF($G791&lt;2, 0, MATCH($E$3,OFFSET('정보 입력 시트'!$G794, 0, J791, 1, 15-J791),0)+J791))</f>
        <v/>
      </c>
      <c r="L791" t="str">
        <f t="shared" ca="1" si="78"/>
        <v/>
      </c>
      <c r="M791" t="str" cm="1">
        <f t="array" aca="1" ref="M791" ca="1">_xlfn.IFS(NOT($H791),"",$L791=0,0,TRUE,J791)</f>
        <v/>
      </c>
      <c r="N791" t="str" cm="1">
        <f t="array" aca="1" ref="N791" ca="1">_xlfn.IFS(NOT($H791),"",$L791=0,0,TRUE,K791)</f>
        <v/>
      </c>
      <c r="O791" t="str" cm="1">
        <f t="array" aca="1" ref="O791" ca="1">_xlfn.IFS(NOT($H791), "", $F791=0, IF($G791=0, VLOOKUP("EMPTY",$D$29:$E$31,2,FALSE), VLOOKUP("REQUIRED",$D$29:$E$31,2,FALSE)), $F791&gt;1, VLOOKUP("OVER",$D$29:$E$31,2,FALSE), TRUE, VLOOKUP(I791, $A$9:$B$23, 2,FALSE))</f>
        <v/>
      </c>
      <c r="P791" t="str" cm="1">
        <f t="array" aca="1" ref="P791" ca="1">_xlfn.IFS(NOT($H791), "", $G791&lt;1, VLOOKUP("EMPTY",$D$29:$E$31,2,FALSE), $G791&gt;2, VLOOKUP("OVER",$D$29:$E$31,2,FALSE), TRUE, VLOOKUP(J791, $A$9:$B$23, 2,FALSE))</f>
        <v/>
      </c>
      <c r="Q791" t="str" cm="1">
        <f t="array" aca="1" ref="Q791" ca="1">_xlfn.IFS(NOT($H791), "", $G791&lt;2, VLOOKUP("EMPTY",$D$29:$E$31,2,FALSE), $G791&gt;2, VLOOKUP("OVER",$D$29:$E$31,2,FALSE), TRUE, VLOOKUP(K791, $A$9:$B$23, 2,FALSE))</f>
        <v/>
      </c>
    </row>
    <row r="792" spans="6:17" x14ac:dyDescent="0.3">
      <c r="F792">
        <f ca="1">COUNTIF(OFFSET('정보 입력 시트'!$G795, 0, 0, 1, 15), $E$2)</f>
        <v>0</v>
      </c>
      <c r="G792">
        <f ca="1">COUNTIF(OFFSET('정보 입력 시트'!$G795, 0, 0, 1, 15), $E$3)</f>
        <v>0</v>
      </c>
      <c r="H792" t="b">
        <f t="shared" ca="1" si="77"/>
        <v>0</v>
      </c>
      <c r="I792" t="str">
        <f ca="1">IF(NOT($H792), "", IF($F792=1,MATCH($E$2,OFFSET('정보 입력 시트'!$G795, 0, 0, 1, 15),0),0))</f>
        <v/>
      </c>
      <c r="J792" t="str">
        <f ca="1">IF(NOT($H792),"",IF($G792&lt;1, 0, MATCH($E$3,OFFSET('정보 입력 시트'!$G795, 0, 0, 1, 15),0)))</f>
        <v/>
      </c>
      <c r="K792" t="str">
        <f ca="1">IF(NOT($H792),"",IF($G792&lt;2, 0, MATCH($E$3,OFFSET('정보 입력 시트'!$G795, 0, J792, 1, 15-J792),0)+J792))</f>
        <v/>
      </c>
      <c r="L792" t="str">
        <f t="shared" ca="1" si="78"/>
        <v/>
      </c>
      <c r="M792" t="str" cm="1">
        <f t="array" aca="1" ref="M792" ca="1">_xlfn.IFS(NOT($H792),"",$L792=0,0,TRUE,J792)</f>
        <v/>
      </c>
      <c r="N792" t="str" cm="1">
        <f t="array" aca="1" ref="N792" ca="1">_xlfn.IFS(NOT($H792),"",$L792=0,0,TRUE,K792)</f>
        <v/>
      </c>
      <c r="O792" t="str" cm="1">
        <f t="array" aca="1" ref="O792" ca="1">_xlfn.IFS(NOT($H792), "", $F792=0, IF($G792=0, VLOOKUP("EMPTY",$D$29:$E$31,2,FALSE), VLOOKUP("REQUIRED",$D$29:$E$31,2,FALSE)), $F792&gt;1, VLOOKUP("OVER",$D$29:$E$31,2,FALSE), TRUE, VLOOKUP(I792, $A$9:$B$23, 2,FALSE))</f>
        <v/>
      </c>
      <c r="P792" t="str" cm="1">
        <f t="array" aca="1" ref="P792" ca="1">_xlfn.IFS(NOT($H792), "", $G792&lt;1, VLOOKUP("EMPTY",$D$29:$E$31,2,FALSE), $G792&gt;2, VLOOKUP("OVER",$D$29:$E$31,2,FALSE), TRUE, VLOOKUP(J792, $A$9:$B$23, 2,FALSE))</f>
        <v/>
      </c>
      <c r="Q792" t="str" cm="1">
        <f t="array" aca="1" ref="Q792" ca="1">_xlfn.IFS(NOT($H792), "", $G792&lt;2, VLOOKUP("EMPTY",$D$29:$E$31,2,FALSE), $G792&gt;2, VLOOKUP("OVER",$D$29:$E$31,2,FALSE), TRUE, VLOOKUP(K792, $A$9:$B$23, 2,FALSE))</f>
        <v/>
      </c>
    </row>
    <row r="793" spans="6:17" x14ac:dyDescent="0.3">
      <c r="F793">
        <f ca="1">COUNTIF(OFFSET('정보 입력 시트'!$G796, 0, 0, 1, 15), $E$2)</f>
        <v>0</v>
      </c>
      <c r="G793">
        <f ca="1">COUNTIF(OFFSET('정보 입력 시트'!$G796, 0, 0, 1, 15), $E$3)</f>
        <v>0</v>
      </c>
      <c r="H793" t="b">
        <f t="shared" ca="1" si="77"/>
        <v>0</v>
      </c>
      <c r="I793" t="str">
        <f ca="1">IF(NOT($H793), "", IF($F793=1,MATCH($E$2,OFFSET('정보 입력 시트'!$G796, 0, 0, 1, 15),0),0))</f>
        <v/>
      </c>
      <c r="J793" t="str">
        <f ca="1">IF(NOT($H793),"",IF($G793&lt;1, 0, MATCH($E$3,OFFSET('정보 입력 시트'!$G796, 0, 0, 1, 15),0)))</f>
        <v/>
      </c>
      <c r="K793" t="str">
        <f ca="1">IF(NOT($H793),"",IF($G793&lt;2, 0, MATCH($E$3,OFFSET('정보 입력 시트'!$G796, 0, J793, 1, 15-J793),0)+J793))</f>
        <v/>
      </c>
      <c r="L793" t="str">
        <f t="shared" ca="1" si="78"/>
        <v/>
      </c>
      <c r="M793" t="str" cm="1">
        <f t="array" aca="1" ref="M793" ca="1">_xlfn.IFS(NOT($H793),"",$L793=0,0,TRUE,J793)</f>
        <v/>
      </c>
      <c r="N793" t="str" cm="1">
        <f t="array" aca="1" ref="N793" ca="1">_xlfn.IFS(NOT($H793),"",$L793=0,0,TRUE,K793)</f>
        <v/>
      </c>
      <c r="O793" t="str" cm="1">
        <f t="array" aca="1" ref="O793" ca="1">_xlfn.IFS(NOT($H793), "", $F793=0, IF($G793=0, VLOOKUP("EMPTY",$D$29:$E$31,2,FALSE), VLOOKUP("REQUIRED",$D$29:$E$31,2,FALSE)), $F793&gt;1, VLOOKUP("OVER",$D$29:$E$31,2,FALSE), TRUE, VLOOKUP(I793, $A$9:$B$23, 2,FALSE))</f>
        <v/>
      </c>
      <c r="P793" t="str" cm="1">
        <f t="array" aca="1" ref="P793" ca="1">_xlfn.IFS(NOT($H793), "", $G793&lt;1, VLOOKUP("EMPTY",$D$29:$E$31,2,FALSE), $G793&gt;2, VLOOKUP("OVER",$D$29:$E$31,2,FALSE), TRUE, VLOOKUP(J793, $A$9:$B$23, 2,FALSE))</f>
        <v/>
      </c>
      <c r="Q793" t="str" cm="1">
        <f t="array" aca="1" ref="Q793" ca="1">_xlfn.IFS(NOT($H793), "", $G793&lt;2, VLOOKUP("EMPTY",$D$29:$E$31,2,FALSE), $G793&gt;2, VLOOKUP("OVER",$D$29:$E$31,2,FALSE), TRUE, VLOOKUP(K793, $A$9:$B$23, 2,FALSE))</f>
        <v/>
      </c>
    </row>
    <row r="794" spans="6:17" x14ac:dyDescent="0.3">
      <c r="F794">
        <f ca="1">COUNTIF(OFFSET('정보 입력 시트'!$G797, 0, 0, 1, 15), $E$2)</f>
        <v>0</v>
      </c>
      <c r="G794">
        <f ca="1">COUNTIF(OFFSET('정보 입력 시트'!$G797, 0, 0, 1, 15), $E$3)</f>
        <v>0</v>
      </c>
      <c r="H794" t="b">
        <f t="shared" ca="1" si="77"/>
        <v>0</v>
      </c>
      <c r="I794" t="str">
        <f ca="1">IF(NOT($H794), "", IF($F794=1,MATCH($E$2,OFFSET('정보 입력 시트'!$G797, 0, 0, 1, 15),0),0))</f>
        <v/>
      </c>
      <c r="J794" t="str">
        <f ca="1">IF(NOT($H794),"",IF($G794&lt;1, 0, MATCH($E$3,OFFSET('정보 입력 시트'!$G797, 0, 0, 1, 15),0)))</f>
        <v/>
      </c>
      <c r="K794" t="str">
        <f ca="1">IF(NOT($H794),"",IF($G794&lt;2, 0, MATCH($E$3,OFFSET('정보 입력 시트'!$G797, 0, J794, 1, 15-J794),0)+J794))</f>
        <v/>
      </c>
      <c r="L794" t="str">
        <f t="shared" ca="1" si="78"/>
        <v/>
      </c>
      <c r="M794" t="str" cm="1">
        <f t="array" aca="1" ref="M794" ca="1">_xlfn.IFS(NOT($H794),"",$L794=0,0,TRUE,J794)</f>
        <v/>
      </c>
      <c r="N794" t="str" cm="1">
        <f t="array" aca="1" ref="N794" ca="1">_xlfn.IFS(NOT($H794),"",$L794=0,0,TRUE,K794)</f>
        <v/>
      </c>
      <c r="O794" t="str" cm="1">
        <f t="array" aca="1" ref="O794" ca="1">_xlfn.IFS(NOT($H794), "", $F794=0, IF($G794=0, VLOOKUP("EMPTY",$D$29:$E$31,2,FALSE), VLOOKUP("REQUIRED",$D$29:$E$31,2,FALSE)), $F794&gt;1, VLOOKUP("OVER",$D$29:$E$31,2,FALSE), TRUE, VLOOKUP(I794, $A$9:$B$23, 2,FALSE))</f>
        <v/>
      </c>
      <c r="P794" t="str" cm="1">
        <f t="array" aca="1" ref="P794" ca="1">_xlfn.IFS(NOT($H794), "", $G794&lt;1, VLOOKUP("EMPTY",$D$29:$E$31,2,FALSE), $G794&gt;2, VLOOKUP("OVER",$D$29:$E$31,2,FALSE), TRUE, VLOOKUP(J794, $A$9:$B$23, 2,FALSE))</f>
        <v/>
      </c>
      <c r="Q794" t="str" cm="1">
        <f t="array" aca="1" ref="Q794" ca="1">_xlfn.IFS(NOT($H794), "", $G794&lt;2, VLOOKUP("EMPTY",$D$29:$E$31,2,FALSE), $G794&gt;2, VLOOKUP("OVER",$D$29:$E$31,2,FALSE), TRUE, VLOOKUP(K794, $A$9:$B$23, 2,FALSE))</f>
        <v/>
      </c>
    </row>
    <row r="795" spans="6:17" x14ac:dyDescent="0.3">
      <c r="F795">
        <f ca="1">COUNTIF(OFFSET('정보 입력 시트'!$G798, 0, 0, 1, 15), $E$2)</f>
        <v>0</v>
      </c>
      <c r="G795">
        <f ca="1">COUNTIF(OFFSET('정보 입력 시트'!$G798, 0, 0, 1, 15), $E$3)</f>
        <v>0</v>
      </c>
      <c r="H795" t="b">
        <f t="shared" ca="1" si="77"/>
        <v>0</v>
      </c>
      <c r="I795" t="str">
        <f ca="1">IF(NOT($H795), "", IF($F795=1,MATCH($E$2,OFFSET('정보 입력 시트'!$G798, 0, 0, 1, 15),0),0))</f>
        <v/>
      </c>
      <c r="J795" t="str">
        <f ca="1">IF(NOT($H795),"",IF($G795&lt;1, 0, MATCH($E$3,OFFSET('정보 입력 시트'!$G798, 0, 0, 1, 15),0)))</f>
        <v/>
      </c>
      <c r="K795" t="str">
        <f ca="1">IF(NOT($H795),"",IF($G795&lt;2, 0, MATCH($E$3,OFFSET('정보 입력 시트'!$G798, 0, J795, 1, 15-J795),0)+J795))</f>
        <v/>
      </c>
      <c r="L795" t="str">
        <f t="shared" ca="1" si="78"/>
        <v/>
      </c>
      <c r="M795" t="str" cm="1">
        <f t="array" aca="1" ref="M795" ca="1">_xlfn.IFS(NOT($H795),"",$L795=0,0,TRUE,J795)</f>
        <v/>
      </c>
      <c r="N795" t="str" cm="1">
        <f t="array" aca="1" ref="N795" ca="1">_xlfn.IFS(NOT($H795),"",$L795=0,0,TRUE,K795)</f>
        <v/>
      </c>
      <c r="O795" t="str" cm="1">
        <f t="array" aca="1" ref="O795" ca="1">_xlfn.IFS(NOT($H795), "", $F795=0, IF($G795=0, VLOOKUP("EMPTY",$D$29:$E$31,2,FALSE), VLOOKUP("REQUIRED",$D$29:$E$31,2,FALSE)), $F795&gt;1, VLOOKUP("OVER",$D$29:$E$31,2,FALSE), TRUE, VLOOKUP(I795, $A$9:$B$23, 2,FALSE))</f>
        <v/>
      </c>
      <c r="P795" t="str" cm="1">
        <f t="array" aca="1" ref="P795" ca="1">_xlfn.IFS(NOT($H795), "", $G795&lt;1, VLOOKUP("EMPTY",$D$29:$E$31,2,FALSE), $G795&gt;2, VLOOKUP("OVER",$D$29:$E$31,2,FALSE), TRUE, VLOOKUP(J795, $A$9:$B$23, 2,FALSE))</f>
        <v/>
      </c>
      <c r="Q795" t="str" cm="1">
        <f t="array" aca="1" ref="Q795" ca="1">_xlfn.IFS(NOT($H795), "", $G795&lt;2, VLOOKUP("EMPTY",$D$29:$E$31,2,FALSE), $G795&gt;2, VLOOKUP("OVER",$D$29:$E$31,2,FALSE), TRUE, VLOOKUP(K795, $A$9:$B$23, 2,FALSE))</f>
        <v/>
      </c>
    </row>
    <row r="796" spans="6:17" x14ac:dyDescent="0.3">
      <c r="F796">
        <f ca="1">COUNTIF(OFFSET('정보 입력 시트'!$G799, 0, 0, 1, 15), $E$2)</f>
        <v>0</v>
      </c>
      <c r="G796">
        <f ca="1">COUNTIF(OFFSET('정보 입력 시트'!$G799, 0, 0, 1, 15), $E$3)</f>
        <v>0</v>
      </c>
      <c r="H796" t="b">
        <f t="shared" ca="1" si="77"/>
        <v>0</v>
      </c>
      <c r="I796" t="str">
        <f ca="1">IF(NOT($H796), "", IF($F796=1,MATCH($E$2,OFFSET('정보 입력 시트'!$G799, 0, 0, 1, 15),0),0))</f>
        <v/>
      </c>
      <c r="J796" t="str">
        <f ca="1">IF(NOT($H796),"",IF($G796&lt;1, 0, MATCH($E$3,OFFSET('정보 입력 시트'!$G799, 0, 0, 1, 15),0)))</f>
        <v/>
      </c>
      <c r="K796" t="str">
        <f ca="1">IF(NOT($H796),"",IF($G796&lt;2, 0, MATCH($E$3,OFFSET('정보 입력 시트'!$G799, 0, J796, 1, 15-J796),0)+J796))</f>
        <v/>
      </c>
      <c r="L796" t="str">
        <f t="shared" ca="1" si="78"/>
        <v/>
      </c>
      <c r="M796" t="str" cm="1">
        <f t="array" aca="1" ref="M796" ca="1">_xlfn.IFS(NOT($H796),"",$L796=0,0,TRUE,J796)</f>
        <v/>
      </c>
      <c r="N796" t="str" cm="1">
        <f t="array" aca="1" ref="N796" ca="1">_xlfn.IFS(NOT($H796),"",$L796=0,0,TRUE,K796)</f>
        <v/>
      </c>
      <c r="O796" t="str" cm="1">
        <f t="array" aca="1" ref="O796" ca="1">_xlfn.IFS(NOT($H796), "", $F796=0, IF($G796=0, VLOOKUP("EMPTY",$D$29:$E$31,2,FALSE), VLOOKUP("REQUIRED",$D$29:$E$31,2,FALSE)), $F796&gt;1, VLOOKUP("OVER",$D$29:$E$31,2,FALSE), TRUE, VLOOKUP(I796, $A$9:$B$23, 2,FALSE))</f>
        <v/>
      </c>
      <c r="P796" t="str" cm="1">
        <f t="array" aca="1" ref="P796" ca="1">_xlfn.IFS(NOT($H796), "", $G796&lt;1, VLOOKUP("EMPTY",$D$29:$E$31,2,FALSE), $G796&gt;2, VLOOKUP("OVER",$D$29:$E$31,2,FALSE), TRUE, VLOOKUP(J796, $A$9:$B$23, 2,FALSE))</f>
        <v/>
      </c>
      <c r="Q796" t="str" cm="1">
        <f t="array" aca="1" ref="Q796" ca="1">_xlfn.IFS(NOT($H796), "", $G796&lt;2, VLOOKUP("EMPTY",$D$29:$E$31,2,FALSE), $G796&gt;2, VLOOKUP("OVER",$D$29:$E$31,2,FALSE), TRUE, VLOOKUP(K796, $A$9:$B$23, 2,FALSE))</f>
        <v/>
      </c>
    </row>
    <row r="797" spans="6:17" x14ac:dyDescent="0.3">
      <c r="F797">
        <f ca="1">COUNTIF(OFFSET('정보 입력 시트'!$G800, 0, 0, 1, 15), $E$2)</f>
        <v>0</v>
      </c>
      <c r="G797">
        <f ca="1">COUNTIF(OFFSET('정보 입력 시트'!$G800, 0, 0, 1, 15), $E$3)</f>
        <v>0</v>
      </c>
      <c r="H797" t="b">
        <f t="shared" ca="1" si="77"/>
        <v>0</v>
      </c>
      <c r="I797" t="str">
        <f ca="1">IF(NOT($H797), "", IF($F797=1,MATCH($E$2,OFFSET('정보 입력 시트'!$G800, 0, 0, 1, 15),0),0))</f>
        <v/>
      </c>
      <c r="J797" t="str">
        <f ca="1">IF(NOT($H797),"",IF($G797&lt;1, 0, MATCH($E$3,OFFSET('정보 입력 시트'!$G800, 0, 0, 1, 15),0)))</f>
        <v/>
      </c>
      <c r="K797" t="str">
        <f ca="1">IF(NOT($H797),"",IF($G797&lt;2, 0, MATCH($E$3,OFFSET('정보 입력 시트'!$G800, 0, J797, 1, 15-J797),0)+J797))</f>
        <v/>
      </c>
      <c r="L797" t="str">
        <f t="shared" ca="1" si="78"/>
        <v/>
      </c>
      <c r="M797" t="str" cm="1">
        <f t="array" aca="1" ref="M797" ca="1">_xlfn.IFS(NOT($H797),"",$L797=0,0,TRUE,J797)</f>
        <v/>
      </c>
      <c r="N797" t="str" cm="1">
        <f t="array" aca="1" ref="N797" ca="1">_xlfn.IFS(NOT($H797),"",$L797=0,0,TRUE,K797)</f>
        <v/>
      </c>
      <c r="O797" t="str" cm="1">
        <f t="array" aca="1" ref="O797" ca="1">_xlfn.IFS(NOT($H797), "", $F797=0, IF($G797=0, VLOOKUP("EMPTY",$D$29:$E$31,2,FALSE), VLOOKUP("REQUIRED",$D$29:$E$31,2,FALSE)), $F797&gt;1, VLOOKUP("OVER",$D$29:$E$31,2,FALSE), TRUE, VLOOKUP(I797, $A$9:$B$23, 2,FALSE))</f>
        <v/>
      </c>
      <c r="P797" t="str" cm="1">
        <f t="array" aca="1" ref="P797" ca="1">_xlfn.IFS(NOT($H797), "", $G797&lt;1, VLOOKUP("EMPTY",$D$29:$E$31,2,FALSE), $G797&gt;2, VLOOKUP("OVER",$D$29:$E$31,2,FALSE), TRUE, VLOOKUP(J797, $A$9:$B$23, 2,FALSE))</f>
        <v/>
      </c>
      <c r="Q797" t="str" cm="1">
        <f t="array" aca="1" ref="Q797" ca="1">_xlfn.IFS(NOT($H797), "", $G797&lt;2, VLOOKUP("EMPTY",$D$29:$E$31,2,FALSE), $G797&gt;2, VLOOKUP("OVER",$D$29:$E$31,2,FALSE), TRUE, VLOOKUP(K797, $A$9:$B$23, 2,FALSE))</f>
        <v/>
      </c>
    </row>
    <row r="798" spans="6:17" x14ac:dyDescent="0.3">
      <c r="F798">
        <f ca="1">COUNTIF(OFFSET('정보 입력 시트'!$G801, 0, 0, 1, 15), $E$2)</f>
        <v>0</v>
      </c>
      <c r="G798">
        <f ca="1">COUNTIF(OFFSET('정보 입력 시트'!$G801, 0, 0, 1, 15), $E$3)</f>
        <v>0</v>
      </c>
      <c r="H798" t="b">
        <f t="shared" ca="1" si="77"/>
        <v>0</v>
      </c>
      <c r="I798" t="str">
        <f ca="1">IF(NOT($H798), "", IF($F798=1,MATCH($E$2,OFFSET('정보 입력 시트'!$G801, 0, 0, 1, 15),0),0))</f>
        <v/>
      </c>
      <c r="J798" t="str">
        <f ca="1">IF(NOT($H798),"",IF($G798&lt;1, 0, MATCH($E$3,OFFSET('정보 입력 시트'!$G801, 0, 0, 1, 15),0)))</f>
        <v/>
      </c>
      <c r="K798" t="str">
        <f ca="1">IF(NOT($H798),"",IF($G798&lt;2, 0, MATCH($E$3,OFFSET('정보 입력 시트'!$G801, 0, J798, 1, 15-J798),0)+J798))</f>
        <v/>
      </c>
      <c r="L798" t="str">
        <f t="shared" ca="1" si="78"/>
        <v/>
      </c>
      <c r="M798" t="str" cm="1">
        <f t="array" aca="1" ref="M798" ca="1">_xlfn.IFS(NOT($H798),"",$L798=0,0,TRUE,J798)</f>
        <v/>
      </c>
      <c r="N798" t="str" cm="1">
        <f t="array" aca="1" ref="N798" ca="1">_xlfn.IFS(NOT($H798),"",$L798=0,0,TRUE,K798)</f>
        <v/>
      </c>
      <c r="O798" t="str" cm="1">
        <f t="array" aca="1" ref="O798" ca="1">_xlfn.IFS(NOT($H798), "", $F798=0, IF($G798=0, VLOOKUP("EMPTY",$D$29:$E$31,2,FALSE), VLOOKUP("REQUIRED",$D$29:$E$31,2,FALSE)), $F798&gt;1, VLOOKUP("OVER",$D$29:$E$31,2,FALSE), TRUE, VLOOKUP(I798, $A$9:$B$23, 2,FALSE))</f>
        <v/>
      </c>
      <c r="P798" t="str" cm="1">
        <f t="array" aca="1" ref="P798" ca="1">_xlfn.IFS(NOT($H798), "", $G798&lt;1, VLOOKUP("EMPTY",$D$29:$E$31,2,FALSE), $G798&gt;2, VLOOKUP("OVER",$D$29:$E$31,2,FALSE), TRUE, VLOOKUP(J798, $A$9:$B$23, 2,FALSE))</f>
        <v/>
      </c>
      <c r="Q798" t="str" cm="1">
        <f t="array" aca="1" ref="Q798" ca="1">_xlfn.IFS(NOT($H798), "", $G798&lt;2, VLOOKUP("EMPTY",$D$29:$E$31,2,FALSE), $G798&gt;2, VLOOKUP("OVER",$D$29:$E$31,2,FALSE), TRUE, VLOOKUP(K798, $A$9:$B$23, 2,FALSE))</f>
        <v/>
      </c>
    </row>
    <row r="799" spans="6:17" x14ac:dyDescent="0.3">
      <c r="F799">
        <f ca="1">COUNTIF(OFFSET('정보 입력 시트'!$G802, 0, 0, 1, 15), $E$2)</f>
        <v>0</v>
      </c>
      <c r="G799">
        <f ca="1">COUNTIF(OFFSET('정보 입력 시트'!$G802, 0, 0, 1, 15), $E$3)</f>
        <v>0</v>
      </c>
      <c r="H799" t="b">
        <f t="shared" ca="1" si="77"/>
        <v>0</v>
      </c>
      <c r="I799" t="str">
        <f ca="1">IF(NOT($H799), "", IF($F799=1,MATCH($E$2,OFFSET('정보 입력 시트'!$G802, 0, 0, 1, 15),0),0))</f>
        <v/>
      </c>
      <c r="J799" t="str">
        <f ca="1">IF(NOT($H799),"",IF($G799&lt;1, 0, MATCH($E$3,OFFSET('정보 입력 시트'!$G802, 0, 0, 1, 15),0)))</f>
        <v/>
      </c>
      <c r="K799" t="str">
        <f ca="1">IF(NOT($H799),"",IF($G799&lt;2, 0, MATCH($E$3,OFFSET('정보 입력 시트'!$G802, 0, J799, 1, 15-J799),0)+J799))</f>
        <v/>
      </c>
      <c r="L799" t="str">
        <f t="shared" ca="1" si="78"/>
        <v/>
      </c>
      <c r="M799" t="str" cm="1">
        <f t="array" aca="1" ref="M799" ca="1">_xlfn.IFS(NOT($H799),"",$L799=0,0,TRUE,J799)</f>
        <v/>
      </c>
      <c r="N799" t="str" cm="1">
        <f t="array" aca="1" ref="N799" ca="1">_xlfn.IFS(NOT($H799),"",$L799=0,0,TRUE,K799)</f>
        <v/>
      </c>
      <c r="O799" t="str" cm="1">
        <f t="array" aca="1" ref="O799" ca="1">_xlfn.IFS(NOT($H799), "", $F799=0, IF($G799=0, VLOOKUP("EMPTY",$D$29:$E$31,2,FALSE), VLOOKUP("REQUIRED",$D$29:$E$31,2,FALSE)), $F799&gt;1, VLOOKUP("OVER",$D$29:$E$31,2,FALSE), TRUE, VLOOKUP(I799, $A$9:$B$23, 2,FALSE))</f>
        <v/>
      </c>
      <c r="P799" t="str" cm="1">
        <f t="array" aca="1" ref="P799" ca="1">_xlfn.IFS(NOT($H799), "", $G799&lt;1, VLOOKUP("EMPTY",$D$29:$E$31,2,FALSE), $G799&gt;2, VLOOKUP("OVER",$D$29:$E$31,2,FALSE), TRUE, VLOOKUP(J799, $A$9:$B$23, 2,FALSE))</f>
        <v/>
      </c>
      <c r="Q799" t="str" cm="1">
        <f t="array" aca="1" ref="Q799" ca="1">_xlfn.IFS(NOT($H799), "", $G799&lt;2, VLOOKUP("EMPTY",$D$29:$E$31,2,FALSE), $G799&gt;2, VLOOKUP("OVER",$D$29:$E$31,2,FALSE), TRUE, VLOOKUP(K799, $A$9:$B$23, 2,FALSE))</f>
        <v/>
      </c>
    </row>
    <row r="800" spans="6:17" x14ac:dyDescent="0.3">
      <c r="F800">
        <f ca="1">COUNTIF(OFFSET('정보 입력 시트'!$G803, 0, 0, 1, 15), $E$2)</f>
        <v>0</v>
      </c>
      <c r="G800">
        <f ca="1">COUNTIF(OFFSET('정보 입력 시트'!$G803, 0, 0, 1, 15), $E$3)</f>
        <v>0</v>
      </c>
      <c r="H800" t="b">
        <f t="shared" ca="1" si="77"/>
        <v>0</v>
      </c>
      <c r="I800" t="str">
        <f ca="1">IF(NOT($H800), "", IF($F800=1,MATCH($E$2,OFFSET('정보 입력 시트'!$G803, 0, 0, 1, 15),0),0))</f>
        <v/>
      </c>
      <c r="J800" t="str">
        <f ca="1">IF(NOT($H800),"",IF($G800&lt;1, 0, MATCH($E$3,OFFSET('정보 입력 시트'!$G803, 0, 0, 1, 15),0)))</f>
        <v/>
      </c>
      <c r="K800" t="str">
        <f ca="1">IF(NOT($H800),"",IF($G800&lt;2, 0, MATCH($E$3,OFFSET('정보 입력 시트'!$G803, 0, J800, 1, 15-J800),0)+J800))</f>
        <v/>
      </c>
      <c r="L800" t="str">
        <f t="shared" ca="1" si="78"/>
        <v/>
      </c>
      <c r="M800" t="str" cm="1">
        <f t="array" aca="1" ref="M800" ca="1">_xlfn.IFS(NOT($H800),"",$L800=0,0,TRUE,J800)</f>
        <v/>
      </c>
      <c r="N800" t="str" cm="1">
        <f t="array" aca="1" ref="N800" ca="1">_xlfn.IFS(NOT($H800),"",$L800=0,0,TRUE,K800)</f>
        <v/>
      </c>
      <c r="O800" t="str" cm="1">
        <f t="array" aca="1" ref="O800" ca="1">_xlfn.IFS(NOT($H800), "", $F800=0, IF($G800=0, VLOOKUP("EMPTY",$D$29:$E$31,2,FALSE), VLOOKUP("REQUIRED",$D$29:$E$31,2,FALSE)), $F800&gt;1, VLOOKUP("OVER",$D$29:$E$31,2,FALSE), TRUE, VLOOKUP(I800, $A$9:$B$23, 2,FALSE))</f>
        <v/>
      </c>
      <c r="P800" t="str" cm="1">
        <f t="array" aca="1" ref="P800" ca="1">_xlfn.IFS(NOT($H800), "", $G800&lt;1, VLOOKUP("EMPTY",$D$29:$E$31,2,FALSE), $G800&gt;2, VLOOKUP("OVER",$D$29:$E$31,2,FALSE), TRUE, VLOOKUP(J800, $A$9:$B$23, 2,FALSE))</f>
        <v/>
      </c>
      <c r="Q800" t="str" cm="1">
        <f t="array" aca="1" ref="Q800" ca="1">_xlfn.IFS(NOT($H800), "", $G800&lt;2, VLOOKUP("EMPTY",$D$29:$E$31,2,FALSE), $G800&gt;2, VLOOKUP("OVER",$D$29:$E$31,2,FALSE), TRUE, VLOOKUP(K800, $A$9:$B$23, 2,FALSE))</f>
        <v/>
      </c>
    </row>
    <row r="801" spans="6:17" x14ac:dyDescent="0.3">
      <c r="F801">
        <f ca="1">COUNTIF(OFFSET('정보 입력 시트'!$G804, 0, 0, 1, 15), $E$2)</f>
        <v>0</v>
      </c>
      <c r="G801">
        <f ca="1">COUNTIF(OFFSET('정보 입력 시트'!$G804, 0, 0, 1, 15), $E$3)</f>
        <v>0</v>
      </c>
      <c r="H801" t="b">
        <f t="shared" ca="1" si="77"/>
        <v>0</v>
      </c>
      <c r="I801" t="str">
        <f ca="1">IF(NOT($H801), "", IF($F801=1,MATCH($E$2,OFFSET('정보 입력 시트'!$G804, 0, 0, 1, 15),0),0))</f>
        <v/>
      </c>
      <c r="J801" t="str">
        <f ca="1">IF(NOT($H801),"",IF($G801&lt;1, 0, MATCH($E$3,OFFSET('정보 입력 시트'!$G804, 0, 0, 1, 15),0)))</f>
        <v/>
      </c>
      <c r="K801" t="str">
        <f ca="1">IF(NOT($H801),"",IF($G801&lt;2, 0, MATCH($E$3,OFFSET('정보 입력 시트'!$G804, 0, J801, 1, 15-J801),0)+J801))</f>
        <v/>
      </c>
      <c r="L801" t="str">
        <f t="shared" ca="1" si="78"/>
        <v/>
      </c>
      <c r="M801" t="str" cm="1">
        <f t="array" aca="1" ref="M801" ca="1">_xlfn.IFS(NOT($H801),"",$L801=0,0,TRUE,J801)</f>
        <v/>
      </c>
      <c r="N801" t="str" cm="1">
        <f t="array" aca="1" ref="N801" ca="1">_xlfn.IFS(NOT($H801),"",$L801=0,0,TRUE,K801)</f>
        <v/>
      </c>
      <c r="O801" t="str" cm="1">
        <f t="array" aca="1" ref="O801" ca="1">_xlfn.IFS(NOT($H801), "", $F801=0, IF($G801=0, VLOOKUP("EMPTY",$D$29:$E$31,2,FALSE), VLOOKUP("REQUIRED",$D$29:$E$31,2,FALSE)), $F801&gt;1, VLOOKUP("OVER",$D$29:$E$31,2,FALSE), TRUE, VLOOKUP(I801, $A$9:$B$23, 2,FALSE))</f>
        <v/>
      </c>
      <c r="P801" t="str" cm="1">
        <f t="array" aca="1" ref="P801" ca="1">_xlfn.IFS(NOT($H801), "", $G801&lt;1, VLOOKUP("EMPTY",$D$29:$E$31,2,FALSE), $G801&gt;2, VLOOKUP("OVER",$D$29:$E$31,2,FALSE), TRUE, VLOOKUP(J801, $A$9:$B$23, 2,FALSE))</f>
        <v/>
      </c>
      <c r="Q801" t="str" cm="1">
        <f t="array" aca="1" ref="Q801" ca="1">_xlfn.IFS(NOT($H801), "", $G801&lt;2, VLOOKUP("EMPTY",$D$29:$E$31,2,FALSE), $G801&gt;2, VLOOKUP("OVER",$D$29:$E$31,2,FALSE), TRUE, VLOOKUP(K801, $A$9:$B$23, 2,FALSE))</f>
        <v/>
      </c>
    </row>
    <row r="802" spans="6:17" x14ac:dyDescent="0.3">
      <c r="F802">
        <f ca="1">COUNTIF(OFFSET('정보 입력 시트'!$G805, 0, 0, 1, 15), $E$2)</f>
        <v>0</v>
      </c>
      <c r="G802">
        <f ca="1">COUNTIF(OFFSET('정보 입력 시트'!$G805, 0, 0, 1, 15), $E$3)</f>
        <v>0</v>
      </c>
      <c r="H802" t="b">
        <f t="shared" ca="1" si="77"/>
        <v>0</v>
      </c>
      <c r="I802" t="str">
        <f ca="1">IF(NOT($H802), "", IF($F802=1,MATCH($E$2,OFFSET('정보 입력 시트'!$G805, 0, 0, 1, 15),0),0))</f>
        <v/>
      </c>
      <c r="J802" t="str">
        <f ca="1">IF(NOT($H802),"",IF($G802&lt;1, 0, MATCH($E$3,OFFSET('정보 입력 시트'!$G805, 0, 0, 1, 15),0)))</f>
        <v/>
      </c>
      <c r="K802" t="str">
        <f ca="1">IF(NOT($H802),"",IF($G802&lt;2, 0, MATCH($E$3,OFFSET('정보 입력 시트'!$G805, 0, J802, 1, 15-J802),0)+J802))</f>
        <v/>
      </c>
      <c r="L802" t="str">
        <f t="shared" ca="1" si="78"/>
        <v/>
      </c>
      <c r="M802" t="str" cm="1">
        <f t="array" aca="1" ref="M802" ca="1">_xlfn.IFS(NOT($H802),"",$L802=0,0,TRUE,J802)</f>
        <v/>
      </c>
      <c r="N802" t="str" cm="1">
        <f t="array" aca="1" ref="N802" ca="1">_xlfn.IFS(NOT($H802),"",$L802=0,0,TRUE,K802)</f>
        <v/>
      </c>
      <c r="O802" t="str" cm="1">
        <f t="array" aca="1" ref="O802" ca="1">_xlfn.IFS(NOT($H802), "", $F802=0, IF($G802=0, VLOOKUP("EMPTY",$D$29:$E$31,2,FALSE), VLOOKUP("REQUIRED",$D$29:$E$31,2,FALSE)), $F802&gt;1, VLOOKUP("OVER",$D$29:$E$31,2,FALSE), TRUE, VLOOKUP(I802, $A$9:$B$23, 2,FALSE))</f>
        <v/>
      </c>
      <c r="P802" t="str" cm="1">
        <f t="array" aca="1" ref="P802" ca="1">_xlfn.IFS(NOT($H802), "", $G802&lt;1, VLOOKUP("EMPTY",$D$29:$E$31,2,FALSE), $G802&gt;2, VLOOKUP("OVER",$D$29:$E$31,2,FALSE), TRUE, VLOOKUP(J802, $A$9:$B$23, 2,FALSE))</f>
        <v/>
      </c>
      <c r="Q802" t="str" cm="1">
        <f t="array" aca="1" ref="Q802" ca="1">_xlfn.IFS(NOT($H802), "", $G802&lt;2, VLOOKUP("EMPTY",$D$29:$E$31,2,FALSE), $G802&gt;2, VLOOKUP("OVER",$D$29:$E$31,2,FALSE), TRUE, VLOOKUP(K802, $A$9:$B$23, 2,FALSE))</f>
        <v/>
      </c>
    </row>
    <row r="803" spans="6:17" x14ac:dyDescent="0.3">
      <c r="F803">
        <f ca="1">COUNTIF(OFFSET('정보 입력 시트'!$G806, 0, 0, 1, 15), $E$2)</f>
        <v>0</v>
      </c>
      <c r="G803">
        <f ca="1">COUNTIF(OFFSET('정보 입력 시트'!$G806, 0, 0, 1, 15), $E$3)</f>
        <v>0</v>
      </c>
      <c r="H803" t="b">
        <f t="shared" ca="1" si="77"/>
        <v>0</v>
      </c>
      <c r="I803" t="str">
        <f ca="1">IF(NOT($H803), "", IF($F803=1,MATCH($E$2,OFFSET('정보 입력 시트'!$G806, 0, 0, 1, 15),0),0))</f>
        <v/>
      </c>
      <c r="J803" t="str">
        <f ca="1">IF(NOT($H803),"",IF($G803&lt;1, 0, MATCH($E$3,OFFSET('정보 입력 시트'!$G806, 0, 0, 1, 15),0)))</f>
        <v/>
      </c>
      <c r="K803" t="str">
        <f ca="1">IF(NOT($H803),"",IF($G803&lt;2, 0, MATCH($E$3,OFFSET('정보 입력 시트'!$G806, 0, J803, 1, 15-J803),0)+J803))</f>
        <v/>
      </c>
      <c r="L803" t="str">
        <f t="shared" ca="1" si="78"/>
        <v/>
      </c>
      <c r="M803" t="str" cm="1">
        <f t="array" aca="1" ref="M803" ca="1">_xlfn.IFS(NOT($H803),"",$L803=0,0,TRUE,J803)</f>
        <v/>
      </c>
      <c r="N803" t="str" cm="1">
        <f t="array" aca="1" ref="N803" ca="1">_xlfn.IFS(NOT($H803),"",$L803=0,0,TRUE,K803)</f>
        <v/>
      </c>
      <c r="O803" t="str" cm="1">
        <f t="array" aca="1" ref="O803" ca="1">_xlfn.IFS(NOT($H803), "", $F803=0, IF($G803=0, VLOOKUP("EMPTY",$D$29:$E$31,2,FALSE), VLOOKUP("REQUIRED",$D$29:$E$31,2,FALSE)), $F803&gt;1, VLOOKUP("OVER",$D$29:$E$31,2,FALSE), TRUE, VLOOKUP(I803, $A$9:$B$23, 2,FALSE))</f>
        <v/>
      </c>
      <c r="P803" t="str" cm="1">
        <f t="array" aca="1" ref="P803" ca="1">_xlfn.IFS(NOT($H803), "", $G803&lt;1, VLOOKUP("EMPTY",$D$29:$E$31,2,FALSE), $G803&gt;2, VLOOKUP("OVER",$D$29:$E$31,2,FALSE), TRUE, VLOOKUP(J803, $A$9:$B$23, 2,FALSE))</f>
        <v/>
      </c>
      <c r="Q803" t="str" cm="1">
        <f t="array" aca="1" ref="Q803" ca="1">_xlfn.IFS(NOT($H803), "", $G803&lt;2, VLOOKUP("EMPTY",$D$29:$E$31,2,FALSE), $G803&gt;2, VLOOKUP("OVER",$D$29:$E$31,2,FALSE), TRUE, VLOOKUP(K803, $A$9:$B$23, 2,FALSE))</f>
        <v/>
      </c>
    </row>
    <row r="804" spans="6:17" x14ac:dyDescent="0.3">
      <c r="F804">
        <f ca="1">COUNTIF(OFFSET('정보 입력 시트'!$G807, 0, 0, 1, 15), $E$2)</f>
        <v>0</v>
      </c>
      <c r="G804">
        <f ca="1">COUNTIF(OFFSET('정보 입력 시트'!$G807, 0, 0, 1, 15), $E$3)</f>
        <v>0</v>
      </c>
      <c r="H804" t="b">
        <f t="shared" ca="1" si="77"/>
        <v>0</v>
      </c>
      <c r="I804" t="str">
        <f ca="1">IF(NOT($H804), "", IF($F804=1,MATCH($E$2,OFFSET('정보 입력 시트'!$G807, 0, 0, 1, 15),0),0))</f>
        <v/>
      </c>
      <c r="J804" t="str">
        <f ca="1">IF(NOT($H804),"",IF($G804&lt;1, 0, MATCH($E$3,OFFSET('정보 입력 시트'!$G807, 0, 0, 1, 15),0)))</f>
        <v/>
      </c>
      <c r="K804" t="str">
        <f ca="1">IF(NOT($H804),"",IF($G804&lt;2, 0, MATCH($E$3,OFFSET('정보 입력 시트'!$G807, 0, J804, 1, 15-J804),0)+J804))</f>
        <v/>
      </c>
      <c r="L804" t="str">
        <f t="shared" ca="1" si="78"/>
        <v/>
      </c>
      <c r="M804" t="str" cm="1">
        <f t="array" aca="1" ref="M804" ca="1">_xlfn.IFS(NOT($H804),"",$L804=0,0,TRUE,J804)</f>
        <v/>
      </c>
      <c r="N804" t="str" cm="1">
        <f t="array" aca="1" ref="N804" ca="1">_xlfn.IFS(NOT($H804),"",$L804=0,0,TRUE,K804)</f>
        <v/>
      </c>
      <c r="O804" t="str" cm="1">
        <f t="array" aca="1" ref="O804" ca="1">_xlfn.IFS(NOT($H804), "", $F804=0, IF($G804=0, VLOOKUP("EMPTY",$D$29:$E$31,2,FALSE), VLOOKUP("REQUIRED",$D$29:$E$31,2,FALSE)), $F804&gt;1, VLOOKUP("OVER",$D$29:$E$31,2,FALSE), TRUE, VLOOKUP(I804, $A$9:$B$23, 2,FALSE))</f>
        <v/>
      </c>
      <c r="P804" t="str" cm="1">
        <f t="array" aca="1" ref="P804" ca="1">_xlfn.IFS(NOT($H804), "", $G804&lt;1, VLOOKUP("EMPTY",$D$29:$E$31,2,FALSE), $G804&gt;2, VLOOKUP("OVER",$D$29:$E$31,2,FALSE), TRUE, VLOOKUP(J804, $A$9:$B$23, 2,FALSE))</f>
        <v/>
      </c>
      <c r="Q804" t="str" cm="1">
        <f t="array" aca="1" ref="Q804" ca="1">_xlfn.IFS(NOT($H804), "", $G804&lt;2, VLOOKUP("EMPTY",$D$29:$E$31,2,FALSE), $G804&gt;2, VLOOKUP("OVER",$D$29:$E$31,2,FALSE), TRUE, VLOOKUP(K804, $A$9:$B$23, 2,FALSE))</f>
        <v/>
      </c>
    </row>
    <row r="805" spans="6:17" x14ac:dyDescent="0.3">
      <c r="F805">
        <f ca="1">COUNTIF(OFFSET('정보 입력 시트'!$G808, 0, 0, 1, 15), $E$2)</f>
        <v>0</v>
      </c>
      <c r="G805">
        <f ca="1">COUNTIF(OFFSET('정보 입력 시트'!$G808, 0, 0, 1, 15), $E$3)</f>
        <v>0</v>
      </c>
      <c r="H805" t="b">
        <f t="shared" ca="1" si="77"/>
        <v>0</v>
      </c>
      <c r="I805" t="str">
        <f ca="1">IF(NOT($H805), "", IF($F805=1,MATCH($E$2,OFFSET('정보 입력 시트'!$G808, 0, 0, 1, 15),0),0))</f>
        <v/>
      </c>
      <c r="J805" t="str">
        <f ca="1">IF(NOT($H805),"",IF($G805&lt;1, 0, MATCH($E$3,OFFSET('정보 입력 시트'!$G808, 0, 0, 1, 15),0)))</f>
        <v/>
      </c>
      <c r="K805" t="str">
        <f ca="1">IF(NOT($H805),"",IF($G805&lt;2, 0, MATCH($E$3,OFFSET('정보 입력 시트'!$G808, 0, J805, 1, 15-J805),0)+J805))</f>
        <v/>
      </c>
      <c r="L805" t="str">
        <f t="shared" ca="1" si="78"/>
        <v/>
      </c>
      <c r="M805" t="str" cm="1">
        <f t="array" aca="1" ref="M805" ca="1">_xlfn.IFS(NOT($H805),"",$L805=0,0,TRUE,J805)</f>
        <v/>
      </c>
      <c r="N805" t="str" cm="1">
        <f t="array" aca="1" ref="N805" ca="1">_xlfn.IFS(NOT($H805),"",$L805=0,0,TRUE,K805)</f>
        <v/>
      </c>
      <c r="O805" t="str" cm="1">
        <f t="array" aca="1" ref="O805" ca="1">_xlfn.IFS(NOT($H805), "", $F805=0, IF($G805=0, VLOOKUP("EMPTY",$D$29:$E$31,2,FALSE), VLOOKUP("REQUIRED",$D$29:$E$31,2,FALSE)), $F805&gt;1, VLOOKUP("OVER",$D$29:$E$31,2,FALSE), TRUE, VLOOKUP(I805, $A$9:$B$23, 2,FALSE))</f>
        <v/>
      </c>
      <c r="P805" t="str" cm="1">
        <f t="array" aca="1" ref="P805" ca="1">_xlfn.IFS(NOT($H805), "", $G805&lt;1, VLOOKUP("EMPTY",$D$29:$E$31,2,FALSE), $G805&gt;2, VLOOKUP("OVER",$D$29:$E$31,2,FALSE), TRUE, VLOOKUP(J805, $A$9:$B$23, 2,FALSE))</f>
        <v/>
      </c>
      <c r="Q805" t="str" cm="1">
        <f t="array" aca="1" ref="Q805" ca="1">_xlfn.IFS(NOT($H805), "", $G805&lt;2, VLOOKUP("EMPTY",$D$29:$E$31,2,FALSE), $G805&gt;2, VLOOKUP("OVER",$D$29:$E$31,2,FALSE), TRUE, VLOOKUP(K805, $A$9:$B$23, 2,FALSE))</f>
        <v/>
      </c>
    </row>
    <row r="806" spans="6:17" x14ac:dyDescent="0.3">
      <c r="F806">
        <f ca="1">COUNTIF(OFFSET('정보 입력 시트'!$G809, 0, 0, 1, 15), $E$2)</f>
        <v>0</v>
      </c>
      <c r="G806">
        <f ca="1">COUNTIF(OFFSET('정보 입력 시트'!$G809, 0, 0, 1, 15), $E$3)</f>
        <v>0</v>
      </c>
      <c r="H806" t="b">
        <f t="shared" ca="1" si="77"/>
        <v>0</v>
      </c>
      <c r="I806" t="str">
        <f ca="1">IF(NOT($H806), "", IF($F806=1,MATCH($E$2,OFFSET('정보 입력 시트'!$G809, 0, 0, 1, 15),0),0))</f>
        <v/>
      </c>
      <c r="J806" t="str">
        <f ca="1">IF(NOT($H806),"",IF($G806&lt;1, 0, MATCH($E$3,OFFSET('정보 입력 시트'!$G809, 0, 0, 1, 15),0)))</f>
        <v/>
      </c>
      <c r="K806" t="str">
        <f ca="1">IF(NOT($H806),"",IF($G806&lt;2, 0, MATCH($E$3,OFFSET('정보 입력 시트'!$G809, 0, J806, 1, 15-J806),0)+J806))</f>
        <v/>
      </c>
      <c r="L806" t="str">
        <f t="shared" ca="1" si="78"/>
        <v/>
      </c>
      <c r="M806" t="str" cm="1">
        <f t="array" aca="1" ref="M806" ca="1">_xlfn.IFS(NOT($H806),"",$L806=0,0,TRUE,J806)</f>
        <v/>
      </c>
      <c r="N806" t="str" cm="1">
        <f t="array" aca="1" ref="N806" ca="1">_xlfn.IFS(NOT($H806),"",$L806=0,0,TRUE,K806)</f>
        <v/>
      </c>
      <c r="O806" t="str" cm="1">
        <f t="array" aca="1" ref="O806" ca="1">_xlfn.IFS(NOT($H806), "", $F806=0, IF($G806=0, VLOOKUP("EMPTY",$D$29:$E$31,2,FALSE), VLOOKUP("REQUIRED",$D$29:$E$31,2,FALSE)), $F806&gt;1, VLOOKUP("OVER",$D$29:$E$31,2,FALSE), TRUE, VLOOKUP(I806, $A$9:$B$23, 2,FALSE))</f>
        <v/>
      </c>
      <c r="P806" t="str" cm="1">
        <f t="array" aca="1" ref="P806" ca="1">_xlfn.IFS(NOT($H806), "", $G806&lt;1, VLOOKUP("EMPTY",$D$29:$E$31,2,FALSE), $G806&gt;2, VLOOKUP("OVER",$D$29:$E$31,2,FALSE), TRUE, VLOOKUP(J806, $A$9:$B$23, 2,FALSE))</f>
        <v/>
      </c>
      <c r="Q806" t="str" cm="1">
        <f t="array" aca="1" ref="Q806" ca="1">_xlfn.IFS(NOT($H806), "", $G806&lt;2, VLOOKUP("EMPTY",$D$29:$E$31,2,FALSE), $G806&gt;2, VLOOKUP("OVER",$D$29:$E$31,2,FALSE), TRUE, VLOOKUP(K806, $A$9:$B$23, 2,FALSE))</f>
        <v/>
      </c>
    </row>
    <row r="807" spans="6:17" x14ac:dyDescent="0.3">
      <c r="F807">
        <f ca="1">COUNTIF(OFFSET('정보 입력 시트'!$G810, 0, 0, 1, 15), $E$2)</f>
        <v>0</v>
      </c>
      <c r="G807">
        <f ca="1">COUNTIF(OFFSET('정보 입력 시트'!$G810, 0, 0, 1, 15), $E$3)</f>
        <v>0</v>
      </c>
      <c r="H807" t="b">
        <f t="shared" ca="1" si="77"/>
        <v>0</v>
      </c>
      <c r="I807" t="str">
        <f ca="1">IF(NOT($H807), "", IF($F807=1,MATCH($E$2,OFFSET('정보 입력 시트'!$G810, 0, 0, 1, 15),0),0))</f>
        <v/>
      </c>
      <c r="J807" t="str">
        <f ca="1">IF(NOT($H807),"",IF($G807&lt;1, 0, MATCH($E$3,OFFSET('정보 입력 시트'!$G810, 0, 0, 1, 15),0)))</f>
        <v/>
      </c>
      <c r="K807" t="str">
        <f ca="1">IF(NOT($H807),"",IF($G807&lt;2, 0, MATCH($E$3,OFFSET('정보 입력 시트'!$G810, 0, J807, 1, 15-J807),0)+J807))</f>
        <v/>
      </c>
      <c r="L807" t="str">
        <f t="shared" ca="1" si="78"/>
        <v/>
      </c>
      <c r="M807" t="str" cm="1">
        <f t="array" aca="1" ref="M807" ca="1">_xlfn.IFS(NOT($H807),"",$L807=0,0,TRUE,J807)</f>
        <v/>
      </c>
      <c r="N807" t="str" cm="1">
        <f t="array" aca="1" ref="N807" ca="1">_xlfn.IFS(NOT($H807),"",$L807=0,0,TRUE,K807)</f>
        <v/>
      </c>
      <c r="O807" t="str" cm="1">
        <f t="array" aca="1" ref="O807" ca="1">_xlfn.IFS(NOT($H807), "", $F807=0, IF($G807=0, VLOOKUP("EMPTY",$D$29:$E$31,2,FALSE), VLOOKUP("REQUIRED",$D$29:$E$31,2,FALSE)), $F807&gt;1, VLOOKUP("OVER",$D$29:$E$31,2,FALSE), TRUE, VLOOKUP(I807, $A$9:$B$23, 2,FALSE))</f>
        <v/>
      </c>
      <c r="P807" t="str" cm="1">
        <f t="array" aca="1" ref="P807" ca="1">_xlfn.IFS(NOT($H807), "", $G807&lt;1, VLOOKUP("EMPTY",$D$29:$E$31,2,FALSE), $G807&gt;2, VLOOKUP("OVER",$D$29:$E$31,2,FALSE), TRUE, VLOOKUP(J807, $A$9:$B$23, 2,FALSE))</f>
        <v/>
      </c>
      <c r="Q807" t="str" cm="1">
        <f t="array" aca="1" ref="Q807" ca="1">_xlfn.IFS(NOT($H807), "", $G807&lt;2, VLOOKUP("EMPTY",$D$29:$E$31,2,FALSE), $G807&gt;2, VLOOKUP("OVER",$D$29:$E$31,2,FALSE), TRUE, VLOOKUP(K807, $A$9:$B$23, 2,FALSE))</f>
        <v/>
      </c>
    </row>
    <row r="808" spans="6:17" x14ac:dyDescent="0.3">
      <c r="F808">
        <f ca="1">COUNTIF(OFFSET('정보 입력 시트'!$G811, 0, 0, 1, 15), $E$2)</f>
        <v>0</v>
      </c>
      <c r="G808">
        <f ca="1">COUNTIF(OFFSET('정보 입력 시트'!$G811, 0, 0, 1, 15), $E$3)</f>
        <v>0</v>
      </c>
      <c r="H808" t="b">
        <f t="shared" ca="1" si="77"/>
        <v>0</v>
      </c>
      <c r="I808" t="str">
        <f ca="1">IF(NOT($H808), "", IF($F808=1,MATCH($E$2,OFFSET('정보 입력 시트'!$G811, 0, 0, 1, 15),0),0))</f>
        <v/>
      </c>
      <c r="J808" t="str">
        <f ca="1">IF(NOT($H808),"",IF($G808&lt;1, 0, MATCH($E$3,OFFSET('정보 입력 시트'!$G811, 0, 0, 1, 15),0)))</f>
        <v/>
      </c>
      <c r="K808" t="str">
        <f ca="1">IF(NOT($H808),"",IF($G808&lt;2, 0, MATCH($E$3,OFFSET('정보 입력 시트'!$G811, 0, J808, 1, 15-J808),0)+J808))</f>
        <v/>
      </c>
      <c r="L808" t="str">
        <f t="shared" ca="1" si="78"/>
        <v/>
      </c>
      <c r="M808" t="str" cm="1">
        <f t="array" aca="1" ref="M808" ca="1">_xlfn.IFS(NOT($H808),"",$L808=0,0,TRUE,J808)</f>
        <v/>
      </c>
      <c r="N808" t="str" cm="1">
        <f t="array" aca="1" ref="N808" ca="1">_xlfn.IFS(NOT($H808),"",$L808=0,0,TRUE,K808)</f>
        <v/>
      </c>
      <c r="O808" t="str" cm="1">
        <f t="array" aca="1" ref="O808" ca="1">_xlfn.IFS(NOT($H808), "", $F808=0, IF($G808=0, VLOOKUP("EMPTY",$D$29:$E$31,2,FALSE), VLOOKUP("REQUIRED",$D$29:$E$31,2,FALSE)), $F808&gt;1, VLOOKUP("OVER",$D$29:$E$31,2,FALSE), TRUE, VLOOKUP(I808, $A$9:$B$23, 2,FALSE))</f>
        <v/>
      </c>
      <c r="P808" t="str" cm="1">
        <f t="array" aca="1" ref="P808" ca="1">_xlfn.IFS(NOT($H808), "", $G808&lt;1, VLOOKUP("EMPTY",$D$29:$E$31,2,FALSE), $G808&gt;2, VLOOKUP("OVER",$D$29:$E$31,2,FALSE), TRUE, VLOOKUP(J808, $A$9:$B$23, 2,FALSE))</f>
        <v/>
      </c>
      <c r="Q808" t="str" cm="1">
        <f t="array" aca="1" ref="Q808" ca="1">_xlfn.IFS(NOT($H808), "", $G808&lt;2, VLOOKUP("EMPTY",$D$29:$E$31,2,FALSE), $G808&gt;2, VLOOKUP("OVER",$D$29:$E$31,2,FALSE), TRUE, VLOOKUP(K808, $A$9:$B$23, 2,FALSE))</f>
        <v/>
      </c>
    </row>
    <row r="809" spans="6:17" x14ac:dyDescent="0.3">
      <c r="F809">
        <f ca="1">COUNTIF(OFFSET('정보 입력 시트'!$G812, 0, 0, 1, 15), $E$2)</f>
        <v>0</v>
      </c>
      <c r="G809">
        <f ca="1">COUNTIF(OFFSET('정보 입력 시트'!$G812, 0, 0, 1, 15), $E$3)</f>
        <v>0</v>
      </c>
      <c r="H809" t="b">
        <f t="shared" ca="1" si="77"/>
        <v>0</v>
      </c>
      <c r="I809" t="str">
        <f ca="1">IF(NOT($H809), "", IF($F809=1,MATCH($E$2,OFFSET('정보 입력 시트'!$G812, 0, 0, 1, 15),0),0))</f>
        <v/>
      </c>
      <c r="J809" t="str">
        <f ca="1">IF(NOT($H809),"",IF($G809&lt;1, 0, MATCH($E$3,OFFSET('정보 입력 시트'!$G812, 0, 0, 1, 15),0)))</f>
        <v/>
      </c>
      <c r="K809" t="str">
        <f ca="1">IF(NOT($H809),"",IF($G809&lt;2, 0, MATCH($E$3,OFFSET('정보 입력 시트'!$G812, 0, J809, 1, 15-J809),0)+J809))</f>
        <v/>
      </c>
      <c r="L809" t="str">
        <f t="shared" ca="1" si="78"/>
        <v/>
      </c>
      <c r="M809" t="str" cm="1">
        <f t="array" aca="1" ref="M809" ca="1">_xlfn.IFS(NOT($H809),"",$L809=0,0,TRUE,J809)</f>
        <v/>
      </c>
      <c r="N809" t="str" cm="1">
        <f t="array" aca="1" ref="N809" ca="1">_xlfn.IFS(NOT($H809),"",$L809=0,0,TRUE,K809)</f>
        <v/>
      </c>
      <c r="O809" t="str" cm="1">
        <f t="array" aca="1" ref="O809" ca="1">_xlfn.IFS(NOT($H809), "", $F809=0, IF($G809=0, VLOOKUP("EMPTY",$D$29:$E$31,2,FALSE), VLOOKUP("REQUIRED",$D$29:$E$31,2,FALSE)), $F809&gt;1, VLOOKUP("OVER",$D$29:$E$31,2,FALSE), TRUE, VLOOKUP(I809, $A$9:$B$23, 2,FALSE))</f>
        <v/>
      </c>
      <c r="P809" t="str" cm="1">
        <f t="array" aca="1" ref="P809" ca="1">_xlfn.IFS(NOT($H809), "", $G809&lt;1, VLOOKUP("EMPTY",$D$29:$E$31,2,FALSE), $G809&gt;2, VLOOKUP("OVER",$D$29:$E$31,2,FALSE), TRUE, VLOOKUP(J809, $A$9:$B$23, 2,FALSE))</f>
        <v/>
      </c>
      <c r="Q809" t="str" cm="1">
        <f t="array" aca="1" ref="Q809" ca="1">_xlfn.IFS(NOT($H809), "", $G809&lt;2, VLOOKUP("EMPTY",$D$29:$E$31,2,FALSE), $G809&gt;2, VLOOKUP("OVER",$D$29:$E$31,2,FALSE), TRUE, VLOOKUP(K809, $A$9:$B$23, 2,FALSE))</f>
        <v/>
      </c>
    </row>
    <row r="810" spans="6:17" x14ac:dyDescent="0.3">
      <c r="F810">
        <f ca="1">COUNTIF(OFFSET('정보 입력 시트'!$G813, 0, 0, 1, 15), $E$2)</f>
        <v>0</v>
      </c>
      <c r="G810">
        <f ca="1">COUNTIF(OFFSET('정보 입력 시트'!$G813, 0, 0, 1, 15), $E$3)</f>
        <v>0</v>
      </c>
      <c r="H810" t="b">
        <f t="shared" ca="1" si="77"/>
        <v>0</v>
      </c>
      <c r="I810" t="str">
        <f ca="1">IF(NOT($H810), "", IF($F810=1,MATCH($E$2,OFFSET('정보 입력 시트'!$G813, 0, 0, 1, 15),0),0))</f>
        <v/>
      </c>
      <c r="J810" t="str">
        <f ca="1">IF(NOT($H810),"",IF($G810&lt;1, 0, MATCH($E$3,OFFSET('정보 입력 시트'!$G813, 0, 0, 1, 15),0)))</f>
        <v/>
      </c>
      <c r="K810" t="str">
        <f ca="1">IF(NOT($H810),"",IF($G810&lt;2, 0, MATCH($E$3,OFFSET('정보 입력 시트'!$G813, 0, J810, 1, 15-J810),0)+J810))</f>
        <v/>
      </c>
      <c r="L810" t="str">
        <f t="shared" ca="1" si="78"/>
        <v/>
      </c>
      <c r="M810" t="str" cm="1">
        <f t="array" aca="1" ref="M810" ca="1">_xlfn.IFS(NOT($H810),"",$L810=0,0,TRUE,J810)</f>
        <v/>
      </c>
      <c r="N810" t="str" cm="1">
        <f t="array" aca="1" ref="N810" ca="1">_xlfn.IFS(NOT($H810),"",$L810=0,0,TRUE,K810)</f>
        <v/>
      </c>
      <c r="O810" t="str" cm="1">
        <f t="array" aca="1" ref="O810" ca="1">_xlfn.IFS(NOT($H810), "", $F810=0, IF($G810=0, VLOOKUP("EMPTY",$D$29:$E$31,2,FALSE), VLOOKUP("REQUIRED",$D$29:$E$31,2,FALSE)), $F810&gt;1, VLOOKUP("OVER",$D$29:$E$31,2,FALSE), TRUE, VLOOKUP(I810, $A$9:$B$23, 2,FALSE))</f>
        <v/>
      </c>
      <c r="P810" t="str" cm="1">
        <f t="array" aca="1" ref="P810" ca="1">_xlfn.IFS(NOT($H810), "", $G810&lt;1, VLOOKUP("EMPTY",$D$29:$E$31,2,FALSE), $G810&gt;2, VLOOKUP("OVER",$D$29:$E$31,2,FALSE), TRUE, VLOOKUP(J810, $A$9:$B$23, 2,FALSE))</f>
        <v/>
      </c>
      <c r="Q810" t="str" cm="1">
        <f t="array" aca="1" ref="Q810" ca="1">_xlfn.IFS(NOT($H810), "", $G810&lt;2, VLOOKUP("EMPTY",$D$29:$E$31,2,FALSE), $G810&gt;2, VLOOKUP("OVER",$D$29:$E$31,2,FALSE), TRUE, VLOOKUP(K810, $A$9:$B$23, 2,FALSE))</f>
        <v/>
      </c>
    </row>
    <row r="811" spans="6:17" x14ac:dyDescent="0.3">
      <c r="F811">
        <f ca="1">COUNTIF(OFFSET('정보 입력 시트'!$G814, 0, 0, 1, 15), $E$2)</f>
        <v>0</v>
      </c>
      <c r="G811">
        <f ca="1">COUNTIF(OFFSET('정보 입력 시트'!$G814, 0, 0, 1, 15), $E$3)</f>
        <v>0</v>
      </c>
      <c r="H811" t="b">
        <f t="shared" ca="1" si="77"/>
        <v>0</v>
      </c>
      <c r="I811" t="str">
        <f ca="1">IF(NOT($H811), "", IF($F811=1,MATCH($E$2,OFFSET('정보 입력 시트'!$G814, 0, 0, 1, 15),0),0))</f>
        <v/>
      </c>
      <c r="J811" t="str">
        <f ca="1">IF(NOT($H811),"",IF($G811&lt;1, 0, MATCH($E$3,OFFSET('정보 입력 시트'!$G814, 0, 0, 1, 15),0)))</f>
        <v/>
      </c>
      <c r="K811" t="str">
        <f ca="1">IF(NOT($H811),"",IF($G811&lt;2, 0, MATCH($E$3,OFFSET('정보 입력 시트'!$G814, 0, J811, 1, 15-J811),0)+J811))</f>
        <v/>
      </c>
      <c r="L811" t="str">
        <f t="shared" ca="1" si="78"/>
        <v/>
      </c>
      <c r="M811" t="str" cm="1">
        <f t="array" aca="1" ref="M811" ca="1">_xlfn.IFS(NOT($H811),"",$L811=0,0,TRUE,J811)</f>
        <v/>
      </c>
      <c r="N811" t="str" cm="1">
        <f t="array" aca="1" ref="N811" ca="1">_xlfn.IFS(NOT($H811),"",$L811=0,0,TRUE,K811)</f>
        <v/>
      </c>
      <c r="O811" t="str" cm="1">
        <f t="array" aca="1" ref="O811" ca="1">_xlfn.IFS(NOT($H811), "", $F811=0, IF($G811=0, VLOOKUP("EMPTY",$D$29:$E$31,2,FALSE), VLOOKUP("REQUIRED",$D$29:$E$31,2,FALSE)), $F811&gt;1, VLOOKUP("OVER",$D$29:$E$31,2,FALSE), TRUE, VLOOKUP(I811, $A$9:$B$23, 2,FALSE))</f>
        <v/>
      </c>
      <c r="P811" t="str" cm="1">
        <f t="array" aca="1" ref="P811" ca="1">_xlfn.IFS(NOT($H811), "", $G811&lt;1, VLOOKUP("EMPTY",$D$29:$E$31,2,FALSE), $G811&gt;2, VLOOKUP("OVER",$D$29:$E$31,2,FALSE), TRUE, VLOOKUP(J811, $A$9:$B$23, 2,FALSE))</f>
        <v/>
      </c>
      <c r="Q811" t="str" cm="1">
        <f t="array" aca="1" ref="Q811" ca="1">_xlfn.IFS(NOT($H811), "", $G811&lt;2, VLOOKUP("EMPTY",$D$29:$E$31,2,FALSE), $G811&gt;2, VLOOKUP("OVER",$D$29:$E$31,2,FALSE), TRUE, VLOOKUP(K811, $A$9:$B$23, 2,FALSE))</f>
        <v/>
      </c>
    </row>
    <row r="812" spans="6:17" x14ac:dyDescent="0.3">
      <c r="F812">
        <f ca="1">COUNTIF(OFFSET('정보 입력 시트'!$G815, 0, 0, 1, 15), $E$2)</f>
        <v>0</v>
      </c>
      <c r="G812">
        <f ca="1">COUNTIF(OFFSET('정보 입력 시트'!$G815, 0, 0, 1, 15), $E$3)</f>
        <v>0</v>
      </c>
      <c r="H812" t="b">
        <f t="shared" ca="1" si="77"/>
        <v>0</v>
      </c>
      <c r="I812" t="str">
        <f ca="1">IF(NOT($H812), "", IF($F812=1,MATCH($E$2,OFFSET('정보 입력 시트'!$G815, 0, 0, 1, 15),0),0))</f>
        <v/>
      </c>
      <c r="J812" t="str">
        <f ca="1">IF(NOT($H812),"",IF($G812&lt;1, 0, MATCH($E$3,OFFSET('정보 입력 시트'!$G815, 0, 0, 1, 15),0)))</f>
        <v/>
      </c>
      <c r="K812" t="str">
        <f ca="1">IF(NOT($H812),"",IF($G812&lt;2, 0, MATCH($E$3,OFFSET('정보 입력 시트'!$G815, 0, J812, 1, 15-J812),0)+J812))</f>
        <v/>
      </c>
      <c r="L812" t="str">
        <f t="shared" ca="1" si="78"/>
        <v/>
      </c>
      <c r="M812" t="str" cm="1">
        <f t="array" aca="1" ref="M812" ca="1">_xlfn.IFS(NOT($H812),"",$L812=0,0,TRUE,J812)</f>
        <v/>
      </c>
      <c r="N812" t="str" cm="1">
        <f t="array" aca="1" ref="N812" ca="1">_xlfn.IFS(NOT($H812),"",$L812=0,0,TRUE,K812)</f>
        <v/>
      </c>
      <c r="O812" t="str" cm="1">
        <f t="array" aca="1" ref="O812" ca="1">_xlfn.IFS(NOT($H812), "", $F812=0, IF($G812=0, VLOOKUP("EMPTY",$D$29:$E$31,2,FALSE), VLOOKUP("REQUIRED",$D$29:$E$31,2,FALSE)), $F812&gt;1, VLOOKUP("OVER",$D$29:$E$31,2,FALSE), TRUE, VLOOKUP(I812, $A$9:$B$23, 2,FALSE))</f>
        <v/>
      </c>
      <c r="P812" t="str" cm="1">
        <f t="array" aca="1" ref="P812" ca="1">_xlfn.IFS(NOT($H812), "", $G812&lt;1, VLOOKUP("EMPTY",$D$29:$E$31,2,FALSE), $G812&gt;2, VLOOKUP("OVER",$D$29:$E$31,2,FALSE), TRUE, VLOOKUP(J812, $A$9:$B$23, 2,FALSE))</f>
        <v/>
      </c>
      <c r="Q812" t="str" cm="1">
        <f t="array" aca="1" ref="Q812" ca="1">_xlfn.IFS(NOT($H812), "", $G812&lt;2, VLOOKUP("EMPTY",$D$29:$E$31,2,FALSE), $G812&gt;2, VLOOKUP("OVER",$D$29:$E$31,2,FALSE), TRUE, VLOOKUP(K812, $A$9:$B$23, 2,FALSE))</f>
        <v/>
      </c>
    </row>
    <row r="813" spans="6:17" x14ac:dyDescent="0.3">
      <c r="F813">
        <f ca="1">COUNTIF(OFFSET('정보 입력 시트'!$G816, 0, 0, 1, 15), $E$2)</f>
        <v>0</v>
      </c>
      <c r="G813">
        <f ca="1">COUNTIF(OFFSET('정보 입력 시트'!$G816, 0, 0, 1, 15), $E$3)</f>
        <v>0</v>
      </c>
      <c r="H813" t="b">
        <f t="shared" ca="1" si="77"/>
        <v>0</v>
      </c>
      <c r="I813" t="str">
        <f ca="1">IF(NOT($H813), "", IF($F813=1,MATCH($E$2,OFFSET('정보 입력 시트'!$G816, 0, 0, 1, 15),0),0))</f>
        <v/>
      </c>
      <c r="J813" t="str">
        <f ca="1">IF(NOT($H813),"",IF($G813&lt;1, 0, MATCH($E$3,OFFSET('정보 입력 시트'!$G816, 0, 0, 1, 15),0)))</f>
        <v/>
      </c>
      <c r="K813" t="str">
        <f ca="1">IF(NOT($H813),"",IF($G813&lt;2, 0, MATCH($E$3,OFFSET('정보 입력 시트'!$G816, 0, J813, 1, 15-J813),0)+J813))</f>
        <v/>
      </c>
      <c r="L813" t="str">
        <f t="shared" ca="1" si="78"/>
        <v/>
      </c>
      <c r="M813" t="str" cm="1">
        <f t="array" aca="1" ref="M813" ca="1">_xlfn.IFS(NOT($H813),"",$L813=0,0,TRUE,J813)</f>
        <v/>
      </c>
      <c r="N813" t="str" cm="1">
        <f t="array" aca="1" ref="N813" ca="1">_xlfn.IFS(NOT($H813),"",$L813=0,0,TRUE,K813)</f>
        <v/>
      </c>
      <c r="O813" t="str" cm="1">
        <f t="array" aca="1" ref="O813" ca="1">_xlfn.IFS(NOT($H813), "", $F813=0, IF($G813=0, VLOOKUP("EMPTY",$D$29:$E$31,2,FALSE), VLOOKUP("REQUIRED",$D$29:$E$31,2,FALSE)), $F813&gt;1, VLOOKUP("OVER",$D$29:$E$31,2,FALSE), TRUE, VLOOKUP(I813, $A$9:$B$23, 2,FALSE))</f>
        <v/>
      </c>
      <c r="P813" t="str" cm="1">
        <f t="array" aca="1" ref="P813" ca="1">_xlfn.IFS(NOT($H813), "", $G813&lt;1, VLOOKUP("EMPTY",$D$29:$E$31,2,FALSE), $G813&gt;2, VLOOKUP("OVER",$D$29:$E$31,2,FALSE), TRUE, VLOOKUP(J813, $A$9:$B$23, 2,FALSE))</f>
        <v/>
      </c>
      <c r="Q813" t="str" cm="1">
        <f t="array" aca="1" ref="Q813" ca="1">_xlfn.IFS(NOT($H813), "", $G813&lt;2, VLOOKUP("EMPTY",$D$29:$E$31,2,FALSE), $G813&gt;2, VLOOKUP("OVER",$D$29:$E$31,2,FALSE), TRUE, VLOOKUP(K813, $A$9:$B$23, 2,FALSE))</f>
        <v/>
      </c>
    </row>
    <row r="814" spans="6:17" x14ac:dyDescent="0.3">
      <c r="F814">
        <f ca="1">COUNTIF(OFFSET('정보 입력 시트'!$G817, 0, 0, 1, 15), $E$2)</f>
        <v>0</v>
      </c>
      <c r="G814">
        <f ca="1">COUNTIF(OFFSET('정보 입력 시트'!$G817, 0, 0, 1, 15), $E$3)</f>
        <v>0</v>
      </c>
      <c r="H814" t="b">
        <f t="shared" ca="1" si="77"/>
        <v>0</v>
      </c>
      <c r="I814" t="str">
        <f ca="1">IF(NOT($H814), "", IF($F814=1,MATCH($E$2,OFFSET('정보 입력 시트'!$G817, 0, 0, 1, 15),0),0))</f>
        <v/>
      </c>
      <c r="J814" t="str">
        <f ca="1">IF(NOT($H814),"",IF($G814&lt;1, 0, MATCH($E$3,OFFSET('정보 입력 시트'!$G817, 0, 0, 1, 15),0)))</f>
        <v/>
      </c>
      <c r="K814" t="str">
        <f ca="1">IF(NOT($H814),"",IF($G814&lt;2, 0, MATCH($E$3,OFFSET('정보 입력 시트'!$G817, 0, J814, 1, 15-J814),0)+J814))</f>
        <v/>
      </c>
      <c r="L814" t="str">
        <f t="shared" ca="1" si="78"/>
        <v/>
      </c>
      <c r="M814" t="str" cm="1">
        <f t="array" aca="1" ref="M814" ca="1">_xlfn.IFS(NOT($H814),"",$L814=0,0,TRUE,J814)</f>
        <v/>
      </c>
      <c r="N814" t="str" cm="1">
        <f t="array" aca="1" ref="N814" ca="1">_xlfn.IFS(NOT($H814),"",$L814=0,0,TRUE,K814)</f>
        <v/>
      </c>
      <c r="O814" t="str" cm="1">
        <f t="array" aca="1" ref="O814" ca="1">_xlfn.IFS(NOT($H814), "", $F814=0, IF($G814=0, VLOOKUP("EMPTY",$D$29:$E$31,2,FALSE), VLOOKUP("REQUIRED",$D$29:$E$31,2,FALSE)), $F814&gt;1, VLOOKUP("OVER",$D$29:$E$31,2,FALSE), TRUE, VLOOKUP(I814, $A$9:$B$23, 2,FALSE))</f>
        <v/>
      </c>
      <c r="P814" t="str" cm="1">
        <f t="array" aca="1" ref="P814" ca="1">_xlfn.IFS(NOT($H814), "", $G814&lt;1, VLOOKUP("EMPTY",$D$29:$E$31,2,FALSE), $G814&gt;2, VLOOKUP("OVER",$D$29:$E$31,2,FALSE), TRUE, VLOOKUP(J814, $A$9:$B$23, 2,FALSE))</f>
        <v/>
      </c>
      <c r="Q814" t="str" cm="1">
        <f t="array" aca="1" ref="Q814" ca="1">_xlfn.IFS(NOT($H814), "", $G814&lt;2, VLOOKUP("EMPTY",$D$29:$E$31,2,FALSE), $G814&gt;2, VLOOKUP("OVER",$D$29:$E$31,2,FALSE), TRUE, VLOOKUP(K814, $A$9:$B$23, 2,FALSE))</f>
        <v/>
      </c>
    </row>
    <row r="815" spans="6:17" x14ac:dyDescent="0.3">
      <c r="F815">
        <f ca="1">COUNTIF(OFFSET('정보 입력 시트'!$G818, 0, 0, 1, 15), $E$2)</f>
        <v>0</v>
      </c>
      <c r="G815">
        <f ca="1">COUNTIF(OFFSET('정보 입력 시트'!$G818, 0, 0, 1, 15), $E$3)</f>
        <v>0</v>
      </c>
      <c r="H815" t="b">
        <f t="shared" ca="1" si="77"/>
        <v>0</v>
      </c>
      <c r="I815" t="str">
        <f ca="1">IF(NOT($H815), "", IF($F815=1,MATCH($E$2,OFFSET('정보 입력 시트'!$G818, 0, 0, 1, 15),0),0))</f>
        <v/>
      </c>
      <c r="J815" t="str">
        <f ca="1">IF(NOT($H815),"",IF($G815&lt;1, 0, MATCH($E$3,OFFSET('정보 입력 시트'!$G818, 0, 0, 1, 15),0)))</f>
        <v/>
      </c>
      <c r="K815" t="str">
        <f ca="1">IF(NOT($H815),"",IF($G815&lt;2, 0, MATCH($E$3,OFFSET('정보 입력 시트'!$G818, 0, J815, 1, 15-J815),0)+J815))</f>
        <v/>
      </c>
      <c r="L815" t="str">
        <f t="shared" ca="1" si="78"/>
        <v/>
      </c>
      <c r="M815" t="str" cm="1">
        <f t="array" aca="1" ref="M815" ca="1">_xlfn.IFS(NOT($H815),"",$L815=0,0,TRUE,J815)</f>
        <v/>
      </c>
      <c r="N815" t="str" cm="1">
        <f t="array" aca="1" ref="N815" ca="1">_xlfn.IFS(NOT($H815),"",$L815=0,0,TRUE,K815)</f>
        <v/>
      </c>
      <c r="O815" t="str" cm="1">
        <f t="array" aca="1" ref="O815" ca="1">_xlfn.IFS(NOT($H815), "", $F815=0, IF($G815=0, VLOOKUP("EMPTY",$D$29:$E$31,2,FALSE), VLOOKUP("REQUIRED",$D$29:$E$31,2,FALSE)), $F815&gt;1, VLOOKUP("OVER",$D$29:$E$31,2,FALSE), TRUE, VLOOKUP(I815, $A$9:$B$23, 2,FALSE))</f>
        <v/>
      </c>
      <c r="P815" t="str" cm="1">
        <f t="array" aca="1" ref="P815" ca="1">_xlfn.IFS(NOT($H815), "", $G815&lt;1, VLOOKUP("EMPTY",$D$29:$E$31,2,FALSE), $G815&gt;2, VLOOKUP("OVER",$D$29:$E$31,2,FALSE), TRUE, VLOOKUP(J815, $A$9:$B$23, 2,FALSE))</f>
        <v/>
      </c>
      <c r="Q815" t="str" cm="1">
        <f t="array" aca="1" ref="Q815" ca="1">_xlfn.IFS(NOT($H815), "", $G815&lt;2, VLOOKUP("EMPTY",$D$29:$E$31,2,FALSE), $G815&gt;2, VLOOKUP("OVER",$D$29:$E$31,2,FALSE), TRUE, VLOOKUP(K815, $A$9:$B$23, 2,FALSE))</f>
        <v/>
      </c>
    </row>
    <row r="816" spans="6:17" x14ac:dyDescent="0.3">
      <c r="F816">
        <f ca="1">COUNTIF(OFFSET('정보 입력 시트'!$G819, 0, 0, 1, 15), $E$2)</f>
        <v>0</v>
      </c>
      <c r="G816">
        <f ca="1">COUNTIF(OFFSET('정보 입력 시트'!$G819, 0, 0, 1, 15), $E$3)</f>
        <v>0</v>
      </c>
      <c r="H816" t="b">
        <f t="shared" ca="1" si="77"/>
        <v>0</v>
      </c>
      <c r="I816" t="str">
        <f ca="1">IF(NOT($H816), "", IF($F816=1,MATCH($E$2,OFFSET('정보 입력 시트'!$G819, 0, 0, 1, 15),0),0))</f>
        <v/>
      </c>
      <c r="J816" t="str">
        <f ca="1">IF(NOT($H816),"",IF($G816&lt;1, 0, MATCH($E$3,OFFSET('정보 입력 시트'!$G819, 0, 0, 1, 15),0)))</f>
        <v/>
      </c>
      <c r="K816" t="str">
        <f ca="1">IF(NOT($H816),"",IF($G816&lt;2, 0, MATCH($E$3,OFFSET('정보 입력 시트'!$G819, 0, J816, 1, 15-J816),0)+J816))</f>
        <v/>
      </c>
      <c r="L816" t="str">
        <f t="shared" ca="1" si="78"/>
        <v/>
      </c>
      <c r="M816" t="str" cm="1">
        <f t="array" aca="1" ref="M816" ca="1">_xlfn.IFS(NOT($H816),"",$L816=0,0,TRUE,J816)</f>
        <v/>
      </c>
      <c r="N816" t="str" cm="1">
        <f t="array" aca="1" ref="N816" ca="1">_xlfn.IFS(NOT($H816),"",$L816=0,0,TRUE,K816)</f>
        <v/>
      </c>
      <c r="O816" t="str" cm="1">
        <f t="array" aca="1" ref="O816" ca="1">_xlfn.IFS(NOT($H816), "", $F816=0, IF($G816=0, VLOOKUP("EMPTY",$D$29:$E$31,2,FALSE), VLOOKUP("REQUIRED",$D$29:$E$31,2,FALSE)), $F816&gt;1, VLOOKUP("OVER",$D$29:$E$31,2,FALSE), TRUE, VLOOKUP(I816, $A$9:$B$23, 2,FALSE))</f>
        <v/>
      </c>
      <c r="P816" t="str" cm="1">
        <f t="array" aca="1" ref="P816" ca="1">_xlfn.IFS(NOT($H816), "", $G816&lt;1, VLOOKUP("EMPTY",$D$29:$E$31,2,FALSE), $G816&gt;2, VLOOKUP("OVER",$D$29:$E$31,2,FALSE), TRUE, VLOOKUP(J816, $A$9:$B$23, 2,FALSE))</f>
        <v/>
      </c>
      <c r="Q816" t="str" cm="1">
        <f t="array" aca="1" ref="Q816" ca="1">_xlfn.IFS(NOT($H816), "", $G816&lt;2, VLOOKUP("EMPTY",$D$29:$E$31,2,FALSE), $G816&gt;2, VLOOKUP("OVER",$D$29:$E$31,2,FALSE), TRUE, VLOOKUP(K816, $A$9:$B$23, 2,FALSE))</f>
        <v/>
      </c>
    </row>
    <row r="817" spans="6:17" x14ac:dyDescent="0.3">
      <c r="F817">
        <f ca="1">COUNTIF(OFFSET('정보 입력 시트'!$G820, 0, 0, 1, 15), $E$2)</f>
        <v>0</v>
      </c>
      <c r="G817">
        <f ca="1">COUNTIF(OFFSET('정보 입력 시트'!$G820, 0, 0, 1, 15), $E$3)</f>
        <v>0</v>
      </c>
      <c r="H817" t="b">
        <f t="shared" ca="1" si="77"/>
        <v>0</v>
      </c>
      <c r="I817" t="str">
        <f ca="1">IF(NOT($H817), "", IF($F817=1,MATCH($E$2,OFFSET('정보 입력 시트'!$G820, 0, 0, 1, 15),0),0))</f>
        <v/>
      </c>
      <c r="J817" t="str">
        <f ca="1">IF(NOT($H817),"",IF($G817&lt;1, 0, MATCH($E$3,OFFSET('정보 입력 시트'!$G820, 0, 0, 1, 15),0)))</f>
        <v/>
      </c>
      <c r="K817" t="str">
        <f ca="1">IF(NOT($H817),"",IF($G817&lt;2, 0, MATCH($E$3,OFFSET('정보 입력 시트'!$G820, 0, J817, 1, 15-J817),0)+J817))</f>
        <v/>
      </c>
      <c r="L817" t="str">
        <f t="shared" ca="1" si="78"/>
        <v/>
      </c>
      <c r="M817" t="str" cm="1">
        <f t="array" aca="1" ref="M817" ca="1">_xlfn.IFS(NOT($H817),"",$L817=0,0,TRUE,J817)</f>
        <v/>
      </c>
      <c r="N817" t="str" cm="1">
        <f t="array" aca="1" ref="N817" ca="1">_xlfn.IFS(NOT($H817),"",$L817=0,0,TRUE,K817)</f>
        <v/>
      </c>
      <c r="O817" t="str" cm="1">
        <f t="array" aca="1" ref="O817" ca="1">_xlfn.IFS(NOT($H817), "", $F817=0, IF($G817=0, VLOOKUP("EMPTY",$D$29:$E$31,2,FALSE), VLOOKUP("REQUIRED",$D$29:$E$31,2,FALSE)), $F817&gt;1, VLOOKUP("OVER",$D$29:$E$31,2,FALSE), TRUE, VLOOKUP(I817, $A$9:$B$23, 2,FALSE))</f>
        <v/>
      </c>
      <c r="P817" t="str" cm="1">
        <f t="array" aca="1" ref="P817" ca="1">_xlfn.IFS(NOT($H817), "", $G817&lt;1, VLOOKUP("EMPTY",$D$29:$E$31,2,FALSE), $G817&gt;2, VLOOKUP("OVER",$D$29:$E$31,2,FALSE), TRUE, VLOOKUP(J817, $A$9:$B$23, 2,FALSE))</f>
        <v/>
      </c>
      <c r="Q817" t="str" cm="1">
        <f t="array" aca="1" ref="Q817" ca="1">_xlfn.IFS(NOT($H817), "", $G817&lt;2, VLOOKUP("EMPTY",$D$29:$E$31,2,FALSE), $G817&gt;2, VLOOKUP("OVER",$D$29:$E$31,2,FALSE), TRUE, VLOOKUP(K817, $A$9:$B$23, 2,FALSE))</f>
        <v/>
      </c>
    </row>
    <row r="818" spans="6:17" x14ac:dyDescent="0.3">
      <c r="F818">
        <f ca="1">COUNTIF(OFFSET('정보 입력 시트'!$G821, 0, 0, 1, 15), $E$2)</f>
        <v>0</v>
      </c>
      <c r="G818">
        <f ca="1">COUNTIF(OFFSET('정보 입력 시트'!$G821, 0, 0, 1, 15), $E$3)</f>
        <v>0</v>
      </c>
      <c r="H818" t="b">
        <f t="shared" ca="1" si="77"/>
        <v>0</v>
      </c>
      <c r="I818" t="str">
        <f ca="1">IF(NOT($H818), "", IF($F818=1,MATCH($E$2,OFFSET('정보 입력 시트'!$G821, 0, 0, 1, 15),0),0))</f>
        <v/>
      </c>
      <c r="J818" t="str">
        <f ca="1">IF(NOT($H818),"",IF($G818&lt;1, 0, MATCH($E$3,OFFSET('정보 입력 시트'!$G821, 0, 0, 1, 15),0)))</f>
        <v/>
      </c>
      <c r="K818" t="str">
        <f ca="1">IF(NOT($H818),"",IF($G818&lt;2, 0, MATCH($E$3,OFFSET('정보 입력 시트'!$G821, 0, J818, 1, 15-J818),0)+J818))</f>
        <v/>
      </c>
      <c r="L818" t="str">
        <f t="shared" ca="1" si="78"/>
        <v/>
      </c>
      <c r="M818" t="str" cm="1">
        <f t="array" aca="1" ref="M818" ca="1">_xlfn.IFS(NOT($H818),"",$L818=0,0,TRUE,J818)</f>
        <v/>
      </c>
      <c r="N818" t="str" cm="1">
        <f t="array" aca="1" ref="N818" ca="1">_xlfn.IFS(NOT($H818),"",$L818=0,0,TRUE,K818)</f>
        <v/>
      </c>
      <c r="O818" t="str" cm="1">
        <f t="array" aca="1" ref="O818" ca="1">_xlfn.IFS(NOT($H818), "", $F818=0, IF($G818=0, VLOOKUP("EMPTY",$D$29:$E$31,2,FALSE), VLOOKUP("REQUIRED",$D$29:$E$31,2,FALSE)), $F818&gt;1, VLOOKUP("OVER",$D$29:$E$31,2,FALSE), TRUE, VLOOKUP(I818, $A$9:$B$23, 2,FALSE))</f>
        <v/>
      </c>
      <c r="P818" t="str" cm="1">
        <f t="array" aca="1" ref="P818" ca="1">_xlfn.IFS(NOT($H818), "", $G818&lt;1, VLOOKUP("EMPTY",$D$29:$E$31,2,FALSE), $G818&gt;2, VLOOKUP("OVER",$D$29:$E$31,2,FALSE), TRUE, VLOOKUP(J818, $A$9:$B$23, 2,FALSE))</f>
        <v/>
      </c>
      <c r="Q818" t="str" cm="1">
        <f t="array" aca="1" ref="Q818" ca="1">_xlfn.IFS(NOT($H818), "", $G818&lt;2, VLOOKUP("EMPTY",$D$29:$E$31,2,FALSE), $G818&gt;2, VLOOKUP("OVER",$D$29:$E$31,2,FALSE), TRUE, VLOOKUP(K818, $A$9:$B$23, 2,FALSE))</f>
        <v/>
      </c>
    </row>
    <row r="819" spans="6:17" x14ac:dyDescent="0.3">
      <c r="F819">
        <f ca="1">COUNTIF(OFFSET('정보 입력 시트'!$G822, 0, 0, 1, 15), $E$2)</f>
        <v>0</v>
      </c>
      <c r="G819">
        <f ca="1">COUNTIF(OFFSET('정보 입력 시트'!$G822, 0, 0, 1, 15), $E$3)</f>
        <v>0</v>
      </c>
      <c r="H819" t="b">
        <f t="shared" ca="1" si="77"/>
        <v>0</v>
      </c>
      <c r="I819" t="str">
        <f ca="1">IF(NOT($H819), "", IF($F819=1,MATCH($E$2,OFFSET('정보 입력 시트'!$G822, 0, 0, 1, 15),0),0))</f>
        <v/>
      </c>
      <c r="J819" t="str">
        <f ca="1">IF(NOT($H819),"",IF($G819&lt;1, 0, MATCH($E$3,OFFSET('정보 입력 시트'!$G822, 0, 0, 1, 15),0)))</f>
        <v/>
      </c>
      <c r="K819" t="str">
        <f ca="1">IF(NOT($H819),"",IF($G819&lt;2, 0, MATCH($E$3,OFFSET('정보 입력 시트'!$G822, 0, J819, 1, 15-J819),0)+J819))</f>
        <v/>
      </c>
      <c r="L819" t="str">
        <f t="shared" ca="1" si="78"/>
        <v/>
      </c>
      <c r="M819" t="str" cm="1">
        <f t="array" aca="1" ref="M819" ca="1">_xlfn.IFS(NOT($H819),"",$L819=0,0,TRUE,J819)</f>
        <v/>
      </c>
      <c r="N819" t="str" cm="1">
        <f t="array" aca="1" ref="N819" ca="1">_xlfn.IFS(NOT($H819),"",$L819=0,0,TRUE,K819)</f>
        <v/>
      </c>
      <c r="O819" t="str" cm="1">
        <f t="array" aca="1" ref="O819" ca="1">_xlfn.IFS(NOT($H819), "", $F819=0, IF($G819=0, VLOOKUP("EMPTY",$D$29:$E$31,2,FALSE), VLOOKUP("REQUIRED",$D$29:$E$31,2,FALSE)), $F819&gt;1, VLOOKUP("OVER",$D$29:$E$31,2,FALSE), TRUE, VLOOKUP(I819, $A$9:$B$23, 2,FALSE))</f>
        <v/>
      </c>
      <c r="P819" t="str" cm="1">
        <f t="array" aca="1" ref="P819" ca="1">_xlfn.IFS(NOT($H819), "", $G819&lt;1, VLOOKUP("EMPTY",$D$29:$E$31,2,FALSE), $G819&gt;2, VLOOKUP("OVER",$D$29:$E$31,2,FALSE), TRUE, VLOOKUP(J819, $A$9:$B$23, 2,FALSE))</f>
        <v/>
      </c>
      <c r="Q819" t="str" cm="1">
        <f t="array" aca="1" ref="Q819" ca="1">_xlfn.IFS(NOT($H819), "", $G819&lt;2, VLOOKUP("EMPTY",$D$29:$E$31,2,FALSE), $G819&gt;2, VLOOKUP("OVER",$D$29:$E$31,2,FALSE), TRUE, VLOOKUP(K819, $A$9:$B$23, 2,FALSE))</f>
        <v/>
      </c>
    </row>
    <row r="820" spans="6:17" x14ac:dyDescent="0.3">
      <c r="F820">
        <f ca="1">COUNTIF(OFFSET('정보 입력 시트'!$G823, 0, 0, 1, 15), $E$2)</f>
        <v>0</v>
      </c>
      <c r="G820">
        <f ca="1">COUNTIF(OFFSET('정보 입력 시트'!$G823, 0, 0, 1, 15), $E$3)</f>
        <v>0</v>
      </c>
      <c r="H820" t="b">
        <f t="shared" ca="1" si="77"/>
        <v>0</v>
      </c>
      <c r="I820" t="str">
        <f ca="1">IF(NOT($H820), "", IF($F820=1,MATCH($E$2,OFFSET('정보 입력 시트'!$G823, 0, 0, 1, 15),0),0))</f>
        <v/>
      </c>
      <c r="J820" t="str">
        <f ca="1">IF(NOT($H820),"",IF($G820&lt;1, 0, MATCH($E$3,OFFSET('정보 입력 시트'!$G823, 0, 0, 1, 15),0)))</f>
        <v/>
      </c>
      <c r="K820" t="str">
        <f ca="1">IF(NOT($H820),"",IF($G820&lt;2, 0, MATCH($E$3,OFFSET('정보 입력 시트'!$G823, 0, J820, 1, 15-J820),0)+J820))</f>
        <v/>
      </c>
      <c r="L820" t="str">
        <f t="shared" ca="1" si="78"/>
        <v/>
      </c>
      <c r="M820" t="str" cm="1">
        <f t="array" aca="1" ref="M820" ca="1">_xlfn.IFS(NOT($H820),"",$L820=0,0,TRUE,J820)</f>
        <v/>
      </c>
      <c r="N820" t="str" cm="1">
        <f t="array" aca="1" ref="N820" ca="1">_xlfn.IFS(NOT($H820),"",$L820=0,0,TRUE,K820)</f>
        <v/>
      </c>
      <c r="O820" t="str" cm="1">
        <f t="array" aca="1" ref="O820" ca="1">_xlfn.IFS(NOT($H820), "", $F820=0, IF($G820=0, VLOOKUP("EMPTY",$D$29:$E$31,2,FALSE), VLOOKUP("REQUIRED",$D$29:$E$31,2,FALSE)), $F820&gt;1, VLOOKUP("OVER",$D$29:$E$31,2,FALSE), TRUE, VLOOKUP(I820, $A$9:$B$23, 2,FALSE))</f>
        <v/>
      </c>
      <c r="P820" t="str" cm="1">
        <f t="array" aca="1" ref="P820" ca="1">_xlfn.IFS(NOT($H820), "", $G820&lt;1, VLOOKUP("EMPTY",$D$29:$E$31,2,FALSE), $G820&gt;2, VLOOKUP("OVER",$D$29:$E$31,2,FALSE), TRUE, VLOOKUP(J820, $A$9:$B$23, 2,FALSE))</f>
        <v/>
      </c>
      <c r="Q820" t="str" cm="1">
        <f t="array" aca="1" ref="Q820" ca="1">_xlfn.IFS(NOT($H820), "", $G820&lt;2, VLOOKUP("EMPTY",$D$29:$E$31,2,FALSE), $G820&gt;2, VLOOKUP("OVER",$D$29:$E$31,2,FALSE), TRUE, VLOOKUP(K820, $A$9:$B$23, 2,FALSE))</f>
        <v/>
      </c>
    </row>
    <row r="821" spans="6:17" x14ac:dyDescent="0.3">
      <c r="F821">
        <f ca="1">COUNTIF(OFFSET('정보 입력 시트'!$G824, 0, 0, 1, 15), $E$2)</f>
        <v>0</v>
      </c>
      <c r="G821">
        <f ca="1">COUNTIF(OFFSET('정보 입력 시트'!$G824, 0, 0, 1, 15), $E$3)</f>
        <v>0</v>
      </c>
      <c r="H821" t="b">
        <f t="shared" ca="1" si="77"/>
        <v>0</v>
      </c>
      <c r="I821" t="str">
        <f ca="1">IF(NOT($H821), "", IF($F821=1,MATCH($E$2,OFFSET('정보 입력 시트'!$G824, 0, 0, 1, 15),0),0))</f>
        <v/>
      </c>
      <c r="J821" t="str">
        <f ca="1">IF(NOT($H821),"",IF($G821&lt;1, 0, MATCH($E$3,OFFSET('정보 입력 시트'!$G824, 0, 0, 1, 15),0)))</f>
        <v/>
      </c>
      <c r="K821" t="str">
        <f ca="1">IF(NOT($H821),"",IF($G821&lt;2, 0, MATCH($E$3,OFFSET('정보 입력 시트'!$G824, 0, J821, 1, 15-J821),0)+J821))</f>
        <v/>
      </c>
      <c r="L821" t="str">
        <f t="shared" ca="1" si="78"/>
        <v/>
      </c>
      <c r="M821" t="str" cm="1">
        <f t="array" aca="1" ref="M821" ca="1">_xlfn.IFS(NOT($H821),"",$L821=0,0,TRUE,J821)</f>
        <v/>
      </c>
      <c r="N821" t="str" cm="1">
        <f t="array" aca="1" ref="N821" ca="1">_xlfn.IFS(NOT($H821),"",$L821=0,0,TRUE,K821)</f>
        <v/>
      </c>
      <c r="O821" t="str" cm="1">
        <f t="array" aca="1" ref="O821" ca="1">_xlfn.IFS(NOT($H821), "", $F821=0, IF($G821=0, VLOOKUP("EMPTY",$D$29:$E$31,2,FALSE), VLOOKUP("REQUIRED",$D$29:$E$31,2,FALSE)), $F821&gt;1, VLOOKUP("OVER",$D$29:$E$31,2,FALSE), TRUE, VLOOKUP(I821, $A$9:$B$23, 2,FALSE))</f>
        <v/>
      </c>
      <c r="P821" t="str" cm="1">
        <f t="array" aca="1" ref="P821" ca="1">_xlfn.IFS(NOT($H821), "", $G821&lt;1, VLOOKUP("EMPTY",$D$29:$E$31,2,FALSE), $G821&gt;2, VLOOKUP("OVER",$D$29:$E$31,2,FALSE), TRUE, VLOOKUP(J821, $A$9:$B$23, 2,FALSE))</f>
        <v/>
      </c>
      <c r="Q821" t="str" cm="1">
        <f t="array" aca="1" ref="Q821" ca="1">_xlfn.IFS(NOT($H821), "", $G821&lt;2, VLOOKUP("EMPTY",$D$29:$E$31,2,FALSE), $G821&gt;2, VLOOKUP("OVER",$D$29:$E$31,2,FALSE), TRUE, VLOOKUP(K821, $A$9:$B$23, 2,FALSE))</f>
        <v/>
      </c>
    </row>
    <row r="822" spans="6:17" x14ac:dyDescent="0.3">
      <c r="F822">
        <f ca="1">COUNTIF(OFFSET('정보 입력 시트'!$G825, 0, 0, 1, 15), $E$2)</f>
        <v>0</v>
      </c>
      <c r="G822">
        <f ca="1">COUNTIF(OFFSET('정보 입력 시트'!$G825, 0, 0, 1, 15), $E$3)</f>
        <v>0</v>
      </c>
      <c r="H822" t="b">
        <f t="shared" ca="1" si="77"/>
        <v>0</v>
      </c>
      <c r="I822" t="str">
        <f ca="1">IF(NOT($H822), "", IF($F822=1,MATCH($E$2,OFFSET('정보 입력 시트'!$G825, 0, 0, 1, 15),0),0))</f>
        <v/>
      </c>
      <c r="J822" t="str">
        <f ca="1">IF(NOT($H822),"",IF($G822&lt;1, 0, MATCH($E$3,OFFSET('정보 입력 시트'!$G825, 0, 0, 1, 15),0)))</f>
        <v/>
      </c>
      <c r="K822" t="str">
        <f ca="1">IF(NOT($H822),"",IF($G822&lt;2, 0, MATCH($E$3,OFFSET('정보 입력 시트'!$G825, 0, J822, 1, 15-J822),0)+J822))</f>
        <v/>
      </c>
      <c r="L822" t="str">
        <f t="shared" ca="1" si="78"/>
        <v/>
      </c>
      <c r="M822" t="str" cm="1">
        <f t="array" aca="1" ref="M822" ca="1">_xlfn.IFS(NOT($H822),"",$L822=0,0,TRUE,J822)</f>
        <v/>
      </c>
      <c r="N822" t="str" cm="1">
        <f t="array" aca="1" ref="N822" ca="1">_xlfn.IFS(NOT($H822),"",$L822=0,0,TRUE,K822)</f>
        <v/>
      </c>
      <c r="O822" t="str" cm="1">
        <f t="array" aca="1" ref="O822" ca="1">_xlfn.IFS(NOT($H822), "", $F822=0, IF($G822=0, VLOOKUP("EMPTY",$D$29:$E$31,2,FALSE), VLOOKUP("REQUIRED",$D$29:$E$31,2,FALSE)), $F822&gt;1, VLOOKUP("OVER",$D$29:$E$31,2,FALSE), TRUE, VLOOKUP(I822, $A$9:$B$23, 2,FALSE))</f>
        <v/>
      </c>
      <c r="P822" t="str" cm="1">
        <f t="array" aca="1" ref="P822" ca="1">_xlfn.IFS(NOT($H822), "", $G822&lt;1, VLOOKUP("EMPTY",$D$29:$E$31,2,FALSE), $G822&gt;2, VLOOKUP("OVER",$D$29:$E$31,2,FALSE), TRUE, VLOOKUP(J822, $A$9:$B$23, 2,FALSE))</f>
        <v/>
      </c>
      <c r="Q822" t="str" cm="1">
        <f t="array" aca="1" ref="Q822" ca="1">_xlfn.IFS(NOT($H822), "", $G822&lt;2, VLOOKUP("EMPTY",$D$29:$E$31,2,FALSE), $G822&gt;2, VLOOKUP("OVER",$D$29:$E$31,2,FALSE), TRUE, VLOOKUP(K822, $A$9:$B$23, 2,FALSE))</f>
        <v/>
      </c>
    </row>
    <row r="823" spans="6:17" x14ac:dyDescent="0.3">
      <c r="F823">
        <f ca="1">COUNTIF(OFFSET('정보 입력 시트'!$G826, 0, 0, 1, 15), $E$2)</f>
        <v>0</v>
      </c>
      <c r="G823">
        <f ca="1">COUNTIF(OFFSET('정보 입력 시트'!$G826, 0, 0, 1, 15), $E$3)</f>
        <v>0</v>
      </c>
      <c r="H823" t="b">
        <f t="shared" ca="1" si="77"/>
        <v>0</v>
      </c>
      <c r="I823" t="str">
        <f ca="1">IF(NOT($H823), "", IF($F823=1,MATCH($E$2,OFFSET('정보 입력 시트'!$G826, 0, 0, 1, 15),0),0))</f>
        <v/>
      </c>
      <c r="J823" t="str">
        <f ca="1">IF(NOT($H823),"",IF($G823&lt;1, 0, MATCH($E$3,OFFSET('정보 입력 시트'!$G826, 0, 0, 1, 15),0)))</f>
        <v/>
      </c>
      <c r="K823" t="str">
        <f ca="1">IF(NOT($H823),"",IF($G823&lt;2, 0, MATCH($E$3,OFFSET('정보 입력 시트'!$G826, 0, J823, 1, 15-J823),0)+J823))</f>
        <v/>
      </c>
      <c r="L823" t="str">
        <f t="shared" ca="1" si="78"/>
        <v/>
      </c>
      <c r="M823" t="str" cm="1">
        <f t="array" aca="1" ref="M823" ca="1">_xlfn.IFS(NOT($H823),"",$L823=0,0,TRUE,J823)</f>
        <v/>
      </c>
      <c r="N823" t="str" cm="1">
        <f t="array" aca="1" ref="N823" ca="1">_xlfn.IFS(NOT($H823),"",$L823=0,0,TRUE,K823)</f>
        <v/>
      </c>
      <c r="O823" t="str" cm="1">
        <f t="array" aca="1" ref="O823" ca="1">_xlfn.IFS(NOT($H823), "", $F823=0, IF($G823=0, VLOOKUP("EMPTY",$D$29:$E$31,2,FALSE), VLOOKUP("REQUIRED",$D$29:$E$31,2,FALSE)), $F823&gt;1, VLOOKUP("OVER",$D$29:$E$31,2,FALSE), TRUE, VLOOKUP(I823, $A$9:$B$23, 2,FALSE))</f>
        <v/>
      </c>
      <c r="P823" t="str" cm="1">
        <f t="array" aca="1" ref="P823" ca="1">_xlfn.IFS(NOT($H823), "", $G823&lt;1, VLOOKUP("EMPTY",$D$29:$E$31,2,FALSE), $G823&gt;2, VLOOKUP("OVER",$D$29:$E$31,2,FALSE), TRUE, VLOOKUP(J823, $A$9:$B$23, 2,FALSE))</f>
        <v/>
      </c>
      <c r="Q823" t="str" cm="1">
        <f t="array" aca="1" ref="Q823" ca="1">_xlfn.IFS(NOT($H823), "", $G823&lt;2, VLOOKUP("EMPTY",$D$29:$E$31,2,FALSE), $G823&gt;2, VLOOKUP("OVER",$D$29:$E$31,2,FALSE), TRUE, VLOOKUP(K823, $A$9:$B$23, 2,FALSE))</f>
        <v/>
      </c>
    </row>
    <row r="824" spans="6:17" x14ac:dyDescent="0.3">
      <c r="F824">
        <f ca="1">COUNTIF(OFFSET('정보 입력 시트'!$G827, 0, 0, 1, 15), $E$2)</f>
        <v>0</v>
      </c>
      <c r="G824">
        <f ca="1">COUNTIF(OFFSET('정보 입력 시트'!$G827, 0, 0, 1, 15), $E$3)</f>
        <v>0</v>
      </c>
      <c r="H824" t="b">
        <f t="shared" ca="1" si="77"/>
        <v>0</v>
      </c>
      <c r="I824" t="str">
        <f ca="1">IF(NOT($H824), "", IF($F824=1,MATCH($E$2,OFFSET('정보 입력 시트'!$G827, 0, 0, 1, 15),0),0))</f>
        <v/>
      </c>
      <c r="J824" t="str">
        <f ca="1">IF(NOT($H824),"",IF($G824&lt;1, 0, MATCH($E$3,OFFSET('정보 입력 시트'!$G827, 0, 0, 1, 15),0)))</f>
        <v/>
      </c>
      <c r="K824" t="str">
        <f ca="1">IF(NOT($H824),"",IF($G824&lt;2, 0, MATCH($E$3,OFFSET('정보 입력 시트'!$G827, 0, J824, 1, 15-J824),0)+J824))</f>
        <v/>
      </c>
      <c r="L824" t="str">
        <f t="shared" ca="1" si="78"/>
        <v/>
      </c>
      <c r="M824" t="str" cm="1">
        <f t="array" aca="1" ref="M824" ca="1">_xlfn.IFS(NOT($H824),"",$L824=0,0,TRUE,J824)</f>
        <v/>
      </c>
      <c r="N824" t="str" cm="1">
        <f t="array" aca="1" ref="N824" ca="1">_xlfn.IFS(NOT($H824),"",$L824=0,0,TRUE,K824)</f>
        <v/>
      </c>
      <c r="O824" t="str" cm="1">
        <f t="array" aca="1" ref="O824" ca="1">_xlfn.IFS(NOT($H824), "", $F824=0, IF($G824=0, VLOOKUP("EMPTY",$D$29:$E$31,2,FALSE), VLOOKUP("REQUIRED",$D$29:$E$31,2,FALSE)), $F824&gt;1, VLOOKUP("OVER",$D$29:$E$31,2,FALSE), TRUE, VLOOKUP(I824, $A$9:$B$23, 2,FALSE))</f>
        <v/>
      </c>
      <c r="P824" t="str" cm="1">
        <f t="array" aca="1" ref="P824" ca="1">_xlfn.IFS(NOT($H824), "", $G824&lt;1, VLOOKUP("EMPTY",$D$29:$E$31,2,FALSE), $G824&gt;2, VLOOKUP("OVER",$D$29:$E$31,2,FALSE), TRUE, VLOOKUP(J824, $A$9:$B$23, 2,FALSE))</f>
        <v/>
      </c>
      <c r="Q824" t="str" cm="1">
        <f t="array" aca="1" ref="Q824" ca="1">_xlfn.IFS(NOT($H824), "", $G824&lt;2, VLOOKUP("EMPTY",$D$29:$E$31,2,FALSE), $G824&gt;2, VLOOKUP("OVER",$D$29:$E$31,2,FALSE), TRUE, VLOOKUP(K824, $A$9:$B$23, 2,FALSE))</f>
        <v/>
      </c>
    </row>
    <row r="825" spans="6:17" x14ac:dyDescent="0.3">
      <c r="F825">
        <f ca="1">COUNTIF(OFFSET('정보 입력 시트'!$G828, 0, 0, 1, 15), $E$2)</f>
        <v>0</v>
      </c>
      <c r="G825">
        <f ca="1">COUNTIF(OFFSET('정보 입력 시트'!$G828, 0, 0, 1, 15), $E$3)</f>
        <v>0</v>
      </c>
      <c r="H825" t="b">
        <f t="shared" ca="1" si="77"/>
        <v>0</v>
      </c>
      <c r="I825" t="str">
        <f ca="1">IF(NOT($H825), "", IF($F825=1,MATCH($E$2,OFFSET('정보 입력 시트'!$G828, 0, 0, 1, 15),0),0))</f>
        <v/>
      </c>
      <c r="J825" t="str">
        <f ca="1">IF(NOT($H825),"",IF($G825&lt;1, 0, MATCH($E$3,OFFSET('정보 입력 시트'!$G828, 0, 0, 1, 15),0)))</f>
        <v/>
      </c>
      <c r="K825" t="str">
        <f ca="1">IF(NOT($H825),"",IF($G825&lt;2, 0, MATCH($E$3,OFFSET('정보 입력 시트'!$G828, 0, J825, 1, 15-J825),0)+J825))</f>
        <v/>
      </c>
      <c r="L825" t="str">
        <f t="shared" ca="1" si="78"/>
        <v/>
      </c>
      <c r="M825" t="str" cm="1">
        <f t="array" aca="1" ref="M825" ca="1">_xlfn.IFS(NOT($H825),"",$L825=0,0,TRUE,J825)</f>
        <v/>
      </c>
      <c r="N825" t="str" cm="1">
        <f t="array" aca="1" ref="N825" ca="1">_xlfn.IFS(NOT($H825),"",$L825=0,0,TRUE,K825)</f>
        <v/>
      </c>
      <c r="O825" t="str" cm="1">
        <f t="array" aca="1" ref="O825" ca="1">_xlfn.IFS(NOT($H825), "", $F825=0, IF($G825=0, VLOOKUP("EMPTY",$D$29:$E$31,2,FALSE), VLOOKUP("REQUIRED",$D$29:$E$31,2,FALSE)), $F825&gt;1, VLOOKUP("OVER",$D$29:$E$31,2,FALSE), TRUE, VLOOKUP(I825, $A$9:$B$23, 2,FALSE))</f>
        <v/>
      </c>
      <c r="P825" t="str" cm="1">
        <f t="array" aca="1" ref="P825" ca="1">_xlfn.IFS(NOT($H825), "", $G825&lt;1, VLOOKUP("EMPTY",$D$29:$E$31,2,FALSE), $G825&gt;2, VLOOKUP("OVER",$D$29:$E$31,2,FALSE), TRUE, VLOOKUP(J825, $A$9:$B$23, 2,FALSE))</f>
        <v/>
      </c>
      <c r="Q825" t="str" cm="1">
        <f t="array" aca="1" ref="Q825" ca="1">_xlfn.IFS(NOT($H825), "", $G825&lt;2, VLOOKUP("EMPTY",$D$29:$E$31,2,FALSE), $G825&gt;2, VLOOKUP("OVER",$D$29:$E$31,2,FALSE), TRUE, VLOOKUP(K825, $A$9:$B$23, 2,FALSE))</f>
        <v/>
      </c>
    </row>
    <row r="826" spans="6:17" x14ac:dyDescent="0.3">
      <c r="F826">
        <f ca="1">COUNTIF(OFFSET('정보 입력 시트'!$G829, 0, 0, 1, 15), $E$2)</f>
        <v>0</v>
      </c>
      <c r="G826">
        <f ca="1">COUNTIF(OFFSET('정보 입력 시트'!$G829, 0, 0, 1, 15), $E$3)</f>
        <v>0</v>
      </c>
      <c r="H826" t="b">
        <f t="shared" ca="1" si="77"/>
        <v>0</v>
      </c>
      <c r="I826" t="str">
        <f ca="1">IF(NOT($H826), "", IF($F826=1,MATCH($E$2,OFFSET('정보 입력 시트'!$G829, 0, 0, 1, 15),0),0))</f>
        <v/>
      </c>
      <c r="J826" t="str">
        <f ca="1">IF(NOT($H826),"",IF($G826&lt;1, 0, MATCH($E$3,OFFSET('정보 입력 시트'!$G829, 0, 0, 1, 15),0)))</f>
        <v/>
      </c>
      <c r="K826" t="str">
        <f ca="1">IF(NOT($H826),"",IF($G826&lt;2, 0, MATCH($E$3,OFFSET('정보 입력 시트'!$G829, 0, J826, 1, 15-J826),0)+J826))</f>
        <v/>
      </c>
      <c r="L826" t="str">
        <f t="shared" ca="1" si="78"/>
        <v/>
      </c>
      <c r="M826" t="str" cm="1">
        <f t="array" aca="1" ref="M826" ca="1">_xlfn.IFS(NOT($H826),"",$L826=0,0,TRUE,J826)</f>
        <v/>
      </c>
      <c r="N826" t="str" cm="1">
        <f t="array" aca="1" ref="N826" ca="1">_xlfn.IFS(NOT($H826),"",$L826=0,0,TRUE,K826)</f>
        <v/>
      </c>
      <c r="O826" t="str" cm="1">
        <f t="array" aca="1" ref="O826" ca="1">_xlfn.IFS(NOT($H826), "", $F826=0, IF($G826=0, VLOOKUP("EMPTY",$D$29:$E$31,2,FALSE), VLOOKUP("REQUIRED",$D$29:$E$31,2,FALSE)), $F826&gt;1, VLOOKUP("OVER",$D$29:$E$31,2,FALSE), TRUE, VLOOKUP(I826, $A$9:$B$23, 2,FALSE))</f>
        <v/>
      </c>
      <c r="P826" t="str" cm="1">
        <f t="array" aca="1" ref="P826" ca="1">_xlfn.IFS(NOT($H826), "", $G826&lt;1, VLOOKUP("EMPTY",$D$29:$E$31,2,FALSE), $G826&gt;2, VLOOKUP("OVER",$D$29:$E$31,2,FALSE), TRUE, VLOOKUP(J826, $A$9:$B$23, 2,FALSE))</f>
        <v/>
      </c>
      <c r="Q826" t="str" cm="1">
        <f t="array" aca="1" ref="Q826" ca="1">_xlfn.IFS(NOT($H826), "", $G826&lt;2, VLOOKUP("EMPTY",$D$29:$E$31,2,FALSE), $G826&gt;2, VLOOKUP("OVER",$D$29:$E$31,2,FALSE), TRUE, VLOOKUP(K826, $A$9:$B$23, 2,FALSE))</f>
        <v/>
      </c>
    </row>
    <row r="827" spans="6:17" x14ac:dyDescent="0.3">
      <c r="F827">
        <f ca="1">COUNTIF(OFFSET('정보 입력 시트'!$G830, 0, 0, 1, 15), $E$2)</f>
        <v>0</v>
      </c>
      <c r="G827">
        <f ca="1">COUNTIF(OFFSET('정보 입력 시트'!$G830, 0, 0, 1, 15), $E$3)</f>
        <v>0</v>
      </c>
      <c r="H827" t="b">
        <f t="shared" ca="1" si="77"/>
        <v>0</v>
      </c>
      <c r="I827" t="str">
        <f ca="1">IF(NOT($H827), "", IF($F827=1,MATCH($E$2,OFFSET('정보 입력 시트'!$G830, 0, 0, 1, 15),0),0))</f>
        <v/>
      </c>
      <c r="J827" t="str">
        <f ca="1">IF(NOT($H827),"",IF($G827&lt;1, 0, MATCH($E$3,OFFSET('정보 입력 시트'!$G830, 0, 0, 1, 15),0)))</f>
        <v/>
      </c>
      <c r="K827" t="str">
        <f ca="1">IF(NOT($H827),"",IF($G827&lt;2, 0, MATCH($E$3,OFFSET('정보 입력 시트'!$G830, 0, J827, 1, 15-J827),0)+J827))</f>
        <v/>
      </c>
      <c r="L827" t="str">
        <f t="shared" ca="1" si="78"/>
        <v/>
      </c>
      <c r="M827" t="str" cm="1">
        <f t="array" aca="1" ref="M827" ca="1">_xlfn.IFS(NOT($H827),"",$L827=0,0,TRUE,J827)</f>
        <v/>
      </c>
      <c r="N827" t="str" cm="1">
        <f t="array" aca="1" ref="N827" ca="1">_xlfn.IFS(NOT($H827),"",$L827=0,0,TRUE,K827)</f>
        <v/>
      </c>
      <c r="O827" t="str" cm="1">
        <f t="array" aca="1" ref="O827" ca="1">_xlfn.IFS(NOT($H827), "", $F827=0, IF($G827=0, VLOOKUP("EMPTY",$D$29:$E$31,2,FALSE), VLOOKUP("REQUIRED",$D$29:$E$31,2,FALSE)), $F827&gt;1, VLOOKUP("OVER",$D$29:$E$31,2,FALSE), TRUE, VLOOKUP(I827, $A$9:$B$23, 2,FALSE))</f>
        <v/>
      </c>
      <c r="P827" t="str" cm="1">
        <f t="array" aca="1" ref="P827" ca="1">_xlfn.IFS(NOT($H827), "", $G827&lt;1, VLOOKUP("EMPTY",$D$29:$E$31,2,FALSE), $G827&gt;2, VLOOKUP("OVER",$D$29:$E$31,2,FALSE), TRUE, VLOOKUP(J827, $A$9:$B$23, 2,FALSE))</f>
        <v/>
      </c>
      <c r="Q827" t="str" cm="1">
        <f t="array" aca="1" ref="Q827" ca="1">_xlfn.IFS(NOT($H827), "", $G827&lt;2, VLOOKUP("EMPTY",$D$29:$E$31,2,FALSE), $G827&gt;2, VLOOKUP("OVER",$D$29:$E$31,2,FALSE), TRUE, VLOOKUP(K827, $A$9:$B$23, 2,FALSE))</f>
        <v/>
      </c>
    </row>
    <row r="828" spans="6:17" x14ac:dyDescent="0.3">
      <c r="F828">
        <f ca="1">COUNTIF(OFFSET('정보 입력 시트'!$G831, 0, 0, 1, 15), $E$2)</f>
        <v>0</v>
      </c>
      <c r="G828">
        <f ca="1">COUNTIF(OFFSET('정보 입력 시트'!$G831, 0, 0, 1, 15), $E$3)</f>
        <v>0</v>
      </c>
      <c r="H828" t="b">
        <f t="shared" ca="1" si="77"/>
        <v>0</v>
      </c>
      <c r="I828" t="str">
        <f ca="1">IF(NOT($H828), "", IF($F828=1,MATCH($E$2,OFFSET('정보 입력 시트'!$G831, 0, 0, 1, 15),0),0))</f>
        <v/>
      </c>
      <c r="J828" t="str">
        <f ca="1">IF(NOT($H828),"",IF($G828&lt;1, 0, MATCH($E$3,OFFSET('정보 입력 시트'!$G831, 0, 0, 1, 15),0)))</f>
        <v/>
      </c>
      <c r="K828" t="str">
        <f ca="1">IF(NOT($H828),"",IF($G828&lt;2, 0, MATCH($E$3,OFFSET('정보 입력 시트'!$G831, 0, J828, 1, 15-J828),0)+J828))</f>
        <v/>
      </c>
      <c r="L828" t="str">
        <f t="shared" ca="1" si="78"/>
        <v/>
      </c>
      <c r="M828" t="str" cm="1">
        <f t="array" aca="1" ref="M828" ca="1">_xlfn.IFS(NOT($H828),"",$L828=0,0,TRUE,J828)</f>
        <v/>
      </c>
      <c r="N828" t="str" cm="1">
        <f t="array" aca="1" ref="N828" ca="1">_xlfn.IFS(NOT($H828),"",$L828=0,0,TRUE,K828)</f>
        <v/>
      </c>
      <c r="O828" t="str" cm="1">
        <f t="array" aca="1" ref="O828" ca="1">_xlfn.IFS(NOT($H828), "", $F828=0, IF($G828=0, VLOOKUP("EMPTY",$D$29:$E$31,2,FALSE), VLOOKUP("REQUIRED",$D$29:$E$31,2,FALSE)), $F828&gt;1, VLOOKUP("OVER",$D$29:$E$31,2,FALSE), TRUE, VLOOKUP(I828, $A$9:$B$23, 2,FALSE))</f>
        <v/>
      </c>
      <c r="P828" t="str" cm="1">
        <f t="array" aca="1" ref="P828" ca="1">_xlfn.IFS(NOT($H828), "", $G828&lt;1, VLOOKUP("EMPTY",$D$29:$E$31,2,FALSE), $G828&gt;2, VLOOKUP("OVER",$D$29:$E$31,2,FALSE), TRUE, VLOOKUP(J828, $A$9:$B$23, 2,FALSE))</f>
        <v/>
      </c>
      <c r="Q828" t="str" cm="1">
        <f t="array" aca="1" ref="Q828" ca="1">_xlfn.IFS(NOT($H828), "", $G828&lt;2, VLOOKUP("EMPTY",$D$29:$E$31,2,FALSE), $G828&gt;2, VLOOKUP("OVER",$D$29:$E$31,2,FALSE), TRUE, VLOOKUP(K828, $A$9:$B$23, 2,FALSE))</f>
        <v/>
      </c>
    </row>
    <row r="829" spans="6:17" x14ac:dyDescent="0.3">
      <c r="F829">
        <f ca="1">COUNTIF(OFFSET('정보 입력 시트'!$G832, 0, 0, 1, 15), $E$2)</f>
        <v>0</v>
      </c>
      <c r="G829">
        <f ca="1">COUNTIF(OFFSET('정보 입력 시트'!$G832, 0, 0, 1, 15), $E$3)</f>
        <v>0</v>
      </c>
      <c r="H829" t="b">
        <f t="shared" ca="1" si="77"/>
        <v>0</v>
      </c>
      <c r="I829" t="str">
        <f ca="1">IF(NOT($H829), "", IF($F829=1,MATCH($E$2,OFFSET('정보 입력 시트'!$G832, 0, 0, 1, 15),0),0))</f>
        <v/>
      </c>
      <c r="J829" t="str">
        <f ca="1">IF(NOT($H829),"",IF($G829&lt;1, 0, MATCH($E$3,OFFSET('정보 입력 시트'!$G832, 0, 0, 1, 15),0)))</f>
        <v/>
      </c>
      <c r="K829" t="str">
        <f ca="1">IF(NOT($H829),"",IF($G829&lt;2, 0, MATCH($E$3,OFFSET('정보 입력 시트'!$G832, 0, J829, 1, 15-J829),0)+J829))</f>
        <v/>
      </c>
      <c r="L829" t="str">
        <f t="shared" ca="1" si="78"/>
        <v/>
      </c>
      <c r="M829" t="str" cm="1">
        <f t="array" aca="1" ref="M829" ca="1">_xlfn.IFS(NOT($H829),"",$L829=0,0,TRUE,J829)</f>
        <v/>
      </c>
      <c r="N829" t="str" cm="1">
        <f t="array" aca="1" ref="N829" ca="1">_xlfn.IFS(NOT($H829),"",$L829=0,0,TRUE,K829)</f>
        <v/>
      </c>
      <c r="O829" t="str" cm="1">
        <f t="array" aca="1" ref="O829" ca="1">_xlfn.IFS(NOT($H829), "", $F829=0, IF($G829=0, VLOOKUP("EMPTY",$D$29:$E$31,2,FALSE), VLOOKUP("REQUIRED",$D$29:$E$31,2,FALSE)), $F829&gt;1, VLOOKUP("OVER",$D$29:$E$31,2,FALSE), TRUE, VLOOKUP(I829, $A$9:$B$23, 2,FALSE))</f>
        <v/>
      </c>
      <c r="P829" t="str" cm="1">
        <f t="array" aca="1" ref="P829" ca="1">_xlfn.IFS(NOT($H829), "", $G829&lt;1, VLOOKUP("EMPTY",$D$29:$E$31,2,FALSE), $G829&gt;2, VLOOKUP("OVER",$D$29:$E$31,2,FALSE), TRUE, VLOOKUP(J829, $A$9:$B$23, 2,FALSE))</f>
        <v/>
      </c>
      <c r="Q829" t="str" cm="1">
        <f t="array" aca="1" ref="Q829" ca="1">_xlfn.IFS(NOT($H829), "", $G829&lt;2, VLOOKUP("EMPTY",$D$29:$E$31,2,FALSE), $G829&gt;2, VLOOKUP("OVER",$D$29:$E$31,2,FALSE), TRUE, VLOOKUP(K829, $A$9:$B$23, 2,FALSE))</f>
        <v/>
      </c>
    </row>
    <row r="830" spans="6:17" x14ac:dyDescent="0.3">
      <c r="F830">
        <f ca="1">COUNTIF(OFFSET('정보 입력 시트'!$G833, 0, 0, 1, 15), $E$2)</f>
        <v>0</v>
      </c>
      <c r="G830">
        <f ca="1">COUNTIF(OFFSET('정보 입력 시트'!$G833, 0, 0, 1, 15), $E$3)</f>
        <v>0</v>
      </c>
      <c r="H830" t="b">
        <f t="shared" ca="1" si="77"/>
        <v>0</v>
      </c>
      <c r="I830" t="str">
        <f ca="1">IF(NOT($H830), "", IF($F830=1,MATCH($E$2,OFFSET('정보 입력 시트'!$G833, 0, 0, 1, 15),0),0))</f>
        <v/>
      </c>
      <c r="J830" t="str">
        <f ca="1">IF(NOT($H830),"",IF($G830&lt;1, 0, MATCH($E$3,OFFSET('정보 입력 시트'!$G833, 0, 0, 1, 15),0)))</f>
        <v/>
      </c>
      <c r="K830" t="str">
        <f ca="1">IF(NOT($H830),"",IF($G830&lt;2, 0, MATCH($E$3,OFFSET('정보 입력 시트'!$G833, 0, J830, 1, 15-J830),0)+J830))</f>
        <v/>
      </c>
      <c r="L830" t="str">
        <f t="shared" ca="1" si="78"/>
        <v/>
      </c>
      <c r="M830" t="str" cm="1">
        <f t="array" aca="1" ref="M830" ca="1">_xlfn.IFS(NOT($H830),"",$L830=0,0,TRUE,J830)</f>
        <v/>
      </c>
      <c r="N830" t="str" cm="1">
        <f t="array" aca="1" ref="N830" ca="1">_xlfn.IFS(NOT($H830),"",$L830=0,0,TRUE,K830)</f>
        <v/>
      </c>
      <c r="O830" t="str" cm="1">
        <f t="array" aca="1" ref="O830" ca="1">_xlfn.IFS(NOT($H830), "", $F830=0, IF($G830=0, VLOOKUP("EMPTY",$D$29:$E$31,2,FALSE), VLOOKUP("REQUIRED",$D$29:$E$31,2,FALSE)), $F830&gt;1, VLOOKUP("OVER",$D$29:$E$31,2,FALSE), TRUE, VLOOKUP(I830, $A$9:$B$23, 2,FALSE))</f>
        <v/>
      </c>
      <c r="P830" t="str" cm="1">
        <f t="array" aca="1" ref="P830" ca="1">_xlfn.IFS(NOT($H830), "", $G830&lt;1, VLOOKUP("EMPTY",$D$29:$E$31,2,FALSE), $G830&gt;2, VLOOKUP("OVER",$D$29:$E$31,2,FALSE), TRUE, VLOOKUP(J830, $A$9:$B$23, 2,FALSE))</f>
        <v/>
      </c>
      <c r="Q830" t="str" cm="1">
        <f t="array" aca="1" ref="Q830" ca="1">_xlfn.IFS(NOT($H830), "", $G830&lt;2, VLOOKUP("EMPTY",$D$29:$E$31,2,FALSE), $G830&gt;2, VLOOKUP("OVER",$D$29:$E$31,2,FALSE), TRUE, VLOOKUP(K830, $A$9:$B$23, 2,FALSE))</f>
        <v/>
      </c>
    </row>
    <row r="831" spans="6:17" x14ac:dyDescent="0.3">
      <c r="F831">
        <f ca="1">COUNTIF(OFFSET('정보 입력 시트'!$G834, 0, 0, 1, 15), $E$2)</f>
        <v>0</v>
      </c>
      <c r="G831">
        <f ca="1">COUNTIF(OFFSET('정보 입력 시트'!$G834, 0, 0, 1, 15), $E$3)</f>
        <v>0</v>
      </c>
      <c r="H831" t="b">
        <f t="shared" ca="1" si="77"/>
        <v>0</v>
      </c>
      <c r="I831" t="str">
        <f ca="1">IF(NOT($H831), "", IF($F831=1,MATCH($E$2,OFFSET('정보 입력 시트'!$G834, 0, 0, 1, 15),0),0))</f>
        <v/>
      </c>
      <c r="J831" t="str">
        <f ca="1">IF(NOT($H831),"",IF($G831&lt;1, 0, MATCH($E$3,OFFSET('정보 입력 시트'!$G834, 0, 0, 1, 15),0)))</f>
        <v/>
      </c>
      <c r="K831" t="str">
        <f ca="1">IF(NOT($H831),"",IF($G831&lt;2, 0, MATCH($E$3,OFFSET('정보 입력 시트'!$G834, 0, J831, 1, 15-J831),0)+J831))</f>
        <v/>
      </c>
      <c r="L831" t="str">
        <f t="shared" ca="1" si="78"/>
        <v/>
      </c>
      <c r="M831" t="str" cm="1">
        <f t="array" aca="1" ref="M831" ca="1">_xlfn.IFS(NOT($H831),"",$L831=0,0,TRUE,J831)</f>
        <v/>
      </c>
      <c r="N831" t="str" cm="1">
        <f t="array" aca="1" ref="N831" ca="1">_xlfn.IFS(NOT($H831),"",$L831=0,0,TRUE,K831)</f>
        <v/>
      </c>
      <c r="O831" t="str" cm="1">
        <f t="array" aca="1" ref="O831" ca="1">_xlfn.IFS(NOT($H831), "", $F831=0, IF($G831=0, VLOOKUP("EMPTY",$D$29:$E$31,2,FALSE), VLOOKUP("REQUIRED",$D$29:$E$31,2,FALSE)), $F831&gt;1, VLOOKUP("OVER",$D$29:$E$31,2,FALSE), TRUE, VLOOKUP(I831, $A$9:$B$23, 2,FALSE))</f>
        <v/>
      </c>
      <c r="P831" t="str" cm="1">
        <f t="array" aca="1" ref="P831" ca="1">_xlfn.IFS(NOT($H831), "", $G831&lt;1, VLOOKUP("EMPTY",$D$29:$E$31,2,FALSE), $G831&gt;2, VLOOKUP("OVER",$D$29:$E$31,2,FALSE), TRUE, VLOOKUP(J831, $A$9:$B$23, 2,FALSE))</f>
        <v/>
      </c>
      <c r="Q831" t="str" cm="1">
        <f t="array" aca="1" ref="Q831" ca="1">_xlfn.IFS(NOT($H831), "", $G831&lt;2, VLOOKUP("EMPTY",$D$29:$E$31,2,FALSE), $G831&gt;2, VLOOKUP("OVER",$D$29:$E$31,2,FALSE), TRUE, VLOOKUP(K831, $A$9:$B$23, 2,FALSE))</f>
        <v/>
      </c>
    </row>
    <row r="832" spans="6:17" x14ac:dyDescent="0.3">
      <c r="F832">
        <f ca="1">COUNTIF(OFFSET('정보 입력 시트'!$G835, 0, 0, 1, 15), $E$2)</f>
        <v>0</v>
      </c>
      <c r="G832">
        <f ca="1">COUNTIF(OFFSET('정보 입력 시트'!$G835, 0, 0, 1, 15), $E$3)</f>
        <v>0</v>
      </c>
      <c r="H832" t="b">
        <f t="shared" ca="1" si="77"/>
        <v>0</v>
      </c>
      <c r="I832" t="str">
        <f ca="1">IF(NOT($H832), "", IF($F832=1,MATCH($E$2,OFFSET('정보 입력 시트'!$G835, 0, 0, 1, 15),0),0))</f>
        <v/>
      </c>
      <c r="J832" t="str">
        <f ca="1">IF(NOT($H832),"",IF($G832&lt;1, 0, MATCH($E$3,OFFSET('정보 입력 시트'!$G835, 0, 0, 1, 15),0)))</f>
        <v/>
      </c>
      <c r="K832" t="str">
        <f ca="1">IF(NOT($H832),"",IF($G832&lt;2, 0, MATCH($E$3,OFFSET('정보 입력 시트'!$G835, 0, J832, 1, 15-J832),0)+J832))</f>
        <v/>
      </c>
      <c r="L832" t="str">
        <f t="shared" ca="1" si="78"/>
        <v/>
      </c>
      <c r="M832" t="str" cm="1">
        <f t="array" aca="1" ref="M832" ca="1">_xlfn.IFS(NOT($H832),"",$L832=0,0,TRUE,J832)</f>
        <v/>
      </c>
      <c r="N832" t="str" cm="1">
        <f t="array" aca="1" ref="N832" ca="1">_xlfn.IFS(NOT($H832),"",$L832=0,0,TRUE,K832)</f>
        <v/>
      </c>
      <c r="O832" t="str" cm="1">
        <f t="array" aca="1" ref="O832" ca="1">_xlfn.IFS(NOT($H832), "", $F832=0, IF($G832=0, VLOOKUP("EMPTY",$D$29:$E$31,2,FALSE), VLOOKUP("REQUIRED",$D$29:$E$31,2,FALSE)), $F832&gt;1, VLOOKUP("OVER",$D$29:$E$31,2,FALSE), TRUE, VLOOKUP(I832, $A$9:$B$23, 2,FALSE))</f>
        <v/>
      </c>
      <c r="P832" t="str" cm="1">
        <f t="array" aca="1" ref="P832" ca="1">_xlfn.IFS(NOT($H832), "", $G832&lt;1, VLOOKUP("EMPTY",$D$29:$E$31,2,FALSE), $G832&gt;2, VLOOKUP("OVER",$D$29:$E$31,2,FALSE), TRUE, VLOOKUP(J832, $A$9:$B$23, 2,FALSE))</f>
        <v/>
      </c>
      <c r="Q832" t="str" cm="1">
        <f t="array" aca="1" ref="Q832" ca="1">_xlfn.IFS(NOT($H832), "", $G832&lt;2, VLOOKUP("EMPTY",$D$29:$E$31,2,FALSE), $G832&gt;2, VLOOKUP("OVER",$D$29:$E$31,2,FALSE), TRUE, VLOOKUP(K832, $A$9:$B$23, 2,FALSE))</f>
        <v/>
      </c>
    </row>
    <row r="833" spans="6:17" x14ac:dyDescent="0.3">
      <c r="F833">
        <f ca="1">COUNTIF(OFFSET('정보 입력 시트'!$G836, 0, 0, 1, 15), $E$2)</f>
        <v>0</v>
      </c>
      <c r="G833">
        <f ca="1">COUNTIF(OFFSET('정보 입력 시트'!$G836, 0, 0, 1, 15), $E$3)</f>
        <v>0</v>
      </c>
      <c r="H833" t="b">
        <f t="shared" ca="1" si="77"/>
        <v>0</v>
      </c>
      <c r="I833" t="str">
        <f ca="1">IF(NOT($H833), "", IF($F833=1,MATCH($E$2,OFFSET('정보 입력 시트'!$G836, 0, 0, 1, 15),0),0))</f>
        <v/>
      </c>
      <c r="J833" t="str">
        <f ca="1">IF(NOT($H833),"",IF($G833&lt;1, 0, MATCH($E$3,OFFSET('정보 입력 시트'!$G836, 0, 0, 1, 15),0)))</f>
        <v/>
      </c>
      <c r="K833" t="str">
        <f ca="1">IF(NOT($H833),"",IF($G833&lt;2, 0, MATCH($E$3,OFFSET('정보 입력 시트'!$G836, 0, J833, 1, 15-J833),0)+J833))</f>
        <v/>
      </c>
      <c r="L833" t="str">
        <f t="shared" ca="1" si="78"/>
        <v/>
      </c>
      <c r="M833" t="str" cm="1">
        <f t="array" aca="1" ref="M833" ca="1">_xlfn.IFS(NOT($H833),"",$L833=0,0,TRUE,J833)</f>
        <v/>
      </c>
      <c r="N833" t="str" cm="1">
        <f t="array" aca="1" ref="N833" ca="1">_xlfn.IFS(NOT($H833),"",$L833=0,0,TRUE,K833)</f>
        <v/>
      </c>
      <c r="O833" t="str" cm="1">
        <f t="array" aca="1" ref="O833" ca="1">_xlfn.IFS(NOT($H833), "", $F833=0, IF($G833=0, VLOOKUP("EMPTY",$D$29:$E$31,2,FALSE), VLOOKUP("REQUIRED",$D$29:$E$31,2,FALSE)), $F833&gt;1, VLOOKUP("OVER",$D$29:$E$31,2,FALSE), TRUE, VLOOKUP(I833, $A$9:$B$23, 2,FALSE))</f>
        <v/>
      </c>
      <c r="P833" t="str" cm="1">
        <f t="array" aca="1" ref="P833" ca="1">_xlfn.IFS(NOT($H833), "", $G833&lt;1, VLOOKUP("EMPTY",$D$29:$E$31,2,FALSE), $G833&gt;2, VLOOKUP("OVER",$D$29:$E$31,2,FALSE), TRUE, VLOOKUP(J833, $A$9:$B$23, 2,FALSE))</f>
        <v/>
      </c>
      <c r="Q833" t="str" cm="1">
        <f t="array" aca="1" ref="Q833" ca="1">_xlfn.IFS(NOT($H833), "", $G833&lt;2, VLOOKUP("EMPTY",$D$29:$E$31,2,FALSE), $G833&gt;2, VLOOKUP("OVER",$D$29:$E$31,2,FALSE), TRUE, VLOOKUP(K833, $A$9:$B$23, 2,FALSE))</f>
        <v/>
      </c>
    </row>
    <row r="834" spans="6:17" x14ac:dyDescent="0.3">
      <c r="F834">
        <f ca="1">COUNTIF(OFFSET('정보 입력 시트'!$G837, 0, 0, 1, 15), $E$2)</f>
        <v>0</v>
      </c>
      <c r="G834">
        <f ca="1">COUNTIF(OFFSET('정보 입력 시트'!$G837, 0, 0, 1, 15), $E$3)</f>
        <v>0</v>
      </c>
      <c r="H834" t="b">
        <f t="shared" ca="1" si="77"/>
        <v>0</v>
      </c>
      <c r="I834" t="str">
        <f ca="1">IF(NOT($H834), "", IF($F834=1,MATCH($E$2,OFFSET('정보 입력 시트'!$G837, 0, 0, 1, 15),0),0))</f>
        <v/>
      </c>
      <c r="J834" t="str">
        <f ca="1">IF(NOT($H834),"",IF($G834&lt;1, 0, MATCH($E$3,OFFSET('정보 입력 시트'!$G837, 0, 0, 1, 15),0)))</f>
        <v/>
      </c>
      <c r="K834" t="str">
        <f ca="1">IF(NOT($H834),"",IF($G834&lt;2, 0, MATCH($E$3,OFFSET('정보 입력 시트'!$G837, 0, J834, 1, 15-J834),0)+J834))</f>
        <v/>
      </c>
      <c r="L834" t="str">
        <f t="shared" ca="1" si="78"/>
        <v/>
      </c>
      <c r="M834" t="str" cm="1">
        <f t="array" aca="1" ref="M834" ca="1">_xlfn.IFS(NOT($H834),"",$L834=0,0,TRUE,J834)</f>
        <v/>
      </c>
      <c r="N834" t="str" cm="1">
        <f t="array" aca="1" ref="N834" ca="1">_xlfn.IFS(NOT($H834),"",$L834=0,0,TRUE,K834)</f>
        <v/>
      </c>
      <c r="O834" t="str" cm="1">
        <f t="array" aca="1" ref="O834" ca="1">_xlfn.IFS(NOT($H834), "", $F834=0, IF($G834=0, VLOOKUP("EMPTY",$D$29:$E$31,2,FALSE), VLOOKUP("REQUIRED",$D$29:$E$31,2,FALSE)), $F834&gt;1, VLOOKUP("OVER",$D$29:$E$31,2,FALSE), TRUE, VLOOKUP(I834, $A$9:$B$23, 2,FALSE))</f>
        <v/>
      </c>
      <c r="P834" t="str" cm="1">
        <f t="array" aca="1" ref="P834" ca="1">_xlfn.IFS(NOT($H834), "", $G834&lt;1, VLOOKUP("EMPTY",$D$29:$E$31,2,FALSE), $G834&gt;2, VLOOKUP("OVER",$D$29:$E$31,2,FALSE), TRUE, VLOOKUP(J834, $A$9:$B$23, 2,FALSE))</f>
        <v/>
      </c>
      <c r="Q834" t="str" cm="1">
        <f t="array" aca="1" ref="Q834" ca="1">_xlfn.IFS(NOT($H834), "", $G834&lt;2, VLOOKUP("EMPTY",$D$29:$E$31,2,FALSE), $G834&gt;2, VLOOKUP("OVER",$D$29:$E$31,2,FALSE), TRUE, VLOOKUP(K834, $A$9:$B$23, 2,FALSE))</f>
        <v/>
      </c>
    </row>
    <row r="835" spans="6:17" x14ac:dyDescent="0.3">
      <c r="F835">
        <f ca="1">COUNTIF(OFFSET('정보 입력 시트'!$G838, 0, 0, 1, 15), $E$2)</f>
        <v>0</v>
      </c>
      <c r="G835">
        <f ca="1">COUNTIF(OFFSET('정보 입력 시트'!$G838, 0, 0, 1, 15), $E$3)</f>
        <v>0</v>
      </c>
      <c r="H835" t="b">
        <f t="shared" ref="H835:H898" ca="1" si="79">OR($F835=1,I836&lt;&gt;"")</f>
        <v>0</v>
      </c>
      <c r="I835" t="str">
        <f ca="1">IF(NOT($H835), "", IF($F835=1,MATCH($E$2,OFFSET('정보 입력 시트'!$G838, 0, 0, 1, 15),0),0))</f>
        <v/>
      </c>
      <c r="J835" t="str">
        <f ca="1">IF(NOT($H835),"",IF($G835&lt;1, 0, MATCH($E$3,OFFSET('정보 입력 시트'!$G838, 0, 0, 1, 15),0)))</f>
        <v/>
      </c>
      <c r="K835" t="str">
        <f ca="1">IF(NOT($H835),"",IF($G835&lt;2, 0, MATCH($E$3,OFFSET('정보 입력 시트'!$G838, 0, J835, 1, 15-J835),0)+J835))</f>
        <v/>
      </c>
      <c r="L835" t="str">
        <f t="shared" ref="L835:L898" ca="1" si="80">IF(NOT($H835),"",I835)</f>
        <v/>
      </c>
      <c r="M835" t="str" cm="1">
        <f t="array" aca="1" ref="M835" ca="1">_xlfn.IFS(NOT($H835),"",$L835=0,0,TRUE,J835)</f>
        <v/>
      </c>
      <c r="N835" t="str" cm="1">
        <f t="array" aca="1" ref="N835" ca="1">_xlfn.IFS(NOT($H835),"",$L835=0,0,TRUE,K835)</f>
        <v/>
      </c>
      <c r="O835" t="str" cm="1">
        <f t="array" aca="1" ref="O835" ca="1">_xlfn.IFS(NOT($H835), "", $F835=0, IF($G835=0, VLOOKUP("EMPTY",$D$29:$E$31,2,FALSE), VLOOKUP("REQUIRED",$D$29:$E$31,2,FALSE)), $F835&gt;1, VLOOKUP("OVER",$D$29:$E$31,2,FALSE), TRUE, VLOOKUP(I835, $A$9:$B$23, 2,FALSE))</f>
        <v/>
      </c>
      <c r="P835" t="str" cm="1">
        <f t="array" aca="1" ref="P835" ca="1">_xlfn.IFS(NOT($H835), "", $G835&lt;1, VLOOKUP("EMPTY",$D$29:$E$31,2,FALSE), $G835&gt;2, VLOOKUP("OVER",$D$29:$E$31,2,FALSE), TRUE, VLOOKUP(J835, $A$9:$B$23, 2,FALSE))</f>
        <v/>
      </c>
      <c r="Q835" t="str" cm="1">
        <f t="array" aca="1" ref="Q835" ca="1">_xlfn.IFS(NOT($H835), "", $G835&lt;2, VLOOKUP("EMPTY",$D$29:$E$31,2,FALSE), $G835&gt;2, VLOOKUP("OVER",$D$29:$E$31,2,FALSE), TRUE, VLOOKUP(K835, $A$9:$B$23, 2,FALSE))</f>
        <v/>
      </c>
    </row>
    <row r="836" spans="6:17" x14ac:dyDescent="0.3">
      <c r="F836">
        <f ca="1">COUNTIF(OFFSET('정보 입력 시트'!$G839, 0, 0, 1, 15), $E$2)</f>
        <v>0</v>
      </c>
      <c r="G836">
        <f ca="1">COUNTIF(OFFSET('정보 입력 시트'!$G839, 0, 0, 1, 15), $E$3)</f>
        <v>0</v>
      </c>
      <c r="H836" t="b">
        <f t="shared" ca="1" si="79"/>
        <v>0</v>
      </c>
      <c r="I836" t="str">
        <f ca="1">IF(NOT($H836), "", IF($F836=1,MATCH($E$2,OFFSET('정보 입력 시트'!$G839, 0, 0, 1, 15),0),0))</f>
        <v/>
      </c>
      <c r="J836" t="str">
        <f ca="1">IF(NOT($H836),"",IF($G836&lt;1, 0, MATCH($E$3,OFFSET('정보 입력 시트'!$G839, 0, 0, 1, 15),0)))</f>
        <v/>
      </c>
      <c r="K836" t="str">
        <f ca="1">IF(NOT($H836),"",IF($G836&lt;2, 0, MATCH($E$3,OFFSET('정보 입력 시트'!$G839, 0, J836, 1, 15-J836),0)+J836))</f>
        <v/>
      </c>
      <c r="L836" t="str">
        <f t="shared" ca="1" si="80"/>
        <v/>
      </c>
      <c r="M836" t="str" cm="1">
        <f t="array" aca="1" ref="M836" ca="1">_xlfn.IFS(NOT($H836),"",$L836=0,0,TRUE,J836)</f>
        <v/>
      </c>
      <c r="N836" t="str" cm="1">
        <f t="array" aca="1" ref="N836" ca="1">_xlfn.IFS(NOT($H836),"",$L836=0,0,TRUE,K836)</f>
        <v/>
      </c>
      <c r="O836" t="str" cm="1">
        <f t="array" aca="1" ref="O836" ca="1">_xlfn.IFS(NOT($H836), "", $F836=0, IF($G836=0, VLOOKUP("EMPTY",$D$29:$E$31,2,FALSE), VLOOKUP("REQUIRED",$D$29:$E$31,2,FALSE)), $F836&gt;1, VLOOKUP("OVER",$D$29:$E$31,2,FALSE), TRUE, VLOOKUP(I836, $A$9:$B$23, 2,FALSE))</f>
        <v/>
      </c>
      <c r="P836" t="str" cm="1">
        <f t="array" aca="1" ref="P836" ca="1">_xlfn.IFS(NOT($H836), "", $G836&lt;1, VLOOKUP("EMPTY",$D$29:$E$31,2,FALSE), $G836&gt;2, VLOOKUP("OVER",$D$29:$E$31,2,FALSE), TRUE, VLOOKUP(J836, $A$9:$B$23, 2,FALSE))</f>
        <v/>
      </c>
      <c r="Q836" t="str" cm="1">
        <f t="array" aca="1" ref="Q836" ca="1">_xlfn.IFS(NOT($H836), "", $G836&lt;2, VLOOKUP("EMPTY",$D$29:$E$31,2,FALSE), $G836&gt;2, VLOOKUP("OVER",$D$29:$E$31,2,FALSE), TRUE, VLOOKUP(K836, $A$9:$B$23, 2,FALSE))</f>
        <v/>
      </c>
    </row>
    <row r="837" spans="6:17" x14ac:dyDescent="0.3">
      <c r="F837">
        <f ca="1">COUNTIF(OFFSET('정보 입력 시트'!$G840, 0, 0, 1, 15), $E$2)</f>
        <v>0</v>
      </c>
      <c r="G837">
        <f ca="1">COUNTIF(OFFSET('정보 입력 시트'!$G840, 0, 0, 1, 15), $E$3)</f>
        <v>0</v>
      </c>
      <c r="H837" t="b">
        <f t="shared" ca="1" si="79"/>
        <v>0</v>
      </c>
      <c r="I837" t="str">
        <f ca="1">IF(NOT($H837), "", IF($F837=1,MATCH($E$2,OFFSET('정보 입력 시트'!$G840, 0, 0, 1, 15),0),0))</f>
        <v/>
      </c>
      <c r="J837" t="str">
        <f ca="1">IF(NOT($H837),"",IF($G837&lt;1, 0, MATCH($E$3,OFFSET('정보 입력 시트'!$G840, 0, 0, 1, 15),0)))</f>
        <v/>
      </c>
      <c r="K837" t="str">
        <f ca="1">IF(NOT($H837),"",IF($G837&lt;2, 0, MATCH($E$3,OFFSET('정보 입력 시트'!$G840, 0, J837, 1, 15-J837),0)+J837))</f>
        <v/>
      </c>
      <c r="L837" t="str">
        <f t="shared" ca="1" si="80"/>
        <v/>
      </c>
      <c r="M837" t="str" cm="1">
        <f t="array" aca="1" ref="M837" ca="1">_xlfn.IFS(NOT($H837),"",$L837=0,0,TRUE,J837)</f>
        <v/>
      </c>
      <c r="N837" t="str" cm="1">
        <f t="array" aca="1" ref="N837" ca="1">_xlfn.IFS(NOT($H837),"",$L837=0,0,TRUE,K837)</f>
        <v/>
      </c>
      <c r="O837" t="str" cm="1">
        <f t="array" aca="1" ref="O837" ca="1">_xlfn.IFS(NOT($H837), "", $F837=0, IF($G837=0, VLOOKUP("EMPTY",$D$29:$E$31,2,FALSE), VLOOKUP("REQUIRED",$D$29:$E$31,2,FALSE)), $F837&gt;1, VLOOKUP("OVER",$D$29:$E$31,2,FALSE), TRUE, VLOOKUP(I837, $A$9:$B$23, 2,FALSE))</f>
        <v/>
      </c>
      <c r="P837" t="str" cm="1">
        <f t="array" aca="1" ref="P837" ca="1">_xlfn.IFS(NOT($H837), "", $G837&lt;1, VLOOKUP("EMPTY",$D$29:$E$31,2,FALSE), $G837&gt;2, VLOOKUP("OVER",$D$29:$E$31,2,FALSE), TRUE, VLOOKUP(J837, $A$9:$B$23, 2,FALSE))</f>
        <v/>
      </c>
      <c r="Q837" t="str" cm="1">
        <f t="array" aca="1" ref="Q837" ca="1">_xlfn.IFS(NOT($H837), "", $G837&lt;2, VLOOKUP("EMPTY",$D$29:$E$31,2,FALSE), $G837&gt;2, VLOOKUP("OVER",$D$29:$E$31,2,FALSE), TRUE, VLOOKUP(K837, $A$9:$B$23, 2,FALSE))</f>
        <v/>
      </c>
    </row>
    <row r="838" spans="6:17" x14ac:dyDescent="0.3">
      <c r="F838">
        <f ca="1">COUNTIF(OFFSET('정보 입력 시트'!$G841, 0, 0, 1, 15), $E$2)</f>
        <v>0</v>
      </c>
      <c r="G838">
        <f ca="1">COUNTIF(OFFSET('정보 입력 시트'!$G841, 0, 0, 1, 15), $E$3)</f>
        <v>0</v>
      </c>
      <c r="H838" t="b">
        <f t="shared" ca="1" si="79"/>
        <v>0</v>
      </c>
      <c r="I838" t="str">
        <f ca="1">IF(NOT($H838), "", IF($F838=1,MATCH($E$2,OFFSET('정보 입력 시트'!$G841, 0, 0, 1, 15),0),0))</f>
        <v/>
      </c>
      <c r="J838" t="str">
        <f ca="1">IF(NOT($H838),"",IF($G838&lt;1, 0, MATCH($E$3,OFFSET('정보 입력 시트'!$G841, 0, 0, 1, 15),0)))</f>
        <v/>
      </c>
      <c r="K838" t="str">
        <f ca="1">IF(NOT($H838),"",IF($G838&lt;2, 0, MATCH($E$3,OFFSET('정보 입력 시트'!$G841, 0, J838, 1, 15-J838),0)+J838))</f>
        <v/>
      </c>
      <c r="L838" t="str">
        <f t="shared" ca="1" si="80"/>
        <v/>
      </c>
      <c r="M838" t="str" cm="1">
        <f t="array" aca="1" ref="M838" ca="1">_xlfn.IFS(NOT($H838),"",$L838=0,0,TRUE,J838)</f>
        <v/>
      </c>
      <c r="N838" t="str" cm="1">
        <f t="array" aca="1" ref="N838" ca="1">_xlfn.IFS(NOT($H838),"",$L838=0,0,TRUE,K838)</f>
        <v/>
      </c>
      <c r="O838" t="str" cm="1">
        <f t="array" aca="1" ref="O838" ca="1">_xlfn.IFS(NOT($H838), "", $F838=0, IF($G838=0, VLOOKUP("EMPTY",$D$29:$E$31,2,FALSE), VLOOKUP("REQUIRED",$D$29:$E$31,2,FALSE)), $F838&gt;1, VLOOKUP("OVER",$D$29:$E$31,2,FALSE), TRUE, VLOOKUP(I838, $A$9:$B$23, 2,FALSE))</f>
        <v/>
      </c>
      <c r="P838" t="str" cm="1">
        <f t="array" aca="1" ref="P838" ca="1">_xlfn.IFS(NOT($H838), "", $G838&lt;1, VLOOKUP("EMPTY",$D$29:$E$31,2,FALSE), $G838&gt;2, VLOOKUP("OVER",$D$29:$E$31,2,FALSE), TRUE, VLOOKUP(J838, $A$9:$B$23, 2,FALSE))</f>
        <v/>
      </c>
      <c r="Q838" t="str" cm="1">
        <f t="array" aca="1" ref="Q838" ca="1">_xlfn.IFS(NOT($H838), "", $G838&lt;2, VLOOKUP("EMPTY",$D$29:$E$31,2,FALSE), $G838&gt;2, VLOOKUP("OVER",$D$29:$E$31,2,FALSE), TRUE, VLOOKUP(K838, $A$9:$B$23, 2,FALSE))</f>
        <v/>
      </c>
    </row>
    <row r="839" spans="6:17" x14ac:dyDescent="0.3">
      <c r="F839">
        <f ca="1">COUNTIF(OFFSET('정보 입력 시트'!$G842, 0, 0, 1, 15), $E$2)</f>
        <v>0</v>
      </c>
      <c r="G839">
        <f ca="1">COUNTIF(OFFSET('정보 입력 시트'!$G842, 0, 0, 1, 15), $E$3)</f>
        <v>0</v>
      </c>
      <c r="H839" t="b">
        <f t="shared" ca="1" si="79"/>
        <v>0</v>
      </c>
      <c r="I839" t="str">
        <f ca="1">IF(NOT($H839), "", IF($F839=1,MATCH($E$2,OFFSET('정보 입력 시트'!$G842, 0, 0, 1, 15),0),0))</f>
        <v/>
      </c>
      <c r="J839" t="str">
        <f ca="1">IF(NOT($H839),"",IF($G839&lt;1, 0, MATCH($E$3,OFFSET('정보 입력 시트'!$G842, 0, 0, 1, 15),0)))</f>
        <v/>
      </c>
      <c r="K839" t="str">
        <f ca="1">IF(NOT($H839),"",IF($G839&lt;2, 0, MATCH($E$3,OFFSET('정보 입력 시트'!$G842, 0, J839, 1, 15-J839),0)+J839))</f>
        <v/>
      </c>
      <c r="L839" t="str">
        <f t="shared" ca="1" si="80"/>
        <v/>
      </c>
      <c r="M839" t="str" cm="1">
        <f t="array" aca="1" ref="M839" ca="1">_xlfn.IFS(NOT($H839),"",$L839=0,0,TRUE,J839)</f>
        <v/>
      </c>
      <c r="N839" t="str" cm="1">
        <f t="array" aca="1" ref="N839" ca="1">_xlfn.IFS(NOT($H839),"",$L839=0,0,TRUE,K839)</f>
        <v/>
      </c>
      <c r="O839" t="str" cm="1">
        <f t="array" aca="1" ref="O839" ca="1">_xlfn.IFS(NOT($H839), "", $F839=0, IF($G839=0, VLOOKUP("EMPTY",$D$29:$E$31,2,FALSE), VLOOKUP("REQUIRED",$D$29:$E$31,2,FALSE)), $F839&gt;1, VLOOKUP("OVER",$D$29:$E$31,2,FALSE), TRUE, VLOOKUP(I839, $A$9:$B$23, 2,FALSE))</f>
        <v/>
      </c>
      <c r="P839" t="str" cm="1">
        <f t="array" aca="1" ref="P839" ca="1">_xlfn.IFS(NOT($H839), "", $G839&lt;1, VLOOKUP("EMPTY",$D$29:$E$31,2,FALSE), $G839&gt;2, VLOOKUP("OVER",$D$29:$E$31,2,FALSE), TRUE, VLOOKUP(J839, $A$9:$B$23, 2,FALSE))</f>
        <v/>
      </c>
      <c r="Q839" t="str" cm="1">
        <f t="array" aca="1" ref="Q839" ca="1">_xlfn.IFS(NOT($H839), "", $G839&lt;2, VLOOKUP("EMPTY",$D$29:$E$31,2,FALSE), $G839&gt;2, VLOOKUP("OVER",$D$29:$E$31,2,FALSE), TRUE, VLOOKUP(K839, $A$9:$B$23, 2,FALSE))</f>
        <v/>
      </c>
    </row>
    <row r="840" spans="6:17" x14ac:dyDescent="0.3">
      <c r="F840">
        <f ca="1">COUNTIF(OFFSET('정보 입력 시트'!$G843, 0, 0, 1, 15), $E$2)</f>
        <v>0</v>
      </c>
      <c r="G840">
        <f ca="1">COUNTIF(OFFSET('정보 입력 시트'!$G843, 0, 0, 1, 15), $E$3)</f>
        <v>0</v>
      </c>
      <c r="H840" t="b">
        <f t="shared" ca="1" si="79"/>
        <v>0</v>
      </c>
      <c r="I840" t="str">
        <f ca="1">IF(NOT($H840), "", IF($F840=1,MATCH($E$2,OFFSET('정보 입력 시트'!$G843, 0, 0, 1, 15),0),0))</f>
        <v/>
      </c>
      <c r="J840" t="str">
        <f ca="1">IF(NOT($H840),"",IF($G840&lt;1, 0, MATCH($E$3,OFFSET('정보 입력 시트'!$G843, 0, 0, 1, 15),0)))</f>
        <v/>
      </c>
      <c r="K840" t="str">
        <f ca="1">IF(NOT($H840),"",IF($G840&lt;2, 0, MATCH($E$3,OFFSET('정보 입력 시트'!$G843, 0, J840, 1, 15-J840),0)+J840))</f>
        <v/>
      </c>
      <c r="L840" t="str">
        <f t="shared" ca="1" si="80"/>
        <v/>
      </c>
      <c r="M840" t="str" cm="1">
        <f t="array" aca="1" ref="M840" ca="1">_xlfn.IFS(NOT($H840),"",$L840=0,0,TRUE,J840)</f>
        <v/>
      </c>
      <c r="N840" t="str" cm="1">
        <f t="array" aca="1" ref="N840" ca="1">_xlfn.IFS(NOT($H840),"",$L840=0,0,TRUE,K840)</f>
        <v/>
      </c>
      <c r="O840" t="str" cm="1">
        <f t="array" aca="1" ref="O840" ca="1">_xlfn.IFS(NOT($H840), "", $F840=0, IF($G840=0, VLOOKUP("EMPTY",$D$29:$E$31,2,FALSE), VLOOKUP("REQUIRED",$D$29:$E$31,2,FALSE)), $F840&gt;1, VLOOKUP("OVER",$D$29:$E$31,2,FALSE), TRUE, VLOOKUP(I840, $A$9:$B$23, 2,FALSE))</f>
        <v/>
      </c>
      <c r="P840" t="str" cm="1">
        <f t="array" aca="1" ref="P840" ca="1">_xlfn.IFS(NOT($H840), "", $G840&lt;1, VLOOKUP("EMPTY",$D$29:$E$31,2,FALSE), $G840&gt;2, VLOOKUP("OVER",$D$29:$E$31,2,FALSE), TRUE, VLOOKUP(J840, $A$9:$B$23, 2,FALSE))</f>
        <v/>
      </c>
      <c r="Q840" t="str" cm="1">
        <f t="array" aca="1" ref="Q840" ca="1">_xlfn.IFS(NOT($H840), "", $G840&lt;2, VLOOKUP("EMPTY",$D$29:$E$31,2,FALSE), $G840&gt;2, VLOOKUP("OVER",$D$29:$E$31,2,FALSE), TRUE, VLOOKUP(K840, $A$9:$B$23, 2,FALSE))</f>
        <v/>
      </c>
    </row>
    <row r="841" spans="6:17" x14ac:dyDescent="0.3">
      <c r="F841">
        <f ca="1">COUNTIF(OFFSET('정보 입력 시트'!$G844, 0, 0, 1, 15), $E$2)</f>
        <v>0</v>
      </c>
      <c r="G841">
        <f ca="1">COUNTIF(OFFSET('정보 입력 시트'!$G844, 0, 0, 1, 15), $E$3)</f>
        <v>0</v>
      </c>
      <c r="H841" t="b">
        <f t="shared" ca="1" si="79"/>
        <v>0</v>
      </c>
      <c r="I841" t="str">
        <f ca="1">IF(NOT($H841), "", IF($F841=1,MATCH($E$2,OFFSET('정보 입력 시트'!$G844, 0, 0, 1, 15),0),0))</f>
        <v/>
      </c>
      <c r="J841" t="str">
        <f ca="1">IF(NOT($H841),"",IF($G841&lt;1, 0, MATCH($E$3,OFFSET('정보 입력 시트'!$G844, 0, 0, 1, 15),0)))</f>
        <v/>
      </c>
      <c r="K841" t="str">
        <f ca="1">IF(NOT($H841),"",IF($G841&lt;2, 0, MATCH($E$3,OFFSET('정보 입력 시트'!$G844, 0, J841, 1, 15-J841),0)+J841))</f>
        <v/>
      </c>
      <c r="L841" t="str">
        <f t="shared" ca="1" si="80"/>
        <v/>
      </c>
      <c r="M841" t="str" cm="1">
        <f t="array" aca="1" ref="M841" ca="1">_xlfn.IFS(NOT($H841),"",$L841=0,0,TRUE,J841)</f>
        <v/>
      </c>
      <c r="N841" t="str" cm="1">
        <f t="array" aca="1" ref="N841" ca="1">_xlfn.IFS(NOT($H841),"",$L841=0,0,TRUE,K841)</f>
        <v/>
      </c>
      <c r="O841" t="str" cm="1">
        <f t="array" aca="1" ref="O841" ca="1">_xlfn.IFS(NOT($H841), "", $F841=0, IF($G841=0, VLOOKUP("EMPTY",$D$29:$E$31,2,FALSE), VLOOKUP("REQUIRED",$D$29:$E$31,2,FALSE)), $F841&gt;1, VLOOKUP("OVER",$D$29:$E$31,2,FALSE), TRUE, VLOOKUP(I841, $A$9:$B$23, 2,FALSE))</f>
        <v/>
      </c>
      <c r="P841" t="str" cm="1">
        <f t="array" aca="1" ref="P841" ca="1">_xlfn.IFS(NOT($H841), "", $G841&lt;1, VLOOKUP("EMPTY",$D$29:$E$31,2,FALSE), $G841&gt;2, VLOOKUP("OVER",$D$29:$E$31,2,FALSE), TRUE, VLOOKUP(J841, $A$9:$B$23, 2,FALSE))</f>
        <v/>
      </c>
      <c r="Q841" t="str" cm="1">
        <f t="array" aca="1" ref="Q841" ca="1">_xlfn.IFS(NOT($H841), "", $G841&lt;2, VLOOKUP("EMPTY",$D$29:$E$31,2,FALSE), $G841&gt;2, VLOOKUP("OVER",$D$29:$E$31,2,FALSE), TRUE, VLOOKUP(K841, $A$9:$B$23, 2,FALSE))</f>
        <v/>
      </c>
    </row>
    <row r="842" spans="6:17" x14ac:dyDescent="0.3">
      <c r="F842">
        <f ca="1">COUNTIF(OFFSET('정보 입력 시트'!$G845, 0, 0, 1, 15), $E$2)</f>
        <v>0</v>
      </c>
      <c r="G842">
        <f ca="1">COUNTIF(OFFSET('정보 입력 시트'!$G845, 0, 0, 1, 15), $E$3)</f>
        <v>0</v>
      </c>
      <c r="H842" t="b">
        <f t="shared" ca="1" si="79"/>
        <v>0</v>
      </c>
      <c r="I842" t="str">
        <f ca="1">IF(NOT($H842), "", IF($F842=1,MATCH($E$2,OFFSET('정보 입력 시트'!$G845, 0, 0, 1, 15),0),0))</f>
        <v/>
      </c>
      <c r="J842" t="str">
        <f ca="1">IF(NOT($H842),"",IF($G842&lt;1, 0, MATCH($E$3,OFFSET('정보 입력 시트'!$G845, 0, 0, 1, 15),0)))</f>
        <v/>
      </c>
      <c r="K842" t="str">
        <f ca="1">IF(NOT($H842),"",IF($G842&lt;2, 0, MATCH($E$3,OFFSET('정보 입력 시트'!$G845, 0, J842, 1, 15-J842),0)+J842))</f>
        <v/>
      </c>
      <c r="L842" t="str">
        <f t="shared" ca="1" si="80"/>
        <v/>
      </c>
      <c r="M842" t="str" cm="1">
        <f t="array" aca="1" ref="M842" ca="1">_xlfn.IFS(NOT($H842),"",$L842=0,0,TRUE,J842)</f>
        <v/>
      </c>
      <c r="N842" t="str" cm="1">
        <f t="array" aca="1" ref="N842" ca="1">_xlfn.IFS(NOT($H842),"",$L842=0,0,TRUE,K842)</f>
        <v/>
      </c>
      <c r="O842" t="str" cm="1">
        <f t="array" aca="1" ref="O842" ca="1">_xlfn.IFS(NOT($H842), "", $F842=0, IF($G842=0, VLOOKUP("EMPTY",$D$29:$E$31,2,FALSE), VLOOKUP("REQUIRED",$D$29:$E$31,2,FALSE)), $F842&gt;1, VLOOKUP("OVER",$D$29:$E$31,2,FALSE), TRUE, VLOOKUP(I842, $A$9:$B$23, 2,FALSE))</f>
        <v/>
      </c>
      <c r="P842" t="str" cm="1">
        <f t="array" aca="1" ref="P842" ca="1">_xlfn.IFS(NOT($H842), "", $G842&lt;1, VLOOKUP("EMPTY",$D$29:$E$31,2,FALSE), $G842&gt;2, VLOOKUP("OVER",$D$29:$E$31,2,FALSE), TRUE, VLOOKUP(J842, $A$9:$B$23, 2,FALSE))</f>
        <v/>
      </c>
      <c r="Q842" t="str" cm="1">
        <f t="array" aca="1" ref="Q842" ca="1">_xlfn.IFS(NOT($H842), "", $G842&lt;2, VLOOKUP("EMPTY",$D$29:$E$31,2,FALSE), $G842&gt;2, VLOOKUP("OVER",$D$29:$E$31,2,FALSE), TRUE, VLOOKUP(K842, $A$9:$B$23, 2,FALSE))</f>
        <v/>
      </c>
    </row>
    <row r="843" spans="6:17" x14ac:dyDescent="0.3">
      <c r="F843">
        <f ca="1">COUNTIF(OFFSET('정보 입력 시트'!$G846, 0, 0, 1, 15), $E$2)</f>
        <v>0</v>
      </c>
      <c r="G843">
        <f ca="1">COUNTIF(OFFSET('정보 입력 시트'!$G846, 0, 0, 1, 15), $E$3)</f>
        <v>0</v>
      </c>
      <c r="H843" t="b">
        <f t="shared" ca="1" si="79"/>
        <v>0</v>
      </c>
      <c r="I843" t="str">
        <f ca="1">IF(NOT($H843), "", IF($F843=1,MATCH($E$2,OFFSET('정보 입력 시트'!$G846, 0, 0, 1, 15),0),0))</f>
        <v/>
      </c>
      <c r="J843" t="str">
        <f ca="1">IF(NOT($H843),"",IF($G843&lt;1, 0, MATCH($E$3,OFFSET('정보 입력 시트'!$G846, 0, 0, 1, 15),0)))</f>
        <v/>
      </c>
      <c r="K843" t="str">
        <f ca="1">IF(NOT($H843),"",IF($G843&lt;2, 0, MATCH($E$3,OFFSET('정보 입력 시트'!$G846, 0, J843, 1, 15-J843),0)+J843))</f>
        <v/>
      </c>
      <c r="L843" t="str">
        <f t="shared" ca="1" si="80"/>
        <v/>
      </c>
      <c r="M843" t="str" cm="1">
        <f t="array" aca="1" ref="M843" ca="1">_xlfn.IFS(NOT($H843),"",$L843=0,0,TRUE,J843)</f>
        <v/>
      </c>
      <c r="N843" t="str" cm="1">
        <f t="array" aca="1" ref="N843" ca="1">_xlfn.IFS(NOT($H843),"",$L843=0,0,TRUE,K843)</f>
        <v/>
      </c>
      <c r="O843" t="str" cm="1">
        <f t="array" aca="1" ref="O843" ca="1">_xlfn.IFS(NOT($H843), "", $F843=0, IF($G843=0, VLOOKUP("EMPTY",$D$29:$E$31,2,FALSE), VLOOKUP("REQUIRED",$D$29:$E$31,2,FALSE)), $F843&gt;1, VLOOKUP("OVER",$D$29:$E$31,2,FALSE), TRUE, VLOOKUP(I843, $A$9:$B$23, 2,FALSE))</f>
        <v/>
      </c>
      <c r="P843" t="str" cm="1">
        <f t="array" aca="1" ref="P843" ca="1">_xlfn.IFS(NOT($H843), "", $G843&lt;1, VLOOKUP("EMPTY",$D$29:$E$31,2,FALSE), $G843&gt;2, VLOOKUP("OVER",$D$29:$E$31,2,FALSE), TRUE, VLOOKUP(J843, $A$9:$B$23, 2,FALSE))</f>
        <v/>
      </c>
      <c r="Q843" t="str" cm="1">
        <f t="array" aca="1" ref="Q843" ca="1">_xlfn.IFS(NOT($H843), "", $G843&lt;2, VLOOKUP("EMPTY",$D$29:$E$31,2,FALSE), $G843&gt;2, VLOOKUP("OVER",$D$29:$E$31,2,FALSE), TRUE, VLOOKUP(K843, $A$9:$B$23, 2,FALSE))</f>
        <v/>
      </c>
    </row>
    <row r="844" spans="6:17" x14ac:dyDescent="0.3">
      <c r="F844">
        <f ca="1">COUNTIF(OFFSET('정보 입력 시트'!$G847, 0, 0, 1, 15), $E$2)</f>
        <v>0</v>
      </c>
      <c r="G844">
        <f ca="1">COUNTIF(OFFSET('정보 입력 시트'!$G847, 0, 0, 1, 15), $E$3)</f>
        <v>0</v>
      </c>
      <c r="H844" t="b">
        <f t="shared" ca="1" si="79"/>
        <v>0</v>
      </c>
      <c r="I844" t="str">
        <f ca="1">IF(NOT($H844), "", IF($F844=1,MATCH($E$2,OFFSET('정보 입력 시트'!$G847, 0, 0, 1, 15),0),0))</f>
        <v/>
      </c>
      <c r="J844" t="str">
        <f ca="1">IF(NOT($H844),"",IF($G844&lt;1, 0, MATCH($E$3,OFFSET('정보 입력 시트'!$G847, 0, 0, 1, 15),0)))</f>
        <v/>
      </c>
      <c r="K844" t="str">
        <f ca="1">IF(NOT($H844),"",IF($G844&lt;2, 0, MATCH($E$3,OFFSET('정보 입력 시트'!$G847, 0, J844, 1, 15-J844),0)+J844))</f>
        <v/>
      </c>
      <c r="L844" t="str">
        <f t="shared" ca="1" si="80"/>
        <v/>
      </c>
      <c r="M844" t="str" cm="1">
        <f t="array" aca="1" ref="M844" ca="1">_xlfn.IFS(NOT($H844),"",$L844=0,0,TRUE,J844)</f>
        <v/>
      </c>
      <c r="N844" t="str" cm="1">
        <f t="array" aca="1" ref="N844" ca="1">_xlfn.IFS(NOT($H844),"",$L844=0,0,TRUE,K844)</f>
        <v/>
      </c>
      <c r="O844" t="str" cm="1">
        <f t="array" aca="1" ref="O844" ca="1">_xlfn.IFS(NOT($H844), "", $F844=0, IF($G844=0, VLOOKUP("EMPTY",$D$29:$E$31,2,FALSE), VLOOKUP("REQUIRED",$D$29:$E$31,2,FALSE)), $F844&gt;1, VLOOKUP("OVER",$D$29:$E$31,2,FALSE), TRUE, VLOOKUP(I844, $A$9:$B$23, 2,FALSE))</f>
        <v/>
      </c>
      <c r="P844" t="str" cm="1">
        <f t="array" aca="1" ref="P844" ca="1">_xlfn.IFS(NOT($H844), "", $G844&lt;1, VLOOKUP("EMPTY",$D$29:$E$31,2,FALSE), $G844&gt;2, VLOOKUP("OVER",$D$29:$E$31,2,FALSE), TRUE, VLOOKUP(J844, $A$9:$B$23, 2,FALSE))</f>
        <v/>
      </c>
      <c r="Q844" t="str" cm="1">
        <f t="array" aca="1" ref="Q844" ca="1">_xlfn.IFS(NOT($H844), "", $G844&lt;2, VLOOKUP("EMPTY",$D$29:$E$31,2,FALSE), $G844&gt;2, VLOOKUP("OVER",$D$29:$E$31,2,FALSE), TRUE, VLOOKUP(K844, $A$9:$B$23, 2,FALSE))</f>
        <v/>
      </c>
    </row>
    <row r="845" spans="6:17" x14ac:dyDescent="0.3">
      <c r="F845">
        <f ca="1">COUNTIF(OFFSET('정보 입력 시트'!$G848, 0, 0, 1, 15), $E$2)</f>
        <v>0</v>
      </c>
      <c r="G845">
        <f ca="1">COUNTIF(OFFSET('정보 입력 시트'!$G848, 0, 0, 1, 15), $E$3)</f>
        <v>0</v>
      </c>
      <c r="H845" t="b">
        <f t="shared" ca="1" si="79"/>
        <v>0</v>
      </c>
      <c r="I845" t="str">
        <f ca="1">IF(NOT($H845), "", IF($F845=1,MATCH($E$2,OFFSET('정보 입력 시트'!$G848, 0, 0, 1, 15),0),0))</f>
        <v/>
      </c>
      <c r="J845" t="str">
        <f ca="1">IF(NOT($H845),"",IF($G845&lt;1, 0, MATCH($E$3,OFFSET('정보 입력 시트'!$G848, 0, 0, 1, 15),0)))</f>
        <v/>
      </c>
      <c r="K845" t="str">
        <f ca="1">IF(NOT($H845),"",IF($G845&lt;2, 0, MATCH($E$3,OFFSET('정보 입력 시트'!$G848, 0, J845, 1, 15-J845),0)+J845))</f>
        <v/>
      </c>
      <c r="L845" t="str">
        <f t="shared" ca="1" si="80"/>
        <v/>
      </c>
      <c r="M845" t="str" cm="1">
        <f t="array" aca="1" ref="M845" ca="1">_xlfn.IFS(NOT($H845),"",$L845=0,0,TRUE,J845)</f>
        <v/>
      </c>
      <c r="N845" t="str" cm="1">
        <f t="array" aca="1" ref="N845" ca="1">_xlfn.IFS(NOT($H845),"",$L845=0,0,TRUE,K845)</f>
        <v/>
      </c>
      <c r="O845" t="str" cm="1">
        <f t="array" aca="1" ref="O845" ca="1">_xlfn.IFS(NOT($H845), "", $F845=0, IF($G845=0, VLOOKUP("EMPTY",$D$29:$E$31,2,FALSE), VLOOKUP("REQUIRED",$D$29:$E$31,2,FALSE)), $F845&gt;1, VLOOKUP("OVER",$D$29:$E$31,2,FALSE), TRUE, VLOOKUP(I845, $A$9:$B$23, 2,FALSE))</f>
        <v/>
      </c>
      <c r="P845" t="str" cm="1">
        <f t="array" aca="1" ref="P845" ca="1">_xlfn.IFS(NOT($H845), "", $G845&lt;1, VLOOKUP("EMPTY",$D$29:$E$31,2,FALSE), $G845&gt;2, VLOOKUP("OVER",$D$29:$E$31,2,FALSE), TRUE, VLOOKUP(J845, $A$9:$B$23, 2,FALSE))</f>
        <v/>
      </c>
      <c r="Q845" t="str" cm="1">
        <f t="array" aca="1" ref="Q845" ca="1">_xlfn.IFS(NOT($H845), "", $G845&lt;2, VLOOKUP("EMPTY",$D$29:$E$31,2,FALSE), $G845&gt;2, VLOOKUP("OVER",$D$29:$E$31,2,FALSE), TRUE, VLOOKUP(K845, $A$9:$B$23, 2,FALSE))</f>
        <v/>
      </c>
    </row>
    <row r="846" spans="6:17" x14ac:dyDescent="0.3">
      <c r="F846">
        <f ca="1">COUNTIF(OFFSET('정보 입력 시트'!$G849, 0, 0, 1, 15), $E$2)</f>
        <v>0</v>
      </c>
      <c r="G846">
        <f ca="1">COUNTIF(OFFSET('정보 입력 시트'!$G849, 0, 0, 1, 15), $E$3)</f>
        <v>0</v>
      </c>
      <c r="H846" t="b">
        <f t="shared" ca="1" si="79"/>
        <v>0</v>
      </c>
      <c r="I846" t="str">
        <f ca="1">IF(NOT($H846), "", IF($F846=1,MATCH($E$2,OFFSET('정보 입력 시트'!$G849, 0, 0, 1, 15),0),0))</f>
        <v/>
      </c>
      <c r="J846" t="str">
        <f ca="1">IF(NOT($H846),"",IF($G846&lt;1, 0, MATCH($E$3,OFFSET('정보 입력 시트'!$G849, 0, 0, 1, 15),0)))</f>
        <v/>
      </c>
      <c r="K846" t="str">
        <f ca="1">IF(NOT($H846),"",IF($G846&lt;2, 0, MATCH($E$3,OFFSET('정보 입력 시트'!$G849, 0, J846, 1, 15-J846),0)+J846))</f>
        <v/>
      </c>
      <c r="L846" t="str">
        <f t="shared" ca="1" si="80"/>
        <v/>
      </c>
      <c r="M846" t="str" cm="1">
        <f t="array" aca="1" ref="M846" ca="1">_xlfn.IFS(NOT($H846),"",$L846=0,0,TRUE,J846)</f>
        <v/>
      </c>
      <c r="N846" t="str" cm="1">
        <f t="array" aca="1" ref="N846" ca="1">_xlfn.IFS(NOT($H846),"",$L846=0,0,TRUE,K846)</f>
        <v/>
      </c>
      <c r="O846" t="str" cm="1">
        <f t="array" aca="1" ref="O846" ca="1">_xlfn.IFS(NOT($H846), "", $F846=0, IF($G846=0, VLOOKUP("EMPTY",$D$29:$E$31,2,FALSE), VLOOKUP("REQUIRED",$D$29:$E$31,2,FALSE)), $F846&gt;1, VLOOKUP("OVER",$D$29:$E$31,2,FALSE), TRUE, VLOOKUP(I846, $A$9:$B$23, 2,FALSE))</f>
        <v/>
      </c>
      <c r="P846" t="str" cm="1">
        <f t="array" aca="1" ref="P846" ca="1">_xlfn.IFS(NOT($H846), "", $G846&lt;1, VLOOKUP("EMPTY",$D$29:$E$31,2,FALSE), $G846&gt;2, VLOOKUP("OVER",$D$29:$E$31,2,FALSE), TRUE, VLOOKUP(J846, $A$9:$B$23, 2,FALSE))</f>
        <v/>
      </c>
      <c r="Q846" t="str" cm="1">
        <f t="array" aca="1" ref="Q846" ca="1">_xlfn.IFS(NOT($H846), "", $G846&lt;2, VLOOKUP("EMPTY",$D$29:$E$31,2,FALSE), $G846&gt;2, VLOOKUP("OVER",$D$29:$E$31,2,FALSE), TRUE, VLOOKUP(K846, $A$9:$B$23, 2,FALSE))</f>
        <v/>
      </c>
    </row>
    <row r="847" spans="6:17" x14ac:dyDescent="0.3">
      <c r="F847">
        <f ca="1">COUNTIF(OFFSET('정보 입력 시트'!$G850, 0, 0, 1, 15), $E$2)</f>
        <v>0</v>
      </c>
      <c r="G847">
        <f ca="1">COUNTIF(OFFSET('정보 입력 시트'!$G850, 0, 0, 1, 15), $E$3)</f>
        <v>0</v>
      </c>
      <c r="H847" t="b">
        <f t="shared" ca="1" si="79"/>
        <v>0</v>
      </c>
      <c r="I847" t="str">
        <f ca="1">IF(NOT($H847), "", IF($F847=1,MATCH($E$2,OFFSET('정보 입력 시트'!$G850, 0, 0, 1, 15),0),0))</f>
        <v/>
      </c>
      <c r="J847" t="str">
        <f ca="1">IF(NOT($H847),"",IF($G847&lt;1, 0, MATCH($E$3,OFFSET('정보 입력 시트'!$G850, 0, 0, 1, 15),0)))</f>
        <v/>
      </c>
      <c r="K847" t="str">
        <f ca="1">IF(NOT($H847),"",IF($G847&lt;2, 0, MATCH($E$3,OFFSET('정보 입력 시트'!$G850, 0, J847, 1, 15-J847),0)+J847))</f>
        <v/>
      </c>
      <c r="L847" t="str">
        <f t="shared" ca="1" si="80"/>
        <v/>
      </c>
      <c r="M847" t="str" cm="1">
        <f t="array" aca="1" ref="M847" ca="1">_xlfn.IFS(NOT($H847),"",$L847=0,0,TRUE,J847)</f>
        <v/>
      </c>
      <c r="N847" t="str" cm="1">
        <f t="array" aca="1" ref="N847" ca="1">_xlfn.IFS(NOT($H847),"",$L847=0,0,TRUE,K847)</f>
        <v/>
      </c>
      <c r="O847" t="str" cm="1">
        <f t="array" aca="1" ref="O847" ca="1">_xlfn.IFS(NOT($H847), "", $F847=0, IF($G847=0, VLOOKUP("EMPTY",$D$29:$E$31,2,FALSE), VLOOKUP("REQUIRED",$D$29:$E$31,2,FALSE)), $F847&gt;1, VLOOKUP("OVER",$D$29:$E$31,2,FALSE), TRUE, VLOOKUP(I847, $A$9:$B$23, 2,FALSE))</f>
        <v/>
      </c>
      <c r="P847" t="str" cm="1">
        <f t="array" aca="1" ref="P847" ca="1">_xlfn.IFS(NOT($H847), "", $G847&lt;1, VLOOKUP("EMPTY",$D$29:$E$31,2,FALSE), $G847&gt;2, VLOOKUP("OVER",$D$29:$E$31,2,FALSE), TRUE, VLOOKUP(J847, $A$9:$B$23, 2,FALSE))</f>
        <v/>
      </c>
      <c r="Q847" t="str" cm="1">
        <f t="array" aca="1" ref="Q847" ca="1">_xlfn.IFS(NOT($H847), "", $G847&lt;2, VLOOKUP("EMPTY",$D$29:$E$31,2,FALSE), $G847&gt;2, VLOOKUP("OVER",$D$29:$E$31,2,FALSE), TRUE, VLOOKUP(K847, $A$9:$B$23, 2,FALSE))</f>
        <v/>
      </c>
    </row>
    <row r="848" spans="6:17" x14ac:dyDescent="0.3">
      <c r="F848">
        <f ca="1">COUNTIF(OFFSET('정보 입력 시트'!$G851, 0, 0, 1, 15), $E$2)</f>
        <v>0</v>
      </c>
      <c r="G848">
        <f ca="1">COUNTIF(OFFSET('정보 입력 시트'!$G851, 0, 0, 1, 15), $E$3)</f>
        <v>0</v>
      </c>
      <c r="H848" t="b">
        <f t="shared" ca="1" si="79"/>
        <v>0</v>
      </c>
      <c r="I848" t="str">
        <f ca="1">IF(NOT($H848), "", IF($F848=1,MATCH($E$2,OFFSET('정보 입력 시트'!$G851, 0, 0, 1, 15),0),0))</f>
        <v/>
      </c>
      <c r="J848" t="str">
        <f ca="1">IF(NOT($H848),"",IF($G848&lt;1, 0, MATCH($E$3,OFFSET('정보 입력 시트'!$G851, 0, 0, 1, 15),0)))</f>
        <v/>
      </c>
      <c r="K848" t="str">
        <f ca="1">IF(NOT($H848),"",IF($G848&lt;2, 0, MATCH($E$3,OFFSET('정보 입력 시트'!$G851, 0, J848, 1, 15-J848),0)+J848))</f>
        <v/>
      </c>
      <c r="L848" t="str">
        <f t="shared" ca="1" si="80"/>
        <v/>
      </c>
      <c r="M848" t="str" cm="1">
        <f t="array" aca="1" ref="M848" ca="1">_xlfn.IFS(NOT($H848),"",$L848=0,0,TRUE,J848)</f>
        <v/>
      </c>
      <c r="N848" t="str" cm="1">
        <f t="array" aca="1" ref="N848" ca="1">_xlfn.IFS(NOT($H848),"",$L848=0,0,TRUE,K848)</f>
        <v/>
      </c>
      <c r="O848" t="str" cm="1">
        <f t="array" aca="1" ref="O848" ca="1">_xlfn.IFS(NOT($H848), "", $F848=0, IF($G848=0, VLOOKUP("EMPTY",$D$29:$E$31,2,FALSE), VLOOKUP("REQUIRED",$D$29:$E$31,2,FALSE)), $F848&gt;1, VLOOKUP("OVER",$D$29:$E$31,2,FALSE), TRUE, VLOOKUP(I848, $A$9:$B$23, 2,FALSE))</f>
        <v/>
      </c>
      <c r="P848" t="str" cm="1">
        <f t="array" aca="1" ref="P848" ca="1">_xlfn.IFS(NOT($H848), "", $G848&lt;1, VLOOKUP("EMPTY",$D$29:$E$31,2,FALSE), $G848&gt;2, VLOOKUP("OVER",$D$29:$E$31,2,FALSE), TRUE, VLOOKUP(J848, $A$9:$B$23, 2,FALSE))</f>
        <v/>
      </c>
      <c r="Q848" t="str" cm="1">
        <f t="array" aca="1" ref="Q848" ca="1">_xlfn.IFS(NOT($H848), "", $G848&lt;2, VLOOKUP("EMPTY",$D$29:$E$31,2,FALSE), $G848&gt;2, VLOOKUP("OVER",$D$29:$E$31,2,FALSE), TRUE, VLOOKUP(K848, $A$9:$B$23, 2,FALSE))</f>
        <v/>
      </c>
    </row>
    <row r="849" spans="6:17" x14ac:dyDescent="0.3">
      <c r="F849">
        <f ca="1">COUNTIF(OFFSET('정보 입력 시트'!$G852, 0, 0, 1, 15), $E$2)</f>
        <v>0</v>
      </c>
      <c r="G849">
        <f ca="1">COUNTIF(OFFSET('정보 입력 시트'!$G852, 0, 0, 1, 15), $E$3)</f>
        <v>0</v>
      </c>
      <c r="H849" t="b">
        <f t="shared" ca="1" si="79"/>
        <v>0</v>
      </c>
      <c r="I849" t="str">
        <f ca="1">IF(NOT($H849), "", IF($F849=1,MATCH($E$2,OFFSET('정보 입력 시트'!$G852, 0, 0, 1, 15),0),0))</f>
        <v/>
      </c>
      <c r="J849" t="str">
        <f ca="1">IF(NOT($H849),"",IF($G849&lt;1, 0, MATCH($E$3,OFFSET('정보 입력 시트'!$G852, 0, 0, 1, 15),0)))</f>
        <v/>
      </c>
      <c r="K849" t="str">
        <f ca="1">IF(NOT($H849),"",IF($G849&lt;2, 0, MATCH($E$3,OFFSET('정보 입력 시트'!$G852, 0, J849, 1, 15-J849),0)+J849))</f>
        <v/>
      </c>
      <c r="L849" t="str">
        <f t="shared" ca="1" si="80"/>
        <v/>
      </c>
      <c r="M849" t="str" cm="1">
        <f t="array" aca="1" ref="M849" ca="1">_xlfn.IFS(NOT($H849),"",$L849=0,0,TRUE,J849)</f>
        <v/>
      </c>
      <c r="N849" t="str" cm="1">
        <f t="array" aca="1" ref="N849" ca="1">_xlfn.IFS(NOT($H849),"",$L849=0,0,TRUE,K849)</f>
        <v/>
      </c>
      <c r="O849" t="str" cm="1">
        <f t="array" aca="1" ref="O849" ca="1">_xlfn.IFS(NOT($H849), "", $F849=0, IF($G849=0, VLOOKUP("EMPTY",$D$29:$E$31,2,FALSE), VLOOKUP("REQUIRED",$D$29:$E$31,2,FALSE)), $F849&gt;1, VLOOKUP("OVER",$D$29:$E$31,2,FALSE), TRUE, VLOOKUP(I849, $A$9:$B$23, 2,FALSE))</f>
        <v/>
      </c>
      <c r="P849" t="str" cm="1">
        <f t="array" aca="1" ref="P849" ca="1">_xlfn.IFS(NOT($H849), "", $G849&lt;1, VLOOKUP("EMPTY",$D$29:$E$31,2,FALSE), $G849&gt;2, VLOOKUP("OVER",$D$29:$E$31,2,FALSE), TRUE, VLOOKUP(J849, $A$9:$B$23, 2,FALSE))</f>
        <v/>
      </c>
      <c r="Q849" t="str" cm="1">
        <f t="array" aca="1" ref="Q849" ca="1">_xlfn.IFS(NOT($H849), "", $G849&lt;2, VLOOKUP("EMPTY",$D$29:$E$31,2,FALSE), $G849&gt;2, VLOOKUP("OVER",$D$29:$E$31,2,FALSE), TRUE, VLOOKUP(K849, $A$9:$B$23, 2,FALSE))</f>
        <v/>
      </c>
    </row>
    <row r="850" spans="6:17" x14ac:dyDescent="0.3">
      <c r="F850">
        <f ca="1">COUNTIF(OFFSET('정보 입력 시트'!$G853, 0, 0, 1, 15), $E$2)</f>
        <v>0</v>
      </c>
      <c r="G850">
        <f ca="1">COUNTIF(OFFSET('정보 입력 시트'!$G853, 0, 0, 1, 15), $E$3)</f>
        <v>0</v>
      </c>
      <c r="H850" t="b">
        <f t="shared" ca="1" si="79"/>
        <v>0</v>
      </c>
      <c r="I850" t="str">
        <f ca="1">IF(NOT($H850), "", IF($F850=1,MATCH($E$2,OFFSET('정보 입력 시트'!$G853, 0, 0, 1, 15),0),0))</f>
        <v/>
      </c>
      <c r="J850" t="str">
        <f ca="1">IF(NOT($H850),"",IF($G850&lt;1, 0, MATCH($E$3,OFFSET('정보 입력 시트'!$G853, 0, 0, 1, 15),0)))</f>
        <v/>
      </c>
      <c r="K850" t="str">
        <f ca="1">IF(NOT($H850),"",IF($G850&lt;2, 0, MATCH($E$3,OFFSET('정보 입력 시트'!$G853, 0, J850, 1, 15-J850),0)+J850))</f>
        <v/>
      </c>
      <c r="L850" t="str">
        <f t="shared" ca="1" si="80"/>
        <v/>
      </c>
      <c r="M850" t="str" cm="1">
        <f t="array" aca="1" ref="M850" ca="1">_xlfn.IFS(NOT($H850),"",$L850=0,0,TRUE,J850)</f>
        <v/>
      </c>
      <c r="N850" t="str" cm="1">
        <f t="array" aca="1" ref="N850" ca="1">_xlfn.IFS(NOT($H850),"",$L850=0,0,TRUE,K850)</f>
        <v/>
      </c>
      <c r="O850" t="str" cm="1">
        <f t="array" aca="1" ref="O850" ca="1">_xlfn.IFS(NOT($H850), "", $F850=0, IF($G850=0, VLOOKUP("EMPTY",$D$29:$E$31,2,FALSE), VLOOKUP("REQUIRED",$D$29:$E$31,2,FALSE)), $F850&gt;1, VLOOKUP("OVER",$D$29:$E$31,2,FALSE), TRUE, VLOOKUP(I850, $A$9:$B$23, 2,FALSE))</f>
        <v/>
      </c>
      <c r="P850" t="str" cm="1">
        <f t="array" aca="1" ref="P850" ca="1">_xlfn.IFS(NOT($H850), "", $G850&lt;1, VLOOKUP("EMPTY",$D$29:$E$31,2,FALSE), $G850&gt;2, VLOOKUP("OVER",$D$29:$E$31,2,FALSE), TRUE, VLOOKUP(J850, $A$9:$B$23, 2,FALSE))</f>
        <v/>
      </c>
      <c r="Q850" t="str" cm="1">
        <f t="array" aca="1" ref="Q850" ca="1">_xlfn.IFS(NOT($H850), "", $G850&lt;2, VLOOKUP("EMPTY",$D$29:$E$31,2,FALSE), $G850&gt;2, VLOOKUP("OVER",$D$29:$E$31,2,FALSE), TRUE, VLOOKUP(K850, $A$9:$B$23, 2,FALSE))</f>
        <v/>
      </c>
    </row>
    <row r="851" spans="6:17" x14ac:dyDescent="0.3">
      <c r="F851">
        <f ca="1">COUNTIF(OFFSET('정보 입력 시트'!$G854, 0, 0, 1, 15), $E$2)</f>
        <v>0</v>
      </c>
      <c r="G851">
        <f ca="1">COUNTIF(OFFSET('정보 입력 시트'!$G854, 0, 0, 1, 15), $E$3)</f>
        <v>0</v>
      </c>
      <c r="H851" t="b">
        <f t="shared" ca="1" si="79"/>
        <v>0</v>
      </c>
      <c r="I851" t="str">
        <f ca="1">IF(NOT($H851), "", IF($F851=1,MATCH($E$2,OFFSET('정보 입력 시트'!$G854, 0, 0, 1, 15),0),0))</f>
        <v/>
      </c>
      <c r="J851" t="str">
        <f ca="1">IF(NOT($H851),"",IF($G851&lt;1, 0, MATCH($E$3,OFFSET('정보 입력 시트'!$G854, 0, 0, 1, 15),0)))</f>
        <v/>
      </c>
      <c r="K851" t="str">
        <f ca="1">IF(NOT($H851),"",IF($G851&lt;2, 0, MATCH($E$3,OFFSET('정보 입력 시트'!$G854, 0, J851, 1, 15-J851),0)+J851))</f>
        <v/>
      </c>
      <c r="L851" t="str">
        <f t="shared" ca="1" si="80"/>
        <v/>
      </c>
      <c r="M851" t="str" cm="1">
        <f t="array" aca="1" ref="M851" ca="1">_xlfn.IFS(NOT($H851),"",$L851=0,0,TRUE,J851)</f>
        <v/>
      </c>
      <c r="N851" t="str" cm="1">
        <f t="array" aca="1" ref="N851" ca="1">_xlfn.IFS(NOT($H851),"",$L851=0,0,TRUE,K851)</f>
        <v/>
      </c>
      <c r="O851" t="str" cm="1">
        <f t="array" aca="1" ref="O851" ca="1">_xlfn.IFS(NOT($H851), "", $F851=0, IF($G851=0, VLOOKUP("EMPTY",$D$29:$E$31,2,FALSE), VLOOKUP("REQUIRED",$D$29:$E$31,2,FALSE)), $F851&gt;1, VLOOKUP("OVER",$D$29:$E$31,2,FALSE), TRUE, VLOOKUP(I851, $A$9:$B$23, 2,FALSE))</f>
        <v/>
      </c>
      <c r="P851" t="str" cm="1">
        <f t="array" aca="1" ref="P851" ca="1">_xlfn.IFS(NOT($H851), "", $G851&lt;1, VLOOKUP("EMPTY",$D$29:$E$31,2,FALSE), $G851&gt;2, VLOOKUP("OVER",$D$29:$E$31,2,FALSE), TRUE, VLOOKUP(J851, $A$9:$B$23, 2,FALSE))</f>
        <v/>
      </c>
      <c r="Q851" t="str" cm="1">
        <f t="array" aca="1" ref="Q851" ca="1">_xlfn.IFS(NOT($H851), "", $G851&lt;2, VLOOKUP("EMPTY",$D$29:$E$31,2,FALSE), $G851&gt;2, VLOOKUP("OVER",$D$29:$E$31,2,FALSE), TRUE, VLOOKUP(K851, $A$9:$B$23, 2,FALSE))</f>
        <v/>
      </c>
    </row>
    <row r="852" spans="6:17" x14ac:dyDescent="0.3">
      <c r="F852">
        <f ca="1">COUNTIF(OFFSET('정보 입력 시트'!$G855, 0, 0, 1, 15), $E$2)</f>
        <v>0</v>
      </c>
      <c r="G852">
        <f ca="1">COUNTIF(OFFSET('정보 입력 시트'!$G855, 0, 0, 1, 15), $E$3)</f>
        <v>0</v>
      </c>
      <c r="H852" t="b">
        <f t="shared" ca="1" si="79"/>
        <v>0</v>
      </c>
      <c r="I852" t="str">
        <f ca="1">IF(NOT($H852), "", IF($F852=1,MATCH($E$2,OFFSET('정보 입력 시트'!$G855, 0, 0, 1, 15),0),0))</f>
        <v/>
      </c>
      <c r="J852" t="str">
        <f ca="1">IF(NOT($H852),"",IF($G852&lt;1, 0, MATCH($E$3,OFFSET('정보 입력 시트'!$G855, 0, 0, 1, 15),0)))</f>
        <v/>
      </c>
      <c r="K852" t="str">
        <f ca="1">IF(NOT($H852),"",IF($G852&lt;2, 0, MATCH($E$3,OFFSET('정보 입력 시트'!$G855, 0, J852, 1, 15-J852),0)+J852))</f>
        <v/>
      </c>
      <c r="L852" t="str">
        <f t="shared" ca="1" si="80"/>
        <v/>
      </c>
      <c r="M852" t="str" cm="1">
        <f t="array" aca="1" ref="M852" ca="1">_xlfn.IFS(NOT($H852),"",$L852=0,0,TRUE,J852)</f>
        <v/>
      </c>
      <c r="N852" t="str" cm="1">
        <f t="array" aca="1" ref="N852" ca="1">_xlfn.IFS(NOT($H852),"",$L852=0,0,TRUE,K852)</f>
        <v/>
      </c>
      <c r="O852" t="str" cm="1">
        <f t="array" aca="1" ref="O852" ca="1">_xlfn.IFS(NOT($H852), "", $F852=0, IF($G852=0, VLOOKUP("EMPTY",$D$29:$E$31,2,FALSE), VLOOKUP("REQUIRED",$D$29:$E$31,2,FALSE)), $F852&gt;1, VLOOKUP("OVER",$D$29:$E$31,2,FALSE), TRUE, VLOOKUP(I852, $A$9:$B$23, 2,FALSE))</f>
        <v/>
      </c>
      <c r="P852" t="str" cm="1">
        <f t="array" aca="1" ref="P852" ca="1">_xlfn.IFS(NOT($H852), "", $G852&lt;1, VLOOKUP("EMPTY",$D$29:$E$31,2,FALSE), $G852&gt;2, VLOOKUP("OVER",$D$29:$E$31,2,FALSE), TRUE, VLOOKUP(J852, $A$9:$B$23, 2,FALSE))</f>
        <v/>
      </c>
      <c r="Q852" t="str" cm="1">
        <f t="array" aca="1" ref="Q852" ca="1">_xlfn.IFS(NOT($H852), "", $G852&lt;2, VLOOKUP("EMPTY",$D$29:$E$31,2,FALSE), $G852&gt;2, VLOOKUP("OVER",$D$29:$E$31,2,FALSE), TRUE, VLOOKUP(K852, $A$9:$B$23, 2,FALSE))</f>
        <v/>
      </c>
    </row>
    <row r="853" spans="6:17" x14ac:dyDescent="0.3">
      <c r="F853">
        <f ca="1">COUNTIF(OFFSET('정보 입력 시트'!$G856, 0, 0, 1, 15), $E$2)</f>
        <v>0</v>
      </c>
      <c r="G853">
        <f ca="1">COUNTIF(OFFSET('정보 입력 시트'!$G856, 0, 0, 1, 15), $E$3)</f>
        <v>0</v>
      </c>
      <c r="H853" t="b">
        <f t="shared" ca="1" si="79"/>
        <v>0</v>
      </c>
      <c r="I853" t="str">
        <f ca="1">IF(NOT($H853), "", IF($F853=1,MATCH($E$2,OFFSET('정보 입력 시트'!$G856, 0, 0, 1, 15),0),0))</f>
        <v/>
      </c>
      <c r="J853" t="str">
        <f ca="1">IF(NOT($H853),"",IF($G853&lt;1, 0, MATCH($E$3,OFFSET('정보 입력 시트'!$G856, 0, 0, 1, 15),0)))</f>
        <v/>
      </c>
      <c r="K853" t="str">
        <f ca="1">IF(NOT($H853),"",IF($G853&lt;2, 0, MATCH($E$3,OFFSET('정보 입력 시트'!$G856, 0, J853, 1, 15-J853),0)+J853))</f>
        <v/>
      </c>
      <c r="L853" t="str">
        <f t="shared" ca="1" si="80"/>
        <v/>
      </c>
      <c r="M853" t="str" cm="1">
        <f t="array" aca="1" ref="M853" ca="1">_xlfn.IFS(NOT($H853),"",$L853=0,0,TRUE,J853)</f>
        <v/>
      </c>
      <c r="N853" t="str" cm="1">
        <f t="array" aca="1" ref="N853" ca="1">_xlfn.IFS(NOT($H853),"",$L853=0,0,TRUE,K853)</f>
        <v/>
      </c>
      <c r="O853" t="str" cm="1">
        <f t="array" aca="1" ref="O853" ca="1">_xlfn.IFS(NOT($H853), "", $F853=0, IF($G853=0, VLOOKUP("EMPTY",$D$29:$E$31,2,FALSE), VLOOKUP("REQUIRED",$D$29:$E$31,2,FALSE)), $F853&gt;1, VLOOKUP("OVER",$D$29:$E$31,2,FALSE), TRUE, VLOOKUP(I853, $A$9:$B$23, 2,FALSE))</f>
        <v/>
      </c>
      <c r="P853" t="str" cm="1">
        <f t="array" aca="1" ref="P853" ca="1">_xlfn.IFS(NOT($H853), "", $G853&lt;1, VLOOKUP("EMPTY",$D$29:$E$31,2,FALSE), $G853&gt;2, VLOOKUP("OVER",$D$29:$E$31,2,FALSE), TRUE, VLOOKUP(J853, $A$9:$B$23, 2,FALSE))</f>
        <v/>
      </c>
      <c r="Q853" t="str" cm="1">
        <f t="array" aca="1" ref="Q853" ca="1">_xlfn.IFS(NOT($H853), "", $G853&lt;2, VLOOKUP("EMPTY",$D$29:$E$31,2,FALSE), $G853&gt;2, VLOOKUP("OVER",$D$29:$E$31,2,FALSE), TRUE, VLOOKUP(K853, $A$9:$B$23, 2,FALSE))</f>
        <v/>
      </c>
    </row>
    <row r="854" spans="6:17" x14ac:dyDescent="0.3">
      <c r="F854">
        <f ca="1">COUNTIF(OFFSET('정보 입력 시트'!$G857, 0, 0, 1, 15), $E$2)</f>
        <v>0</v>
      </c>
      <c r="G854">
        <f ca="1">COUNTIF(OFFSET('정보 입력 시트'!$G857, 0, 0, 1, 15), $E$3)</f>
        <v>0</v>
      </c>
      <c r="H854" t="b">
        <f t="shared" ca="1" si="79"/>
        <v>0</v>
      </c>
      <c r="I854" t="str">
        <f ca="1">IF(NOT($H854), "", IF($F854=1,MATCH($E$2,OFFSET('정보 입력 시트'!$G857, 0, 0, 1, 15),0),0))</f>
        <v/>
      </c>
      <c r="J854" t="str">
        <f ca="1">IF(NOT($H854),"",IF($G854&lt;1, 0, MATCH($E$3,OFFSET('정보 입력 시트'!$G857, 0, 0, 1, 15),0)))</f>
        <v/>
      </c>
      <c r="K854" t="str">
        <f ca="1">IF(NOT($H854),"",IF($G854&lt;2, 0, MATCH($E$3,OFFSET('정보 입력 시트'!$G857, 0, J854, 1, 15-J854),0)+J854))</f>
        <v/>
      </c>
      <c r="L854" t="str">
        <f t="shared" ca="1" si="80"/>
        <v/>
      </c>
      <c r="M854" t="str" cm="1">
        <f t="array" aca="1" ref="M854" ca="1">_xlfn.IFS(NOT($H854),"",$L854=0,0,TRUE,J854)</f>
        <v/>
      </c>
      <c r="N854" t="str" cm="1">
        <f t="array" aca="1" ref="N854" ca="1">_xlfn.IFS(NOT($H854),"",$L854=0,0,TRUE,K854)</f>
        <v/>
      </c>
      <c r="O854" t="str" cm="1">
        <f t="array" aca="1" ref="O854" ca="1">_xlfn.IFS(NOT($H854), "", $F854=0, IF($G854=0, VLOOKUP("EMPTY",$D$29:$E$31,2,FALSE), VLOOKUP("REQUIRED",$D$29:$E$31,2,FALSE)), $F854&gt;1, VLOOKUP("OVER",$D$29:$E$31,2,FALSE), TRUE, VLOOKUP(I854, $A$9:$B$23, 2,FALSE))</f>
        <v/>
      </c>
      <c r="P854" t="str" cm="1">
        <f t="array" aca="1" ref="P854" ca="1">_xlfn.IFS(NOT($H854), "", $G854&lt;1, VLOOKUP("EMPTY",$D$29:$E$31,2,FALSE), $G854&gt;2, VLOOKUP("OVER",$D$29:$E$31,2,FALSE), TRUE, VLOOKUP(J854, $A$9:$B$23, 2,FALSE))</f>
        <v/>
      </c>
      <c r="Q854" t="str" cm="1">
        <f t="array" aca="1" ref="Q854" ca="1">_xlfn.IFS(NOT($H854), "", $G854&lt;2, VLOOKUP("EMPTY",$D$29:$E$31,2,FALSE), $G854&gt;2, VLOOKUP("OVER",$D$29:$E$31,2,FALSE), TRUE, VLOOKUP(K854, $A$9:$B$23, 2,FALSE))</f>
        <v/>
      </c>
    </row>
    <row r="855" spans="6:17" x14ac:dyDescent="0.3">
      <c r="F855">
        <f ca="1">COUNTIF(OFFSET('정보 입력 시트'!$G858, 0, 0, 1, 15), $E$2)</f>
        <v>0</v>
      </c>
      <c r="G855">
        <f ca="1">COUNTIF(OFFSET('정보 입력 시트'!$G858, 0, 0, 1, 15), $E$3)</f>
        <v>0</v>
      </c>
      <c r="H855" t="b">
        <f t="shared" ca="1" si="79"/>
        <v>0</v>
      </c>
      <c r="I855" t="str">
        <f ca="1">IF(NOT($H855), "", IF($F855=1,MATCH($E$2,OFFSET('정보 입력 시트'!$G858, 0, 0, 1, 15),0),0))</f>
        <v/>
      </c>
      <c r="J855" t="str">
        <f ca="1">IF(NOT($H855),"",IF($G855&lt;1, 0, MATCH($E$3,OFFSET('정보 입력 시트'!$G858, 0, 0, 1, 15),0)))</f>
        <v/>
      </c>
      <c r="K855" t="str">
        <f ca="1">IF(NOT($H855),"",IF($G855&lt;2, 0, MATCH($E$3,OFFSET('정보 입력 시트'!$G858, 0, J855, 1, 15-J855),0)+J855))</f>
        <v/>
      </c>
      <c r="L855" t="str">
        <f t="shared" ca="1" si="80"/>
        <v/>
      </c>
      <c r="M855" t="str" cm="1">
        <f t="array" aca="1" ref="M855" ca="1">_xlfn.IFS(NOT($H855),"",$L855=0,0,TRUE,J855)</f>
        <v/>
      </c>
      <c r="N855" t="str" cm="1">
        <f t="array" aca="1" ref="N855" ca="1">_xlfn.IFS(NOT($H855),"",$L855=0,0,TRUE,K855)</f>
        <v/>
      </c>
      <c r="O855" t="str" cm="1">
        <f t="array" aca="1" ref="O855" ca="1">_xlfn.IFS(NOT($H855), "", $F855=0, IF($G855=0, VLOOKUP("EMPTY",$D$29:$E$31,2,FALSE), VLOOKUP("REQUIRED",$D$29:$E$31,2,FALSE)), $F855&gt;1, VLOOKUP("OVER",$D$29:$E$31,2,FALSE), TRUE, VLOOKUP(I855, $A$9:$B$23, 2,FALSE))</f>
        <v/>
      </c>
      <c r="P855" t="str" cm="1">
        <f t="array" aca="1" ref="P855" ca="1">_xlfn.IFS(NOT($H855), "", $G855&lt;1, VLOOKUP("EMPTY",$D$29:$E$31,2,FALSE), $G855&gt;2, VLOOKUP("OVER",$D$29:$E$31,2,FALSE), TRUE, VLOOKUP(J855, $A$9:$B$23, 2,FALSE))</f>
        <v/>
      </c>
      <c r="Q855" t="str" cm="1">
        <f t="array" aca="1" ref="Q855" ca="1">_xlfn.IFS(NOT($H855), "", $G855&lt;2, VLOOKUP("EMPTY",$D$29:$E$31,2,FALSE), $G855&gt;2, VLOOKUP("OVER",$D$29:$E$31,2,FALSE), TRUE, VLOOKUP(K855, $A$9:$B$23, 2,FALSE))</f>
        <v/>
      </c>
    </row>
    <row r="856" spans="6:17" x14ac:dyDescent="0.3">
      <c r="F856">
        <f ca="1">COUNTIF(OFFSET('정보 입력 시트'!$G859, 0, 0, 1, 15), $E$2)</f>
        <v>0</v>
      </c>
      <c r="G856">
        <f ca="1">COUNTIF(OFFSET('정보 입력 시트'!$G859, 0, 0, 1, 15), $E$3)</f>
        <v>0</v>
      </c>
      <c r="H856" t="b">
        <f t="shared" ca="1" si="79"/>
        <v>0</v>
      </c>
      <c r="I856" t="str">
        <f ca="1">IF(NOT($H856), "", IF($F856=1,MATCH($E$2,OFFSET('정보 입력 시트'!$G859, 0, 0, 1, 15),0),0))</f>
        <v/>
      </c>
      <c r="J856" t="str">
        <f ca="1">IF(NOT($H856),"",IF($G856&lt;1, 0, MATCH($E$3,OFFSET('정보 입력 시트'!$G859, 0, 0, 1, 15),0)))</f>
        <v/>
      </c>
      <c r="K856" t="str">
        <f ca="1">IF(NOT($H856),"",IF($G856&lt;2, 0, MATCH($E$3,OFFSET('정보 입력 시트'!$G859, 0, J856, 1, 15-J856),0)+J856))</f>
        <v/>
      </c>
      <c r="L856" t="str">
        <f t="shared" ca="1" si="80"/>
        <v/>
      </c>
      <c r="M856" t="str" cm="1">
        <f t="array" aca="1" ref="M856" ca="1">_xlfn.IFS(NOT($H856),"",$L856=0,0,TRUE,J856)</f>
        <v/>
      </c>
      <c r="N856" t="str" cm="1">
        <f t="array" aca="1" ref="N856" ca="1">_xlfn.IFS(NOT($H856),"",$L856=0,0,TRUE,K856)</f>
        <v/>
      </c>
      <c r="O856" t="str" cm="1">
        <f t="array" aca="1" ref="O856" ca="1">_xlfn.IFS(NOT($H856), "", $F856=0, IF($G856=0, VLOOKUP("EMPTY",$D$29:$E$31,2,FALSE), VLOOKUP("REQUIRED",$D$29:$E$31,2,FALSE)), $F856&gt;1, VLOOKUP("OVER",$D$29:$E$31,2,FALSE), TRUE, VLOOKUP(I856, $A$9:$B$23, 2,FALSE))</f>
        <v/>
      </c>
      <c r="P856" t="str" cm="1">
        <f t="array" aca="1" ref="P856" ca="1">_xlfn.IFS(NOT($H856), "", $G856&lt;1, VLOOKUP("EMPTY",$D$29:$E$31,2,FALSE), $G856&gt;2, VLOOKUP("OVER",$D$29:$E$31,2,FALSE), TRUE, VLOOKUP(J856, $A$9:$B$23, 2,FALSE))</f>
        <v/>
      </c>
      <c r="Q856" t="str" cm="1">
        <f t="array" aca="1" ref="Q856" ca="1">_xlfn.IFS(NOT($H856), "", $G856&lt;2, VLOOKUP("EMPTY",$D$29:$E$31,2,FALSE), $G856&gt;2, VLOOKUP("OVER",$D$29:$E$31,2,FALSE), TRUE, VLOOKUP(K856, $A$9:$B$23, 2,FALSE))</f>
        <v/>
      </c>
    </row>
    <row r="857" spans="6:17" x14ac:dyDescent="0.3">
      <c r="F857">
        <f ca="1">COUNTIF(OFFSET('정보 입력 시트'!$G860, 0, 0, 1, 15), $E$2)</f>
        <v>0</v>
      </c>
      <c r="G857">
        <f ca="1">COUNTIF(OFFSET('정보 입력 시트'!$G860, 0, 0, 1, 15), $E$3)</f>
        <v>0</v>
      </c>
      <c r="H857" t="b">
        <f t="shared" ca="1" si="79"/>
        <v>0</v>
      </c>
      <c r="I857" t="str">
        <f ca="1">IF(NOT($H857), "", IF($F857=1,MATCH($E$2,OFFSET('정보 입력 시트'!$G860, 0, 0, 1, 15),0),0))</f>
        <v/>
      </c>
      <c r="J857" t="str">
        <f ca="1">IF(NOT($H857),"",IF($G857&lt;1, 0, MATCH($E$3,OFFSET('정보 입력 시트'!$G860, 0, 0, 1, 15),0)))</f>
        <v/>
      </c>
      <c r="K857" t="str">
        <f ca="1">IF(NOT($H857),"",IF($G857&lt;2, 0, MATCH($E$3,OFFSET('정보 입력 시트'!$G860, 0, J857, 1, 15-J857),0)+J857))</f>
        <v/>
      </c>
      <c r="L857" t="str">
        <f t="shared" ca="1" si="80"/>
        <v/>
      </c>
      <c r="M857" t="str" cm="1">
        <f t="array" aca="1" ref="M857" ca="1">_xlfn.IFS(NOT($H857),"",$L857=0,0,TRUE,J857)</f>
        <v/>
      </c>
      <c r="N857" t="str" cm="1">
        <f t="array" aca="1" ref="N857" ca="1">_xlfn.IFS(NOT($H857),"",$L857=0,0,TRUE,K857)</f>
        <v/>
      </c>
      <c r="O857" t="str" cm="1">
        <f t="array" aca="1" ref="O857" ca="1">_xlfn.IFS(NOT($H857), "", $F857=0, IF($G857=0, VLOOKUP("EMPTY",$D$29:$E$31,2,FALSE), VLOOKUP("REQUIRED",$D$29:$E$31,2,FALSE)), $F857&gt;1, VLOOKUP("OVER",$D$29:$E$31,2,FALSE), TRUE, VLOOKUP(I857, $A$9:$B$23, 2,FALSE))</f>
        <v/>
      </c>
      <c r="P857" t="str" cm="1">
        <f t="array" aca="1" ref="P857" ca="1">_xlfn.IFS(NOT($H857), "", $G857&lt;1, VLOOKUP("EMPTY",$D$29:$E$31,2,FALSE), $G857&gt;2, VLOOKUP("OVER",$D$29:$E$31,2,FALSE), TRUE, VLOOKUP(J857, $A$9:$B$23, 2,FALSE))</f>
        <v/>
      </c>
      <c r="Q857" t="str" cm="1">
        <f t="array" aca="1" ref="Q857" ca="1">_xlfn.IFS(NOT($H857), "", $G857&lt;2, VLOOKUP("EMPTY",$D$29:$E$31,2,FALSE), $G857&gt;2, VLOOKUP("OVER",$D$29:$E$31,2,FALSE), TRUE, VLOOKUP(K857, $A$9:$B$23, 2,FALSE))</f>
        <v/>
      </c>
    </row>
    <row r="858" spans="6:17" x14ac:dyDescent="0.3">
      <c r="F858">
        <f ca="1">COUNTIF(OFFSET('정보 입력 시트'!$G861, 0, 0, 1, 15), $E$2)</f>
        <v>0</v>
      </c>
      <c r="G858">
        <f ca="1">COUNTIF(OFFSET('정보 입력 시트'!$G861, 0, 0, 1, 15), $E$3)</f>
        <v>0</v>
      </c>
      <c r="H858" t="b">
        <f t="shared" ca="1" si="79"/>
        <v>0</v>
      </c>
      <c r="I858" t="str">
        <f ca="1">IF(NOT($H858), "", IF($F858=1,MATCH($E$2,OFFSET('정보 입력 시트'!$G861, 0, 0, 1, 15),0),0))</f>
        <v/>
      </c>
      <c r="J858" t="str">
        <f ca="1">IF(NOT($H858),"",IF($G858&lt;1, 0, MATCH($E$3,OFFSET('정보 입력 시트'!$G861, 0, 0, 1, 15),0)))</f>
        <v/>
      </c>
      <c r="K858" t="str">
        <f ca="1">IF(NOT($H858),"",IF($G858&lt;2, 0, MATCH($E$3,OFFSET('정보 입력 시트'!$G861, 0, J858, 1, 15-J858),0)+J858))</f>
        <v/>
      </c>
      <c r="L858" t="str">
        <f t="shared" ca="1" si="80"/>
        <v/>
      </c>
      <c r="M858" t="str" cm="1">
        <f t="array" aca="1" ref="M858" ca="1">_xlfn.IFS(NOT($H858),"",$L858=0,0,TRUE,J858)</f>
        <v/>
      </c>
      <c r="N858" t="str" cm="1">
        <f t="array" aca="1" ref="N858" ca="1">_xlfn.IFS(NOT($H858),"",$L858=0,0,TRUE,K858)</f>
        <v/>
      </c>
      <c r="O858" t="str" cm="1">
        <f t="array" aca="1" ref="O858" ca="1">_xlfn.IFS(NOT($H858), "", $F858=0, IF($G858=0, VLOOKUP("EMPTY",$D$29:$E$31,2,FALSE), VLOOKUP("REQUIRED",$D$29:$E$31,2,FALSE)), $F858&gt;1, VLOOKUP("OVER",$D$29:$E$31,2,FALSE), TRUE, VLOOKUP(I858, $A$9:$B$23, 2,FALSE))</f>
        <v/>
      </c>
      <c r="P858" t="str" cm="1">
        <f t="array" aca="1" ref="P858" ca="1">_xlfn.IFS(NOT($H858), "", $G858&lt;1, VLOOKUP("EMPTY",$D$29:$E$31,2,FALSE), $G858&gt;2, VLOOKUP("OVER",$D$29:$E$31,2,FALSE), TRUE, VLOOKUP(J858, $A$9:$B$23, 2,FALSE))</f>
        <v/>
      </c>
      <c r="Q858" t="str" cm="1">
        <f t="array" aca="1" ref="Q858" ca="1">_xlfn.IFS(NOT($H858), "", $G858&lt;2, VLOOKUP("EMPTY",$D$29:$E$31,2,FALSE), $G858&gt;2, VLOOKUP("OVER",$D$29:$E$31,2,FALSE), TRUE, VLOOKUP(K858, $A$9:$B$23, 2,FALSE))</f>
        <v/>
      </c>
    </row>
    <row r="859" spans="6:17" x14ac:dyDescent="0.3">
      <c r="F859">
        <f ca="1">COUNTIF(OFFSET('정보 입력 시트'!$G862, 0, 0, 1, 15), $E$2)</f>
        <v>0</v>
      </c>
      <c r="G859">
        <f ca="1">COUNTIF(OFFSET('정보 입력 시트'!$G862, 0, 0, 1, 15), $E$3)</f>
        <v>0</v>
      </c>
      <c r="H859" t="b">
        <f t="shared" ca="1" si="79"/>
        <v>0</v>
      </c>
      <c r="I859" t="str">
        <f ca="1">IF(NOT($H859), "", IF($F859=1,MATCH($E$2,OFFSET('정보 입력 시트'!$G862, 0, 0, 1, 15),0),0))</f>
        <v/>
      </c>
      <c r="J859" t="str">
        <f ca="1">IF(NOT($H859),"",IF($G859&lt;1, 0, MATCH($E$3,OFFSET('정보 입력 시트'!$G862, 0, 0, 1, 15),0)))</f>
        <v/>
      </c>
      <c r="K859" t="str">
        <f ca="1">IF(NOT($H859),"",IF($G859&lt;2, 0, MATCH($E$3,OFFSET('정보 입력 시트'!$G862, 0, J859, 1, 15-J859),0)+J859))</f>
        <v/>
      </c>
      <c r="L859" t="str">
        <f t="shared" ca="1" si="80"/>
        <v/>
      </c>
      <c r="M859" t="str" cm="1">
        <f t="array" aca="1" ref="M859" ca="1">_xlfn.IFS(NOT($H859),"",$L859=0,0,TRUE,J859)</f>
        <v/>
      </c>
      <c r="N859" t="str" cm="1">
        <f t="array" aca="1" ref="N859" ca="1">_xlfn.IFS(NOT($H859),"",$L859=0,0,TRUE,K859)</f>
        <v/>
      </c>
      <c r="O859" t="str" cm="1">
        <f t="array" aca="1" ref="O859" ca="1">_xlfn.IFS(NOT($H859), "", $F859=0, IF($G859=0, VLOOKUP("EMPTY",$D$29:$E$31,2,FALSE), VLOOKUP("REQUIRED",$D$29:$E$31,2,FALSE)), $F859&gt;1, VLOOKUP("OVER",$D$29:$E$31,2,FALSE), TRUE, VLOOKUP(I859, $A$9:$B$23, 2,FALSE))</f>
        <v/>
      </c>
      <c r="P859" t="str" cm="1">
        <f t="array" aca="1" ref="P859" ca="1">_xlfn.IFS(NOT($H859), "", $G859&lt;1, VLOOKUP("EMPTY",$D$29:$E$31,2,FALSE), $G859&gt;2, VLOOKUP("OVER",$D$29:$E$31,2,FALSE), TRUE, VLOOKUP(J859, $A$9:$B$23, 2,FALSE))</f>
        <v/>
      </c>
      <c r="Q859" t="str" cm="1">
        <f t="array" aca="1" ref="Q859" ca="1">_xlfn.IFS(NOT($H859), "", $G859&lt;2, VLOOKUP("EMPTY",$D$29:$E$31,2,FALSE), $G859&gt;2, VLOOKUP("OVER",$D$29:$E$31,2,FALSE), TRUE, VLOOKUP(K859, $A$9:$B$23, 2,FALSE))</f>
        <v/>
      </c>
    </row>
    <row r="860" spans="6:17" x14ac:dyDescent="0.3">
      <c r="F860">
        <f ca="1">COUNTIF(OFFSET('정보 입력 시트'!$G863, 0, 0, 1, 15), $E$2)</f>
        <v>0</v>
      </c>
      <c r="G860">
        <f ca="1">COUNTIF(OFFSET('정보 입력 시트'!$G863, 0, 0, 1, 15), $E$3)</f>
        <v>0</v>
      </c>
      <c r="H860" t="b">
        <f t="shared" ca="1" si="79"/>
        <v>0</v>
      </c>
      <c r="I860" t="str">
        <f ca="1">IF(NOT($H860), "", IF($F860=1,MATCH($E$2,OFFSET('정보 입력 시트'!$G863, 0, 0, 1, 15),0),0))</f>
        <v/>
      </c>
      <c r="J860" t="str">
        <f ca="1">IF(NOT($H860),"",IF($G860&lt;1, 0, MATCH($E$3,OFFSET('정보 입력 시트'!$G863, 0, 0, 1, 15),0)))</f>
        <v/>
      </c>
      <c r="K860" t="str">
        <f ca="1">IF(NOT($H860),"",IF($G860&lt;2, 0, MATCH($E$3,OFFSET('정보 입력 시트'!$G863, 0, J860, 1, 15-J860),0)+J860))</f>
        <v/>
      </c>
      <c r="L860" t="str">
        <f t="shared" ca="1" si="80"/>
        <v/>
      </c>
      <c r="M860" t="str" cm="1">
        <f t="array" aca="1" ref="M860" ca="1">_xlfn.IFS(NOT($H860),"",$L860=0,0,TRUE,J860)</f>
        <v/>
      </c>
      <c r="N860" t="str" cm="1">
        <f t="array" aca="1" ref="N860" ca="1">_xlfn.IFS(NOT($H860),"",$L860=0,0,TRUE,K860)</f>
        <v/>
      </c>
      <c r="O860" t="str" cm="1">
        <f t="array" aca="1" ref="O860" ca="1">_xlfn.IFS(NOT($H860), "", $F860=0, IF($G860=0, VLOOKUP("EMPTY",$D$29:$E$31,2,FALSE), VLOOKUP("REQUIRED",$D$29:$E$31,2,FALSE)), $F860&gt;1, VLOOKUP("OVER",$D$29:$E$31,2,FALSE), TRUE, VLOOKUP(I860, $A$9:$B$23, 2,FALSE))</f>
        <v/>
      </c>
      <c r="P860" t="str" cm="1">
        <f t="array" aca="1" ref="P860" ca="1">_xlfn.IFS(NOT($H860), "", $G860&lt;1, VLOOKUP("EMPTY",$D$29:$E$31,2,FALSE), $G860&gt;2, VLOOKUP("OVER",$D$29:$E$31,2,FALSE), TRUE, VLOOKUP(J860, $A$9:$B$23, 2,FALSE))</f>
        <v/>
      </c>
      <c r="Q860" t="str" cm="1">
        <f t="array" aca="1" ref="Q860" ca="1">_xlfn.IFS(NOT($H860), "", $G860&lt;2, VLOOKUP("EMPTY",$D$29:$E$31,2,FALSE), $G860&gt;2, VLOOKUP("OVER",$D$29:$E$31,2,FALSE), TRUE, VLOOKUP(K860, $A$9:$B$23, 2,FALSE))</f>
        <v/>
      </c>
    </row>
    <row r="861" spans="6:17" x14ac:dyDescent="0.3">
      <c r="F861">
        <f ca="1">COUNTIF(OFFSET('정보 입력 시트'!$G864, 0, 0, 1, 15), $E$2)</f>
        <v>0</v>
      </c>
      <c r="G861">
        <f ca="1">COUNTIF(OFFSET('정보 입력 시트'!$G864, 0, 0, 1, 15), $E$3)</f>
        <v>0</v>
      </c>
      <c r="H861" t="b">
        <f t="shared" ca="1" si="79"/>
        <v>0</v>
      </c>
      <c r="I861" t="str">
        <f ca="1">IF(NOT($H861), "", IF($F861=1,MATCH($E$2,OFFSET('정보 입력 시트'!$G864, 0, 0, 1, 15),0),0))</f>
        <v/>
      </c>
      <c r="J861" t="str">
        <f ca="1">IF(NOT($H861),"",IF($G861&lt;1, 0, MATCH($E$3,OFFSET('정보 입력 시트'!$G864, 0, 0, 1, 15),0)))</f>
        <v/>
      </c>
      <c r="K861" t="str">
        <f ca="1">IF(NOT($H861),"",IF($G861&lt;2, 0, MATCH($E$3,OFFSET('정보 입력 시트'!$G864, 0, J861, 1, 15-J861),0)+J861))</f>
        <v/>
      </c>
      <c r="L861" t="str">
        <f t="shared" ca="1" si="80"/>
        <v/>
      </c>
      <c r="M861" t="str" cm="1">
        <f t="array" aca="1" ref="M861" ca="1">_xlfn.IFS(NOT($H861),"",$L861=0,0,TRUE,J861)</f>
        <v/>
      </c>
      <c r="N861" t="str" cm="1">
        <f t="array" aca="1" ref="N861" ca="1">_xlfn.IFS(NOT($H861),"",$L861=0,0,TRUE,K861)</f>
        <v/>
      </c>
      <c r="O861" t="str" cm="1">
        <f t="array" aca="1" ref="O861" ca="1">_xlfn.IFS(NOT($H861), "", $F861=0, IF($G861=0, VLOOKUP("EMPTY",$D$29:$E$31,2,FALSE), VLOOKUP("REQUIRED",$D$29:$E$31,2,FALSE)), $F861&gt;1, VLOOKUP("OVER",$D$29:$E$31,2,FALSE), TRUE, VLOOKUP(I861, $A$9:$B$23, 2,FALSE))</f>
        <v/>
      </c>
      <c r="P861" t="str" cm="1">
        <f t="array" aca="1" ref="P861" ca="1">_xlfn.IFS(NOT($H861), "", $G861&lt;1, VLOOKUP("EMPTY",$D$29:$E$31,2,FALSE), $G861&gt;2, VLOOKUP("OVER",$D$29:$E$31,2,FALSE), TRUE, VLOOKUP(J861, $A$9:$B$23, 2,FALSE))</f>
        <v/>
      </c>
      <c r="Q861" t="str" cm="1">
        <f t="array" aca="1" ref="Q861" ca="1">_xlfn.IFS(NOT($H861), "", $G861&lt;2, VLOOKUP("EMPTY",$D$29:$E$31,2,FALSE), $G861&gt;2, VLOOKUP("OVER",$D$29:$E$31,2,FALSE), TRUE, VLOOKUP(K861, $A$9:$B$23, 2,FALSE))</f>
        <v/>
      </c>
    </row>
    <row r="862" spans="6:17" x14ac:dyDescent="0.3">
      <c r="F862">
        <f ca="1">COUNTIF(OFFSET('정보 입력 시트'!$G865, 0, 0, 1, 15), $E$2)</f>
        <v>0</v>
      </c>
      <c r="G862">
        <f ca="1">COUNTIF(OFFSET('정보 입력 시트'!$G865, 0, 0, 1, 15), $E$3)</f>
        <v>0</v>
      </c>
      <c r="H862" t="b">
        <f t="shared" ca="1" si="79"/>
        <v>0</v>
      </c>
      <c r="I862" t="str">
        <f ca="1">IF(NOT($H862), "", IF($F862=1,MATCH($E$2,OFFSET('정보 입력 시트'!$G865, 0, 0, 1, 15),0),0))</f>
        <v/>
      </c>
      <c r="J862" t="str">
        <f ca="1">IF(NOT($H862),"",IF($G862&lt;1, 0, MATCH($E$3,OFFSET('정보 입력 시트'!$G865, 0, 0, 1, 15),0)))</f>
        <v/>
      </c>
      <c r="K862" t="str">
        <f ca="1">IF(NOT($H862),"",IF($G862&lt;2, 0, MATCH($E$3,OFFSET('정보 입력 시트'!$G865, 0, J862, 1, 15-J862),0)+J862))</f>
        <v/>
      </c>
      <c r="L862" t="str">
        <f t="shared" ca="1" si="80"/>
        <v/>
      </c>
      <c r="M862" t="str" cm="1">
        <f t="array" aca="1" ref="M862" ca="1">_xlfn.IFS(NOT($H862),"",$L862=0,0,TRUE,J862)</f>
        <v/>
      </c>
      <c r="N862" t="str" cm="1">
        <f t="array" aca="1" ref="N862" ca="1">_xlfn.IFS(NOT($H862),"",$L862=0,0,TRUE,K862)</f>
        <v/>
      </c>
      <c r="O862" t="str" cm="1">
        <f t="array" aca="1" ref="O862" ca="1">_xlfn.IFS(NOT($H862), "", $F862=0, IF($G862=0, VLOOKUP("EMPTY",$D$29:$E$31,2,FALSE), VLOOKUP("REQUIRED",$D$29:$E$31,2,FALSE)), $F862&gt;1, VLOOKUP("OVER",$D$29:$E$31,2,FALSE), TRUE, VLOOKUP(I862, $A$9:$B$23, 2,FALSE))</f>
        <v/>
      </c>
      <c r="P862" t="str" cm="1">
        <f t="array" aca="1" ref="P862" ca="1">_xlfn.IFS(NOT($H862), "", $G862&lt;1, VLOOKUP("EMPTY",$D$29:$E$31,2,FALSE), $G862&gt;2, VLOOKUP("OVER",$D$29:$E$31,2,FALSE), TRUE, VLOOKUP(J862, $A$9:$B$23, 2,FALSE))</f>
        <v/>
      </c>
      <c r="Q862" t="str" cm="1">
        <f t="array" aca="1" ref="Q862" ca="1">_xlfn.IFS(NOT($H862), "", $G862&lt;2, VLOOKUP("EMPTY",$D$29:$E$31,2,FALSE), $G862&gt;2, VLOOKUP("OVER",$D$29:$E$31,2,FALSE), TRUE, VLOOKUP(K862, $A$9:$B$23, 2,FALSE))</f>
        <v/>
      </c>
    </row>
    <row r="863" spans="6:17" x14ac:dyDescent="0.3">
      <c r="F863">
        <f ca="1">COUNTIF(OFFSET('정보 입력 시트'!$G866, 0, 0, 1, 15), $E$2)</f>
        <v>0</v>
      </c>
      <c r="G863">
        <f ca="1">COUNTIF(OFFSET('정보 입력 시트'!$G866, 0, 0, 1, 15), $E$3)</f>
        <v>0</v>
      </c>
      <c r="H863" t="b">
        <f t="shared" ca="1" si="79"/>
        <v>0</v>
      </c>
      <c r="I863" t="str">
        <f ca="1">IF(NOT($H863), "", IF($F863=1,MATCH($E$2,OFFSET('정보 입력 시트'!$G866, 0, 0, 1, 15),0),0))</f>
        <v/>
      </c>
      <c r="J863" t="str">
        <f ca="1">IF(NOT($H863),"",IF($G863&lt;1, 0, MATCH($E$3,OFFSET('정보 입력 시트'!$G866, 0, 0, 1, 15),0)))</f>
        <v/>
      </c>
      <c r="K863" t="str">
        <f ca="1">IF(NOT($H863),"",IF($G863&lt;2, 0, MATCH($E$3,OFFSET('정보 입력 시트'!$G866, 0, J863, 1, 15-J863),0)+J863))</f>
        <v/>
      </c>
      <c r="L863" t="str">
        <f t="shared" ca="1" si="80"/>
        <v/>
      </c>
      <c r="M863" t="str" cm="1">
        <f t="array" aca="1" ref="M863" ca="1">_xlfn.IFS(NOT($H863),"",$L863=0,0,TRUE,J863)</f>
        <v/>
      </c>
      <c r="N863" t="str" cm="1">
        <f t="array" aca="1" ref="N863" ca="1">_xlfn.IFS(NOT($H863),"",$L863=0,0,TRUE,K863)</f>
        <v/>
      </c>
      <c r="O863" t="str" cm="1">
        <f t="array" aca="1" ref="O863" ca="1">_xlfn.IFS(NOT($H863), "", $F863=0, IF($G863=0, VLOOKUP("EMPTY",$D$29:$E$31,2,FALSE), VLOOKUP("REQUIRED",$D$29:$E$31,2,FALSE)), $F863&gt;1, VLOOKUP("OVER",$D$29:$E$31,2,FALSE), TRUE, VLOOKUP(I863, $A$9:$B$23, 2,FALSE))</f>
        <v/>
      </c>
      <c r="P863" t="str" cm="1">
        <f t="array" aca="1" ref="P863" ca="1">_xlfn.IFS(NOT($H863), "", $G863&lt;1, VLOOKUP("EMPTY",$D$29:$E$31,2,FALSE), $G863&gt;2, VLOOKUP("OVER",$D$29:$E$31,2,FALSE), TRUE, VLOOKUP(J863, $A$9:$B$23, 2,FALSE))</f>
        <v/>
      </c>
      <c r="Q863" t="str" cm="1">
        <f t="array" aca="1" ref="Q863" ca="1">_xlfn.IFS(NOT($H863), "", $G863&lt;2, VLOOKUP("EMPTY",$D$29:$E$31,2,FALSE), $G863&gt;2, VLOOKUP("OVER",$D$29:$E$31,2,FALSE), TRUE, VLOOKUP(K863, $A$9:$B$23, 2,FALSE))</f>
        <v/>
      </c>
    </row>
    <row r="864" spans="6:17" x14ac:dyDescent="0.3">
      <c r="F864">
        <f ca="1">COUNTIF(OFFSET('정보 입력 시트'!$G867, 0, 0, 1, 15), $E$2)</f>
        <v>0</v>
      </c>
      <c r="G864">
        <f ca="1">COUNTIF(OFFSET('정보 입력 시트'!$G867, 0, 0, 1, 15), $E$3)</f>
        <v>0</v>
      </c>
      <c r="H864" t="b">
        <f t="shared" ca="1" si="79"/>
        <v>0</v>
      </c>
      <c r="I864" t="str">
        <f ca="1">IF(NOT($H864), "", IF($F864=1,MATCH($E$2,OFFSET('정보 입력 시트'!$G867, 0, 0, 1, 15),0),0))</f>
        <v/>
      </c>
      <c r="J864" t="str">
        <f ca="1">IF(NOT($H864),"",IF($G864&lt;1, 0, MATCH($E$3,OFFSET('정보 입력 시트'!$G867, 0, 0, 1, 15),0)))</f>
        <v/>
      </c>
      <c r="K864" t="str">
        <f ca="1">IF(NOT($H864),"",IF($G864&lt;2, 0, MATCH($E$3,OFFSET('정보 입력 시트'!$G867, 0, J864, 1, 15-J864),0)+J864))</f>
        <v/>
      </c>
      <c r="L864" t="str">
        <f t="shared" ca="1" si="80"/>
        <v/>
      </c>
      <c r="M864" t="str" cm="1">
        <f t="array" aca="1" ref="M864" ca="1">_xlfn.IFS(NOT($H864),"",$L864=0,0,TRUE,J864)</f>
        <v/>
      </c>
      <c r="N864" t="str" cm="1">
        <f t="array" aca="1" ref="N864" ca="1">_xlfn.IFS(NOT($H864),"",$L864=0,0,TRUE,K864)</f>
        <v/>
      </c>
      <c r="O864" t="str" cm="1">
        <f t="array" aca="1" ref="O864" ca="1">_xlfn.IFS(NOT($H864), "", $F864=0, IF($G864=0, VLOOKUP("EMPTY",$D$29:$E$31,2,FALSE), VLOOKUP("REQUIRED",$D$29:$E$31,2,FALSE)), $F864&gt;1, VLOOKUP("OVER",$D$29:$E$31,2,FALSE), TRUE, VLOOKUP(I864, $A$9:$B$23, 2,FALSE))</f>
        <v/>
      </c>
      <c r="P864" t="str" cm="1">
        <f t="array" aca="1" ref="P864" ca="1">_xlfn.IFS(NOT($H864), "", $G864&lt;1, VLOOKUP("EMPTY",$D$29:$E$31,2,FALSE), $G864&gt;2, VLOOKUP("OVER",$D$29:$E$31,2,FALSE), TRUE, VLOOKUP(J864, $A$9:$B$23, 2,FALSE))</f>
        <v/>
      </c>
      <c r="Q864" t="str" cm="1">
        <f t="array" aca="1" ref="Q864" ca="1">_xlfn.IFS(NOT($H864), "", $G864&lt;2, VLOOKUP("EMPTY",$D$29:$E$31,2,FALSE), $G864&gt;2, VLOOKUP("OVER",$D$29:$E$31,2,FALSE), TRUE, VLOOKUP(K864, $A$9:$B$23, 2,FALSE))</f>
        <v/>
      </c>
    </row>
    <row r="865" spans="6:17" x14ac:dyDescent="0.3">
      <c r="F865">
        <f ca="1">COUNTIF(OFFSET('정보 입력 시트'!$G868, 0, 0, 1, 15), $E$2)</f>
        <v>0</v>
      </c>
      <c r="G865">
        <f ca="1">COUNTIF(OFFSET('정보 입력 시트'!$G868, 0, 0, 1, 15), $E$3)</f>
        <v>0</v>
      </c>
      <c r="H865" t="b">
        <f t="shared" ca="1" si="79"/>
        <v>0</v>
      </c>
      <c r="I865" t="str">
        <f ca="1">IF(NOT($H865), "", IF($F865=1,MATCH($E$2,OFFSET('정보 입력 시트'!$G868, 0, 0, 1, 15),0),0))</f>
        <v/>
      </c>
      <c r="J865" t="str">
        <f ca="1">IF(NOT($H865),"",IF($G865&lt;1, 0, MATCH($E$3,OFFSET('정보 입력 시트'!$G868, 0, 0, 1, 15),0)))</f>
        <v/>
      </c>
      <c r="K865" t="str">
        <f ca="1">IF(NOT($H865),"",IF($G865&lt;2, 0, MATCH($E$3,OFFSET('정보 입력 시트'!$G868, 0, J865, 1, 15-J865),0)+J865))</f>
        <v/>
      </c>
      <c r="L865" t="str">
        <f t="shared" ca="1" si="80"/>
        <v/>
      </c>
      <c r="M865" t="str" cm="1">
        <f t="array" aca="1" ref="M865" ca="1">_xlfn.IFS(NOT($H865),"",$L865=0,0,TRUE,J865)</f>
        <v/>
      </c>
      <c r="N865" t="str" cm="1">
        <f t="array" aca="1" ref="N865" ca="1">_xlfn.IFS(NOT($H865),"",$L865=0,0,TRUE,K865)</f>
        <v/>
      </c>
      <c r="O865" t="str" cm="1">
        <f t="array" aca="1" ref="O865" ca="1">_xlfn.IFS(NOT($H865), "", $F865=0, IF($G865=0, VLOOKUP("EMPTY",$D$29:$E$31,2,FALSE), VLOOKUP("REQUIRED",$D$29:$E$31,2,FALSE)), $F865&gt;1, VLOOKUP("OVER",$D$29:$E$31,2,FALSE), TRUE, VLOOKUP(I865, $A$9:$B$23, 2,FALSE))</f>
        <v/>
      </c>
      <c r="P865" t="str" cm="1">
        <f t="array" aca="1" ref="P865" ca="1">_xlfn.IFS(NOT($H865), "", $G865&lt;1, VLOOKUP("EMPTY",$D$29:$E$31,2,FALSE), $G865&gt;2, VLOOKUP("OVER",$D$29:$E$31,2,FALSE), TRUE, VLOOKUP(J865, $A$9:$B$23, 2,FALSE))</f>
        <v/>
      </c>
      <c r="Q865" t="str" cm="1">
        <f t="array" aca="1" ref="Q865" ca="1">_xlfn.IFS(NOT($H865), "", $G865&lt;2, VLOOKUP("EMPTY",$D$29:$E$31,2,FALSE), $G865&gt;2, VLOOKUP("OVER",$D$29:$E$31,2,FALSE), TRUE, VLOOKUP(K865, $A$9:$B$23, 2,FALSE))</f>
        <v/>
      </c>
    </row>
    <row r="866" spans="6:17" x14ac:dyDescent="0.3">
      <c r="F866">
        <f ca="1">COUNTIF(OFFSET('정보 입력 시트'!$G869, 0, 0, 1, 15), $E$2)</f>
        <v>0</v>
      </c>
      <c r="G866">
        <f ca="1">COUNTIF(OFFSET('정보 입력 시트'!$G869, 0, 0, 1, 15), $E$3)</f>
        <v>0</v>
      </c>
      <c r="H866" t="b">
        <f t="shared" ca="1" si="79"/>
        <v>0</v>
      </c>
      <c r="I866" t="str">
        <f ca="1">IF(NOT($H866), "", IF($F866=1,MATCH($E$2,OFFSET('정보 입력 시트'!$G869, 0, 0, 1, 15),0),0))</f>
        <v/>
      </c>
      <c r="J866" t="str">
        <f ca="1">IF(NOT($H866),"",IF($G866&lt;1, 0, MATCH($E$3,OFFSET('정보 입력 시트'!$G869, 0, 0, 1, 15),0)))</f>
        <v/>
      </c>
      <c r="K866" t="str">
        <f ca="1">IF(NOT($H866),"",IF($G866&lt;2, 0, MATCH($E$3,OFFSET('정보 입력 시트'!$G869, 0, J866, 1, 15-J866),0)+J866))</f>
        <v/>
      </c>
      <c r="L866" t="str">
        <f t="shared" ca="1" si="80"/>
        <v/>
      </c>
      <c r="M866" t="str" cm="1">
        <f t="array" aca="1" ref="M866" ca="1">_xlfn.IFS(NOT($H866),"",$L866=0,0,TRUE,J866)</f>
        <v/>
      </c>
      <c r="N866" t="str" cm="1">
        <f t="array" aca="1" ref="N866" ca="1">_xlfn.IFS(NOT($H866),"",$L866=0,0,TRUE,K866)</f>
        <v/>
      </c>
      <c r="O866" t="str" cm="1">
        <f t="array" aca="1" ref="O866" ca="1">_xlfn.IFS(NOT($H866), "", $F866=0, IF($G866=0, VLOOKUP("EMPTY",$D$29:$E$31,2,FALSE), VLOOKUP("REQUIRED",$D$29:$E$31,2,FALSE)), $F866&gt;1, VLOOKUP("OVER",$D$29:$E$31,2,FALSE), TRUE, VLOOKUP(I866, $A$9:$B$23, 2,FALSE))</f>
        <v/>
      </c>
      <c r="P866" t="str" cm="1">
        <f t="array" aca="1" ref="P866" ca="1">_xlfn.IFS(NOT($H866), "", $G866&lt;1, VLOOKUP("EMPTY",$D$29:$E$31,2,FALSE), $G866&gt;2, VLOOKUP("OVER",$D$29:$E$31,2,FALSE), TRUE, VLOOKUP(J866, $A$9:$B$23, 2,FALSE))</f>
        <v/>
      </c>
      <c r="Q866" t="str" cm="1">
        <f t="array" aca="1" ref="Q866" ca="1">_xlfn.IFS(NOT($H866), "", $G866&lt;2, VLOOKUP("EMPTY",$D$29:$E$31,2,FALSE), $G866&gt;2, VLOOKUP("OVER",$D$29:$E$31,2,FALSE), TRUE, VLOOKUP(K866, $A$9:$B$23, 2,FALSE))</f>
        <v/>
      </c>
    </row>
    <row r="867" spans="6:17" x14ac:dyDescent="0.3">
      <c r="F867">
        <f ca="1">COUNTIF(OFFSET('정보 입력 시트'!$G870, 0, 0, 1, 15), $E$2)</f>
        <v>0</v>
      </c>
      <c r="G867">
        <f ca="1">COUNTIF(OFFSET('정보 입력 시트'!$G870, 0, 0, 1, 15), $E$3)</f>
        <v>0</v>
      </c>
      <c r="H867" t="b">
        <f t="shared" ca="1" si="79"/>
        <v>0</v>
      </c>
      <c r="I867" t="str">
        <f ca="1">IF(NOT($H867), "", IF($F867=1,MATCH($E$2,OFFSET('정보 입력 시트'!$G870, 0, 0, 1, 15),0),0))</f>
        <v/>
      </c>
      <c r="J867" t="str">
        <f ca="1">IF(NOT($H867),"",IF($G867&lt;1, 0, MATCH($E$3,OFFSET('정보 입력 시트'!$G870, 0, 0, 1, 15),0)))</f>
        <v/>
      </c>
      <c r="K867" t="str">
        <f ca="1">IF(NOT($H867),"",IF($G867&lt;2, 0, MATCH($E$3,OFFSET('정보 입력 시트'!$G870, 0, J867, 1, 15-J867),0)+J867))</f>
        <v/>
      </c>
      <c r="L867" t="str">
        <f t="shared" ca="1" si="80"/>
        <v/>
      </c>
      <c r="M867" t="str" cm="1">
        <f t="array" aca="1" ref="M867" ca="1">_xlfn.IFS(NOT($H867),"",$L867=0,0,TRUE,J867)</f>
        <v/>
      </c>
      <c r="N867" t="str" cm="1">
        <f t="array" aca="1" ref="N867" ca="1">_xlfn.IFS(NOT($H867),"",$L867=0,0,TRUE,K867)</f>
        <v/>
      </c>
      <c r="O867" t="str" cm="1">
        <f t="array" aca="1" ref="O867" ca="1">_xlfn.IFS(NOT($H867), "", $F867=0, IF($G867=0, VLOOKUP("EMPTY",$D$29:$E$31,2,FALSE), VLOOKUP("REQUIRED",$D$29:$E$31,2,FALSE)), $F867&gt;1, VLOOKUP("OVER",$D$29:$E$31,2,FALSE), TRUE, VLOOKUP(I867, $A$9:$B$23, 2,FALSE))</f>
        <v/>
      </c>
      <c r="P867" t="str" cm="1">
        <f t="array" aca="1" ref="P867" ca="1">_xlfn.IFS(NOT($H867), "", $G867&lt;1, VLOOKUP("EMPTY",$D$29:$E$31,2,FALSE), $G867&gt;2, VLOOKUP("OVER",$D$29:$E$31,2,FALSE), TRUE, VLOOKUP(J867, $A$9:$B$23, 2,FALSE))</f>
        <v/>
      </c>
      <c r="Q867" t="str" cm="1">
        <f t="array" aca="1" ref="Q867" ca="1">_xlfn.IFS(NOT($H867), "", $G867&lt;2, VLOOKUP("EMPTY",$D$29:$E$31,2,FALSE), $G867&gt;2, VLOOKUP("OVER",$D$29:$E$31,2,FALSE), TRUE, VLOOKUP(K867, $A$9:$B$23, 2,FALSE))</f>
        <v/>
      </c>
    </row>
    <row r="868" spans="6:17" x14ac:dyDescent="0.3">
      <c r="F868">
        <f ca="1">COUNTIF(OFFSET('정보 입력 시트'!$G871, 0, 0, 1, 15), $E$2)</f>
        <v>0</v>
      </c>
      <c r="G868">
        <f ca="1">COUNTIF(OFFSET('정보 입력 시트'!$G871, 0, 0, 1, 15), $E$3)</f>
        <v>0</v>
      </c>
      <c r="H868" t="b">
        <f t="shared" ca="1" si="79"/>
        <v>0</v>
      </c>
      <c r="I868" t="str">
        <f ca="1">IF(NOT($H868), "", IF($F868=1,MATCH($E$2,OFFSET('정보 입력 시트'!$G871, 0, 0, 1, 15),0),0))</f>
        <v/>
      </c>
      <c r="J868" t="str">
        <f ca="1">IF(NOT($H868),"",IF($G868&lt;1, 0, MATCH($E$3,OFFSET('정보 입력 시트'!$G871, 0, 0, 1, 15),0)))</f>
        <v/>
      </c>
      <c r="K868" t="str">
        <f ca="1">IF(NOT($H868),"",IF($G868&lt;2, 0, MATCH($E$3,OFFSET('정보 입력 시트'!$G871, 0, J868, 1, 15-J868),0)+J868))</f>
        <v/>
      </c>
      <c r="L868" t="str">
        <f t="shared" ca="1" si="80"/>
        <v/>
      </c>
      <c r="M868" t="str" cm="1">
        <f t="array" aca="1" ref="M868" ca="1">_xlfn.IFS(NOT($H868),"",$L868=0,0,TRUE,J868)</f>
        <v/>
      </c>
      <c r="N868" t="str" cm="1">
        <f t="array" aca="1" ref="N868" ca="1">_xlfn.IFS(NOT($H868),"",$L868=0,0,TRUE,K868)</f>
        <v/>
      </c>
      <c r="O868" t="str" cm="1">
        <f t="array" aca="1" ref="O868" ca="1">_xlfn.IFS(NOT($H868), "", $F868=0, IF($G868=0, VLOOKUP("EMPTY",$D$29:$E$31,2,FALSE), VLOOKUP("REQUIRED",$D$29:$E$31,2,FALSE)), $F868&gt;1, VLOOKUP("OVER",$D$29:$E$31,2,FALSE), TRUE, VLOOKUP(I868, $A$9:$B$23, 2,FALSE))</f>
        <v/>
      </c>
      <c r="P868" t="str" cm="1">
        <f t="array" aca="1" ref="P868" ca="1">_xlfn.IFS(NOT($H868), "", $G868&lt;1, VLOOKUP("EMPTY",$D$29:$E$31,2,FALSE), $G868&gt;2, VLOOKUP("OVER",$D$29:$E$31,2,FALSE), TRUE, VLOOKUP(J868, $A$9:$B$23, 2,FALSE))</f>
        <v/>
      </c>
      <c r="Q868" t="str" cm="1">
        <f t="array" aca="1" ref="Q868" ca="1">_xlfn.IFS(NOT($H868), "", $G868&lt;2, VLOOKUP("EMPTY",$D$29:$E$31,2,FALSE), $G868&gt;2, VLOOKUP("OVER",$D$29:$E$31,2,FALSE), TRUE, VLOOKUP(K868, $A$9:$B$23, 2,FALSE))</f>
        <v/>
      </c>
    </row>
    <row r="869" spans="6:17" x14ac:dyDescent="0.3">
      <c r="F869">
        <f ca="1">COUNTIF(OFFSET('정보 입력 시트'!$G872, 0, 0, 1, 15), $E$2)</f>
        <v>0</v>
      </c>
      <c r="G869">
        <f ca="1">COUNTIF(OFFSET('정보 입력 시트'!$G872, 0, 0, 1, 15), $E$3)</f>
        <v>0</v>
      </c>
      <c r="H869" t="b">
        <f t="shared" ca="1" si="79"/>
        <v>0</v>
      </c>
      <c r="I869" t="str">
        <f ca="1">IF(NOT($H869), "", IF($F869=1,MATCH($E$2,OFFSET('정보 입력 시트'!$G872, 0, 0, 1, 15),0),0))</f>
        <v/>
      </c>
      <c r="J869" t="str">
        <f ca="1">IF(NOT($H869),"",IF($G869&lt;1, 0, MATCH($E$3,OFFSET('정보 입력 시트'!$G872, 0, 0, 1, 15),0)))</f>
        <v/>
      </c>
      <c r="K869" t="str">
        <f ca="1">IF(NOT($H869),"",IF($G869&lt;2, 0, MATCH($E$3,OFFSET('정보 입력 시트'!$G872, 0, J869, 1, 15-J869),0)+J869))</f>
        <v/>
      </c>
      <c r="L869" t="str">
        <f t="shared" ca="1" si="80"/>
        <v/>
      </c>
      <c r="M869" t="str" cm="1">
        <f t="array" aca="1" ref="M869" ca="1">_xlfn.IFS(NOT($H869),"",$L869=0,0,TRUE,J869)</f>
        <v/>
      </c>
      <c r="N869" t="str" cm="1">
        <f t="array" aca="1" ref="N869" ca="1">_xlfn.IFS(NOT($H869),"",$L869=0,0,TRUE,K869)</f>
        <v/>
      </c>
      <c r="O869" t="str" cm="1">
        <f t="array" aca="1" ref="O869" ca="1">_xlfn.IFS(NOT($H869), "", $F869=0, IF($G869=0, VLOOKUP("EMPTY",$D$29:$E$31,2,FALSE), VLOOKUP("REQUIRED",$D$29:$E$31,2,FALSE)), $F869&gt;1, VLOOKUP("OVER",$D$29:$E$31,2,FALSE), TRUE, VLOOKUP(I869, $A$9:$B$23, 2,FALSE))</f>
        <v/>
      </c>
      <c r="P869" t="str" cm="1">
        <f t="array" aca="1" ref="P869" ca="1">_xlfn.IFS(NOT($H869), "", $G869&lt;1, VLOOKUP("EMPTY",$D$29:$E$31,2,FALSE), $G869&gt;2, VLOOKUP("OVER",$D$29:$E$31,2,FALSE), TRUE, VLOOKUP(J869, $A$9:$B$23, 2,FALSE))</f>
        <v/>
      </c>
      <c r="Q869" t="str" cm="1">
        <f t="array" aca="1" ref="Q869" ca="1">_xlfn.IFS(NOT($H869), "", $G869&lt;2, VLOOKUP("EMPTY",$D$29:$E$31,2,FALSE), $G869&gt;2, VLOOKUP("OVER",$D$29:$E$31,2,FALSE), TRUE, VLOOKUP(K869, $A$9:$B$23, 2,FALSE))</f>
        <v/>
      </c>
    </row>
    <row r="870" spans="6:17" x14ac:dyDescent="0.3">
      <c r="F870">
        <f ca="1">COUNTIF(OFFSET('정보 입력 시트'!$G873, 0, 0, 1, 15), $E$2)</f>
        <v>0</v>
      </c>
      <c r="G870">
        <f ca="1">COUNTIF(OFFSET('정보 입력 시트'!$G873, 0, 0, 1, 15), $E$3)</f>
        <v>0</v>
      </c>
      <c r="H870" t="b">
        <f t="shared" ca="1" si="79"/>
        <v>0</v>
      </c>
      <c r="I870" t="str">
        <f ca="1">IF(NOT($H870), "", IF($F870=1,MATCH($E$2,OFFSET('정보 입력 시트'!$G873, 0, 0, 1, 15),0),0))</f>
        <v/>
      </c>
      <c r="J870" t="str">
        <f ca="1">IF(NOT($H870),"",IF($G870&lt;1, 0, MATCH($E$3,OFFSET('정보 입력 시트'!$G873, 0, 0, 1, 15),0)))</f>
        <v/>
      </c>
      <c r="K870" t="str">
        <f ca="1">IF(NOT($H870),"",IF($G870&lt;2, 0, MATCH($E$3,OFFSET('정보 입력 시트'!$G873, 0, J870, 1, 15-J870),0)+J870))</f>
        <v/>
      </c>
      <c r="L870" t="str">
        <f t="shared" ca="1" si="80"/>
        <v/>
      </c>
      <c r="M870" t="str" cm="1">
        <f t="array" aca="1" ref="M870" ca="1">_xlfn.IFS(NOT($H870),"",$L870=0,0,TRUE,J870)</f>
        <v/>
      </c>
      <c r="N870" t="str" cm="1">
        <f t="array" aca="1" ref="N870" ca="1">_xlfn.IFS(NOT($H870),"",$L870=0,0,TRUE,K870)</f>
        <v/>
      </c>
      <c r="O870" t="str" cm="1">
        <f t="array" aca="1" ref="O870" ca="1">_xlfn.IFS(NOT($H870), "", $F870=0, IF($G870=0, VLOOKUP("EMPTY",$D$29:$E$31,2,FALSE), VLOOKUP("REQUIRED",$D$29:$E$31,2,FALSE)), $F870&gt;1, VLOOKUP("OVER",$D$29:$E$31,2,FALSE), TRUE, VLOOKUP(I870, $A$9:$B$23, 2,FALSE))</f>
        <v/>
      </c>
      <c r="P870" t="str" cm="1">
        <f t="array" aca="1" ref="P870" ca="1">_xlfn.IFS(NOT($H870), "", $G870&lt;1, VLOOKUP("EMPTY",$D$29:$E$31,2,FALSE), $G870&gt;2, VLOOKUP("OVER",$D$29:$E$31,2,FALSE), TRUE, VLOOKUP(J870, $A$9:$B$23, 2,FALSE))</f>
        <v/>
      </c>
      <c r="Q870" t="str" cm="1">
        <f t="array" aca="1" ref="Q870" ca="1">_xlfn.IFS(NOT($H870), "", $G870&lt;2, VLOOKUP("EMPTY",$D$29:$E$31,2,FALSE), $G870&gt;2, VLOOKUP("OVER",$D$29:$E$31,2,FALSE), TRUE, VLOOKUP(K870, $A$9:$B$23, 2,FALSE))</f>
        <v/>
      </c>
    </row>
    <row r="871" spans="6:17" x14ac:dyDescent="0.3">
      <c r="F871">
        <f ca="1">COUNTIF(OFFSET('정보 입력 시트'!$G874, 0, 0, 1, 15), $E$2)</f>
        <v>0</v>
      </c>
      <c r="G871">
        <f ca="1">COUNTIF(OFFSET('정보 입력 시트'!$G874, 0, 0, 1, 15), $E$3)</f>
        <v>0</v>
      </c>
      <c r="H871" t="b">
        <f t="shared" ca="1" si="79"/>
        <v>0</v>
      </c>
      <c r="I871" t="str">
        <f ca="1">IF(NOT($H871), "", IF($F871=1,MATCH($E$2,OFFSET('정보 입력 시트'!$G874, 0, 0, 1, 15),0),0))</f>
        <v/>
      </c>
      <c r="J871" t="str">
        <f ca="1">IF(NOT($H871),"",IF($G871&lt;1, 0, MATCH($E$3,OFFSET('정보 입력 시트'!$G874, 0, 0, 1, 15),0)))</f>
        <v/>
      </c>
      <c r="K871" t="str">
        <f ca="1">IF(NOT($H871),"",IF($G871&lt;2, 0, MATCH($E$3,OFFSET('정보 입력 시트'!$G874, 0, J871, 1, 15-J871),0)+J871))</f>
        <v/>
      </c>
      <c r="L871" t="str">
        <f t="shared" ca="1" si="80"/>
        <v/>
      </c>
      <c r="M871" t="str" cm="1">
        <f t="array" aca="1" ref="M871" ca="1">_xlfn.IFS(NOT($H871),"",$L871=0,0,TRUE,J871)</f>
        <v/>
      </c>
      <c r="N871" t="str" cm="1">
        <f t="array" aca="1" ref="N871" ca="1">_xlfn.IFS(NOT($H871),"",$L871=0,0,TRUE,K871)</f>
        <v/>
      </c>
      <c r="O871" t="str" cm="1">
        <f t="array" aca="1" ref="O871" ca="1">_xlfn.IFS(NOT($H871), "", $F871=0, IF($G871=0, VLOOKUP("EMPTY",$D$29:$E$31,2,FALSE), VLOOKUP("REQUIRED",$D$29:$E$31,2,FALSE)), $F871&gt;1, VLOOKUP("OVER",$D$29:$E$31,2,FALSE), TRUE, VLOOKUP(I871, $A$9:$B$23, 2,FALSE))</f>
        <v/>
      </c>
      <c r="P871" t="str" cm="1">
        <f t="array" aca="1" ref="P871" ca="1">_xlfn.IFS(NOT($H871), "", $G871&lt;1, VLOOKUP("EMPTY",$D$29:$E$31,2,FALSE), $G871&gt;2, VLOOKUP("OVER",$D$29:$E$31,2,FALSE), TRUE, VLOOKUP(J871, $A$9:$B$23, 2,FALSE))</f>
        <v/>
      </c>
      <c r="Q871" t="str" cm="1">
        <f t="array" aca="1" ref="Q871" ca="1">_xlfn.IFS(NOT($H871), "", $G871&lt;2, VLOOKUP("EMPTY",$D$29:$E$31,2,FALSE), $G871&gt;2, VLOOKUP("OVER",$D$29:$E$31,2,FALSE), TRUE, VLOOKUP(K871, $A$9:$B$23, 2,FALSE))</f>
        <v/>
      </c>
    </row>
    <row r="872" spans="6:17" x14ac:dyDescent="0.3">
      <c r="F872">
        <f ca="1">COUNTIF(OFFSET('정보 입력 시트'!$G875, 0, 0, 1, 15), $E$2)</f>
        <v>0</v>
      </c>
      <c r="G872">
        <f ca="1">COUNTIF(OFFSET('정보 입력 시트'!$G875, 0, 0, 1, 15), $E$3)</f>
        <v>0</v>
      </c>
      <c r="H872" t="b">
        <f t="shared" ca="1" si="79"/>
        <v>0</v>
      </c>
      <c r="I872" t="str">
        <f ca="1">IF(NOT($H872), "", IF($F872=1,MATCH($E$2,OFFSET('정보 입력 시트'!$G875, 0, 0, 1, 15),0),0))</f>
        <v/>
      </c>
      <c r="J872" t="str">
        <f ca="1">IF(NOT($H872),"",IF($G872&lt;1, 0, MATCH($E$3,OFFSET('정보 입력 시트'!$G875, 0, 0, 1, 15),0)))</f>
        <v/>
      </c>
      <c r="K872" t="str">
        <f ca="1">IF(NOT($H872),"",IF($G872&lt;2, 0, MATCH($E$3,OFFSET('정보 입력 시트'!$G875, 0, J872, 1, 15-J872),0)+J872))</f>
        <v/>
      </c>
      <c r="L872" t="str">
        <f t="shared" ca="1" si="80"/>
        <v/>
      </c>
      <c r="M872" t="str" cm="1">
        <f t="array" aca="1" ref="M872" ca="1">_xlfn.IFS(NOT($H872),"",$L872=0,0,TRUE,J872)</f>
        <v/>
      </c>
      <c r="N872" t="str" cm="1">
        <f t="array" aca="1" ref="N872" ca="1">_xlfn.IFS(NOT($H872),"",$L872=0,0,TRUE,K872)</f>
        <v/>
      </c>
      <c r="O872" t="str" cm="1">
        <f t="array" aca="1" ref="O872" ca="1">_xlfn.IFS(NOT($H872), "", $F872=0, IF($G872=0, VLOOKUP("EMPTY",$D$29:$E$31,2,FALSE), VLOOKUP("REQUIRED",$D$29:$E$31,2,FALSE)), $F872&gt;1, VLOOKUP("OVER",$D$29:$E$31,2,FALSE), TRUE, VLOOKUP(I872, $A$9:$B$23, 2,FALSE))</f>
        <v/>
      </c>
      <c r="P872" t="str" cm="1">
        <f t="array" aca="1" ref="P872" ca="1">_xlfn.IFS(NOT($H872), "", $G872&lt;1, VLOOKUP("EMPTY",$D$29:$E$31,2,FALSE), $G872&gt;2, VLOOKUP("OVER",$D$29:$E$31,2,FALSE), TRUE, VLOOKUP(J872, $A$9:$B$23, 2,FALSE))</f>
        <v/>
      </c>
      <c r="Q872" t="str" cm="1">
        <f t="array" aca="1" ref="Q872" ca="1">_xlfn.IFS(NOT($H872), "", $G872&lt;2, VLOOKUP("EMPTY",$D$29:$E$31,2,FALSE), $G872&gt;2, VLOOKUP("OVER",$D$29:$E$31,2,FALSE), TRUE, VLOOKUP(K872, $A$9:$B$23, 2,FALSE))</f>
        <v/>
      </c>
    </row>
    <row r="873" spans="6:17" x14ac:dyDescent="0.3">
      <c r="F873">
        <f ca="1">COUNTIF(OFFSET('정보 입력 시트'!$G876, 0, 0, 1, 15), $E$2)</f>
        <v>0</v>
      </c>
      <c r="G873">
        <f ca="1">COUNTIF(OFFSET('정보 입력 시트'!$G876, 0, 0, 1, 15), $E$3)</f>
        <v>0</v>
      </c>
      <c r="H873" t="b">
        <f t="shared" ca="1" si="79"/>
        <v>0</v>
      </c>
      <c r="I873" t="str">
        <f ca="1">IF(NOT($H873), "", IF($F873=1,MATCH($E$2,OFFSET('정보 입력 시트'!$G876, 0, 0, 1, 15),0),0))</f>
        <v/>
      </c>
      <c r="J873" t="str">
        <f ca="1">IF(NOT($H873),"",IF($G873&lt;1, 0, MATCH($E$3,OFFSET('정보 입력 시트'!$G876, 0, 0, 1, 15),0)))</f>
        <v/>
      </c>
      <c r="K873" t="str">
        <f ca="1">IF(NOT($H873),"",IF($G873&lt;2, 0, MATCH($E$3,OFFSET('정보 입력 시트'!$G876, 0, J873, 1, 15-J873),0)+J873))</f>
        <v/>
      </c>
      <c r="L873" t="str">
        <f t="shared" ca="1" si="80"/>
        <v/>
      </c>
      <c r="M873" t="str" cm="1">
        <f t="array" aca="1" ref="M873" ca="1">_xlfn.IFS(NOT($H873),"",$L873=0,0,TRUE,J873)</f>
        <v/>
      </c>
      <c r="N873" t="str" cm="1">
        <f t="array" aca="1" ref="N873" ca="1">_xlfn.IFS(NOT($H873),"",$L873=0,0,TRUE,K873)</f>
        <v/>
      </c>
      <c r="O873" t="str" cm="1">
        <f t="array" aca="1" ref="O873" ca="1">_xlfn.IFS(NOT($H873), "", $F873=0, IF($G873=0, VLOOKUP("EMPTY",$D$29:$E$31,2,FALSE), VLOOKUP("REQUIRED",$D$29:$E$31,2,FALSE)), $F873&gt;1, VLOOKUP("OVER",$D$29:$E$31,2,FALSE), TRUE, VLOOKUP(I873, $A$9:$B$23, 2,FALSE))</f>
        <v/>
      </c>
      <c r="P873" t="str" cm="1">
        <f t="array" aca="1" ref="P873" ca="1">_xlfn.IFS(NOT($H873), "", $G873&lt;1, VLOOKUP("EMPTY",$D$29:$E$31,2,FALSE), $G873&gt;2, VLOOKUP("OVER",$D$29:$E$31,2,FALSE), TRUE, VLOOKUP(J873, $A$9:$B$23, 2,FALSE))</f>
        <v/>
      </c>
      <c r="Q873" t="str" cm="1">
        <f t="array" aca="1" ref="Q873" ca="1">_xlfn.IFS(NOT($H873), "", $G873&lt;2, VLOOKUP("EMPTY",$D$29:$E$31,2,FALSE), $G873&gt;2, VLOOKUP("OVER",$D$29:$E$31,2,FALSE), TRUE, VLOOKUP(K873, $A$9:$B$23, 2,FALSE))</f>
        <v/>
      </c>
    </row>
    <row r="874" spans="6:17" x14ac:dyDescent="0.3">
      <c r="F874">
        <f ca="1">COUNTIF(OFFSET('정보 입력 시트'!$G877, 0, 0, 1, 15), $E$2)</f>
        <v>0</v>
      </c>
      <c r="G874">
        <f ca="1">COUNTIF(OFFSET('정보 입력 시트'!$G877, 0, 0, 1, 15), $E$3)</f>
        <v>0</v>
      </c>
      <c r="H874" t="b">
        <f t="shared" ca="1" si="79"/>
        <v>0</v>
      </c>
      <c r="I874" t="str">
        <f ca="1">IF(NOT($H874), "", IF($F874=1,MATCH($E$2,OFFSET('정보 입력 시트'!$G877, 0, 0, 1, 15),0),0))</f>
        <v/>
      </c>
      <c r="J874" t="str">
        <f ca="1">IF(NOT($H874),"",IF($G874&lt;1, 0, MATCH($E$3,OFFSET('정보 입력 시트'!$G877, 0, 0, 1, 15),0)))</f>
        <v/>
      </c>
      <c r="K874" t="str">
        <f ca="1">IF(NOT($H874),"",IF($G874&lt;2, 0, MATCH($E$3,OFFSET('정보 입력 시트'!$G877, 0, J874, 1, 15-J874),0)+J874))</f>
        <v/>
      </c>
      <c r="L874" t="str">
        <f t="shared" ca="1" si="80"/>
        <v/>
      </c>
      <c r="M874" t="str" cm="1">
        <f t="array" aca="1" ref="M874" ca="1">_xlfn.IFS(NOT($H874),"",$L874=0,0,TRUE,J874)</f>
        <v/>
      </c>
      <c r="N874" t="str" cm="1">
        <f t="array" aca="1" ref="N874" ca="1">_xlfn.IFS(NOT($H874),"",$L874=0,0,TRUE,K874)</f>
        <v/>
      </c>
      <c r="O874" t="str" cm="1">
        <f t="array" aca="1" ref="O874" ca="1">_xlfn.IFS(NOT($H874), "", $F874=0, IF($G874=0, VLOOKUP("EMPTY",$D$29:$E$31,2,FALSE), VLOOKUP("REQUIRED",$D$29:$E$31,2,FALSE)), $F874&gt;1, VLOOKUP("OVER",$D$29:$E$31,2,FALSE), TRUE, VLOOKUP(I874, $A$9:$B$23, 2,FALSE))</f>
        <v/>
      </c>
      <c r="P874" t="str" cm="1">
        <f t="array" aca="1" ref="P874" ca="1">_xlfn.IFS(NOT($H874), "", $G874&lt;1, VLOOKUP("EMPTY",$D$29:$E$31,2,FALSE), $G874&gt;2, VLOOKUP("OVER",$D$29:$E$31,2,FALSE), TRUE, VLOOKUP(J874, $A$9:$B$23, 2,FALSE))</f>
        <v/>
      </c>
      <c r="Q874" t="str" cm="1">
        <f t="array" aca="1" ref="Q874" ca="1">_xlfn.IFS(NOT($H874), "", $G874&lt;2, VLOOKUP("EMPTY",$D$29:$E$31,2,FALSE), $G874&gt;2, VLOOKUP("OVER",$D$29:$E$31,2,FALSE), TRUE, VLOOKUP(K874, $A$9:$B$23, 2,FALSE))</f>
        <v/>
      </c>
    </row>
    <row r="875" spans="6:17" x14ac:dyDescent="0.3">
      <c r="F875">
        <f ca="1">COUNTIF(OFFSET('정보 입력 시트'!$G878, 0, 0, 1, 15), $E$2)</f>
        <v>0</v>
      </c>
      <c r="G875">
        <f ca="1">COUNTIF(OFFSET('정보 입력 시트'!$G878, 0, 0, 1, 15), $E$3)</f>
        <v>0</v>
      </c>
      <c r="H875" t="b">
        <f t="shared" ca="1" si="79"/>
        <v>0</v>
      </c>
      <c r="I875" t="str">
        <f ca="1">IF(NOT($H875), "", IF($F875=1,MATCH($E$2,OFFSET('정보 입력 시트'!$G878, 0, 0, 1, 15),0),0))</f>
        <v/>
      </c>
      <c r="J875" t="str">
        <f ca="1">IF(NOT($H875),"",IF($G875&lt;1, 0, MATCH($E$3,OFFSET('정보 입력 시트'!$G878, 0, 0, 1, 15),0)))</f>
        <v/>
      </c>
      <c r="K875" t="str">
        <f ca="1">IF(NOT($H875),"",IF($G875&lt;2, 0, MATCH($E$3,OFFSET('정보 입력 시트'!$G878, 0, J875, 1, 15-J875),0)+J875))</f>
        <v/>
      </c>
      <c r="L875" t="str">
        <f t="shared" ca="1" si="80"/>
        <v/>
      </c>
      <c r="M875" t="str" cm="1">
        <f t="array" aca="1" ref="M875" ca="1">_xlfn.IFS(NOT($H875),"",$L875=0,0,TRUE,J875)</f>
        <v/>
      </c>
      <c r="N875" t="str" cm="1">
        <f t="array" aca="1" ref="N875" ca="1">_xlfn.IFS(NOT($H875),"",$L875=0,0,TRUE,K875)</f>
        <v/>
      </c>
      <c r="O875" t="str" cm="1">
        <f t="array" aca="1" ref="O875" ca="1">_xlfn.IFS(NOT($H875), "", $F875=0, IF($G875=0, VLOOKUP("EMPTY",$D$29:$E$31,2,FALSE), VLOOKUP("REQUIRED",$D$29:$E$31,2,FALSE)), $F875&gt;1, VLOOKUP("OVER",$D$29:$E$31,2,FALSE), TRUE, VLOOKUP(I875, $A$9:$B$23, 2,FALSE))</f>
        <v/>
      </c>
      <c r="P875" t="str" cm="1">
        <f t="array" aca="1" ref="P875" ca="1">_xlfn.IFS(NOT($H875), "", $G875&lt;1, VLOOKUP("EMPTY",$D$29:$E$31,2,FALSE), $G875&gt;2, VLOOKUP("OVER",$D$29:$E$31,2,FALSE), TRUE, VLOOKUP(J875, $A$9:$B$23, 2,FALSE))</f>
        <v/>
      </c>
      <c r="Q875" t="str" cm="1">
        <f t="array" aca="1" ref="Q875" ca="1">_xlfn.IFS(NOT($H875), "", $G875&lt;2, VLOOKUP("EMPTY",$D$29:$E$31,2,FALSE), $G875&gt;2, VLOOKUP("OVER",$D$29:$E$31,2,FALSE), TRUE, VLOOKUP(K875, $A$9:$B$23, 2,FALSE))</f>
        <v/>
      </c>
    </row>
    <row r="876" spans="6:17" x14ac:dyDescent="0.3">
      <c r="F876">
        <f ca="1">COUNTIF(OFFSET('정보 입력 시트'!$G879, 0, 0, 1, 15), $E$2)</f>
        <v>0</v>
      </c>
      <c r="G876">
        <f ca="1">COUNTIF(OFFSET('정보 입력 시트'!$G879, 0, 0, 1, 15), $E$3)</f>
        <v>0</v>
      </c>
      <c r="H876" t="b">
        <f t="shared" ca="1" si="79"/>
        <v>0</v>
      </c>
      <c r="I876" t="str">
        <f ca="1">IF(NOT($H876), "", IF($F876=1,MATCH($E$2,OFFSET('정보 입력 시트'!$G879, 0, 0, 1, 15),0),0))</f>
        <v/>
      </c>
      <c r="J876" t="str">
        <f ca="1">IF(NOT($H876),"",IF($G876&lt;1, 0, MATCH($E$3,OFFSET('정보 입력 시트'!$G879, 0, 0, 1, 15),0)))</f>
        <v/>
      </c>
      <c r="K876" t="str">
        <f ca="1">IF(NOT($H876),"",IF($G876&lt;2, 0, MATCH($E$3,OFFSET('정보 입력 시트'!$G879, 0, J876, 1, 15-J876),0)+J876))</f>
        <v/>
      </c>
      <c r="L876" t="str">
        <f t="shared" ca="1" si="80"/>
        <v/>
      </c>
      <c r="M876" t="str" cm="1">
        <f t="array" aca="1" ref="M876" ca="1">_xlfn.IFS(NOT($H876),"",$L876=0,0,TRUE,J876)</f>
        <v/>
      </c>
      <c r="N876" t="str" cm="1">
        <f t="array" aca="1" ref="N876" ca="1">_xlfn.IFS(NOT($H876),"",$L876=0,0,TRUE,K876)</f>
        <v/>
      </c>
      <c r="O876" t="str" cm="1">
        <f t="array" aca="1" ref="O876" ca="1">_xlfn.IFS(NOT($H876), "", $F876=0, IF($G876=0, VLOOKUP("EMPTY",$D$29:$E$31,2,FALSE), VLOOKUP("REQUIRED",$D$29:$E$31,2,FALSE)), $F876&gt;1, VLOOKUP("OVER",$D$29:$E$31,2,FALSE), TRUE, VLOOKUP(I876, $A$9:$B$23, 2,FALSE))</f>
        <v/>
      </c>
      <c r="P876" t="str" cm="1">
        <f t="array" aca="1" ref="P876" ca="1">_xlfn.IFS(NOT($H876), "", $G876&lt;1, VLOOKUP("EMPTY",$D$29:$E$31,2,FALSE), $G876&gt;2, VLOOKUP("OVER",$D$29:$E$31,2,FALSE), TRUE, VLOOKUP(J876, $A$9:$B$23, 2,FALSE))</f>
        <v/>
      </c>
      <c r="Q876" t="str" cm="1">
        <f t="array" aca="1" ref="Q876" ca="1">_xlfn.IFS(NOT($H876), "", $G876&lt;2, VLOOKUP("EMPTY",$D$29:$E$31,2,FALSE), $G876&gt;2, VLOOKUP("OVER",$D$29:$E$31,2,FALSE), TRUE, VLOOKUP(K876, $A$9:$B$23, 2,FALSE))</f>
        <v/>
      </c>
    </row>
    <row r="877" spans="6:17" x14ac:dyDescent="0.3">
      <c r="F877">
        <f ca="1">COUNTIF(OFFSET('정보 입력 시트'!$G880, 0, 0, 1, 15), $E$2)</f>
        <v>0</v>
      </c>
      <c r="G877">
        <f ca="1">COUNTIF(OFFSET('정보 입력 시트'!$G880, 0, 0, 1, 15), $E$3)</f>
        <v>0</v>
      </c>
      <c r="H877" t="b">
        <f t="shared" ca="1" si="79"/>
        <v>0</v>
      </c>
      <c r="I877" t="str">
        <f ca="1">IF(NOT($H877), "", IF($F877=1,MATCH($E$2,OFFSET('정보 입력 시트'!$G880, 0, 0, 1, 15),0),0))</f>
        <v/>
      </c>
      <c r="J877" t="str">
        <f ca="1">IF(NOT($H877),"",IF($G877&lt;1, 0, MATCH($E$3,OFFSET('정보 입력 시트'!$G880, 0, 0, 1, 15),0)))</f>
        <v/>
      </c>
      <c r="K877" t="str">
        <f ca="1">IF(NOT($H877),"",IF($G877&lt;2, 0, MATCH($E$3,OFFSET('정보 입력 시트'!$G880, 0, J877, 1, 15-J877),0)+J877))</f>
        <v/>
      </c>
      <c r="L877" t="str">
        <f t="shared" ca="1" si="80"/>
        <v/>
      </c>
      <c r="M877" t="str" cm="1">
        <f t="array" aca="1" ref="M877" ca="1">_xlfn.IFS(NOT($H877),"",$L877=0,0,TRUE,J877)</f>
        <v/>
      </c>
      <c r="N877" t="str" cm="1">
        <f t="array" aca="1" ref="N877" ca="1">_xlfn.IFS(NOT($H877),"",$L877=0,0,TRUE,K877)</f>
        <v/>
      </c>
      <c r="O877" t="str" cm="1">
        <f t="array" aca="1" ref="O877" ca="1">_xlfn.IFS(NOT($H877), "", $F877=0, IF($G877=0, VLOOKUP("EMPTY",$D$29:$E$31,2,FALSE), VLOOKUP("REQUIRED",$D$29:$E$31,2,FALSE)), $F877&gt;1, VLOOKUP("OVER",$D$29:$E$31,2,FALSE), TRUE, VLOOKUP(I877, $A$9:$B$23, 2,FALSE))</f>
        <v/>
      </c>
      <c r="P877" t="str" cm="1">
        <f t="array" aca="1" ref="P877" ca="1">_xlfn.IFS(NOT($H877), "", $G877&lt;1, VLOOKUP("EMPTY",$D$29:$E$31,2,FALSE), $G877&gt;2, VLOOKUP("OVER",$D$29:$E$31,2,FALSE), TRUE, VLOOKUP(J877, $A$9:$B$23, 2,FALSE))</f>
        <v/>
      </c>
      <c r="Q877" t="str" cm="1">
        <f t="array" aca="1" ref="Q877" ca="1">_xlfn.IFS(NOT($H877), "", $G877&lt;2, VLOOKUP("EMPTY",$D$29:$E$31,2,FALSE), $G877&gt;2, VLOOKUP("OVER",$D$29:$E$31,2,FALSE), TRUE, VLOOKUP(K877, $A$9:$B$23, 2,FALSE))</f>
        <v/>
      </c>
    </row>
    <row r="878" spans="6:17" x14ac:dyDescent="0.3">
      <c r="F878">
        <f ca="1">COUNTIF(OFFSET('정보 입력 시트'!$G881, 0, 0, 1, 15), $E$2)</f>
        <v>0</v>
      </c>
      <c r="G878">
        <f ca="1">COUNTIF(OFFSET('정보 입력 시트'!$G881, 0, 0, 1, 15), $E$3)</f>
        <v>0</v>
      </c>
      <c r="H878" t="b">
        <f t="shared" ca="1" si="79"/>
        <v>0</v>
      </c>
      <c r="I878" t="str">
        <f ca="1">IF(NOT($H878), "", IF($F878=1,MATCH($E$2,OFFSET('정보 입력 시트'!$G881, 0, 0, 1, 15),0),0))</f>
        <v/>
      </c>
      <c r="J878" t="str">
        <f ca="1">IF(NOT($H878),"",IF($G878&lt;1, 0, MATCH($E$3,OFFSET('정보 입력 시트'!$G881, 0, 0, 1, 15),0)))</f>
        <v/>
      </c>
      <c r="K878" t="str">
        <f ca="1">IF(NOT($H878),"",IF($G878&lt;2, 0, MATCH($E$3,OFFSET('정보 입력 시트'!$G881, 0, J878, 1, 15-J878),0)+J878))</f>
        <v/>
      </c>
      <c r="L878" t="str">
        <f t="shared" ca="1" si="80"/>
        <v/>
      </c>
      <c r="M878" t="str" cm="1">
        <f t="array" aca="1" ref="M878" ca="1">_xlfn.IFS(NOT($H878),"",$L878=0,0,TRUE,J878)</f>
        <v/>
      </c>
      <c r="N878" t="str" cm="1">
        <f t="array" aca="1" ref="N878" ca="1">_xlfn.IFS(NOT($H878),"",$L878=0,0,TRUE,K878)</f>
        <v/>
      </c>
      <c r="O878" t="str" cm="1">
        <f t="array" aca="1" ref="O878" ca="1">_xlfn.IFS(NOT($H878), "", $F878=0, IF($G878=0, VLOOKUP("EMPTY",$D$29:$E$31,2,FALSE), VLOOKUP("REQUIRED",$D$29:$E$31,2,FALSE)), $F878&gt;1, VLOOKUP("OVER",$D$29:$E$31,2,FALSE), TRUE, VLOOKUP(I878, $A$9:$B$23, 2,FALSE))</f>
        <v/>
      </c>
      <c r="P878" t="str" cm="1">
        <f t="array" aca="1" ref="P878" ca="1">_xlfn.IFS(NOT($H878), "", $G878&lt;1, VLOOKUP("EMPTY",$D$29:$E$31,2,FALSE), $G878&gt;2, VLOOKUP("OVER",$D$29:$E$31,2,FALSE), TRUE, VLOOKUP(J878, $A$9:$B$23, 2,FALSE))</f>
        <v/>
      </c>
      <c r="Q878" t="str" cm="1">
        <f t="array" aca="1" ref="Q878" ca="1">_xlfn.IFS(NOT($H878), "", $G878&lt;2, VLOOKUP("EMPTY",$D$29:$E$31,2,FALSE), $G878&gt;2, VLOOKUP("OVER",$D$29:$E$31,2,FALSE), TRUE, VLOOKUP(K878, $A$9:$B$23, 2,FALSE))</f>
        <v/>
      </c>
    </row>
    <row r="879" spans="6:17" x14ac:dyDescent="0.3">
      <c r="F879">
        <f ca="1">COUNTIF(OFFSET('정보 입력 시트'!$G882, 0, 0, 1, 15), $E$2)</f>
        <v>0</v>
      </c>
      <c r="G879">
        <f ca="1">COUNTIF(OFFSET('정보 입력 시트'!$G882, 0, 0, 1, 15), $E$3)</f>
        <v>0</v>
      </c>
      <c r="H879" t="b">
        <f t="shared" ca="1" si="79"/>
        <v>0</v>
      </c>
      <c r="I879" t="str">
        <f ca="1">IF(NOT($H879), "", IF($F879=1,MATCH($E$2,OFFSET('정보 입력 시트'!$G882, 0, 0, 1, 15),0),0))</f>
        <v/>
      </c>
      <c r="J879" t="str">
        <f ca="1">IF(NOT($H879),"",IF($G879&lt;1, 0, MATCH($E$3,OFFSET('정보 입력 시트'!$G882, 0, 0, 1, 15),0)))</f>
        <v/>
      </c>
      <c r="K879" t="str">
        <f ca="1">IF(NOT($H879),"",IF($G879&lt;2, 0, MATCH($E$3,OFFSET('정보 입력 시트'!$G882, 0, J879, 1, 15-J879),0)+J879))</f>
        <v/>
      </c>
      <c r="L879" t="str">
        <f t="shared" ca="1" si="80"/>
        <v/>
      </c>
      <c r="M879" t="str" cm="1">
        <f t="array" aca="1" ref="M879" ca="1">_xlfn.IFS(NOT($H879),"",$L879=0,0,TRUE,J879)</f>
        <v/>
      </c>
      <c r="N879" t="str" cm="1">
        <f t="array" aca="1" ref="N879" ca="1">_xlfn.IFS(NOT($H879),"",$L879=0,0,TRUE,K879)</f>
        <v/>
      </c>
      <c r="O879" t="str" cm="1">
        <f t="array" aca="1" ref="O879" ca="1">_xlfn.IFS(NOT($H879), "", $F879=0, IF($G879=0, VLOOKUP("EMPTY",$D$29:$E$31,2,FALSE), VLOOKUP("REQUIRED",$D$29:$E$31,2,FALSE)), $F879&gt;1, VLOOKUP("OVER",$D$29:$E$31,2,FALSE), TRUE, VLOOKUP(I879, $A$9:$B$23, 2,FALSE))</f>
        <v/>
      </c>
      <c r="P879" t="str" cm="1">
        <f t="array" aca="1" ref="P879" ca="1">_xlfn.IFS(NOT($H879), "", $G879&lt;1, VLOOKUP("EMPTY",$D$29:$E$31,2,FALSE), $G879&gt;2, VLOOKUP("OVER",$D$29:$E$31,2,FALSE), TRUE, VLOOKUP(J879, $A$9:$B$23, 2,FALSE))</f>
        <v/>
      </c>
      <c r="Q879" t="str" cm="1">
        <f t="array" aca="1" ref="Q879" ca="1">_xlfn.IFS(NOT($H879), "", $G879&lt;2, VLOOKUP("EMPTY",$D$29:$E$31,2,FALSE), $G879&gt;2, VLOOKUP("OVER",$D$29:$E$31,2,FALSE), TRUE, VLOOKUP(K879, $A$9:$B$23, 2,FALSE))</f>
        <v/>
      </c>
    </row>
    <row r="880" spans="6:17" x14ac:dyDescent="0.3">
      <c r="F880">
        <f ca="1">COUNTIF(OFFSET('정보 입력 시트'!$G883, 0, 0, 1, 15), $E$2)</f>
        <v>0</v>
      </c>
      <c r="G880">
        <f ca="1">COUNTIF(OFFSET('정보 입력 시트'!$G883, 0, 0, 1, 15), $E$3)</f>
        <v>0</v>
      </c>
      <c r="H880" t="b">
        <f t="shared" ca="1" si="79"/>
        <v>0</v>
      </c>
      <c r="I880" t="str">
        <f ca="1">IF(NOT($H880), "", IF($F880=1,MATCH($E$2,OFFSET('정보 입력 시트'!$G883, 0, 0, 1, 15),0),0))</f>
        <v/>
      </c>
      <c r="J880" t="str">
        <f ca="1">IF(NOT($H880),"",IF($G880&lt;1, 0, MATCH($E$3,OFFSET('정보 입력 시트'!$G883, 0, 0, 1, 15),0)))</f>
        <v/>
      </c>
      <c r="K880" t="str">
        <f ca="1">IF(NOT($H880),"",IF($G880&lt;2, 0, MATCH($E$3,OFFSET('정보 입력 시트'!$G883, 0, J880, 1, 15-J880),0)+J880))</f>
        <v/>
      </c>
      <c r="L880" t="str">
        <f t="shared" ca="1" si="80"/>
        <v/>
      </c>
      <c r="M880" t="str" cm="1">
        <f t="array" aca="1" ref="M880" ca="1">_xlfn.IFS(NOT($H880),"",$L880=0,0,TRUE,J880)</f>
        <v/>
      </c>
      <c r="N880" t="str" cm="1">
        <f t="array" aca="1" ref="N880" ca="1">_xlfn.IFS(NOT($H880),"",$L880=0,0,TRUE,K880)</f>
        <v/>
      </c>
      <c r="O880" t="str" cm="1">
        <f t="array" aca="1" ref="O880" ca="1">_xlfn.IFS(NOT($H880), "", $F880=0, IF($G880=0, VLOOKUP("EMPTY",$D$29:$E$31,2,FALSE), VLOOKUP("REQUIRED",$D$29:$E$31,2,FALSE)), $F880&gt;1, VLOOKUP("OVER",$D$29:$E$31,2,FALSE), TRUE, VLOOKUP(I880, $A$9:$B$23, 2,FALSE))</f>
        <v/>
      </c>
      <c r="P880" t="str" cm="1">
        <f t="array" aca="1" ref="P880" ca="1">_xlfn.IFS(NOT($H880), "", $G880&lt;1, VLOOKUP("EMPTY",$D$29:$E$31,2,FALSE), $G880&gt;2, VLOOKUP("OVER",$D$29:$E$31,2,FALSE), TRUE, VLOOKUP(J880, $A$9:$B$23, 2,FALSE))</f>
        <v/>
      </c>
      <c r="Q880" t="str" cm="1">
        <f t="array" aca="1" ref="Q880" ca="1">_xlfn.IFS(NOT($H880), "", $G880&lt;2, VLOOKUP("EMPTY",$D$29:$E$31,2,FALSE), $G880&gt;2, VLOOKUP("OVER",$D$29:$E$31,2,FALSE), TRUE, VLOOKUP(K880, $A$9:$B$23, 2,FALSE))</f>
        <v/>
      </c>
    </row>
    <row r="881" spans="6:17" x14ac:dyDescent="0.3">
      <c r="F881">
        <f ca="1">COUNTIF(OFFSET('정보 입력 시트'!$G884, 0, 0, 1, 15), $E$2)</f>
        <v>0</v>
      </c>
      <c r="G881">
        <f ca="1">COUNTIF(OFFSET('정보 입력 시트'!$G884, 0, 0, 1, 15), $E$3)</f>
        <v>0</v>
      </c>
      <c r="H881" t="b">
        <f t="shared" ca="1" si="79"/>
        <v>0</v>
      </c>
      <c r="I881" t="str">
        <f ca="1">IF(NOT($H881), "", IF($F881=1,MATCH($E$2,OFFSET('정보 입력 시트'!$G884, 0, 0, 1, 15),0),0))</f>
        <v/>
      </c>
      <c r="J881" t="str">
        <f ca="1">IF(NOT($H881),"",IF($G881&lt;1, 0, MATCH($E$3,OFFSET('정보 입력 시트'!$G884, 0, 0, 1, 15),0)))</f>
        <v/>
      </c>
      <c r="K881" t="str">
        <f ca="1">IF(NOT($H881),"",IF($G881&lt;2, 0, MATCH($E$3,OFFSET('정보 입력 시트'!$G884, 0, J881, 1, 15-J881),0)+J881))</f>
        <v/>
      </c>
      <c r="L881" t="str">
        <f t="shared" ca="1" si="80"/>
        <v/>
      </c>
      <c r="M881" t="str" cm="1">
        <f t="array" aca="1" ref="M881" ca="1">_xlfn.IFS(NOT($H881),"",$L881=0,0,TRUE,J881)</f>
        <v/>
      </c>
      <c r="N881" t="str" cm="1">
        <f t="array" aca="1" ref="N881" ca="1">_xlfn.IFS(NOT($H881),"",$L881=0,0,TRUE,K881)</f>
        <v/>
      </c>
      <c r="O881" t="str" cm="1">
        <f t="array" aca="1" ref="O881" ca="1">_xlfn.IFS(NOT($H881), "", $F881=0, IF($G881=0, VLOOKUP("EMPTY",$D$29:$E$31,2,FALSE), VLOOKUP("REQUIRED",$D$29:$E$31,2,FALSE)), $F881&gt;1, VLOOKUP("OVER",$D$29:$E$31,2,FALSE), TRUE, VLOOKUP(I881, $A$9:$B$23, 2,FALSE))</f>
        <v/>
      </c>
      <c r="P881" t="str" cm="1">
        <f t="array" aca="1" ref="P881" ca="1">_xlfn.IFS(NOT($H881), "", $G881&lt;1, VLOOKUP("EMPTY",$D$29:$E$31,2,FALSE), $G881&gt;2, VLOOKUP("OVER",$D$29:$E$31,2,FALSE), TRUE, VLOOKUP(J881, $A$9:$B$23, 2,FALSE))</f>
        <v/>
      </c>
      <c r="Q881" t="str" cm="1">
        <f t="array" aca="1" ref="Q881" ca="1">_xlfn.IFS(NOT($H881), "", $G881&lt;2, VLOOKUP("EMPTY",$D$29:$E$31,2,FALSE), $G881&gt;2, VLOOKUP("OVER",$D$29:$E$31,2,FALSE), TRUE, VLOOKUP(K881, $A$9:$B$23, 2,FALSE))</f>
        <v/>
      </c>
    </row>
    <row r="882" spans="6:17" x14ac:dyDescent="0.3">
      <c r="F882">
        <f ca="1">COUNTIF(OFFSET('정보 입력 시트'!$G885, 0, 0, 1, 15), $E$2)</f>
        <v>0</v>
      </c>
      <c r="G882">
        <f ca="1">COUNTIF(OFFSET('정보 입력 시트'!$G885, 0, 0, 1, 15), $E$3)</f>
        <v>0</v>
      </c>
      <c r="H882" t="b">
        <f t="shared" ca="1" si="79"/>
        <v>0</v>
      </c>
      <c r="I882" t="str">
        <f ca="1">IF(NOT($H882), "", IF($F882=1,MATCH($E$2,OFFSET('정보 입력 시트'!$G885, 0, 0, 1, 15),0),0))</f>
        <v/>
      </c>
      <c r="J882" t="str">
        <f ca="1">IF(NOT($H882),"",IF($G882&lt;1, 0, MATCH($E$3,OFFSET('정보 입력 시트'!$G885, 0, 0, 1, 15),0)))</f>
        <v/>
      </c>
      <c r="K882" t="str">
        <f ca="1">IF(NOT($H882),"",IF($G882&lt;2, 0, MATCH($E$3,OFFSET('정보 입력 시트'!$G885, 0, J882, 1, 15-J882),0)+J882))</f>
        <v/>
      </c>
      <c r="L882" t="str">
        <f t="shared" ca="1" si="80"/>
        <v/>
      </c>
      <c r="M882" t="str" cm="1">
        <f t="array" aca="1" ref="M882" ca="1">_xlfn.IFS(NOT($H882),"",$L882=0,0,TRUE,J882)</f>
        <v/>
      </c>
      <c r="N882" t="str" cm="1">
        <f t="array" aca="1" ref="N882" ca="1">_xlfn.IFS(NOT($H882),"",$L882=0,0,TRUE,K882)</f>
        <v/>
      </c>
      <c r="O882" t="str" cm="1">
        <f t="array" aca="1" ref="O882" ca="1">_xlfn.IFS(NOT($H882), "", $F882=0, IF($G882=0, VLOOKUP("EMPTY",$D$29:$E$31,2,FALSE), VLOOKUP("REQUIRED",$D$29:$E$31,2,FALSE)), $F882&gt;1, VLOOKUP("OVER",$D$29:$E$31,2,FALSE), TRUE, VLOOKUP(I882, $A$9:$B$23, 2,FALSE))</f>
        <v/>
      </c>
      <c r="P882" t="str" cm="1">
        <f t="array" aca="1" ref="P882" ca="1">_xlfn.IFS(NOT($H882), "", $G882&lt;1, VLOOKUP("EMPTY",$D$29:$E$31,2,FALSE), $G882&gt;2, VLOOKUP("OVER",$D$29:$E$31,2,FALSE), TRUE, VLOOKUP(J882, $A$9:$B$23, 2,FALSE))</f>
        <v/>
      </c>
      <c r="Q882" t="str" cm="1">
        <f t="array" aca="1" ref="Q882" ca="1">_xlfn.IFS(NOT($H882), "", $G882&lt;2, VLOOKUP("EMPTY",$D$29:$E$31,2,FALSE), $G882&gt;2, VLOOKUP("OVER",$D$29:$E$31,2,FALSE), TRUE, VLOOKUP(K882, $A$9:$B$23, 2,FALSE))</f>
        <v/>
      </c>
    </row>
    <row r="883" spans="6:17" x14ac:dyDescent="0.3">
      <c r="F883">
        <f ca="1">COUNTIF(OFFSET('정보 입력 시트'!$G886, 0, 0, 1, 15), $E$2)</f>
        <v>0</v>
      </c>
      <c r="G883">
        <f ca="1">COUNTIF(OFFSET('정보 입력 시트'!$G886, 0, 0, 1, 15), $E$3)</f>
        <v>0</v>
      </c>
      <c r="H883" t="b">
        <f t="shared" ca="1" si="79"/>
        <v>0</v>
      </c>
      <c r="I883" t="str">
        <f ca="1">IF(NOT($H883), "", IF($F883=1,MATCH($E$2,OFFSET('정보 입력 시트'!$G886, 0, 0, 1, 15),0),0))</f>
        <v/>
      </c>
      <c r="J883" t="str">
        <f ca="1">IF(NOT($H883),"",IF($G883&lt;1, 0, MATCH($E$3,OFFSET('정보 입력 시트'!$G886, 0, 0, 1, 15),0)))</f>
        <v/>
      </c>
      <c r="K883" t="str">
        <f ca="1">IF(NOT($H883),"",IF($G883&lt;2, 0, MATCH($E$3,OFFSET('정보 입력 시트'!$G886, 0, J883, 1, 15-J883),0)+J883))</f>
        <v/>
      </c>
      <c r="L883" t="str">
        <f t="shared" ca="1" si="80"/>
        <v/>
      </c>
      <c r="M883" t="str" cm="1">
        <f t="array" aca="1" ref="M883" ca="1">_xlfn.IFS(NOT($H883),"",$L883=0,0,TRUE,J883)</f>
        <v/>
      </c>
      <c r="N883" t="str" cm="1">
        <f t="array" aca="1" ref="N883" ca="1">_xlfn.IFS(NOT($H883),"",$L883=0,0,TRUE,K883)</f>
        <v/>
      </c>
      <c r="O883" t="str" cm="1">
        <f t="array" aca="1" ref="O883" ca="1">_xlfn.IFS(NOT($H883), "", $F883=0, IF($G883=0, VLOOKUP("EMPTY",$D$29:$E$31,2,FALSE), VLOOKUP("REQUIRED",$D$29:$E$31,2,FALSE)), $F883&gt;1, VLOOKUP("OVER",$D$29:$E$31,2,FALSE), TRUE, VLOOKUP(I883, $A$9:$B$23, 2,FALSE))</f>
        <v/>
      </c>
      <c r="P883" t="str" cm="1">
        <f t="array" aca="1" ref="P883" ca="1">_xlfn.IFS(NOT($H883), "", $G883&lt;1, VLOOKUP("EMPTY",$D$29:$E$31,2,FALSE), $G883&gt;2, VLOOKUP("OVER",$D$29:$E$31,2,FALSE), TRUE, VLOOKUP(J883, $A$9:$B$23, 2,FALSE))</f>
        <v/>
      </c>
      <c r="Q883" t="str" cm="1">
        <f t="array" aca="1" ref="Q883" ca="1">_xlfn.IFS(NOT($H883), "", $G883&lt;2, VLOOKUP("EMPTY",$D$29:$E$31,2,FALSE), $G883&gt;2, VLOOKUP("OVER",$D$29:$E$31,2,FALSE), TRUE, VLOOKUP(K883, $A$9:$B$23, 2,FALSE))</f>
        <v/>
      </c>
    </row>
    <row r="884" spans="6:17" x14ac:dyDescent="0.3">
      <c r="F884">
        <f ca="1">COUNTIF(OFFSET('정보 입력 시트'!$G887, 0, 0, 1, 15), $E$2)</f>
        <v>0</v>
      </c>
      <c r="G884">
        <f ca="1">COUNTIF(OFFSET('정보 입력 시트'!$G887, 0, 0, 1, 15), $E$3)</f>
        <v>0</v>
      </c>
      <c r="H884" t="b">
        <f t="shared" ca="1" si="79"/>
        <v>0</v>
      </c>
      <c r="I884" t="str">
        <f ca="1">IF(NOT($H884), "", IF($F884=1,MATCH($E$2,OFFSET('정보 입력 시트'!$G887, 0, 0, 1, 15),0),0))</f>
        <v/>
      </c>
      <c r="J884" t="str">
        <f ca="1">IF(NOT($H884),"",IF($G884&lt;1, 0, MATCH($E$3,OFFSET('정보 입력 시트'!$G887, 0, 0, 1, 15),0)))</f>
        <v/>
      </c>
      <c r="K884" t="str">
        <f ca="1">IF(NOT($H884),"",IF($G884&lt;2, 0, MATCH($E$3,OFFSET('정보 입력 시트'!$G887, 0, J884, 1, 15-J884),0)+J884))</f>
        <v/>
      </c>
      <c r="L884" t="str">
        <f t="shared" ca="1" si="80"/>
        <v/>
      </c>
      <c r="M884" t="str" cm="1">
        <f t="array" aca="1" ref="M884" ca="1">_xlfn.IFS(NOT($H884),"",$L884=0,0,TRUE,J884)</f>
        <v/>
      </c>
      <c r="N884" t="str" cm="1">
        <f t="array" aca="1" ref="N884" ca="1">_xlfn.IFS(NOT($H884),"",$L884=0,0,TRUE,K884)</f>
        <v/>
      </c>
      <c r="O884" t="str" cm="1">
        <f t="array" aca="1" ref="O884" ca="1">_xlfn.IFS(NOT($H884), "", $F884=0, IF($G884=0, VLOOKUP("EMPTY",$D$29:$E$31,2,FALSE), VLOOKUP("REQUIRED",$D$29:$E$31,2,FALSE)), $F884&gt;1, VLOOKUP("OVER",$D$29:$E$31,2,FALSE), TRUE, VLOOKUP(I884, $A$9:$B$23, 2,FALSE))</f>
        <v/>
      </c>
      <c r="P884" t="str" cm="1">
        <f t="array" aca="1" ref="P884" ca="1">_xlfn.IFS(NOT($H884), "", $G884&lt;1, VLOOKUP("EMPTY",$D$29:$E$31,2,FALSE), $G884&gt;2, VLOOKUP("OVER",$D$29:$E$31,2,FALSE), TRUE, VLOOKUP(J884, $A$9:$B$23, 2,FALSE))</f>
        <v/>
      </c>
      <c r="Q884" t="str" cm="1">
        <f t="array" aca="1" ref="Q884" ca="1">_xlfn.IFS(NOT($H884), "", $G884&lt;2, VLOOKUP("EMPTY",$D$29:$E$31,2,FALSE), $G884&gt;2, VLOOKUP("OVER",$D$29:$E$31,2,FALSE), TRUE, VLOOKUP(K884, $A$9:$B$23, 2,FALSE))</f>
        <v/>
      </c>
    </row>
    <row r="885" spans="6:17" x14ac:dyDescent="0.3">
      <c r="F885">
        <f ca="1">COUNTIF(OFFSET('정보 입력 시트'!$G888, 0, 0, 1, 15), $E$2)</f>
        <v>0</v>
      </c>
      <c r="G885">
        <f ca="1">COUNTIF(OFFSET('정보 입력 시트'!$G888, 0, 0, 1, 15), $E$3)</f>
        <v>0</v>
      </c>
      <c r="H885" t="b">
        <f t="shared" ca="1" si="79"/>
        <v>0</v>
      </c>
      <c r="I885" t="str">
        <f ca="1">IF(NOT($H885), "", IF($F885=1,MATCH($E$2,OFFSET('정보 입력 시트'!$G888, 0, 0, 1, 15),0),0))</f>
        <v/>
      </c>
      <c r="J885" t="str">
        <f ca="1">IF(NOT($H885),"",IF($G885&lt;1, 0, MATCH($E$3,OFFSET('정보 입력 시트'!$G888, 0, 0, 1, 15),0)))</f>
        <v/>
      </c>
      <c r="K885" t="str">
        <f ca="1">IF(NOT($H885),"",IF($G885&lt;2, 0, MATCH($E$3,OFFSET('정보 입력 시트'!$G888, 0, J885, 1, 15-J885),0)+J885))</f>
        <v/>
      </c>
      <c r="L885" t="str">
        <f t="shared" ca="1" si="80"/>
        <v/>
      </c>
      <c r="M885" t="str" cm="1">
        <f t="array" aca="1" ref="M885" ca="1">_xlfn.IFS(NOT($H885),"",$L885=0,0,TRUE,J885)</f>
        <v/>
      </c>
      <c r="N885" t="str" cm="1">
        <f t="array" aca="1" ref="N885" ca="1">_xlfn.IFS(NOT($H885),"",$L885=0,0,TRUE,K885)</f>
        <v/>
      </c>
      <c r="O885" t="str" cm="1">
        <f t="array" aca="1" ref="O885" ca="1">_xlfn.IFS(NOT($H885), "", $F885=0, IF($G885=0, VLOOKUP("EMPTY",$D$29:$E$31,2,FALSE), VLOOKUP("REQUIRED",$D$29:$E$31,2,FALSE)), $F885&gt;1, VLOOKUP("OVER",$D$29:$E$31,2,FALSE), TRUE, VLOOKUP(I885, $A$9:$B$23, 2,FALSE))</f>
        <v/>
      </c>
      <c r="P885" t="str" cm="1">
        <f t="array" aca="1" ref="P885" ca="1">_xlfn.IFS(NOT($H885), "", $G885&lt;1, VLOOKUP("EMPTY",$D$29:$E$31,2,FALSE), $G885&gt;2, VLOOKUP("OVER",$D$29:$E$31,2,FALSE), TRUE, VLOOKUP(J885, $A$9:$B$23, 2,FALSE))</f>
        <v/>
      </c>
      <c r="Q885" t="str" cm="1">
        <f t="array" aca="1" ref="Q885" ca="1">_xlfn.IFS(NOT($H885), "", $G885&lt;2, VLOOKUP("EMPTY",$D$29:$E$31,2,FALSE), $G885&gt;2, VLOOKUP("OVER",$D$29:$E$31,2,FALSE), TRUE, VLOOKUP(K885, $A$9:$B$23, 2,FALSE))</f>
        <v/>
      </c>
    </row>
    <row r="886" spans="6:17" x14ac:dyDescent="0.3">
      <c r="F886">
        <f ca="1">COUNTIF(OFFSET('정보 입력 시트'!$G889, 0, 0, 1, 15), $E$2)</f>
        <v>0</v>
      </c>
      <c r="G886">
        <f ca="1">COUNTIF(OFFSET('정보 입력 시트'!$G889, 0, 0, 1, 15), $E$3)</f>
        <v>0</v>
      </c>
      <c r="H886" t="b">
        <f t="shared" ca="1" si="79"/>
        <v>0</v>
      </c>
      <c r="I886" t="str">
        <f ca="1">IF(NOT($H886), "", IF($F886=1,MATCH($E$2,OFFSET('정보 입력 시트'!$G889, 0, 0, 1, 15),0),0))</f>
        <v/>
      </c>
      <c r="J886" t="str">
        <f ca="1">IF(NOT($H886),"",IF($G886&lt;1, 0, MATCH($E$3,OFFSET('정보 입력 시트'!$G889, 0, 0, 1, 15),0)))</f>
        <v/>
      </c>
      <c r="K886" t="str">
        <f ca="1">IF(NOT($H886),"",IF($G886&lt;2, 0, MATCH($E$3,OFFSET('정보 입력 시트'!$G889, 0, J886, 1, 15-J886),0)+J886))</f>
        <v/>
      </c>
      <c r="L886" t="str">
        <f t="shared" ca="1" si="80"/>
        <v/>
      </c>
      <c r="M886" t="str" cm="1">
        <f t="array" aca="1" ref="M886" ca="1">_xlfn.IFS(NOT($H886),"",$L886=0,0,TRUE,J886)</f>
        <v/>
      </c>
      <c r="N886" t="str" cm="1">
        <f t="array" aca="1" ref="N886" ca="1">_xlfn.IFS(NOT($H886),"",$L886=0,0,TRUE,K886)</f>
        <v/>
      </c>
      <c r="O886" t="str" cm="1">
        <f t="array" aca="1" ref="O886" ca="1">_xlfn.IFS(NOT($H886), "", $F886=0, IF($G886=0, VLOOKUP("EMPTY",$D$29:$E$31,2,FALSE), VLOOKUP("REQUIRED",$D$29:$E$31,2,FALSE)), $F886&gt;1, VLOOKUP("OVER",$D$29:$E$31,2,FALSE), TRUE, VLOOKUP(I886, $A$9:$B$23, 2,FALSE))</f>
        <v/>
      </c>
      <c r="P886" t="str" cm="1">
        <f t="array" aca="1" ref="P886" ca="1">_xlfn.IFS(NOT($H886), "", $G886&lt;1, VLOOKUP("EMPTY",$D$29:$E$31,2,FALSE), $G886&gt;2, VLOOKUP("OVER",$D$29:$E$31,2,FALSE), TRUE, VLOOKUP(J886, $A$9:$B$23, 2,FALSE))</f>
        <v/>
      </c>
      <c r="Q886" t="str" cm="1">
        <f t="array" aca="1" ref="Q886" ca="1">_xlfn.IFS(NOT($H886), "", $G886&lt;2, VLOOKUP("EMPTY",$D$29:$E$31,2,FALSE), $G886&gt;2, VLOOKUP("OVER",$D$29:$E$31,2,FALSE), TRUE, VLOOKUP(K886, $A$9:$B$23, 2,FALSE))</f>
        <v/>
      </c>
    </row>
    <row r="887" spans="6:17" x14ac:dyDescent="0.3">
      <c r="F887">
        <f ca="1">COUNTIF(OFFSET('정보 입력 시트'!$G890, 0, 0, 1, 15), $E$2)</f>
        <v>0</v>
      </c>
      <c r="G887">
        <f ca="1">COUNTIF(OFFSET('정보 입력 시트'!$G890, 0, 0, 1, 15), $E$3)</f>
        <v>0</v>
      </c>
      <c r="H887" t="b">
        <f t="shared" ca="1" si="79"/>
        <v>0</v>
      </c>
      <c r="I887" t="str">
        <f ca="1">IF(NOT($H887), "", IF($F887=1,MATCH($E$2,OFFSET('정보 입력 시트'!$G890, 0, 0, 1, 15),0),0))</f>
        <v/>
      </c>
      <c r="J887" t="str">
        <f ca="1">IF(NOT($H887),"",IF($G887&lt;1, 0, MATCH($E$3,OFFSET('정보 입력 시트'!$G890, 0, 0, 1, 15),0)))</f>
        <v/>
      </c>
      <c r="K887" t="str">
        <f ca="1">IF(NOT($H887),"",IF($G887&lt;2, 0, MATCH($E$3,OFFSET('정보 입력 시트'!$G890, 0, J887, 1, 15-J887),0)+J887))</f>
        <v/>
      </c>
      <c r="L887" t="str">
        <f t="shared" ca="1" si="80"/>
        <v/>
      </c>
      <c r="M887" t="str" cm="1">
        <f t="array" aca="1" ref="M887" ca="1">_xlfn.IFS(NOT($H887),"",$L887=0,0,TRUE,J887)</f>
        <v/>
      </c>
      <c r="N887" t="str" cm="1">
        <f t="array" aca="1" ref="N887" ca="1">_xlfn.IFS(NOT($H887),"",$L887=0,0,TRUE,K887)</f>
        <v/>
      </c>
      <c r="O887" t="str" cm="1">
        <f t="array" aca="1" ref="O887" ca="1">_xlfn.IFS(NOT($H887), "", $F887=0, IF($G887=0, VLOOKUP("EMPTY",$D$29:$E$31,2,FALSE), VLOOKUP("REQUIRED",$D$29:$E$31,2,FALSE)), $F887&gt;1, VLOOKUP("OVER",$D$29:$E$31,2,FALSE), TRUE, VLOOKUP(I887, $A$9:$B$23, 2,FALSE))</f>
        <v/>
      </c>
      <c r="P887" t="str" cm="1">
        <f t="array" aca="1" ref="P887" ca="1">_xlfn.IFS(NOT($H887), "", $G887&lt;1, VLOOKUP("EMPTY",$D$29:$E$31,2,FALSE), $G887&gt;2, VLOOKUP("OVER",$D$29:$E$31,2,FALSE), TRUE, VLOOKUP(J887, $A$9:$B$23, 2,FALSE))</f>
        <v/>
      </c>
      <c r="Q887" t="str" cm="1">
        <f t="array" aca="1" ref="Q887" ca="1">_xlfn.IFS(NOT($H887), "", $G887&lt;2, VLOOKUP("EMPTY",$D$29:$E$31,2,FALSE), $G887&gt;2, VLOOKUP("OVER",$D$29:$E$31,2,FALSE), TRUE, VLOOKUP(K887, $A$9:$B$23, 2,FALSE))</f>
        <v/>
      </c>
    </row>
    <row r="888" spans="6:17" x14ac:dyDescent="0.3">
      <c r="F888">
        <f ca="1">COUNTIF(OFFSET('정보 입력 시트'!$G891, 0, 0, 1, 15), $E$2)</f>
        <v>0</v>
      </c>
      <c r="G888">
        <f ca="1">COUNTIF(OFFSET('정보 입력 시트'!$G891, 0, 0, 1, 15), $E$3)</f>
        <v>0</v>
      </c>
      <c r="H888" t="b">
        <f t="shared" ca="1" si="79"/>
        <v>0</v>
      </c>
      <c r="I888" t="str">
        <f ca="1">IF(NOT($H888), "", IF($F888=1,MATCH($E$2,OFFSET('정보 입력 시트'!$G891, 0, 0, 1, 15),0),0))</f>
        <v/>
      </c>
      <c r="J888" t="str">
        <f ca="1">IF(NOT($H888),"",IF($G888&lt;1, 0, MATCH($E$3,OFFSET('정보 입력 시트'!$G891, 0, 0, 1, 15),0)))</f>
        <v/>
      </c>
      <c r="K888" t="str">
        <f ca="1">IF(NOT($H888),"",IF($G888&lt;2, 0, MATCH($E$3,OFFSET('정보 입력 시트'!$G891, 0, J888, 1, 15-J888),0)+J888))</f>
        <v/>
      </c>
      <c r="L888" t="str">
        <f t="shared" ca="1" si="80"/>
        <v/>
      </c>
      <c r="M888" t="str" cm="1">
        <f t="array" aca="1" ref="M888" ca="1">_xlfn.IFS(NOT($H888),"",$L888=0,0,TRUE,J888)</f>
        <v/>
      </c>
      <c r="N888" t="str" cm="1">
        <f t="array" aca="1" ref="N888" ca="1">_xlfn.IFS(NOT($H888),"",$L888=0,0,TRUE,K888)</f>
        <v/>
      </c>
      <c r="O888" t="str" cm="1">
        <f t="array" aca="1" ref="O888" ca="1">_xlfn.IFS(NOT($H888), "", $F888=0, IF($G888=0, VLOOKUP("EMPTY",$D$29:$E$31,2,FALSE), VLOOKUP("REQUIRED",$D$29:$E$31,2,FALSE)), $F888&gt;1, VLOOKUP("OVER",$D$29:$E$31,2,FALSE), TRUE, VLOOKUP(I888, $A$9:$B$23, 2,FALSE))</f>
        <v/>
      </c>
      <c r="P888" t="str" cm="1">
        <f t="array" aca="1" ref="P888" ca="1">_xlfn.IFS(NOT($H888), "", $G888&lt;1, VLOOKUP("EMPTY",$D$29:$E$31,2,FALSE), $G888&gt;2, VLOOKUP("OVER",$D$29:$E$31,2,FALSE), TRUE, VLOOKUP(J888, $A$9:$B$23, 2,FALSE))</f>
        <v/>
      </c>
      <c r="Q888" t="str" cm="1">
        <f t="array" aca="1" ref="Q888" ca="1">_xlfn.IFS(NOT($H888), "", $G888&lt;2, VLOOKUP("EMPTY",$D$29:$E$31,2,FALSE), $G888&gt;2, VLOOKUP("OVER",$D$29:$E$31,2,FALSE), TRUE, VLOOKUP(K888, $A$9:$B$23, 2,FALSE))</f>
        <v/>
      </c>
    </row>
    <row r="889" spans="6:17" x14ac:dyDescent="0.3">
      <c r="F889">
        <f ca="1">COUNTIF(OFFSET('정보 입력 시트'!$G892, 0, 0, 1, 15), $E$2)</f>
        <v>0</v>
      </c>
      <c r="G889">
        <f ca="1">COUNTIF(OFFSET('정보 입력 시트'!$G892, 0, 0, 1, 15), $E$3)</f>
        <v>0</v>
      </c>
      <c r="H889" t="b">
        <f t="shared" ca="1" si="79"/>
        <v>0</v>
      </c>
      <c r="I889" t="str">
        <f ca="1">IF(NOT($H889), "", IF($F889=1,MATCH($E$2,OFFSET('정보 입력 시트'!$G892, 0, 0, 1, 15),0),0))</f>
        <v/>
      </c>
      <c r="J889" t="str">
        <f ca="1">IF(NOT($H889),"",IF($G889&lt;1, 0, MATCH($E$3,OFFSET('정보 입력 시트'!$G892, 0, 0, 1, 15),0)))</f>
        <v/>
      </c>
      <c r="K889" t="str">
        <f ca="1">IF(NOT($H889),"",IF($G889&lt;2, 0, MATCH($E$3,OFFSET('정보 입력 시트'!$G892, 0, J889, 1, 15-J889),0)+J889))</f>
        <v/>
      </c>
      <c r="L889" t="str">
        <f t="shared" ca="1" si="80"/>
        <v/>
      </c>
      <c r="M889" t="str" cm="1">
        <f t="array" aca="1" ref="M889" ca="1">_xlfn.IFS(NOT($H889),"",$L889=0,0,TRUE,J889)</f>
        <v/>
      </c>
      <c r="N889" t="str" cm="1">
        <f t="array" aca="1" ref="N889" ca="1">_xlfn.IFS(NOT($H889),"",$L889=0,0,TRUE,K889)</f>
        <v/>
      </c>
      <c r="O889" t="str" cm="1">
        <f t="array" aca="1" ref="O889" ca="1">_xlfn.IFS(NOT($H889), "", $F889=0, IF($G889=0, VLOOKUP("EMPTY",$D$29:$E$31,2,FALSE), VLOOKUP("REQUIRED",$D$29:$E$31,2,FALSE)), $F889&gt;1, VLOOKUP("OVER",$D$29:$E$31,2,FALSE), TRUE, VLOOKUP(I889, $A$9:$B$23, 2,FALSE))</f>
        <v/>
      </c>
      <c r="P889" t="str" cm="1">
        <f t="array" aca="1" ref="P889" ca="1">_xlfn.IFS(NOT($H889), "", $G889&lt;1, VLOOKUP("EMPTY",$D$29:$E$31,2,FALSE), $G889&gt;2, VLOOKUP("OVER",$D$29:$E$31,2,FALSE), TRUE, VLOOKUP(J889, $A$9:$B$23, 2,FALSE))</f>
        <v/>
      </c>
      <c r="Q889" t="str" cm="1">
        <f t="array" aca="1" ref="Q889" ca="1">_xlfn.IFS(NOT($H889), "", $G889&lt;2, VLOOKUP("EMPTY",$D$29:$E$31,2,FALSE), $G889&gt;2, VLOOKUP("OVER",$D$29:$E$31,2,FALSE), TRUE, VLOOKUP(K889, $A$9:$B$23, 2,FALSE))</f>
        <v/>
      </c>
    </row>
    <row r="890" spans="6:17" x14ac:dyDescent="0.3">
      <c r="F890">
        <f ca="1">COUNTIF(OFFSET('정보 입력 시트'!$G893, 0, 0, 1, 15), $E$2)</f>
        <v>0</v>
      </c>
      <c r="G890">
        <f ca="1">COUNTIF(OFFSET('정보 입력 시트'!$G893, 0, 0, 1, 15), $E$3)</f>
        <v>0</v>
      </c>
      <c r="H890" t="b">
        <f t="shared" ca="1" si="79"/>
        <v>0</v>
      </c>
      <c r="I890" t="str">
        <f ca="1">IF(NOT($H890), "", IF($F890=1,MATCH($E$2,OFFSET('정보 입력 시트'!$G893, 0, 0, 1, 15),0),0))</f>
        <v/>
      </c>
      <c r="J890" t="str">
        <f ca="1">IF(NOT($H890),"",IF($G890&lt;1, 0, MATCH($E$3,OFFSET('정보 입력 시트'!$G893, 0, 0, 1, 15),0)))</f>
        <v/>
      </c>
      <c r="K890" t="str">
        <f ca="1">IF(NOT($H890),"",IF($G890&lt;2, 0, MATCH($E$3,OFFSET('정보 입력 시트'!$G893, 0, J890, 1, 15-J890),0)+J890))</f>
        <v/>
      </c>
      <c r="L890" t="str">
        <f t="shared" ca="1" si="80"/>
        <v/>
      </c>
      <c r="M890" t="str" cm="1">
        <f t="array" aca="1" ref="M890" ca="1">_xlfn.IFS(NOT($H890),"",$L890=0,0,TRUE,J890)</f>
        <v/>
      </c>
      <c r="N890" t="str" cm="1">
        <f t="array" aca="1" ref="N890" ca="1">_xlfn.IFS(NOT($H890),"",$L890=0,0,TRUE,K890)</f>
        <v/>
      </c>
      <c r="O890" t="str" cm="1">
        <f t="array" aca="1" ref="O890" ca="1">_xlfn.IFS(NOT($H890), "", $F890=0, IF($G890=0, VLOOKUP("EMPTY",$D$29:$E$31,2,FALSE), VLOOKUP("REQUIRED",$D$29:$E$31,2,FALSE)), $F890&gt;1, VLOOKUP("OVER",$D$29:$E$31,2,FALSE), TRUE, VLOOKUP(I890, $A$9:$B$23, 2,FALSE))</f>
        <v/>
      </c>
      <c r="P890" t="str" cm="1">
        <f t="array" aca="1" ref="P890" ca="1">_xlfn.IFS(NOT($H890), "", $G890&lt;1, VLOOKUP("EMPTY",$D$29:$E$31,2,FALSE), $G890&gt;2, VLOOKUP("OVER",$D$29:$E$31,2,FALSE), TRUE, VLOOKUP(J890, $A$9:$B$23, 2,FALSE))</f>
        <v/>
      </c>
      <c r="Q890" t="str" cm="1">
        <f t="array" aca="1" ref="Q890" ca="1">_xlfn.IFS(NOT($H890), "", $G890&lt;2, VLOOKUP("EMPTY",$D$29:$E$31,2,FALSE), $G890&gt;2, VLOOKUP("OVER",$D$29:$E$31,2,FALSE), TRUE, VLOOKUP(K890, $A$9:$B$23, 2,FALSE))</f>
        <v/>
      </c>
    </row>
    <row r="891" spans="6:17" x14ac:dyDescent="0.3">
      <c r="F891">
        <f ca="1">COUNTIF(OFFSET('정보 입력 시트'!$G894, 0, 0, 1, 15), $E$2)</f>
        <v>0</v>
      </c>
      <c r="G891">
        <f ca="1">COUNTIF(OFFSET('정보 입력 시트'!$G894, 0, 0, 1, 15), $E$3)</f>
        <v>0</v>
      </c>
      <c r="H891" t="b">
        <f t="shared" ca="1" si="79"/>
        <v>0</v>
      </c>
      <c r="I891" t="str">
        <f ca="1">IF(NOT($H891), "", IF($F891=1,MATCH($E$2,OFFSET('정보 입력 시트'!$G894, 0, 0, 1, 15),0),0))</f>
        <v/>
      </c>
      <c r="J891" t="str">
        <f ca="1">IF(NOT($H891),"",IF($G891&lt;1, 0, MATCH($E$3,OFFSET('정보 입력 시트'!$G894, 0, 0, 1, 15),0)))</f>
        <v/>
      </c>
      <c r="K891" t="str">
        <f ca="1">IF(NOT($H891),"",IF($G891&lt;2, 0, MATCH($E$3,OFFSET('정보 입력 시트'!$G894, 0, J891, 1, 15-J891),0)+J891))</f>
        <v/>
      </c>
      <c r="L891" t="str">
        <f t="shared" ca="1" si="80"/>
        <v/>
      </c>
      <c r="M891" t="str" cm="1">
        <f t="array" aca="1" ref="M891" ca="1">_xlfn.IFS(NOT($H891),"",$L891=0,0,TRUE,J891)</f>
        <v/>
      </c>
      <c r="N891" t="str" cm="1">
        <f t="array" aca="1" ref="N891" ca="1">_xlfn.IFS(NOT($H891),"",$L891=0,0,TRUE,K891)</f>
        <v/>
      </c>
      <c r="O891" t="str" cm="1">
        <f t="array" aca="1" ref="O891" ca="1">_xlfn.IFS(NOT($H891), "", $F891=0, IF($G891=0, VLOOKUP("EMPTY",$D$29:$E$31,2,FALSE), VLOOKUP("REQUIRED",$D$29:$E$31,2,FALSE)), $F891&gt;1, VLOOKUP("OVER",$D$29:$E$31,2,FALSE), TRUE, VLOOKUP(I891, $A$9:$B$23, 2,FALSE))</f>
        <v/>
      </c>
      <c r="P891" t="str" cm="1">
        <f t="array" aca="1" ref="P891" ca="1">_xlfn.IFS(NOT($H891), "", $G891&lt;1, VLOOKUP("EMPTY",$D$29:$E$31,2,FALSE), $G891&gt;2, VLOOKUP("OVER",$D$29:$E$31,2,FALSE), TRUE, VLOOKUP(J891, $A$9:$B$23, 2,FALSE))</f>
        <v/>
      </c>
      <c r="Q891" t="str" cm="1">
        <f t="array" aca="1" ref="Q891" ca="1">_xlfn.IFS(NOT($H891), "", $G891&lt;2, VLOOKUP("EMPTY",$D$29:$E$31,2,FALSE), $G891&gt;2, VLOOKUP("OVER",$D$29:$E$31,2,FALSE), TRUE, VLOOKUP(K891, $A$9:$B$23, 2,FALSE))</f>
        <v/>
      </c>
    </row>
    <row r="892" spans="6:17" x14ac:dyDescent="0.3">
      <c r="F892">
        <f ca="1">COUNTIF(OFFSET('정보 입력 시트'!$G895, 0, 0, 1, 15), $E$2)</f>
        <v>0</v>
      </c>
      <c r="G892">
        <f ca="1">COUNTIF(OFFSET('정보 입력 시트'!$G895, 0, 0, 1, 15), $E$3)</f>
        <v>0</v>
      </c>
      <c r="H892" t="b">
        <f t="shared" ca="1" si="79"/>
        <v>0</v>
      </c>
      <c r="I892" t="str">
        <f ca="1">IF(NOT($H892), "", IF($F892=1,MATCH($E$2,OFFSET('정보 입력 시트'!$G895, 0, 0, 1, 15),0),0))</f>
        <v/>
      </c>
      <c r="J892" t="str">
        <f ca="1">IF(NOT($H892),"",IF($G892&lt;1, 0, MATCH($E$3,OFFSET('정보 입력 시트'!$G895, 0, 0, 1, 15),0)))</f>
        <v/>
      </c>
      <c r="K892" t="str">
        <f ca="1">IF(NOT($H892),"",IF($G892&lt;2, 0, MATCH($E$3,OFFSET('정보 입력 시트'!$G895, 0, J892, 1, 15-J892),0)+J892))</f>
        <v/>
      </c>
      <c r="L892" t="str">
        <f t="shared" ca="1" si="80"/>
        <v/>
      </c>
      <c r="M892" t="str" cm="1">
        <f t="array" aca="1" ref="M892" ca="1">_xlfn.IFS(NOT($H892),"",$L892=0,0,TRUE,J892)</f>
        <v/>
      </c>
      <c r="N892" t="str" cm="1">
        <f t="array" aca="1" ref="N892" ca="1">_xlfn.IFS(NOT($H892),"",$L892=0,0,TRUE,K892)</f>
        <v/>
      </c>
      <c r="O892" t="str" cm="1">
        <f t="array" aca="1" ref="O892" ca="1">_xlfn.IFS(NOT($H892), "", $F892=0, IF($G892=0, VLOOKUP("EMPTY",$D$29:$E$31,2,FALSE), VLOOKUP("REQUIRED",$D$29:$E$31,2,FALSE)), $F892&gt;1, VLOOKUP("OVER",$D$29:$E$31,2,FALSE), TRUE, VLOOKUP(I892, $A$9:$B$23, 2,FALSE))</f>
        <v/>
      </c>
      <c r="P892" t="str" cm="1">
        <f t="array" aca="1" ref="P892" ca="1">_xlfn.IFS(NOT($H892), "", $G892&lt;1, VLOOKUP("EMPTY",$D$29:$E$31,2,FALSE), $G892&gt;2, VLOOKUP("OVER",$D$29:$E$31,2,FALSE), TRUE, VLOOKUP(J892, $A$9:$B$23, 2,FALSE))</f>
        <v/>
      </c>
      <c r="Q892" t="str" cm="1">
        <f t="array" aca="1" ref="Q892" ca="1">_xlfn.IFS(NOT($H892), "", $G892&lt;2, VLOOKUP("EMPTY",$D$29:$E$31,2,FALSE), $G892&gt;2, VLOOKUP("OVER",$D$29:$E$31,2,FALSE), TRUE, VLOOKUP(K892, $A$9:$B$23, 2,FALSE))</f>
        <v/>
      </c>
    </row>
    <row r="893" spans="6:17" x14ac:dyDescent="0.3">
      <c r="F893">
        <f ca="1">COUNTIF(OFFSET('정보 입력 시트'!$G896, 0, 0, 1, 15), $E$2)</f>
        <v>0</v>
      </c>
      <c r="G893">
        <f ca="1">COUNTIF(OFFSET('정보 입력 시트'!$G896, 0, 0, 1, 15), $E$3)</f>
        <v>0</v>
      </c>
      <c r="H893" t="b">
        <f t="shared" ca="1" si="79"/>
        <v>0</v>
      </c>
      <c r="I893" t="str">
        <f ca="1">IF(NOT($H893), "", IF($F893=1,MATCH($E$2,OFFSET('정보 입력 시트'!$G896, 0, 0, 1, 15),0),0))</f>
        <v/>
      </c>
      <c r="J893" t="str">
        <f ca="1">IF(NOT($H893),"",IF($G893&lt;1, 0, MATCH($E$3,OFFSET('정보 입력 시트'!$G896, 0, 0, 1, 15),0)))</f>
        <v/>
      </c>
      <c r="K893" t="str">
        <f ca="1">IF(NOT($H893),"",IF($G893&lt;2, 0, MATCH($E$3,OFFSET('정보 입력 시트'!$G896, 0, J893, 1, 15-J893),0)+J893))</f>
        <v/>
      </c>
      <c r="L893" t="str">
        <f t="shared" ca="1" si="80"/>
        <v/>
      </c>
      <c r="M893" t="str" cm="1">
        <f t="array" aca="1" ref="M893" ca="1">_xlfn.IFS(NOT($H893),"",$L893=0,0,TRUE,J893)</f>
        <v/>
      </c>
      <c r="N893" t="str" cm="1">
        <f t="array" aca="1" ref="N893" ca="1">_xlfn.IFS(NOT($H893),"",$L893=0,0,TRUE,K893)</f>
        <v/>
      </c>
      <c r="O893" t="str" cm="1">
        <f t="array" aca="1" ref="O893" ca="1">_xlfn.IFS(NOT($H893), "", $F893=0, IF($G893=0, VLOOKUP("EMPTY",$D$29:$E$31,2,FALSE), VLOOKUP("REQUIRED",$D$29:$E$31,2,FALSE)), $F893&gt;1, VLOOKUP("OVER",$D$29:$E$31,2,FALSE), TRUE, VLOOKUP(I893, $A$9:$B$23, 2,FALSE))</f>
        <v/>
      </c>
      <c r="P893" t="str" cm="1">
        <f t="array" aca="1" ref="P893" ca="1">_xlfn.IFS(NOT($H893), "", $G893&lt;1, VLOOKUP("EMPTY",$D$29:$E$31,2,FALSE), $G893&gt;2, VLOOKUP("OVER",$D$29:$E$31,2,FALSE), TRUE, VLOOKUP(J893, $A$9:$B$23, 2,FALSE))</f>
        <v/>
      </c>
      <c r="Q893" t="str" cm="1">
        <f t="array" aca="1" ref="Q893" ca="1">_xlfn.IFS(NOT($H893), "", $G893&lt;2, VLOOKUP("EMPTY",$D$29:$E$31,2,FALSE), $G893&gt;2, VLOOKUP("OVER",$D$29:$E$31,2,FALSE), TRUE, VLOOKUP(K893, $A$9:$B$23, 2,FALSE))</f>
        <v/>
      </c>
    </row>
    <row r="894" spans="6:17" x14ac:dyDescent="0.3">
      <c r="F894">
        <f ca="1">COUNTIF(OFFSET('정보 입력 시트'!$G897, 0, 0, 1, 15), $E$2)</f>
        <v>0</v>
      </c>
      <c r="G894">
        <f ca="1">COUNTIF(OFFSET('정보 입력 시트'!$G897, 0, 0, 1, 15), $E$3)</f>
        <v>0</v>
      </c>
      <c r="H894" t="b">
        <f t="shared" ca="1" si="79"/>
        <v>0</v>
      </c>
      <c r="I894" t="str">
        <f ca="1">IF(NOT($H894), "", IF($F894=1,MATCH($E$2,OFFSET('정보 입력 시트'!$G897, 0, 0, 1, 15),0),0))</f>
        <v/>
      </c>
      <c r="J894" t="str">
        <f ca="1">IF(NOT($H894),"",IF($G894&lt;1, 0, MATCH($E$3,OFFSET('정보 입력 시트'!$G897, 0, 0, 1, 15),0)))</f>
        <v/>
      </c>
      <c r="K894" t="str">
        <f ca="1">IF(NOT($H894),"",IF($G894&lt;2, 0, MATCH($E$3,OFFSET('정보 입력 시트'!$G897, 0, J894, 1, 15-J894),0)+J894))</f>
        <v/>
      </c>
      <c r="L894" t="str">
        <f t="shared" ca="1" si="80"/>
        <v/>
      </c>
      <c r="M894" t="str" cm="1">
        <f t="array" aca="1" ref="M894" ca="1">_xlfn.IFS(NOT($H894),"",$L894=0,0,TRUE,J894)</f>
        <v/>
      </c>
      <c r="N894" t="str" cm="1">
        <f t="array" aca="1" ref="N894" ca="1">_xlfn.IFS(NOT($H894),"",$L894=0,0,TRUE,K894)</f>
        <v/>
      </c>
      <c r="O894" t="str" cm="1">
        <f t="array" aca="1" ref="O894" ca="1">_xlfn.IFS(NOT($H894), "", $F894=0, IF($G894=0, VLOOKUP("EMPTY",$D$29:$E$31,2,FALSE), VLOOKUP("REQUIRED",$D$29:$E$31,2,FALSE)), $F894&gt;1, VLOOKUP("OVER",$D$29:$E$31,2,FALSE), TRUE, VLOOKUP(I894, $A$9:$B$23, 2,FALSE))</f>
        <v/>
      </c>
      <c r="P894" t="str" cm="1">
        <f t="array" aca="1" ref="P894" ca="1">_xlfn.IFS(NOT($H894), "", $G894&lt;1, VLOOKUP("EMPTY",$D$29:$E$31,2,FALSE), $G894&gt;2, VLOOKUP("OVER",$D$29:$E$31,2,FALSE), TRUE, VLOOKUP(J894, $A$9:$B$23, 2,FALSE))</f>
        <v/>
      </c>
      <c r="Q894" t="str" cm="1">
        <f t="array" aca="1" ref="Q894" ca="1">_xlfn.IFS(NOT($H894), "", $G894&lt;2, VLOOKUP("EMPTY",$D$29:$E$31,2,FALSE), $G894&gt;2, VLOOKUP("OVER",$D$29:$E$31,2,FALSE), TRUE, VLOOKUP(K894, $A$9:$B$23, 2,FALSE))</f>
        <v/>
      </c>
    </row>
    <row r="895" spans="6:17" x14ac:dyDescent="0.3">
      <c r="F895">
        <f ca="1">COUNTIF(OFFSET('정보 입력 시트'!$G898, 0, 0, 1, 15), $E$2)</f>
        <v>0</v>
      </c>
      <c r="G895">
        <f ca="1">COUNTIF(OFFSET('정보 입력 시트'!$G898, 0, 0, 1, 15), $E$3)</f>
        <v>0</v>
      </c>
      <c r="H895" t="b">
        <f t="shared" ca="1" si="79"/>
        <v>0</v>
      </c>
      <c r="I895" t="str">
        <f ca="1">IF(NOT($H895), "", IF($F895=1,MATCH($E$2,OFFSET('정보 입력 시트'!$G898, 0, 0, 1, 15),0),0))</f>
        <v/>
      </c>
      <c r="J895" t="str">
        <f ca="1">IF(NOT($H895),"",IF($G895&lt;1, 0, MATCH($E$3,OFFSET('정보 입력 시트'!$G898, 0, 0, 1, 15),0)))</f>
        <v/>
      </c>
      <c r="K895" t="str">
        <f ca="1">IF(NOT($H895),"",IF($G895&lt;2, 0, MATCH($E$3,OFFSET('정보 입력 시트'!$G898, 0, J895, 1, 15-J895),0)+J895))</f>
        <v/>
      </c>
      <c r="L895" t="str">
        <f t="shared" ca="1" si="80"/>
        <v/>
      </c>
      <c r="M895" t="str" cm="1">
        <f t="array" aca="1" ref="M895" ca="1">_xlfn.IFS(NOT($H895),"",$L895=0,0,TRUE,J895)</f>
        <v/>
      </c>
      <c r="N895" t="str" cm="1">
        <f t="array" aca="1" ref="N895" ca="1">_xlfn.IFS(NOT($H895),"",$L895=0,0,TRUE,K895)</f>
        <v/>
      </c>
      <c r="O895" t="str" cm="1">
        <f t="array" aca="1" ref="O895" ca="1">_xlfn.IFS(NOT($H895), "", $F895=0, IF($G895=0, VLOOKUP("EMPTY",$D$29:$E$31,2,FALSE), VLOOKUP("REQUIRED",$D$29:$E$31,2,FALSE)), $F895&gt;1, VLOOKUP("OVER",$D$29:$E$31,2,FALSE), TRUE, VLOOKUP(I895, $A$9:$B$23, 2,FALSE))</f>
        <v/>
      </c>
      <c r="P895" t="str" cm="1">
        <f t="array" aca="1" ref="P895" ca="1">_xlfn.IFS(NOT($H895), "", $G895&lt;1, VLOOKUP("EMPTY",$D$29:$E$31,2,FALSE), $G895&gt;2, VLOOKUP("OVER",$D$29:$E$31,2,FALSE), TRUE, VLOOKUP(J895, $A$9:$B$23, 2,FALSE))</f>
        <v/>
      </c>
      <c r="Q895" t="str" cm="1">
        <f t="array" aca="1" ref="Q895" ca="1">_xlfn.IFS(NOT($H895), "", $G895&lt;2, VLOOKUP("EMPTY",$D$29:$E$31,2,FALSE), $G895&gt;2, VLOOKUP("OVER",$D$29:$E$31,2,FALSE), TRUE, VLOOKUP(K895, $A$9:$B$23, 2,FALSE))</f>
        <v/>
      </c>
    </row>
    <row r="896" spans="6:17" x14ac:dyDescent="0.3">
      <c r="F896">
        <f ca="1">COUNTIF(OFFSET('정보 입력 시트'!$G899, 0, 0, 1, 15), $E$2)</f>
        <v>0</v>
      </c>
      <c r="G896">
        <f ca="1">COUNTIF(OFFSET('정보 입력 시트'!$G899, 0, 0, 1, 15), $E$3)</f>
        <v>0</v>
      </c>
      <c r="H896" t="b">
        <f t="shared" ca="1" si="79"/>
        <v>0</v>
      </c>
      <c r="I896" t="str">
        <f ca="1">IF(NOT($H896), "", IF($F896=1,MATCH($E$2,OFFSET('정보 입력 시트'!$G899, 0, 0, 1, 15),0),0))</f>
        <v/>
      </c>
      <c r="J896" t="str">
        <f ca="1">IF(NOT($H896),"",IF($G896&lt;1, 0, MATCH($E$3,OFFSET('정보 입력 시트'!$G899, 0, 0, 1, 15),0)))</f>
        <v/>
      </c>
      <c r="K896" t="str">
        <f ca="1">IF(NOT($H896),"",IF($G896&lt;2, 0, MATCH($E$3,OFFSET('정보 입력 시트'!$G899, 0, J896, 1, 15-J896),0)+J896))</f>
        <v/>
      </c>
      <c r="L896" t="str">
        <f t="shared" ca="1" si="80"/>
        <v/>
      </c>
      <c r="M896" t="str" cm="1">
        <f t="array" aca="1" ref="M896" ca="1">_xlfn.IFS(NOT($H896),"",$L896=0,0,TRUE,J896)</f>
        <v/>
      </c>
      <c r="N896" t="str" cm="1">
        <f t="array" aca="1" ref="N896" ca="1">_xlfn.IFS(NOT($H896),"",$L896=0,0,TRUE,K896)</f>
        <v/>
      </c>
      <c r="O896" t="str" cm="1">
        <f t="array" aca="1" ref="O896" ca="1">_xlfn.IFS(NOT($H896), "", $F896=0, IF($G896=0, VLOOKUP("EMPTY",$D$29:$E$31,2,FALSE), VLOOKUP("REQUIRED",$D$29:$E$31,2,FALSE)), $F896&gt;1, VLOOKUP("OVER",$D$29:$E$31,2,FALSE), TRUE, VLOOKUP(I896, $A$9:$B$23, 2,FALSE))</f>
        <v/>
      </c>
      <c r="P896" t="str" cm="1">
        <f t="array" aca="1" ref="P896" ca="1">_xlfn.IFS(NOT($H896), "", $G896&lt;1, VLOOKUP("EMPTY",$D$29:$E$31,2,FALSE), $G896&gt;2, VLOOKUP("OVER",$D$29:$E$31,2,FALSE), TRUE, VLOOKUP(J896, $A$9:$B$23, 2,FALSE))</f>
        <v/>
      </c>
      <c r="Q896" t="str" cm="1">
        <f t="array" aca="1" ref="Q896" ca="1">_xlfn.IFS(NOT($H896), "", $G896&lt;2, VLOOKUP("EMPTY",$D$29:$E$31,2,FALSE), $G896&gt;2, VLOOKUP("OVER",$D$29:$E$31,2,FALSE), TRUE, VLOOKUP(K896, $A$9:$B$23, 2,FALSE))</f>
        <v/>
      </c>
    </row>
    <row r="897" spans="6:17" x14ac:dyDescent="0.3">
      <c r="F897">
        <f ca="1">COUNTIF(OFFSET('정보 입력 시트'!$G900, 0, 0, 1, 15), $E$2)</f>
        <v>0</v>
      </c>
      <c r="G897">
        <f ca="1">COUNTIF(OFFSET('정보 입력 시트'!$G900, 0, 0, 1, 15), $E$3)</f>
        <v>0</v>
      </c>
      <c r="H897" t="b">
        <f t="shared" ca="1" si="79"/>
        <v>0</v>
      </c>
      <c r="I897" t="str">
        <f ca="1">IF(NOT($H897), "", IF($F897=1,MATCH($E$2,OFFSET('정보 입력 시트'!$G900, 0, 0, 1, 15),0),0))</f>
        <v/>
      </c>
      <c r="J897" t="str">
        <f ca="1">IF(NOT($H897),"",IF($G897&lt;1, 0, MATCH($E$3,OFFSET('정보 입력 시트'!$G900, 0, 0, 1, 15),0)))</f>
        <v/>
      </c>
      <c r="K897" t="str">
        <f ca="1">IF(NOT($H897),"",IF($G897&lt;2, 0, MATCH($E$3,OFFSET('정보 입력 시트'!$G900, 0, J897, 1, 15-J897),0)+J897))</f>
        <v/>
      </c>
      <c r="L897" t="str">
        <f t="shared" ca="1" si="80"/>
        <v/>
      </c>
      <c r="M897" t="str" cm="1">
        <f t="array" aca="1" ref="M897" ca="1">_xlfn.IFS(NOT($H897),"",$L897=0,0,TRUE,J897)</f>
        <v/>
      </c>
      <c r="N897" t="str" cm="1">
        <f t="array" aca="1" ref="N897" ca="1">_xlfn.IFS(NOT($H897),"",$L897=0,0,TRUE,K897)</f>
        <v/>
      </c>
      <c r="O897" t="str" cm="1">
        <f t="array" aca="1" ref="O897" ca="1">_xlfn.IFS(NOT($H897), "", $F897=0, IF($G897=0, VLOOKUP("EMPTY",$D$29:$E$31,2,FALSE), VLOOKUP("REQUIRED",$D$29:$E$31,2,FALSE)), $F897&gt;1, VLOOKUP("OVER",$D$29:$E$31,2,FALSE), TRUE, VLOOKUP(I897, $A$9:$B$23, 2,FALSE))</f>
        <v/>
      </c>
      <c r="P897" t="str" cm="1">
        <f t="array" aca="1" ref="P897" ca="1">_xlfn.IFS(NOT($H897), "", $G897&lt;1, VLOOKUP("EMPTY",$D$29:$E$31,2,FALSE), $G897&gt;2, VLOOKUP("OVER",$D$29:$E$31,2,FALSE), TRUE, VLOOKUP(J897, $A$9:$B$23, 2,FALSE))</f>
        <v/>
      </c>
      <c r="Q897" t="str" cm="1">
        <f t="array" aca="1" ref="Q897" ca="1">_xlfn.IFS(NOT($H897), "", $G897&lt;2, VLOOKUP("EMPTY",$D$29:$E$31,2,FALSE), $G897&gt;2, VLOOKUP("OVER",$D$29:$E$31,2,FALSE), TRUE, VLOOKUP(K897, $A$9:$B$23, 2,FALSE))</f>
        <v/>
      </c>
    </row>
    <row r="898" spans="6:17" x14ac:dyDescent="0.3">
      <c r="F898">
        <f ca="1">COUNTIF(OFFSET('정보 입력 시트'!$G901, 0, 0, 1, 15), $E$2)</f>
        <v>0</v>
      </c>
      <c r="G898">
        <f ca="1">COUNTIF(OFFSET('정보 입력 시트'!$G901, 0, 0, 1, 15), $E$3)</f>
        <v>0</v>
      </c>
      <c r="H898" t="b">
        <f t="shared" ca="1" si="79"/>
        <v>0</v>
      </c>
      <c r="I898" t="str">
        <f ca="1">IF(NOT($H898), "", IF($F898=1,MATCH($E$2,OFFSET('정보 입력 시트'!$G901, 0, 0, 1, 15),0),0))</f>
        <v/>
      </c>
      <c r="J898" t="str">
        <f ca="1">IF(NOT($H898),"",IF($G898&lt;1, 0, MATCH($E$3,OFFSET('정보 입력 시트'!$G901, 0, 0, 1, 15),0)))</f>
        <v/>
      </c>
      <c r="K898" t="str">
        <f ca="1">IF(NOT($H898),"",IF($G898&lt;2, 0, MATCH($E$3,OFFSET('정보 입력 시트'!$G901, 0, J898, 1, 15-J898),0)+J898))</f>
        <v/>
      </c>
      <c r="L898" t="str">
        <f t="shared" ca="1" si="80"/>
        <v/>
      </c>
      <c r="M898" t="str" cm="1">
        <f t="array" aca="1" ref="M898" ca="1">_xlfn.IFS(NOT($H898),"",$L898=0,0,TRUE,J898)</f>
        <v/>
      </c>
      <c r="N898" t="str" cm="1">
        <f t="array" aca="1" ref="N898" ca="1">_xlfn.IFS(NOT($H898),"",$L898=0,0,TRUE,K898)</f>
        <v/>
      </c>
      <c r="O898" t="str" cm="1">
        <f t="array" aca="1" ref="O898" ca="1">_xlfn.IFS(NOT($H898), "", $F898=0, IF($G898=0, VLOOKUP("EMPTY",$D$29:$E$31,2,FALSE), VLOOKUP("REQUIRED",$D$29:$E$31,2,FALSE)), $F898&gt;1, VLOOKUP("OVER",$D$29:$E$31,2,FALSE), TRUE, VLOOKUP(I898, $A$9:$B$23, 2,FALSE))</f>
        <v/>
      </c>
      <c r="P898" t="str" cm="1">
        <f t="array" aca="1" ref="P898" ca="1">_xlfn.IFS(NOT($H898), "", $G898&lt;1, VLOOKUP("EMPTY",$D$29:$E$31,2,FALSE), $G898&gt;2, VLOOKUP("OVER",$D$29:$E$31,2,FALSE), TRUE, VLOOKUP(J898, $A$9:$B$23, 2,FALSE))</f>
        <v/>
      </c>
      <c r="Q898" t="str" cm="1">
        <f t="array" aca="1" ref="Q898" ca="1">_xlfn.IFS(NOT($H898), "", $G898&lt;2, VLOOKUP("EMPTY",$D$29:$E$31,2,FALSE), $G898&gt;2, VLOOKUP("OVER",$D$29:$E$31,2,FALSE), TRUE, VLOOKUP(K898, $A$9:$B$23, 2,FALSE))</f>
        <v/>
      </c>
    </row>
    <row r="899" spans="6:17" x14ac:dyDescent="0.3">
      <c r="F899">
        <f ca="1">COUNTIF(OFFSET('정보 입력 시트'!$G902, 0, 0, 1, 15), $E$2)</f>
        <v>0</v>
      </c>
      <c r="G899">
        <f ca="1">COUNTIF(OFFSET('정보 입력 시트'!$G902, 0, 0, 1, 15), $E$3)</f>
        <v>0</v>
      </c>
      <c r="H899" t="b">
        <f t="shared" ref="H899:H962" ca="1" si="81">OR($F899=1,I900&lt;&gt;"")</f>
        <v>0</v>
      </c>
      <c r="I899" t="str">
        <f ca="1">IF(NOT($H899), "", IF($F899=1,MATCH($E$2,OFFSET('정보 입력 시트'!$G902, 0, 0, 1, 15),0),0))</f>
        <v/>
      </c>
      <c r="J899" t="str">
        <f ca="1">IF(NOT($H899),"",IF($G899&lt;1, 0, MATCH($E$3,OFFSET('정보 입력 시트'!$G902, 0, 0, 1, 15),0)))</f>
        <v/>
      </c>
      <c r="K899" t="str">
        <f ca="1">IF(NOT($H899),"",IF($G899&lt;2, 0, MATCH($E$3,OFFSET('정보 입력 시트'!$G902, 0, J899, 1, 15-J899),0)+J899))</f>
        <v/>
      </c>
      <c r="L899" t="str">
        <f t="shared" ref="L899:L962" ca="1" si="82">IF(NOT($H899),"",I899)</f>
        <v/>
      </c>
      <c r="M899" t="str" cm="1">
        <f t="array" aca="1" ref="M899" ca="1">_xlfn.IFS(NOT($H899),"",$L899=0,0,TRUE,J899)</f>
        <v/>
      </c>
      <c r="N899" t="str" cm="1">
        <f t="array" aca="1" ref="N899" ca="1">_xlfn.IFS(NOT($H899),"",$L899=0,0,TRUE,K899)</f>
        <v/>
      </c>
      <c r="O899" t="str" cm="1">
        <f t="array" aca="1" ref="O899" ca="1">_xlfn.IFS(NOT($H899), "", $F899=0, IF($G899=0, VLOOKUP("EMPTY",$D$29:$E$31,2,FALSE), VLOOKUP("REQUIRED",$D$29:$E$31,2,FALSE)), $F899&gt;1, VLOOKUP("OVER",$D$29:$E$31,2,FALSE), TRUE, VLOOKUP(I899, $A$9:$B$23, 2,FALSE))</f>
        <v/>
      </c>
      <c r="P899" t="str" cm="1">
        <f t="array" aca="1" ref="P899" ca="1">_xlfn.IFS(NOT($H899), "", $G899&lt;1, VLOOKUP("EMPTY",$D$29:$E$31,2,FALSE), $G899&gt;2, VLOOKUP("OVER",$D$29:$E$31,2,FALSE), TRUE, VLOOKUP(J899, $A$9:$B$23, 2,FALSE))</f>
        <v/>
      </c>
      <c r="Q899" t="str" cm="1">
        <f t="array" aca="1" ref="Q899" ca="1">_xlfn.IFS(NOT($H899), "", $G899&lt;2, VLOOKUP("EMPTY",$D$29:$E$31,2,FALSE), $G899&gt;2, VLOOKUP("OVER",$D$29:$E$31,2,FALSE), TRUE, VLOOKUP(K899, $A$9:$B$23, 2,FALSE))</f>
        <v/>
      </c>
    </row>
    <row r="900" spans="6:17" x14ac:dyDescent="0.3">
      <c r="F900">
        <f ca="1">COUNTIF(OFFSET('정보 입력 시트'!$G903, 0, 0, 1, 15), $E$2)</f>
        <v>0</v>
      </c>
      <c r="G900">
        <f ca="1">COUNTIF(OFFSET('정보 입력 시트'!$G903, 0, 0, 1, 15), $E$3)</f>
        <v>0</v>
      </c>
      <c r="H900" t="b">
        <f t="shared" ca="1" si="81"/>
        <v>0</v>
      </c>
      <c r="I900" t="str">
        <f ca="1">IF(NOT($H900), "", IF($F900=1,MATCH($E$2,OFFSET('정보 입력 시트'!$G903, 0, 0, 1, 15),0),0))</f>
        <v/>
      </c>
      <c r="J900" t="str">
        <f ca="1">IF(NOT($H900),"",IF($G900&lt;1, 0, MATCH($E$3,OFFSET('정보 입력 시트'!$G903, 0, 0, 1, 15),0)))</f>
        <v/>
      </c>
      <c r="K900" t="str">
        <f ca="1">IF(NOT($H900),"",IF($G900&lt;2, 0, MATCH($E$3,OFFSET('정보 입력 시트'!$G903, 0, J900, 1, 15-J900),0)+J900))</f>
        <v/>
      </c>
      <c r="L900" t="str">
        <f t="shared" ca="1" si="82"/>
        <v/>
      </c>
      <c r="M900" t="str" cm="1">
        <f t="array" aca="1" ref="M900" ca="1">_xlfn.IFS(NOT($H900),"",$L900=0,0,TRUE,J900)</f>
        <v/>
      </c>
      <c r="N900" t="str" cm="1">
        <f t="array" aca="1" ref="N900" ca="1">_xlfn.IFS(NOT($H900),"",$L900=0,0,TRUE,K900)</f>
        <v/>
      </c>
      <c r="O900" t="str" cm="1">
        <f t="array" aca="1" ref="O900" ca="1">_xlfn.IFS(NOT($H900), "", $F900=0, IF($G900=0, VLOOKUP("EMPTY",$D$29:$E$31,2,FALSE), VLOOKUP("REQUIRED",$D$29:$E$31,2,FALSE)), $F900&gt;1, VLOOKUP("OVER",$D$29:$E$31,2,FALSE), TRUE, VLOOKUP(I900, $A$9:$B$23, 2,FALSE))</f>
        <v/>
      </c>
      <c r="P900" t="str" cm="1">
        <f t="array" aca="1" ref="P900" ca="1">_xlfn.IFS(NOT($H900), "", $G900&lt;1, VLOOKUP("EMPTY",$D$29:$E$31,2,FALSE), $G900&gt;2, VLOOKUP("OVER",$D$29:$E$31,2,FALSE), TRUE, VLOOKUP(J900, $A$9:$B$23, 2,FALSE))</f>
        <v/>
      </c>
      <c r="Q900" t="str" cm="1">
        <f t="array" aca="1" ref="Q900" ca="1">_xlfn.IFS(NOT($H900), "", $G900&lt;2, VLOOKUP("EMPTY",$D$29:$E$31,2,FALSE), $G900&gt;2, VLOOKUP("OVER",$D$29:$E$31,2,FALSE), TRUE, VLOOKUP(K900, $A$9:$B$23, 2,FALSE))</f>
        <v/>
      </c>
    </row>
    <row r="901" spans="6:17" x14ac:dyDescent="0.3">
      <c r="F901">
        <f ca="1">COUNTIF(OFFSET('정보 입력 시트'!$G904, 0, 0, 1, 15), $E$2)</f>
        <v>0</v>
      </c>
      <c r="G901">
        <f ca="1">COUNTIF(OFFSET('정보 입력 시트'!$G904, 0, 0, 1, 15), $E$3)</f>
        <v>0</v>
      </c>
      <c r="H901" t="b">
        <f t="shared" ca="1" si="81"/>
        <v>0</v>
      </c>
      <c r="I901" t="str">
        <f ca="1">IF(NOT($H901), "", IF($F901=1,MATCH($E$2,OFFSET('정보 입력 시트'!$G904, 0, 0, 1, 15),0),0))</f>
        <v/>
      </c>
      <c r="J901" t="str">
        <f ca="1">IF(NOT($H901),"",IF($G901&lt;1, 0, MATCH($E$3,OFFSET('정보 입력 시트'!$G904, 0, 0, 1, 15),0)))</f>
        <v/>
      </c>
      <c r="K901" t="str">
        <f ca="1">IF(NOT($H901),"",IF($G901&lt;2, 0, MATCH($E$3,OFFSET('정보 입력 시트'!$G904, 0, J901, 1, 15-J901),0)+J901))</f>
        <v/>
      </c>
      <c r="L901" t="str">
        <f t="shared" ca="1" si="82"/>
        <v/>
      </c>
      <c r="M901" t="str" cm="1">
        <f t="array" aca="1" ref="M901" ca="1">_xlfn.IFS(NOT($H901),"",$L901=0,0,TRUE,J901)</f>
        <v/>
      </c>
      <c r="N901" t="str" cm="1">
        <f t="array" aca="1" ref="N901" ca="1">_xlfn.IFS(NOT($H901),"",$L901=0,0,TRUE,K901)</f>
        <v/>
      </c>
      <c r="O901" t="str" cm="1">
        <f t="array" aca="1" ref="O901" ca="1">_xlfn.IFS(NOT($H901), "", $F901=0, IF($G901=0, VLOOKUP("EMPTY",$D$29:$E$31,2,FALSE), VLOOKUP("REQUIRED",$D$29:$E$31,2,FALSE)), $F901&gt;1, VLOOKUP("OVER",$D$29:$E$31,2,FALSE), TRUE, VLOOKUP(I901, $A$9:$B$23, 2,FALSE))</f>
        <v/>
      </c>
      <c r="P901" t="str" cm="1">
        <f t="array" aca="1" ref="P901" ca="1">_xlfn.IFS(NOT($H901), "", $G901&lt;1, VLOOKUP("EMPTY",$D$29:$E$31,2,FALSE), $G901&gt;2, VLOOKUP("OVER",$D$29:$E$31,2,FALSE), TRUE, VLOOKUP(J901, $A$9:$B$23, 2,FALSE))</f>
        <v/>
      </c>
      <c r="Q901" t="str" cm="1">
        <f t="array" aca="1" ref="Q901" ca="1">_xlfn.IFS(NOT($H901), "", $G901&lt;2, VLOOKUP("EMPTY",$D$29:$E$31,2,FALSE), $G901&gt;2, VLOOKUP("OVER",$D$29:$E$31,2,FALSE), TRUE, VLOOKUP(K901, $A$9:$B$23, 2,FALSE))</f>
        <v/>
      </c>
    </row>
    <row r="902" spans="6:17" x14ac:dyDescent="0.3">
      <c r="F902">
        <f ca="1">COUNTIF(OFFSET('정보 입력 시트'!$G905, 0, 0, 1, 15), $E$2)</f>
        <v>0</v>
      </c>
      <c r="G902">
        <f ca="1">COUNTIF(OFFSET('정보 입력 시트'!$G905, 0, 0, 1, 15), $E$3)</f>
        <v>0</v>
      </c>
      <c r="H902" t="b">
        <f t="shared" ca="1" si="81"/>
        <v>0</v>
      </c>
      <c r="I902" t="str">
        <f ca="1">IF(NOT($H902), "", IF($F902=1,MATCH($E$2,OFFSET('정보 입력 시트'!$G905, 0, 0, 1, 15),0),0))</f>
        <v/>
      </c>
      <c r="J902" t="str">
        <f ca="1">IF(NOT($H902),"",IF($G902&lt;1, 0, MATCH($E$3,OFFSET('정보 입력 시트'!$G905, 0, 0, 1, 15),0)))</f>
        <v/>
      </c>
      <c r="K902" t="str">
        <f ca="1">IF(NOT($H902),"",IF($G902&lt;2, 0, MATCH($E$3,OFFSET('정보 입력 시트'!$G905, 0, J902, 1, 15-J902),0)+J902))</f>
        <v/>
      </c>
      <c r="L902" t="str">
        <f t="shared" ca="1" si="82"/>
        <v/>
      </c>
      <c r="M902" t="str" cm="1">
        <f t="array" aca="1" ref="M902" ca="1">_xlfn.IFS(NOT($H902),"",$L902=0,0,TRUE,J902)</f>
        <v/>
      </c>
      <c r="N902" t="str" cm="1">
        <f t="array" aca="1" ref="N902" ca="1">_xlfn.IFS(NOT($H902),"",$L902=0,0,TRUE,K902)</f>
        <v/>
      </c>
      <c r="O902" t="str" cm="1">
        <f t="array" aca="1" ref="O902" ca="1">_xlfn.IFS(NOT($H902), "", $F902=0, IF($G902=0, VLOOKUP("EMPTY",$D$29:$E$31,2,FALSE), VLOOKUP("REQUIRED",$D$29:$E$31,2,FALSE)), $F902&gt;1, VLOOKUP("OVER",$D$29:$E$31,2,FALSE), TRUE, VLOOKUP(I902, $A$9:$B$23, 2,FALSE))</f>
        <v/>
      </c>
      <c r="P902" t="str" cm="1">
        <f t="array" aca="1" ref="P902" ca="1">_xlfn.IFS(NOT($H902), "", $G902&lt;1, VLOOKUP("EMPTY",$D$29:$E$31,2,FALSE), $G902&gt;2, VLOOKUP("OVER",$D$29:$E$31,2,FALSE), TRUE, VLOOKUP(J902, $A$9:$B$23, 2,FALSE))</f>
        <v/>
      </c>
      <c r="Q902" t="str" cm="1">
        <f t="array" aca="1" ref="Q902" ca="1">_xlfn.IFS(NOT($H902), "", $G902&lt;2, VLOOKUP("EMPTY",$D$29:$E$31,2,FALSE), $G902&gt;2, VLOOKUP("OVER",$D$29:$E$31,2,FALSE), TRUE, VLOOKUP(K902, $A$9:$B$23, 2,FALSE))</f>
        <v/>
      </c>
    </row>
    <row r="903" spans="6:17" x14ac:dyDescent="0.3">
      <c r="F903">
        <f ca="1">COUNTIF(OFFSET('정보 입력 시트'!$G906, 0, 0, 1, 15), $E$2)</f>
        <v>0</v>
      </c>
      <c r="G903">
        <f ca="1">COUNTIF(OFFSET('정보 입력 시트'!$G906, 0, 0, 1, 15), $E$3)</f>
        <v>0</v>
      </c>
      <c r="H903" t="b">
        <f t="shared" ca="1" si="81"/>
        <v>0</v>
      </c>
      <c r="I903" t="str">
        <f ca="1">IF(NOT($H903), "", IF($F903=1,MATCH($E$2,OFFSET('정보 입력 시트'!$G906, 0, 0, 1, 15),0),0))</f>
        <v/>
      </c>
      <c r="J903" t="str">
        <f ca="1">IF(NOT($H903),"",IF($G903&lt;1, 0, MATCH($E$3,OFFSET('정보 입력 시트'!$G906, 0, 0, 1, 15),0)))</f>
        <v/>
      </c>
      <c r="K903" t="str">
        <f ca="1">IF(NOT($H903),"",IF($G903&lt;2, 0, MATCH($E$3,OFFSET('정보 입력 시트'!$G906, 0, J903, 1, 15-J903),0)+J903))</f>
        <v/>
      </c>
      <c r="L903" t="str">
        <f t="shared" ca="1" si="82"/>
        <v/>
      </c>
      <c r="M903" t="str" cm="1">
        <f t="array" aca="1" ref="M903" ca="1">_xlfn.IFS(NOT($H903),"",$L903=0,0,TRUE,J903)</f>
        <v/>
      </c>
      <c r="N903" t="str" cm="1">
        <f t="array" aca="1" ref="N903" ca="1">_xlfn.IFS(NOT($H903),"",$L903=0,0,TRUE,K903)</f>
        <v/>
      </c>
      <c r="O903" t="str" cm="1">
        <f t="array" aca="1" ref="O903" ca="1">_xlfn.IFS(NOT($H903), "", $F903=0, IF($G903=0, VLOOKUP("EMPTY",$D$29:$E$31,2,FALSE), VLOOKUP("REQUIRED",$D$29:$E$31,2,FALSE)), $F903&gt;1, VLOOKUP("OVER",$D$29:$E$31,2,FALSE), TRUE, VLOOKUP(I903, $A$9:$B$23, 2,FALSE))</f>
        <v/>
      </c>
      <c r="P903" t="str" cm="1">
        <f t="array" aca="1" ref="P903" ca="1">_xlfn.IFS(NOT($H903), "", $G903&lt;1, VLOOKUP("EMPTY",$D$29:$E$31,2,FALSE), $G903&gt;2, VLOOKUP("OVER",$D$29:$E$31,2,FALSE), TRUE, VLOOKUP(J903, $A$9:$B$23, 2,FALSE))</f>
        <v/>
      </c>
      <c r="Q903" t="str" cm="1">
        <f t="array" aca="1" ref="Q903" ca="1">_xlfn.IFS(NOT($H903), "", $G903&lt;2, VLOOKUP("EMPTY",$D$29:$E$31,2,FALSE), $G903&gt;2, VLOOKUP("OVER",$D$29:$E$31,2,FALSE), TRUE, VLOOKUP(K903, $A$9:$B$23, 2,FALSE))</f>
        <v/>
      </c>
    </row>
    <row r="904" spans="6:17" x14ac:dyDescent="0.3">
      <c r="F904">
        <f ca="1">COUNTIF(OFFSET('정보 입력 시트'!$G907, 0, 0, 1, 15), $E$2)</f>
        <v>0</v>
      </c>
      <c r="G904">
        <f ca="1">COUNTIF(OFFSET('정보 입력 시트'!$G907, 0, 0, 1, 15), $E$3)</f>
        <v>0</v>
      </c>
      <c r="H904" t="b">
        <f t="shared" ca="1" si="81"/>
        <v>0</v>
      </c>
      <c r="I904" t="str">
        <f ca="1">IF(NOT($H904), "", IF($F904=1,MATCH($E$2,OFFSET('정보 입력 시트'!$G907, 0, 0, 1, 15),0),0))</f>
        <v/>
      </c>
      <c r="J904" t="str">
        <f ca="1">IF(NOT($H904),"",IF($G904&lt;1, 0, MATCH($E$3,OFFSET('정보 입력 시트'!$G907, 0, 0, 1, 15),0)))</f>
        <v/>
      </c>
      <c r="K904" t="str">
        <f ca="1">IF(NOT($H904),"",IF($G904&lt;2, 0, MATCH($E$3,OFFSET('정보 입력 시트'!$G907, 0, J904, 1, 15-J904),0)+J904))</f>
        <v/>
      </c>
      <c r="L904" t="str">
        <f t="shared" ca="1" si="82"/>
        <v/>
      </c>
      <c r="M904" t="str" cm="1">
        <f t="array" aca="1" ref="M904" ca="1">_xlfn.IFS(NOT($H904),"",$L904=0,0,TRUE,J904)</f>
        <v/>
      </c>
      <c r="N904" t="str" cm="1">
        <f t="array" aca="1" ref="N904" ca="1">_xlfn.IFS(NOT($H904),"",$L904=0,0,TRUE,K904)</f>
        <v/>
      </c>
      <c r="O904" t="str" cm="1">
        <f t="array" aca="1" ref="O904" ca="1">_xlfn.IFS(NOT($H904), "", $F904=0, IF($G904=0, VLOOKUP("EMPTY",$D$29:$E$31,2,FALSE), VLOOKUP("REQUIRED",$D$29:$E$31,2,FALSE)), $F904&gt;1, VLOOKUP("OVER",$D$29:$E$31,2,FALSE), TRUE, VLOOKUP(I904, $A$9:$B$23, 2,FALSE))</f>
        <v/>
      </c>
      <c r="P904" t="str" cm="1">
        <f t="array" aca="1" ref="P904" ca="1">_xlfn.IFS(NOT($H904), "", $G904&lt;1, VLOOKUP("EMPTY",$D$29:$E$31,2,FALSE), $G904&gt;2, VLOOKUP("OVER",$D$29:$E$31,2,FALSE), TRUE, VLOOKUP(J904, $A$9:$B$23, 2,FALSE))</f>
        <v/>
      </c>
      <c r="Q904" t="str" cm="1">
        <f t="array" aca="1" ref="Q904" ca="1">_xlfn.IFS(NOT($H904), "", $G904&lt;2, VLOOKUP("EMPTY",$D$29:$E$31,2,FALSE), $G904&gt;2, VLOOKUP("OVER",$D$29:$E$31,2,FALSE), TRUE, VLOOKUP(K904, $A$9:$B$23, 2,FALSE))</f>
        <v/>
      </c>
    </row>
    <row r="905" spans="6:17" x14ac:dyDescent="0.3">
      <c r="F905">
        <f ca="1">COUNTIF(OFFSET('정보 입력 시트'!$G908, 0, 0, 1, 15), $E$2)</f>
        <v>0</v>
      </c>
      <c r="G905">
        <f ca="1">COUNTIF(OFFSET('정보 입력 시트'!$G908, 0, 0, 1, 15), $E$3)</f>
        <v>0</v>
      </c>
      <c r="H905" t="b">
        <f t="shared" ca="1" si="81"/>
        <v>0</v>
      </c>
      <c r="I905" t="str">
        <f ca="1">IF(NOT($H905), "", IF($F905=1,MATCH($E$2,OFFSET('정보 입력 시트'!$G908, 0, 0, 1, 15),0),0))</f>
        <v/>
      </c>
      <c r="J905" t="str">
        <f ca="1">IF(NOT($H905),"",IF($G905&lt;1, 0, MATCH($E$3,OFFSET('정보 입력 시트'!$G908, 0, 0, 1, 15),0)))</f>
        <v/>
      </c>
      <c r="K905" t="str">
        <f ca="1">IF(NOT($H905),"",IF($G905&lt;2, 0, MATCH($E$3,OFFSET('정보 입력 시트'!$G908, 0, J905, 1, 15-J905),0)+J905))</f>
        <v/>
      </c>
      <c r="L905" t="str">
        <f t="shared" ca="1" si="82"/>
        <v/>
      </c>
      <c r="M905" t="str" cm="1">
        <f t="array" aca="1" ref="M905" ca="1">_xlfn.IFS(NOT($H905),"",$L905=0,0,TRUE,J905)</f>
        <v/>
      </c>
      <c r="N905" t="str" cm="1">
        <f t="array" aca="1" ref="N905" ca="1">_xlfn.IFS(NOT($H905),"",$L905=0,0,TRUE,K905)</f>
        <v/>
      </c>
      <c r="O905" t="str" cm="1">
        <f t="array" aca="1" ref="O905" ca="1">_xlfn.IFS(NOT($H905), "", $F905=0, IF($G905=0, VLOOKUP("EMPTY",$D$29:$E$31,2,FALSE), VLOOKUP("REQUIRED",$D$29:$E$31,2,FALSE)), $F905&gt;1, VLOOKUP("OVER",$D$29:$E$31,2,FALSE), TRUE, VLOOKUP(I905, $A$9:$B$23, 2,FALSE))</f>
        <v/>
      </c>
      <c r="P905" t="str" cm="1">
        <f t="array" aca="1" ref="P905" ca="1">_xlfn.IFS(NOT($H905), "", $G905&lt;1, VLOOKUP("EMPTY",$D$29:$E$31,2,FALSE), $G905&gt;2, VLOOKUP("OVER",$D$29:$E$31,2,FALSE), TRUE, VLOOKUP(J905, $A$9:$B$23, 2,FALSE))</f>
        <v/>
      </c>
      <c r="Q905" t="str" cm="1">
        <f t="array" aca="1" ref="Q905" ca="1">_xlfn.IFS(NOT($H905), "", $G905&lt;2, VLOOKUP("EMPTY",$D$29:$E$31,2,FALSE), $G905&gt;2, VLOOKUP("OVER",$D$29:$E$31,2,FALSE), TRUE, VLOOKUP(K905, $A$9:$B$23, 2,FALSE))</f>
        <v/>
      </c>
    </row>
    <row r="906" spans="6:17" x14ac:dyDescent="0.3">
      <c r="F906">
        <f ca="1">COUNTIF(OFFSET('정보 입력 시트'!$G909, 0, 0, 1, 15), $E$2)</f>
        <v>0</v>
      </c>
      <c r="G906">
        <f ca="1">COUNTIF(OFFSET('정보 입력 시트'!$G909, 0, 0, 1, 15), $E$3)</f>
        <v>0</v>
      </c>
      <c r="H906" t="b">
        <f t="shared" ca="1" si="81"/>
        <v>0</v>
      </c>
      <c r="I906" t="str">
        <f ca="1">IF(NOT($H906), "", IF($F906=1,MATCH($E$2,OFFSET('정보 입력 시트'!$G909, 0, 0, 1, 15),0),0))</f>
        <v/>
      </c>
      <c r="J906" t="str">
        <f ca="1">IF(NOT($H906),"",IF($G906&lt;1, 0, MATCH($E$3,OFFSET('정보 입력 시트'!$G909, 0, 0, 1, 15),0)))</f>
        <v/>
      </c>
      <c r="K906" t="str">
        <f ca="1">IF(NOT($H906),"",IF($G906&lt;2, 0, MATCH($E$3,OFFSET('정보 입력 시트'!$G909, 0, J906, 1, 15-J906),0)+J906))</f>
        <v/>
      </c>
      <c r="L906" t="str">
        <f t="shared" ca="1" si="82"/>
        <v/>
      </c>
      <c r="M906" t="str" cm="1">
        <f t="array" aca="1" ref="M906" ca="1">_xlfn.IFS(NOT($H906),"",$L906=0,0,TRUE,J906)</f>
        <v/>
      </c>
      <c r="N906" t="str" cm="1">
        <f t="array" aca="1" ref="N906" ca="1">_xlfn.IFS(NOT($H906),"",$L906=0,0,TRUE,K906)</f>
        <v/>
      </c>
      <c r="O906" t="str" cm="1">
        <f t="array" aca="1" ref="O906" ca="1">_xlfn.IFS(NOT($H906), "", $F906=0, IF($G906=0, VLOOKUP("EMPTY",$D$29:$E$31,2,FALSE), VLOOKUP("REQUIRED",$D$29:$E$31,2,FALSE)), $F906&gt;1, VLOOKUP("OVER",$D$29:$E$31,2,FALSE), TRUE, VLOOKUP(I906, $A$9:$B$23, 2,FALSE))</f>
        <v/>
      </c>
      <c r="P906" t="str" cm="1">
        <f t="array" aca="1" ref="P906" ca="1">_xlfn.IFS(NOT($H906), "", $G906&lt;1, VLOOKUP("EMPTY",$D$29:$E$31,2,FALSE), $G906&gt;2, VLOOKUP("OVER",$D$29:$E$31,2,FALSE), TRUE, VLOOKUP(J906, $A$9:$B$23, 2,FALSE))</f>
        <v/>
      </c>
      <c r="Q906" t="str" cm="1">
        <f t="array" aca="1" ref="Q906" ca="1">_xlfn.IFS(NOT($H906), "", $G906&lt;2, VLOOKUP("EMPTY",$D$29:$E$31,2,FALSE), $G906&gt;2, VLOOKUP("OVER",$D$29:$E$31,2,FALSE), TRUE, VLOOKUP(K906, $A$9:$B$23, 2,FALSE))</f>
        <v/>
      </c>
    </row>
    <row r="907" spans="6:17" x14ac:dyDescent="0.3">
      <c r="F907">
        <f ca="1">COUNTIF(OFFSET('정보 입력 시트'!$G910, 0, 0, 1, 15), $E$2)</f>
        <v>0</v>
      </c>
      <c r="G907">
        <f ca="1">COUNTIF(OFFSET('정보 입력 시트'!$G910, 0, 0, 1, 15), $E$3)</f>
        <v>0</v>
      </c>
      <c r="H907" t="b">
        <f t="shared" ca="1" si="81"/>
        <v>0</v>
      </c>
      <c r="I907" t="str">
        <f ca="1">IF(NOT($H907), "", IF($F907=1,MATCH($E$2,OFFSET('정보 입력 시트'!$G910, 0, 0, 1, 15),0),0))</f>
        <v/>
      </c>
      <c r="J907" t="str">
        <f ca="1">IF(NOT($H907),"",IF($G907&lt;1, 0, MATCH($E$3,OFFSET('정보 입력 시트'!$G910, 0, 0, 1, 15),0)))</f>
        <v/>
      </c>
      <c r="K907" t="str">
        <f ca="1">IF(NOT($H907),"",IF($G907&lt;2, 0, MATCH($E$3,OFFSET('정보 입력 시트'!$G910, 0, J907, 1, 15-J907),0)+J907))</f>
        <v/>
      </c>
      <c r="L907" t="str">
        <f t="shared" ca="1" si="82"/>
        <v/>
      </c>
      <c r="M907" t="str" cm="1">
        <f t="array" aca="1" ref="M907" ca="1">_xlfn.IFS(NOT($H907),"",$L907=0,0,TRUE,J907)</f>
        <v/>
      </c>
      <c r="N907" t="str" cm="1">
        <f t="array" aca="1" ref="N907" ca="1">_xlfn.IFS(NOT($H907),"",$L907=0,0,TRUE,K907)</f>
        <v/>
      </c>
      <c r="O907" t="str" cm="1">
        <f t="array" aca="1" ref="O907" ca="1">_xlfn.IFS(NOT($H907), "", $F907=0, IF($G907=0, VLOOKUP("EMPTY",$D$29:$E$31,2,FALSE), VLOOKUP("REQUIRED",$D$29:$E$31,2,FALSE)), $F907&gt;1, VLOOKUP("OVER",$D$29:$E$31,2,FALSE), TRUE, VLOOKUP(I907, $A$9:$B$23, 2,FALSE))</f>
        <v/>
      </c>
      <c r="P907" t="str" cm="1">
        <f t="array" aca="1" ref="P907" ca="1">_xlfn.IFS(NOT($H907), "", $G907&lt;1, VLOOKUP("EMPTY",$D$29:$E$31,2,FALSE), $G907&gt;2, VLOOKUP("OVER",$D$29:$E$31,2,FALSE), TRUE, VLOOKUP(J907, $A$9:$B$23, 2,FALSE))</f>
        <v/>
      </c>
      <c r="Q907" t="str" cm="1">
        <f t="array" aca="1" ref="Q907" ca="1">_xlfn.IFS(NOT($H907), "", $G907&lt;2, VLOOKUP("EMPTY",$D$29:$E$31,2,FALSE), $G907&gt;2, VLOOKUP("OVER",$D$29:$E$31,2,FALSE), TRUE, VLOOKUP(K907, $A$9:$B$23, 2,FALSE))</f>
        <v/>
      </c>
    </row>
    <row r="908" spans="6:17" x14ac:dyDescent="0.3">
      <c r="F908">
        <f ca="1">COUNTIF(OFFSET('정보 입력 시트'!$G911, 0, 0, 1, 15), $E$2)</f>
        <v>0</v>
      </c>
      <c r="G908">
        <f ca="1">COUNTIF(OFFSET('정보 입력 시트'!$G911, 0, 0, 1, 15), $E$3)</f>
        <v>0</v>
      </c>
      <c r="H908" t="b">
        <f t="shared" ca="1" si="81"/>
        <v>0</v>
      </c>
      <c r="I908" t="str">
        <f ca="1">IF(NOT($H908), "", IF($F908=1,MATCH($E$2,OFFSET('정보 입력 시트'!$G911, 0, 0, 1, 15),0),0))</f>
        <v/>
      </c>
      <c r="J908" t="str">
        <f ca="1">IF(NOT($H908),"",IF($G908&lt;1, 0, MATCH($E$3,OFFSET('정보 입력 시트'!$G911, 0, 0, 1, 15),0)))</f>
        <v/>
      </c>
      <c r="K908" t="str">
        <f ca="1">IF(NOT($H908),"",IF($G908&lt;2, 0, MATCH($E$3,OFFSET('정보 입력 시트'!$G911, 0, J908, 1, 15-J908),0)+J908))</f>
        <v/>
      </c>
      <c r="L908" t="str">
        <f t="shared" ca="1" si="82"/>
        <v/>
      </c>
      <c r="M908" t="str" cm="1">
        <f t="array" aca="1" ref="M908" ca="1">_xlfn.IFS(NOT($H908),"",$L908=0,0,TRUE,J908)</f>
        <v/>
      </c>
      <c r="N908" t="str" cm="1">
        <f t="array" aca="1" ref="N908" ca="1">_xlfn.IFS(NOT($H908),"",$L908=0,0,TRUE,K908)</f>
        <v/>
      </c>
      <c r="O908" t="str" cm="1">
        <f t="array" aca="1" ref="O908" ca="1">_xlfn.IFS(NOT($H908), "", $F908=0, IF($G908=0, VLOOKUP("EMPTY",$D$29:$E$31,2,FALSE), VLOOKUP("REQUIRED",$D$29:$E$31,2,FALSE)), $F908&gt;1, VLOOKUP("OVER",$D$29:$E$31,2,FALSE), TRUE, VLOOKUP(I908, $A$9:$B$23, 2,FALSE))</f>
        <v/>
      </c>
      <c r="P908" t="str" cm="1">
        <f t="array" aca="1" ref="P908" ca="1">_xlfn.IFS(NOT($H908), "", $G908&lt;1, VLOOKUP("EMPTY",$D$29:$E$31,2,FALSE), $G908&gt;2, VLOOKUP("OVER",$D$29:$E$31,2,FALSE), TRUE, VLOOKUP(J908, $A$9:$B$23, 2,FALSE))</f>
        <v/>
      </c>
      <c r="Q908" t="str" cm="1">
        <f t="array" aca="1" ref="Q908" ca="1">_xlfn.IFS(NOT($H908), "", $G908&lt;2, VLOOKUP("EMPTY",$D$29:$E$31,2,FALSE), $G908&gt;2, VLOOKUP("OVER",$D$29:$E$31,2,FALSE), TRUE, VLOOKUP(K908, $A$9:$B$23, 2,FALSE))</f>
        <v/>
      </c>
    </row>
    <row r="909" spans="6:17" x14ac:dyDescent="0.3">
      <c r="F909">
        <f ca="1">COUNTIF(OFFSET('정보 입력 시트'!$G912, 0, 0, 1, 15), $E$2)</f>
        <v>0</v>
      </c>
      <c r="G909">
        <f ca="1">COUNTIF(OFFSET('정보 입력 시트'!$G912, 0, 0, 1, 15), $E$3)</f>
        <v>0</v>
      </c>
      <c r="H909" t="b">
        <f t="shared" ca="1" si="81"/>
        <v>0</v>
      </c>
      <c r="I909" t="str">
        <f ca="1">IF(NOT($H909), "", IF($F909=1,MATCH($E$2,OFFSET('정보 입력 시트'!$G912, 0, 0, 1, 15),0),0))</f>
        <v/>
      </c>
      <c r="J909" t="str">
        <f ca="1">IF(NOT($H909),"",IF($G909&lt;1, 0, MATCH($E$3,OFFSET('정보 입력 시트'!$G912, 0, 0, 1, 15),0)))</f>
        <v/>
      </c>
      <c r="K909" t="str">
        <f ca="1">IF(NOT($H909),"",IF($G909&lt;2, 0, MATCH($E$3,OFFSET('정보 입력 시트'!$G912, 0, J909, 1, 15-J909),0)+J909))</f>
        <v/>
      </c>
      <c r="L909" t="str">
        <f t="shared" ca="1" si="82"/>
        <v/>
      </c>
      <c r="M909" t="str" cm="1">
        <f t="array" aca="1" ref="M909" ca="1">_xlfn.IFS(NOT($H909),"",$L909=0,0,TRUE,J909)</f>
        <v/>
      </c>
      <c r="N909" t="str" cm="1">
        <f t="array" aca="1" ref="N909" ca="1">_xlfn.IFS(NOT($H909),"",$L909=0,0,TRUE,K909)</f>
        <v/>
      </c>
      <c r="O909" t="str" cm="1">
        <f t="array" aca="1" ref="O909" ca="1">_xlfn.IFS(NOT($H909), "", $F909=0, IF($G909=0, VLOOKUP("EMPTY",$D$29:$E$31,2,FALSE), VLOOKUP("REQUIRED",$D$29:$E$31,2,FALSE)), $F909&gt;1, VLOOKUP("OVER",$D$29:$E$31,2,FALSE), TRUE, VLOOKUP(I909, $A$9:$B$23, 2,FALSE))</f>
        <v/>
      </c>
      <c r="P909" t="str" cm="1">
        <f t="array" aca="1" ref="P909" ca="1">_xlfn.IFS(NOT($H909), "", $G909&lt;1, VLOOKUP("EMPTY",$D$29:$E$31,2,FALSE), $G909&gt;2, VLOOKUP("OVER",$D$29:$E$31,2,FALSE), TRUE, VLOOKUP(J909, $A$9:$B$23, 2,FALSE))</f>
        <v/>
      </c>
      <c r="Q909" t="str" cm="1">
        <f t="array" aca="1" ref="Q909" ca="1">_xlfn.IFS(NOT($H909), "", $G909&lt;2, VLOOKUP("EMPTY",$D$29:$E$31,2,FALSE), $G909&gt;2, VLOOKUP("OVER",$D$29:$E$31,2,FALSE), TRUE, VLOOKUP(K909, $A$9:$B$23, 2,FALSE))</f>
        <v/>
      </c>
    </row>
    <row r="910" spans="6:17" x14ac:dyDescent="0.3">
      <c r="F910">
        <f ca="1">COUNTIF(OFFSET('정보 입력 시트'!$G913, 0, 0, 1, 15), $E$2)</f>
        <v>0</v>
      </c>
      <c r="G910">
        <f ca="1">COUNTIF(OFFSET('정보 입력 시트'!$G913, 0, 0, 1, 15), $E$3)</f>
        <v>0</v>
      </c>
      <c r="H910" t="b">
        <f t="shared" ca="1" si="81"/>
        <v>0</v>
      </c>
      <c r="I910" t="str">
        <f ca="1">IF(NOT($H910), "", IF($F910=1,MATCH($E$2,OFFSET('정보 입력 시트'!$G913, 0, 0, 1, 15),0),0))</f>
        <v/>
      </c>
      <c r="J910" t="str">
        <f ca="1">IF(NOT($H910),"",IF($G910&lt;1, 0, MATCH($E$3,OFFSET('정보 입력 시트'!$G913, 0, 0, 1, 15),0)))</f>
        <v/>
      </c>
      <c r="K910" t="str">
        <f ca="1">IF(NOT($H910),"",IF($G910&lt;2, 0, MATCH($E$3,OFFSET('정보 입력 시트'!$G913, 0, J910, 1, 15-J910),0)+J910))</f>
        <v/>
      </c>
      <c r="L910" t="str">
        <f t="shared" ca="1" si="82"/>
        <v/>
      </c>
      <c r="M910" t="str" cm="1">
        <f t="array" aca="1" ref="M910" ca="1">_xlfn.IFS(NOT($H910),"",$L910=0,0,TRUE,J910)</f>
        <v/>
      </c>
      <c r="N910" t="str" cm="1">
        <f t="array" aca="1" ref="N910" ca="1">_xlfn.IFS(NOT($H910),"",$L910=0,0,TRUE,K910)</f>
        <v/>
      </c>
      <c r="O910" t="str" cm="1">
        <f t="array" aca="1" ref="O910" ca="1">_xlfn.IFS(NOT($H910), "", $F910=0, IF($G910=0, VLOOKUP("EMPTY",$D$29:$E$31,2,FALSE), VLOOKUP("REQUIRED",$D$29:$E$31,2,FALSE)), $F910&gt;1, VLOOKUP("OVER",$D$29:$E$31,2,FALSE), TRUE, VLOOKUP(I910, $A$9:$B$23, 2,FALSE))</f>
        <v/>
      </c>
      <c r="P910" t="str" cm="1">
        <f t="array" aca="1" ref="P910" ca="1">_xlfn.IFS(NOT($H910), "", $G910&lt;1, VLOOKUP("EMPTY",$D$29:$E$31,2,FALSE), $G910&gt;2, VLOOKUP("OVER",$D$29:$E$31,2,FALSE), TRUE, VLOOKUP(J910, $A$9:$B$23, 2,FALSE))</f>
        <v/>
      </c>
      <c r="Q910" t="str" cm="1">
        <f t="array" aca="1" ref="Q910" ca="1">_xlfn.IFS(NOT($H910), "", $G910&lt;2, VLOOKUP("EMPTY",$D$29:$E$31,2,FALSE), $G910&gt;2, VLOOKUP("OVER",$D$29:$E$31,2,FALSE), TRUE, VLOOKUP(K910, $A$9:$B$23, 2,FALSE))</f>
        <v/>
      </c>
    </row>
    <row r="911" spans="6:17" x14ac:dyDescent="0.3">
      <c r="F911">
        <f ca="1">COUNTIF(OFFSET('정보 입력 시트'!$G914, 0, 0, 1, 15), $E$2)</f>
        <v>0</v>
      </c>
      <c r="G911">
        <f ca="1">COUNTIF(OFFSET('정보 입력 시트'!$G914, 0, 0, 1, 15), $E$3)</f>
        <v>0</v>
      </c>
      <c r="H911" t="b">
        <f t="shared" ca="1" si="81"/>
        <v>0</v>
      </c>
      <c r="I911" t="str">
        <f ca="1">IF(NOT($H911), "", IF($F911=1,MATCH($E$2,OFFSET('정보 입력 시트'!$G914, 0, 0, 1, 15),0),0))</f>
        <v/>
      </c>
      <c r="J911" t="str">
        <f ca="1">IF(NOT($H911),"",IF($G911&lt;1, 0, MATCH($E$3,OFFSET('정보 입력 시트'!$G914, 0, 0, 1, 15),0)))</f>
        <v/>
      </c>
      <c r="K911" t="str">
        <f ca="1">IF(NOT($H911),"",IF($G911&lt;2, 0, MATCH($E$3,OFFSET('정보 입력 시트'!$G914, 0, J911, 1, 15-J911),0)+J911))</f>
        <v/>
      </c>
      <c r="L911" t="str">
        <f t="shared" ca="1" si="82"/>
        <v/>
      </c>
      <c r="M911" t="str" cm="1">
        <f t="array" aca="1" ref="M911" ca="1">_xlfn.IFS(NOT($H911),"",$L911=0,0,TRUE,J911)</f>
        <v/>
      </c>
      <c r="N911" t="str" cm="1">
        <f t="array" aca="1" ref="N911" ca="1">_xlfn.IFS(NOT($H911),"",$L911=0,0,TRUE,K911)</f>
        <v/>
      </c>
      <c r="O911" t="str" cm="1">
        <f t="array" aca="1" ref="O911" ca="1">_xlfn.IFS(NOT($H911), "", $F911=0, IF($G911=0, VLOOKUP("EMPTY",$D$29:$E$31,2,FALSE), VLOOKUP("REQUIRED",$D$29:$E$31,2,FALSE)), $F911&gt;1, VLOOKUP("OVER",$D$29:$E$31,2,FALSE), TRUE, VLOOKUP(I911, $A$9:$B$23, 2,FALSE))</f>
        <v/>
      </c>
      <c r="P911" t="str" cm="1">
        <f t="array" aca="1" ref="P911" ca="1">_xlfn.IFS(NOT($H911), "", $G911&lt;1, VLOOKUP("EMPTY",$D$29:$E$31,2,FALSE), $G911&gt;2, VLOOKUP("OVER",$D$29:$E$31,2,FALSE), TRUE, VLOOKUP(J911, $A$9:$B$23, 2,FALSE))</f>
        <v/>
      </c>
      <c r="Q911" t="str" cm="1">
        <f t="array" aca="1" ref="Q911" ca="1">_xlfn.IFS(NOT($H911), "", $G911&lt;2, VLOOKUP("EMPTY",$D$29:$E$31,2,FALSE), $G911&gt;2, VLOOKUP("OVER",$D$29:$E$31,2,FALSE), TRUE, VLOOKUP(K911, $A$9:$B$23, 2,FALSE))</f>
        <v/>
      </c>
    </row>
    <row r="912" spans="6:17" x14ac:dyDescent="0.3">
      <c r="F912">
        <f ca="1">COUNTIF(OFFSET('정보 입력 시트'!$G915, 0, 0, 1, 15), $E$2)</f>
        <v>0</v>
      </c>
      <c r="G912">
        <f ca="1">COUNTIF(OFFSET('정보 입력 시트'!$G915, 0, 0, 1, 15), $E$3)</f>
        <v>0</v>
      </c>
      <c r="H912" t="b">
        <f t="shared" ca="1" si="81"/>
        <v>0</v>
      </c>
      <c r="I912" t="str">
        <f ca="1">IF(NOT($H912), "", IF($F912=1,MATCH($E$2,OFFSET('정보 입력 시트'!$G915, 0, 0, 1, 15),0),0))</f>
        <v/>
      </c>
      <c r="J912" t="str">
        <f ca="1">IF(NOT($H912),"",IF($G912&lt;1, 0, MATCH($E$3,OFFSET('정보 입력 시트'!$G915, 0, 0, 1, 15),0)))</f>
        <v/>
      </c>
      <c r="K912" t="str">
        <f ca="1">IF(NOT($H912),"",IF($G912&lt;2, 0, MATCH($E$3,OFFSET('정보 입력 시트'!$G915, 0, J912, 1, 15-J912),0)+J912))</f>
        <v/>
      </c>
      <c r="L912" t="str">
        <f t="shared" ca="1" si="82"/>
        <v/>
      </c>
      <c r="M912" t="str" cm="1">
        <f t="array" aca="1" ref="M912" ca="1">_xlfn.IFS(NOT($H912),"",$L912=0,0,TRUE,J912)</f>
        <v/>
      </c>
      <c r="N912" t="str" cm="1">
        <f t="array" aca="1" ref="N912" ca="1">_xlfn.IFS(NOT($H912),"",$L912=0,0,TRUE,K912)</f>
        <v/>
      </c>
      <c r="O912" t="str" cm="1">
        <f t="array" aca="1" ref="O912" ca="1">_xlfn.IFS(NOT($H912), "", $F912=0, IF($G912=0, VLOOKUP("EMPTY",$D$29:$E$31,2,FALSE), VLOOKUP("REQUIRED",$D$29:$E$31,2,FALSE)), $F912&gt;1, VLOOKUP("OVER",$D$29:$E$31,2,FALSE), TRUE, VLOOKUP(I912, $A$9:$B$23, 2,FALSE))</f>
        <v/>
      </c>
      <c r="P912" t="str" cm="1">
        <f t="array" aca="1" ref="P912" ca="1">_xlfn.IFS(NOT($H912), "", $G912&lt;1, VLOOKUP("EMPTY",$D$29:$E$31,2,FALSE), $G912&gt;2, VLOOKUP("OVER",$D$29:$E$31,2,FALSE), TRUE, VLOOKUP(J912, $A$9:$B$23, 2,FALSE))</f>
        <v/>
      </c>
      <c r="Q912" t="str" cm="1">
        <f t="array" aca="1" ref="Q912" ca="1">_xlfn.IFS(NOT($H912), "", $G912&lt;2, VLOOKUP("EMPTY",$D$29:$E$31,2,FALSE), $G912&gt;2, VLOOKUP("OVER",$D$29:$E$31,2,FALSE), TRUE, VLOOKUP(K912, $A$9:$B$23, 2,FALSE))</f>
        <v/>
      </c>
    </row>
    <row r="913" spans="6:17" x14ac:dyDescent="0.3">
      <c r="F913">
        <f ca="1">COUNTIF(OFFSET('정보 입력 시트'!$G916, 0, 0, 1, 15), $E$2)</f>
        <v>0</v>
      </c>
      <c r="G913">
        <f ca="1">COUNTIF(OFFSET('정보 입력 시트'!$G916, 0, 0, 1, 15), $E$3)</f>
        <v>0</v>
      </c>
      <c r="H913" t="b">
        <f t="shared" ca="1" si="81"/>
        <v>0</v>
      </c>
      <c r="I913" t="str">
        <f ca="1">IF(NOT($H913), "", IF($F913=1,MATCH($E$2,OFFSET('정보 입력 시트'!$G916, 0, 0, 1, 15),0),0))</f>
        <v/>
      </c>
      <c r="J913" t="str">
        <f ca="1">IF(NOT($H913),"",IF($G913&lt;1, 0, MATCH($E$3,OFFSET('정보 입력 시트'!$G916, 0, 0, 1, 15),0)))</f>
        <v/>
      </c>
      <c r="K913" t="str">
        <f ca="1">IF(NOT($H913),"",IF($G913&lt;2, 0, MATCH($E$3,OFFSET('정보 입력 시트'!$G916, 0, J913, 1, 15-J913),0)+J913))</f>
        <v/>
      </c>
      <c r="L913" t="str">
        <f t="shared" ca="1" si="82"/>
        <v/>
      </c>
      <c r="M913" t="str" cm="1">
        <f t="array" aca="1" ref="M913" ca="1">_xlfn.IFS(NOT($H913),"",$L913=0,0,TRUE,J913)</f>
        <v/>
      </c>
      <c r="N913" t="str" cm="1">
        <f t="array" aca="1" ref="N913" ca="1">_xlfn.IFS(NOT($H913),"",$L913=0,0,TRUE,K913)</f>
        <v/>
      </c>
      <c r="O913" t="str" cm="1">
        <f t="array" aca="1" ref="O913" ca="1">_xlfn.IFS(NOT($H913), "", $F913=0, IF($G913=0, VLOOKUP("EMPTY",$D$29:$E$31,2,FALSE), VLOOKUP("REQUIRED",$D$29:$E$31,2,FALSE)), $F913&gt;1, VLOOKUP("OVER",$D$29:$E$31,2,FALSE), TRUE, VLOOKUP(I913, $A$9:$B$23, 2,FALSE))</f>
        <v/>
      </c>
      <c r="P913" t="str" cm="1">
        <f t="array" aca="1" ref="P913" ca="1">_xlfn.IFS(NOT($H913), "", $G913&lt;1, VLOOKUP("EMPTY",$D$29:$E$31,2,FALSE), $G913&gt;2, VLOOKUP("OVER",$D$29:$E$31,2,FALSE), TRUE, VLOOKUP(J913, $A$9:$B$23, 2,FALSE))</f>
        <v/>
      </c>
      <c r="Q913" t="str" cm="1">
        <f t="array" aca="1" ref="Q913" ca="1">_xlfn.IFS(NOT($H913), "", $G913&lt;2, VLOOKUP("EMPTY",$D$29:$E$31,2,FALSE), $G913&gt;2, VLOOKUP("OVER",$D$29:$E$31,2,FALSE), TRUE, VLOOKUP(K913, $A$9:$B$23, 2,FALSE))</f>
        <v/>
      </c>
    </row>
    <row r="914" spans="6:17" x14ac:dyDescent="0.3">
      <c r="F914">
        <f ca="1">COUNTIF(OFFSET('정보 입력 시트'!$G917, 0, 0, 1, 15), $E$2)</f>
        <v>0</v>
      </c>
      <c r="G914">
        <f ca="1">COUNTIF(OFFSET('정보 입력 시트'!$G917, 0, 0, 1, 15), $E$3)</f>
        <v>0</v>
      </c>
      <c r="H914" t="b">
        <f t="shared" ca="1" si="81"/>
        <v>0</v>
      </c>
      <c r="I914" t="str">
        <f ca="1">IF(NOT($H914), "", IF($F914=1,MATCH($E$2,OFFSET('정보 입력 시트'!$G917, 0, 0, 1, 15),0),0))</f>
        <v/>
      </c>
      <c r="J914" t="str">
        <f ca="1">IF(NOT($H914),"",IF($G914&lt;1, 0, MATCH($E$3,OFFSET('정보 입력 시트'!$G917, 0, 0, 1, 15),0)))</f>
        <v/>
      </c>
      <c r="K914" t="str">
        <f ca="1">IF(NOT($H914),"",IF($G914&lt;2, 0, MATCH($E$3,OFFSET('정보 입력 시트'!$G917, 0, J914, 1, 15-J914),0)+J914))</f>
        <v/>
      </c>
      <c r="L914" t="str">
        <f t="shared" ca="1" si="82"/>
        <v/>
      </c>
      <c r="M914" t="str" cm="1">
        <f t="array" aca="1" ref="M914" ca="1">_xlfn.IFS(NOT($H914),"",$L914=0,0,TRUE,J914)</f>
        <v/>
      </c>
      <c r="N914" t="str" cm="1">
        <f t="array" aca="1" ref="N914" ca="1">_xlfn.IFS(NOT($H914),"",$L914=0,0,TRUE,K914)</f>
        <v/>
      </c>
      <c r="O914" t="str" cm="1">
        <f t="array" aca="1" ref="O914" ca="1">_xlfn.IFS(NOT($H914), "", $F914=0, IF($G914=0, VLOOKUP("EMPTY",$D$29:$E$31,2,FALSE), VLOOKUP("REQUIRED",$D$29:$E$31,2,FALSE)), $F914&gt;1, VLOOKUP("OVER",$D$29:$E$31,2,FALSE), TRUE, VLOOKUP(I914, $A$9:$B$23, 2,FALSE))</f>
        <v/>
      </c>
      <c r="P914" t="str" cm="1">
        <f t="array" aca="1" ref="P914" ca="1">_xlfn.IFS(NOT($H914), "", $G914&lt;1, VLOOKUP("EMPTY",$D$29:$E$31,2,FALSE), $G914&gt;2, VLOOKUP("OVER",$D$29:$E$31,2,FALSE), TRUE, VLOOKUP(J914, $A$9:$B$23, 2,FALSE))</f>
        <v/>
      </c>
      <c r="Q914" t="str" cm="1">
        <f t="array" aca="1" ref="Q914" ca="1">_xlfn.IFS(NOT($H914), "", $G914&lt;2, VLOOKUP("EMPTY",$D$29:$E$31,2,FALSE), $G914&gt;2, VLOOKUP("OVER",$D$29:$E$31,2,FALSE), TRUE, VLOOKUP(K914, $A$9:$B$23, 2,FALSE))</f>
        <v/>
      </c>
    </row>
    <row r="915" spans="6:17" x14ac:dyDescent="0.3">
      <c r="F915">
        <f ca="1">COUNTIF(OFFSET('정보 입력 시트'!$G918, 0, 0, 1, 15), $E$2)</f>
        <v>0</v>
      </c>
      <c r="G915">
        <f ca="1">COUNTIF(OFFSET('정보 입력 시트'!$G918, 0, 0, 1, 15), $E$3)</f>
        <v>0</v>
      </c>
      <c r="H915" t="b">
        <f t="shared" ca="1" si="81"/>
        <v>0</v>
      </c>
      <c r="I915" t="str">
        <f ca="1">IF(NOT($H915), "", IF($F915=1,MATCH($E$2,OFFSET('정보 입력 시트'!$G918, 0, 0, 1, 15),0),0))</f>
        <v/>
      </c>
      <c r="J915" t="str">
        <f ca="1">IF(NOT($H915),"",IF($G915&lt;1, 0, MATCH($E$3,OFFSET('정보 입력 시트'!$G918, 0, 0, 1, 15),0)))</f>
        <v/>
      </c>
      <c r="K915" t="str">
        <f ca="1">IF(NOT($H915),"",IF($G915&lt;2, 0, MATCH($E$3,OFFSET('정보 입력 시트'!$G918, 0, J915, 1, 15-J915),0)+J915))</f>
        <v/>
      </c>
      <c r="L915" t="str">
        <f t="shared" ca="1" si="82"/>
        <v/>
      </c>
      <c r="M915" t="str" cm="1">
        <f t="array" aca="1" ref="M915" ca="1">_xlfn.IFS(NOT($H915),"",$L915=0,0,TRUE,J915)</f>
        <v/>
      </c>
      <c r="N915" t="str" cm="1">
        <f t="array" aca="1" ref="N915" ca="1">_xlfn.IFS(NOT($H915),"",$L915=0,0,TRUE,K915)</f>
        <v/>
      </c>
      <c r="O915" t="str" cm="1">
        <f t="array" aca="1" ref="O915" ca="1">_xlfn.IFS(NOT($H915), "", $F915=0, IF($G915=0, VLOOKUP("EMPTY",$D$29:$E$31,2,FALSE), VLOOKUP("REQUIRED",$D$29:$E$31,2,FALSE)), $F915&gt;1, VLOOKUP("OVER",$D$29:$E$31,2,FALSE), TRUE, VLOOKUP(I915, $A$9:$B$23, 2,FALSE))</f>
        <v/>
      </c>
      <c r="P915" t="str" cm="1">
        <f t="array" aca="1" ref="P915" ca="1">_xlfn.IFS(NOT($H915), "", $G915&lt;1, VLOOKUP("EMPTY",$D$29:$E$31,2,FALSE), $G915&gt;2, VLOOKUP("OVER",$D$29:$E$31,2,FALSE), TRUE, VLOOKUP(J915, $A$9:$B$23, 2,FALSE))</f>
        <v/>
      </c>
      <c r="Q915" t="str" cm="1">
        <f t="array" aca="1" ref="Q915" ca="1">_xlfn.IFS(NOT($H915), "", $G915&lt;2, VLOOKUP("EMPTY",$D$29:$E$31,2,FALSE), $G915&gt;2, VLOOKUP("OVER",$D$29:$E$31,2,FALSE), TRUE, VLOOKUP(K915, $A$9:$B$23, 2,FALSE))</f>
        <v/>
      </c>
    </row>
    <row r="916" spans="6:17" x14ac:dyDescent="0.3">
      <c r="F916">
        <f ca="1">COUNTIF(OFFSET('정보 입력 시트'!$G919, 0, 0, 1, 15), $E$2)</f>
        <v>0</v>
      </c>
      <c r="G916">
        <f ca="1">COUNTIF(OFFSET('정보 입력 시트'!$G919, 0, 0, 1, 15), $E$3)</f>
        <v>0</v>
      </c>
      <c r="H916" t="b">
        <f t="shared" ca="1" si="81"/>
        <v>0</v>
      </c>
      <c r="I916" t="str">
        <f ca="1">IF(NOT($H916), "", IF($F916=1,MATCH($E$2,OFFSET('정보 입력 시트'!$G919, 0, 0, 1, 15),0),0))</f>
        <v/>
      </c>
      <c r="J916" t="str">
        <f ca="1">IF(NOT($H916),"",IF($G916&lt;1, 0, MATCH($E$3,OFFSET('정보 입력 시트'!$G919, 0, 0, 1, 15),0)))</f>
        <v/>
      </c>
      <c r="K916" t="str">
        <f ca="1">IF(NOT($H916),"",IF($G916&lt;2, 0, MATCH($E$3,OFFSET('정보 입력 시트'!$G919, 0, J916, 1, 15-J916),0)+J916))</f>
        <v/>
      </c>
      <c r="L916" t="str">
        <f t="shared" ca="1" si="82"/>
        <v/>
      </c>
      <c r="M916" t="str" cm="1">
        <f t="array" aca="1" ref="M916" ca="1">_xlfn.IFS(NOT($H916),"",$L916=0,0,TRUE,J916)</f>
        <v/>
      </c>
      <c r="N916" t="str" cm="1">
        <f t="array" aca="1" ref="N916" ca="1">_xlfn.IFS(NOT($H916),"",$L916=0,0,TRUE,K916)</f>
        <v/>
      </c>
      <c r="O916" t="str" cm="1">
        <f t="array" aca="1" ref="O916" ca="1">_xlfn.IFS(NOT($H916), "", $F916=0, IF($G916=0, VLOOKUP("EMPTY",$D$29:$E$31,2,FALSE), VLOOKUP("REQUIRED",$D$29:$E$31,2,FALSE)), $F916&gt;1, VLOOKUP("OVER",$D$29:$E$31,2,FALSE), TRUE, VLOOKUP(I916, $A$9:$B$23, 2,FALSE))</f>
        <v/>
      </c>
      <c r="P916" t="str" cm="1">
        <f t="array" aca="1" ref="P916" ca="1">_xlfn.IFS(NOT($H916), "", $G916&lt;1, VLOOKUP("EMPTY",$D$29:$E$31,2,FALSE), $G916&gt;2, VLOOKUP("OVER",$D$29:$E$31,2,FALSE), TRUE, VLOOKUP(J916, $A$9:$B$23, 2,FALSE))</f>
        <v/>
      </c>
      <c r="Q916" t="str" cm="1">
        <f t="array" aca="1" ref="Q916" ca="1">_xlfn.IFS(NOT($H916), "", $G916&lt;2, VLOOKUP("EMPTY",$D$29:$E$31,2,FALSE), $G916&gt;2, VLOOKUP("OVER",$D$29:$E$31,2,FALSE), TRUE, VLOOKUP(K916, $A$9:$B$23, 2,FALSE))</f>
        <v/>
      </c>
    </row>
    <row r="917" spans="6:17" x14ac:dyDescent="0.3">
      <c r="F917">
        <f ca="1">COUNTIF(OFFSET('정보 입력 시트'!$G920, 0, 0, 1, 15), $E$2)</f>
        <v>0</v>
      </c>
      <c r="G917">
        <f ca="1">COUNTIF(OFFSET('정보 입력 시트'!$G920, 0, 0, 1, 15), $E$3)</f>
        <v>0</v>
      </c>
      <c r="H917" t="b">
        <f t="shared" ca="1" si="81"/>
        <v>0</v>
      </c>
      <c r="I917" t="str">
        <f ca="1">IF(NOT($H917), "", IF($F917=1,MATCH($E$2,OFFSET('정보 입력 시트'!$G920, 0, 0, 1, 15),0),0))</f>
        <v/>
      </c>
      <c r="J917" t="str">
        <f ca="1">IF(NOT($H917),"",IF($G917&lt;1, 0, MATCH($E$3,OFFSET('정보 입력 시트'!$G920, 0, 0, 1, 15),0)))</f>
        <v/>
      </c>
      <c r="K917" t="str">
        <f ca="1">IF(NOT($H917),"",IF($G917&lt;2, 0, MATCH($E$3,OFFSET('정보 입력 시트'!$G920, 0, J917, 1, 15-J917),0)+J917))</f>
        <v/>
      </c>
      <c r="L917" t="str">
        <f t="shared" ca="1" si="82"/>
        <v/>
      </c>
      <c r="M917" t="str" cm="1">
        <f t="array" aca="1" ref="M917" ca="1">_xlfn.IFS(NOT($H917),"",$L917=0,0,TRUE,J917)</f>
        <v/>
      </c>
      <c r="N917" t="str" cm="1">
        <f t="array" aca="1" ref="N917" ca="1">_xlfn.IFS(NOT($H917),"",$L917=0,0,TRUE,K917)</f>
        <v/>
      </c>
      <c r="O917" t="str" cm="1">
        <f t="array" aca="1" ref="O917" ca="1">_xlfn.IFS(NOT($H917), "", $F917=0, IF($G917=0, VLOOKUP("EMPTY",$D$29:$E$31,2,FALSE), VLOOKUP("REQUIRED",$D$29:$E$31,2,FALSE)), $F917&gt;1, VLOOKUP("OVER",$D$29:$E$31,2,FALSE), TRUE, VLOOKUP(I917, $A$9:$B$23, 2,FALSE))</f>
        <v/>
      </c>
      <c r="P917" t="str" cm="1">
        <f t="array" aca="1" ref="P917" ca="1">_xlfn.IFS(NOT($H917), "", $G917&lt;1, VLOOKUP("EMPTY",$D$29:$E$31,2,FALSE), $G917&gt;2, VLOOKUP("OVER",$D$29:$E$31,2,FALSE), TRUE, VLOOKUP(J917, $A$9:$B$23, 2,FALSE))</f>
        <v/>
      </c>
      <c r="Q917" t="str" cm="1">
        <f t="array" aca="1" ref="Q917" ca="1">_xlfn.IFS(NOT($H917), "", $G917&lt;2, VLOOKUP("EMPTY",$D$29:$E$31,2,FALSE), $G917&gt;2, VLOOKUP("OVER",$D$29:$E$31,2,FALSE), TRUE, VLOOKUP(K917, $A$9:$B$23, 2,FALSE))</f>
        <v/>
      </c>
    </row>
    <row r="918" spans="6:17" x14ac:dyDescent="0.3">
      <c r="F918">
        <f ca="1">COUNTIF(OFFSET('정보 입력 시트'!$G921, 0, 0, 1, 15), $E$2)</f>
        <v>0</v>
      </c>
      <c r="G918">
        <f ca="1">COUNTIF(OFFSET('정보 입력 시트'!$G921, 0, 0, 1, 15), $E$3)</f>
        <v>0</v>
      </c>
      <c r="H918" t="b">
        <f t="shared" ca="1" si="81"/>
        <v>0</v>
      </c>
      <c r="I918" t="str">
        <f ca="1">IF(NOT($H918), "", IF($F918=1,MATCH($E$2,OFFSET('정보 입력 시트'!$G921, 0, 0, 1, 15),0),0))</f>
        <v/>
      </c>
      <c r="J918" t="str">
        <f ca="1">IF(NOT($H918),"",IF($G918&lt;1, 0, MATCH($E$3,OFFSET('정보 입력 시트'!$G921, 0, 0, 1, 15),0)))</f>
        <v/>
      </c>
      <c r="K918" t="str">
        <f ca="1">IF(NOT($H918),"",IF($G918&lt;2, 0, MATCH($E$3,OFFSET('정보 입력 시트'!$G921, 0, J918, 1, 15-J918),0)+J918))</f>
        <v/>
      </c>
      <c r="L918" t="str">
        <f t="shared" ca="1" si="82"/>
        <v/>
      </c>
      <c r="M918" t="str" cm="1">
        <f t="array" aca="1" ref="M918" ca="1">_xlfn.IFS(NOT($H918),"",$L918=0,0,TRUE,J918)</f>
        <v/>
      </c>
      <c r="N918" t="str" cm="1">
        <f t="array" aca="1" ref="N918" ca="1">_xlfn.IFS(NOT($H918),"",$L918=0,0,TRUE,K918)</f>
        <v/>
      </c>
      <c r="O918" t="str" cm="1">
        <f t="array" aca="1" ref="O918" ca="1">_xlfn.IFS(NOT($H918), "", $F918=0, IF($G918=0, VLOOKUP("EMPTY",$D$29:$E$31,2,FALSE), VLOOKUP("REQUIRED",$D$29:$E$31,2,FALSE)), $F918&gt;1, VLOOKUP("OVER",$D$29:$E$31,2,FALSE), TRUE, VLOOKUP(I918, $A$9:$B$23, 2,FALSE))</f>
        <v/>
      </c>
      <c r="P918" t="str" cm="1">
        <f t="array" aca="1" ref="P918" ca="1">_xlfn.IFS(NOT($H918), "", $G918&lt;1, VLOOKUP("EMPTY",$D$29:$E$31,2,FALSE), $G918&gt;2, VLOOKUP("OVER",$D$29:$E$31,2,FALSE), TRUE, VLOOKUP(J918, $A$9:$B$23, 2,FALSE))</f>
        <v/>
      </c>
      <c r="Q918" t="str" cm="1">
        <f t="array" aca="1" ref="Q918" ca="1">_xlfn.IFS(NOT($H918), "", $G918&lt;2, VLOOKUP("EMPTY",$D$29:$E$31,2,FALSE), $G918&gt;2, VLOOKUP("OVER",$D$29:$E$31,2,FALSE), TRUE, VLOOKUP(K918, $A$9:$B$23, 2,FALSE))</f>
        <v/>
      </c>
    </row>
    <row r="919" spans="6:17" x14ac:dyDescent="0.3">
      <c r="F919">
        <f ca="1">COUNTIF(OFFSET('정보 입력 시트'!$G922, 0, 0, 1, 15), $E$2)</f>
        <v>0</v>
      </c>
      <c r="G919">
        <f ca="1">COUNTIF(OFFSET('정보 입력 시트'!$G922, 0, 0, 1, 15), $E$3)</f>
        <v>0</v>
      </c>
      <c r="H919" t="b">
        <f t="shared" ca="1" si="81"/>
        <v>0</v>
      </c>
      <c r="I919" t="str">
        <f ca="1">IF(NOT($H919), "", IF($F919=1,MATCH($E$2,OFFSET('정보 입력 시트'!$G922, 0, 0, 1, 15),0),0))</f>
        <v/>
      </c>
      <c r="J919" t="str">
        <f ca="1">IF(NOT($H919),"",IF($G919&lt;1, 0, MATCH($E$3,OFFSET('정보 입력 시트'!$G922, 0, 0, 1, 15),0)))</f>
        <v/>
      </c>
      <c r="K919" t="str">
        <f ca="1">IF(NOT($H919),"",IF($G919&lt;2, 0, MATCH($E$3,OFFSET('정보 입력 시트'!$G922, 0, J919, 1, 15-J919),0)+J919))</f>
        <v/>
      </c>
      <c r="L919" t="str">
        <f t="shared" ca="1" si="82"/>
        <v/>
      </c>
      <c r="M919" t="str" cm="1">
        <f t="array" aca="1" ref="M919" ca="1">_xlfn.IFS(NOT($H919),"",$L919=0,0,TRUE,J919)</f>
        <v/>
      </c>
      <c r="N919" t="str" cm="1">
        <f t="array" aca="1" ref="N919" ca="1">_xlfn.IFS(NOT($H919),"",$L919=0,0,TRUE,K919)</f>
        <v/>
      </c>
      <c r="O919" t="str" cm="1">
        <f t="array" aca="1" ref="O919" ca="1">_xlfn.IFS(NOT($H919), "", $F919=0, IF($G919=0, VLOOKUP("EMPTY",$D$29:$E$31,2,FALSE), VLOOKUP("REQUIRED",$D$29:$E$31,2,FALSE)), $F919&gt;1, VLOOKUP("OVER",$D$29:$E$31,2,FALSE), TRUE, VLOOKUP(I919, $A$9:$B$23, 2,FALSE))</f>
        <v/>
      </c>
      <c r="P919" t="str" cm="1">
        <f t="array" aca="1" ref="P919" ca="1">_xlfn.IFS(NOT($H919), "", $G919&lt;1, VLOOKUP("EMPTY",$D$29:$E$31,2,FALSE), $G919&gt;2, VLOOKUP("OVER",$D$29:$E$31,2,FALSE), TRUE, VLOOKUP(J919, $A$9:$B$23, 2,FALSE))</f>
        <v/>
      </c>
      <c r="Q919" t="str" cm="1">
        <f t="array" aca="1" ref="Q919" ca="1">_xlfn.IFS(NOT($H919), "", $G919&lt;2, VLOOKUP("EMPTY",$D$29:$E$31,2,FALSE), $G919&gt;2, VLOOKUP("OVER",$D$29:$E$31,2,FALSE), TRUE, VLOOKUP(K919, $A$9:$B$23, 2,FALSE))</f>
        <v/>
      </c>
    </row>
    <row r="920" spans="6:17" x14ac:dyDescent="0.3">
      <c r="F920">
        <f ca="1">COUNTIF(OFFSET('정보 입력 시트'!$G923, 0, 0, 1, 15), $E$2)</f>
        <v>0</v>
      </c>
      <c r="G920">
        <f ca="1">COUNTIF(OFFSET('정보 입력 시트'!$G923, 0, 0, 1, 15), $E$3)</f>
        <v>0</v>
      </c>
      <c r="H920" t="b">
        <f t="shared" ca="1" si="81"/>
        <v>0</v>
      </c>
      <c r="I920" t="str">
        <f ca="1">IF(NOT($H920), "", IF($F920=1,MATCH($E$2,OFFSET('정보 입력 시트'!$G923, 0, 0, 1, 15),0),0))</f>
        <v/>
      </c>
      <c r="J920" t="str">
        <f ca="1">IF(NOT($H920),"",IF($G920&lt;1, 0, MATCH($E$3,OFFSET('정보 입력 시트'!$G923, 0, 0, 1, 15),0)))</f>
        <v/>
      </c>
      <c r="K920" t="str">
        <f ca="1">IF(NOT($H920),"",IF($G920&lt;2, 0, MATCH($E$3,OFFSET('정보 입력 시트'!$G923, 0, J920, 1, 15-J920),0)+J920))</f>
        <v/>
      </c>
      <c r="L920" t="str">
        <f t="shared" ca="1" si="82"/>
        <v/>
      </c>
      <c r="M920" t="str" cm="1">
        <f t="array" aca="1" ref="M920" ca="1">_xlfn.IFS(NOT($H920),"",$L920=0,0,TRUE,J920)</f>
        <v/>
      </c>
      <c r="N920" t="str" cm="1">
        <f t="array" aca="1" ref="N920" ca="1">_xlfn.IFS(NOT($H920),"",$L920=0,0,TRUE,K920)</f>
        <v/>
      </c>
      <c r="O920" t="str" cm="1">
        <f t="array" aca="1" ref="O920" ca="1">_xlfn.IFS(NOT($H920), "", $F920=0, IF($G920=0, VLOOKUP("EMPTY",$D$29:$E$31,2,FALSE), VLOOKUP("REQUIRED",$D$29:$E$31,2,FALSE)), $F920&gt;1, VLOOKUP("OVER",$D$29:$E$31,2,FALSE), TRUE, VLOOKUP(I920, $A$9:$B$23, 2,FALSE))</f>
        <v/>
      </c>
      <c r="P920" t="str" cm="1">
        <f t="array" aca="1" ref="P920" ca="1">_xlfn.IFS(NOT($H920), "", $G920&lt;1, VLOOKUP("EMPTY",$D$29:$E$31,2,FALSE), $G920&gt;2, VLOOKUP("OVER",$D$29:$E$31,2,FALSE), TRUE, VLOOKUP(J920, $A$9:$B$23, 2,FALSE))</f>
        <v/>
      </c>
      <c r="Q920" t="str" cm="1">
        <f t="array" aca="1" ref="Q920" ca="1">_xlfn.IFS(NOT($H920), "", $G920&lt;2, VLOOKUP("EMPTY",$D$29:$E$31,2,FALSE), $G920&gt;2, VLOOKUP("OVER",$D$29:$E$31,2,FALSE), TRUE, VLOOKUP(K920, $A$9:$B$23, 2,FALSE))</f>
        <v/>
      </c>
    </row>
    <row r="921" spans="6:17" x14ac:dyDescent="0.3">
      <c r="F921">
        <f ca="1">COUNTIF(OFFSET('정보 입력 시트'!$G924, 0, 0, 1, 15), $E$2)</f>
        <v>0</v>
      </c>
      <c r="G921">
        <f ca="1">COUNTIF(OFFSET('정보 입력 시트'!$G924, 0, 0, 1, 15), $E$3)</f>
        <v>0</v>
      </c>
      <c r="H921" t="b">
        <f t="shared" ca="1" si="81"/>
        <v>0</v>
      </c>
      <c r="I921" t="str">
        <f ca="1">IF(NOT($H921), "", IF($F921=1,MATCH($E$2,OFFSET('정보 입력 시트'!$G924, 0, 0, 1, 15),0),0))</f>
        <v/>
      </c>
      <c r="J921" t="str">
        <f ca="1">IF(NOT($H921),"",IF($G921&lt;1, 0, MATCH($E$3,OFFSET('정보 입력 시트'!$G924, 0, 0, 1, 15),0)))</f>
        <v/>
      </c>
      <c r="K921" t="str">
        <f ca="1">IF(NOT($H921),"",IF($G921&lt;2, 0, MATCH($E$3,OFFSET('정보 입력 시트'!$G924, 0, J921, 1, 15-J921),0)+J921))</f>
        <v/>
      </c>
      <c r="L921" t="str">
        <f t="shared" ca="1" si="82"/>
        <v/>
      </c>
      <c r="M921" t="str" cm="1">
        <f t="array" aca="1" ref="M921" ca="1">_xlfn.IFS(NOT($H921),"",$L921=0,0,TRUE,J921)</f>
        <v/>
      </c>
      <c r="N921" t="str" cm="1">
        <f t="array" aca="1" ref="N921" ca="1">_xlfn.IFS(NOT($H921),"",$L921=0,0,TRUE,K921)</f>
        <v/>
      </c>
      <c r="O921" t="str" cm="1">
        <f t="array" aca="1" ref="O921" ca="1">_xlfn.IFS(NOT($H921), "", $F921=0, IF($G921=0, VLOOKUP("EMPTY",$D$29:$E$31,2,FALSE), VLOOKUP("REQUIRED",$D$29:$E$31,2,FALSE)), $F921&gt;1, VLOOKUP("OVER",$D$29:$E$31,2,FALSE), TRUE, VLOOKUP(I921, $A$9:$B$23, 2,FALSE))</f>
        <v/>
      </c>
      <c r="P921" t="str" cm="1">
        <f t="array" aca="1" ref="P921" ca="1">_xlfn.IFS(NOT($H921), "", $G921&lt;1, VLOOKUP("EMPTY",$D$29:$E$31,2,FALSE), $G921&gt;2, VLOOKUP("OVER",$D$29:$E$31,2,FALSE), TRUE, VLOOKUP(J921, $A$9:$B$23, 2,FALSE))</f>
        <v/>
      </c>
      <c r="Q921" t="str" cm="1">
        <f t="array" aca="1" ref="Q921" ca="1">_xlfn.IFS(NOT($H921), "", $G921&lt;2, VLOOKUP("EMPTY",$D$29:$E$31,2,FALSE), $G921&gt;2, VLOOKUP("OVER",$D$29:$E$31,2,FALSE), TRUE, VLOOKUP(K921, $A$9:$B$23, 2,FALSE))</f>
        <v/>
      </c>
    </row>
    <row r="922" spans="6:17" x14ac:dyDescent="0.3">
      <c r="F922">
        <f ca="1">COUNTIF(OFFSET('정보 입력 시트'!$G925, 0, 0, 1, 15), $E$2)</f>
        <v>0</v>
      </c>
      <c r="G922">
        <f ca="1">COUNTIF(OFFSET('정보 입력 시트'!$G925, 0, 0, 1, 15), $E$3)</f>
        <v>0</v>
      </c>
      <c r="H922" t="b">
        <f t="shared" ca="1" si="81"/>
        <v>0</v>
      </c>
      <c r="I922" t="str">
        <f ca="1">IF(NOT($H922), "", IF($F922=1,MATCH($E$2,OFFSET('정보 입력 시트'!$G925, 0, 0, 1, 15),0),0))</f>
        <v/>
      </c>
      <c r="J922" t="str">
        <f ca="1">IF(NOT($H922),"",IF($G922&lt;1, 0, MATCH($E$3,OFFSET('정보 입력 시트'!$G925, 0, 0, 1, 15),0)))</f>
        <v/>
      </c>
      <c r="K922" t="str">
        <f ca="1">IF(NOT($H922),"",IF($G922&lt;2, 0, MATCH($E$3,OFFSET('정보 입력 시트'!$G925, 0, J922, 1, 15-J922),0)+J922))</f>
        <v/>
      </c>
      <c r="L922" t="str">
        <f t="shared" ca="1" si="82"/>
        <v/>
      </c>
      <c r="M922" t="str" cm="1">
        <f t="array" aca="1" ref="M922" ca="1">_xlfn.IFS(NOT($H922),"",$L922=0,0,TRUE,J922)</f>
        <v/>
      </c>
      <c r="N922" t="str" cm="1">
        <f t="array" aca="1" ref="N922" ca="1">_xlfn.IFS(NOT($H922),"",$L922=0,0,TRUE,K922)</f>
        <v/>
      </c>
      <c r="O922" t="str" cm="1">
        <f t="array" aca="1" ref="O922" ca="1">_xlfn.IFS(NOT($H922), "", $F922=0, IF($G922=0, VLOOKUP("EMPTY",$D$29:$E$31,2,FALSE), VLOOKUP("REQUIRED",$D$29:$E$31,2,FALSE)), $F922&gt;1, VLOOKUP("OVER",$D$29:$E$31,2,FALSE), TRUE, VLOOKUP(I922, $A$9:$B$23, 2,FALSE))</f>
        <v/>
      </c>
      <c r="P922" t="str" cm="1">
        <f t="array" aca="1" ref="P922" ca="1">_xlfn.IFS(NOT($H922), "", $G922&lt;1, VLOOKUP("EMPTY",$D$29:$E$31,2,FALSE), $G922&gt;2, VLOOKUP("OVER",$D$29:$E$31,2,FALSE), TRUE, VLOOKUP(J922, $A$9:$B$23, 2,FALSE))</f>
        <v/>
      </c>
      <c r="Q922" t="str" cm="1">
        <f t="array" aca="1" ref="Q922" ca="1">_xlfn.IFS(NOT($H922), "", $G922&lt;2, VLOOKUP("EMPTY",$D$29:$E$31,2,FALSE), $G922&gt;2, VLOOKUP("OVER",$D$29:$E$31,2,FALSE), TRUE, VLOOKUP(K922, $A$9:$B$23, 2,FALSE))</f>
        <v/>
      </c>
    </row>
    <row r="923" spans="6:17" x14ac:dyDescent="0.3">
      <c r="F923">
        <f ca="1">COUNTIF(OFFSET('정보 입력 시트'!$G926, 0, 0, 1, 15), $E$2)</f>
        <v>0</v>
      </c>
      <c r="G923">
        <f ca="1">COUNTIF(OFFSET('정보 입력 시트'!$G926, 0, 0, 1, 15), $E$3)</f>
        <v>0</v>
      </c>
      <c r="H923" t="b">
        <f t="shared" ca="1" si="81"/>
        <v>0</v>
      </c>
      <c r="I923" t="str">
        <f ca="1">IF(NOT($H923), "", IF($F923=1,MATCH($E$2,OFFSET('정보 입력 시트'!$G926, 0, 0, 1, 15),0),0))</f>
        <v/>
      </c>
      <c r="J923" t="str">
        <f ca="1">IF(NOT($H923),"",IF($G923&lt;1, 0, MATCH($E$3,OFFSET('정보 입력 시트'!$G926, 0, 0, 1, 15),0)))</f>
        <v/>
      </c>
      <c r="K923" t="str">
        <f ca="1">IF(NOT($H923),"",IF($G923&lt;2, 0, MATCH($E$3,OFFSET('정보 입력 시트'!$G926, 0, J923, 1, 15-J923),0)+J923))</f>
        <v/>
      </c>
      <c r="L923" t="str">
        <f t="shared" ca="1" si="82"/>
        <v/>
      </c>
      <c r="M923" t="str" cm="1">
        <f t="array" aca="1" ref="M923" ca="1">_xlfn.IFS(NOT($H923),"",$L923=0,0,TRUE,J923)</f>
        <v/>
      </c>
      <c r="N923" t="str" cm="1">
        <f t="array" aca="1" ref="N923" ca="1">_xlfn.IFS(NOT($H923),"",$L923=0,0,TRUE,K923)</f>
        <v/>
      </c>
      <c r="O923" t="str" cm="1">
        <f t="array" aca="1" ref="O923" ca="1">_xlfn.IFS(NOT($H923), "", $F923=0, IF($G923=0, VLOOKUP("EMPTY",$D$29:$E$31,2,FALSE), VLOOKUP("REQUIRED",$D$29:$E$31,2,FALSE)), $F923&gt;1, VLOOKUP("OVER",$D$29:$E$31,2,FALSE), TRUE, VLOOKUP(I923, $A$9:$B$23, 2,FALSE))</f>
        <v/>
      </c>
      <c r="P923" t="str" cm="1">
        <f t="array" aca="1" ref="P923" ca="1">_xlfn.IFS(NOT($H923), "", $G923&lt;1, VLOOKUP("EMPTY",$D$29:$E$31,2,FALSE), $G923&gt;2, VLOOKUP("OVER",$D$29:$E$31,2,FALSE), TRUE, VLOOKUP(J923, $A$9:$B$23, 2,FALSE))</f>
        <v/>
      </c>
      <c r="Q923" t="str" cm="1">
        <f t="array" aca="1" ref="Q923" ca="1">_xlfn.IFS(NOT($H923), "", $G923&lt;2, VLOOKUP("EMPTY",$D$29:$E$31,2,FALSE), $G923&gt;2, VLOOKUP("OVER",$D$29:$E$31,2,FALSE), TRUE, VLOOKUP(K923, $A$9:$B$23, 2,FALSE))</f>
        <v/>
      </c>
    </row>
    <row r="924" spans="6:17" x14ac:dyDescent="0.3">
      <c r="F924">
        <f ca="1">COUNTIF(OFFSET('정보 입력 시트'!$G927, 0, 0, 1, 15), $E$2)</f>
        <v>0</v>
      </c>
      <c r="G924">
        <f ca="1">COUNTIF(OFFSET('정보 입력 시트'!$G927, 0, 0, 1, 15), $E$3)</f>
        <v>0</v>
      </c>
      <c r="H924" t="b">
        <f t="shared" ca="1" si="81"/>
        <v>0</v>
      </c>
      <c r="I924" t="str">
        <f ca="1">IF(NOT($H924), "", IF($F924=1,MATCH($E$2,OFFSET('정보 입력 시트'!$G927, 0, 0, 1, 15),0),0))</f>
        <v/>
      </c>
      <c r="J924" t="str">
        <f ca="1">IF(NOT($H924),"",IF($G924&lt;1, 0, MATCH($E$3,OFFSET('정보 입력 시트'!$G927, 0, 0, 1, 15),0)))</f>
        <v/>
      </c>
      <c r="K924" t="str">
        <f ca="1">IF(NOT($H924),"",IF($G924&lt;2, 0, MATCH($E$3,OFFSET('정보 입력 시트'!$G927, 0, J924, 1, 15-J924),0)+J924))</f>
        <v/>
      </c>
      <c r="L924" t="str">
        <f t="shared" ca="1" si="82"/>
        <v/>
      </c>
      <c r="M924" t="str" cm="1">
        <f t="array" aca="1" ref="M924" ca="1">_xlfn.IFS(NOT($H924),"",$L924=0,0,TRUE,J924)</f>
        <v/>
      </c>
      <c r="N924" t="str" cm="1">
        <f t="array" aca="1" ref="N924" ca="1">_xlfn.IFS(NOT($H924),"",$L924=0,0,TRUE,K924)</f>
        <v/>
      </c>
      <c r="O924" t="str" cm="1">
        <f t="array" aca="1" ref="O924" ca="1">_xlfn.IFS(NOT($H924), "", $F924=0, IF($G924=0, VLOOKUP("EMPTY",$D$29:$E$31,2,FALSE), VLOOKUP("REQUIRED",$D$29:$E$31,2,FALSE)), $F924&gt;1, VLOOKUP("OVER",$D$29:$E$31,2,FALSE), TRUE, VLOOKUP(I924, $A$9:$B$23, 2,FALSE))</f>
        <v/>
      </c>
      <c r="P924" t="str" cm="1">
        <f t="array" aca="1" ref="P924" ca="1">_xlfn.IFS(NOT($H924), "", $G924&lt;1, VLOOKUP("EMPTY",$D$29:$E$31,2,FALSE), $G924&gt;2, VLOOKUP("OVER",$D$29:$E$31,2,FALSE), TRUE, VLOOKUP(J924, $A$9:$B$23, 2,FALSE))</f>
        <v/>
      </c>
      <c r="Q924" t="str" cm="1">
        <f t="array" aca="1" ref="Q924" ca="1">_xlfn.IFS(NOT($H924), "", $G924&lt;2, VLOOKUP("EMPTY",$D$29:$E$31,2,FALSE), $G924&gt;2, VLOOKUP("OVER",$D$29:$E$31,2,FALSE), TRUE, VLOOKUP(K924, $A$9:$B$23, 2,FALSE))</f>
        <v/>
      </c>
    </row>
    <row r="925" spans="6:17" x14ac:dyDescent="0.3">
      <c r="F925">
        <f ca="1">COUNTIF(OFFSET('정보 입력 시트'!$G928, 0, 0, 1, 15), $E$2)</f>
        <v>0</v>
      </c>
      <c r="G925">
        <f ca="1">COUNTIF(OFFSET('정보 입력 시트'!$G928, 0, 0, 1, 15), $E$3)</f>
        <v>0</v>
      </c>
      <c r="H925" t="b">
        <f t="shared" ca="1" si="81"/>
        <v>0</v>
      </c>
      <c r="I925" t="str">
        <f ca="1">IF(NOT($H925), "", IF($F925=1,MATCH($E$2,OFFSET('정보 입력 시트'!$G928, 0, 0, 1, 15),0),0))</f>
        <v/>
      </c>
      <c r="J925" t="str">
        <f ca="1">IF(NOT($H925),"",IF($G925&lt;1, 0, MATCH($E$3,OFFSET('정보 입력 시트'!$G928, 0, 0, 1, 15),0)))</f>
        <v/>
      </c>
      <c r="K925" t="str">
        <f ca="1">IF(NOT($H925),"",IF($G925&lt;2, 0, MATCH($E$3,OFFSET('정보 입력 시트'!$G928, 0, J925, 1, 15-J925),0)+J925))</f>
        <v/>
      </c>
      <c r="L925" t="str">
        <f t="shared" ca="1" si="82"/>
        <v/>
      </c>
      <c r="M925" t="str" cm="1">
        <f t="array" aca="1" ref="M925" ca="1">_xlfn.IFS(NOT($H925),"",$L925=0,0,TRUE,J925)</f>
        <v/>
      </c>
      <c r="N925" t="str" cm="1">
        <f t="array" aca="1" ref="N925" ca="1">_xlfn.IFS(NOT($H925),"",$L925=0,0,TRUE,K925)</f>
        <v/>
      </c>
      <c r="O925" t="str" cm="1">
        <f t="array" aca="1" ref="O925" ca="1">_xlfn.IFS(NOT($H925), "", $F925=0, IF($G925=0, VLOOKUP("EMPTY",$D$29:$E$31,2,FALSE), VLOOKUP("REQUIRED",$D$29:$E$31,2,FALSE)), $F925&gt;1, VLOOKUP("OVER",$D$29:$E$31,2,FALSE), TRUE, VLOOKUP(I925, $A$9:$B$23, 2,FALSE))</f>
        <v/>
      </c>
      <c r="P925" t="str" cm="1">
        <f t="array" aca="1" ref="P925" ca="1">_xlfn.IFS(NOT($H925), "", $G925&lt;1, VLOOKUP("EMPTY",$D$29:$E$31,2,FALSE), $G925&gt;2, VLOOKUP("OVER",$D$29:$E$31,2,FALSE), TRUE, VLOOKUP(J925, $A$9:$B$23, 2,FALSE))</f>
        <v/>
      </c>
      <c r="Q925" t="str" cm="1">
        <f t="array" aca="1" ref="Q925" ca="1">_xlfn.IFS(NOT($H925), "", $G925&lt;2, VLOOKUP("EMPTY",$D$29:$E$31,2,FALSE), $G925&gt;2, VLOOKUP("OVER",$D$29:$E$31,2,FALSE), TRUE, VLOOKUP(K925, $A$9:$B$23, 2,FALSE))</f>
        <v/>
      </c>
    </row>
    <row r="926" spans="6:17" x14ac:dyDescent="0.3">
      <c r="F926">
        <f ca="1">COUNTIF(OFFSET('정보 입력 시트'!$G929, 0, 0, 1, 15), $E$2)</f>
        <v>0</v>
      </c>
      <c r="G926">
        <f ca="1">COUNTIF(OFFSET('정보 입력 시트'!$G929, 0, 0, 1, 15), $E$3)</f>
        <v>0</v>
      </c>
      <c r="H926" t="b">
        <f t="shared" ca="1" si="81"/>
        <v>0</v>
      </c>
      <c r="I926" t="str">
        <f ca="1">IF(NOT($H926), "", IF($F926=1,MATCH($E$2,OFFSET('정보 입력 시트'!$G929, 0, 0, 1, 15),0),0))</f>
        <v/>
      </c>
      <c r="J926" t="str">
        <f ca="1">IF(NOT($H926),"",IF($G926&lt;1, 0, MATCH($E$3,OFFSET('정보 입력 시트'!$G929, 0, 0, 1, 15),0)))</f>
        <v/>
      </c>
      <c r="K926" t="str">
        <f ca="1">IF(NOT($H926),"",IF($G926&lt;2, 0, MATCH($E$3,OFFSET('정보 입력 시트'!$G929, 0, J926, 1, 15-J926),0)+J926))</f>
        <v/>
      </c>
      <c r="L926" t="str">
        <f t="shared" ca="1" si="82"/>
        <v/>
      </c>
      <c r="M926" t="str" cm="1">
        <f t="array" aca="1" ref="M926" ca="1">_xlfn.IFS(NOT($H926),"",$L926=0,0,TRUE,J926)</f>
        <v/>
      </c>
      <c r="N926" t="str" cm="1">
        <f t="array" aca="1" ref="N926" ca="1">_xlfn.IFS(NOT($H926),"",$L926=0,0,TRUE,K926)</f>
        <v/>
      </c>
      <c r="O926" t="str" cm="1">
        <f t="array" aca="1" ref="O926" ca="1">_xlfn.IFS(NOT($H926), "", $F926=0, IF($G926=0, VLOOKUP("EMPTY",$D$29:$E$31,2,FALSE), VLOOKUP("REQUIRED",$D$29:$E$31,2,FALSE)), $F926&gt;1, VLOOKUP("OVER",$D$29:$E$31,2,FALSE), TRUE, VLOOKUP(I926, $A$9:$B$23, 2,FALSE))</f>
        <v/>
      </c>
      <c r="P926" t="str" cm="1">
        <f t="array" aca="1" ref="P926" ca="1">_xlfn.IFS(NOT($H926), "", $G926&lt;1, VLOOKUP("EMPTY",$D$29:$E$31,2,FALSE), $G926&gt;2, VLOOKUP("OVER",$D$29:$E$31,2,FALSE), TRUE, VLOOKUP(J926, $A$9:$B$23, 2,FALSE))</f>
        <v/>
      </c>
      <c r="Q926" t="str" cm="1">
        <f t="array" aca="1" ref="Q926" ca="1">_xlfn.IFS(NOT($H926), "", $G926&lt;2, VLOOKUP("EMPTY",$D$29:$E$31,2,FALSE), $G926&gt;2, VLOOKUP("OVER",$D$29:$E$31,2,FALSE), TRUE, VLOOKUP(K926, $A$9:$B$23, 2,FALSE))</f>
        <v/>
      </c>
    </row>
    <row r="927" spans="6:17" x14ac:dyDescent="0.3">
      <c r="F927">
        <f ca="1">COUNTIF(OFFSET('정보 입력 시트'!$G930, 0, 0, 1, 15), $E$2)</f>
        <v>0</v>
      </c>
      <c r="G927">
        <f ca="1">COUNTIF(OFFSET('정보 입력 시트'!$G930, 0, 0, 1, 15), $E$3)</f>
        <v>0</v>
      </c>
      <c r="H927" t="b">
        <f t="shared" ca="1" si="81"/>
        <v>0</v>
      </c>
      <c r="I927" t="str">
        <f ca="1">IF(NOT($H927), "", IF($F927=1,MATCH($E$2,OFFSET('정보 입력 시트'!$G930, 0, 0, 1, 15),0),0))</f>
        <v/>
      </c>
      <c r="J927" t="str">
        <f ca="1">IF(NOT($H927),"",IF($G927&lt;1, 0, MATCH($E$3,OFFSET('정보 입력 시트'!$G930, 0, 0, 1, 15),0)))</f>
        <v/>
      </c>
      <c r="K927" t="str">
        <f ca="1">IF(NOT($H927),"",IF($G927&lt;2, 0, MATCH($E$3,OFFSET('정보 입력 시트'!$G930, 0, J927, 1, 15-J927),0)+J927))</f>
        <v/>
      </c>
      <c r="L927" t="str">
        <f t="shared" ca="1" si="82"/>
        <v/>
      </c>
      <c r="M927" t="str" cm="1">
        <f t="array" aca="1" ref="M927" ca="1">_xlfn.IFS(NOT($H927),"",$L927=0,0,TRUE,J927)</f>
        <v/>
      </c>
      <c r="N927" t="str" cm="1">
        <f t="array" aca="1" ref="N927" ca="1">_xlfn.IFS(NOT($H927),"",$L927=0,0,TRUE,K927)</f>
        <v/>
      </c>
      <c r="O927" t="str" cm="1">
        <f t="array" aca="1" ref="O927" ca="1">_xlfn.IFS(NOT($H927), "", $F927=0, IF($G927=0, VLOOKUP("EMPTY",$D$29:$E$31,2,FALSE), VLOOKUP("REQUIRED",$D$29:$E$31,2,FALSE)), $F927&gt;1, VLOOKUP("OVER",$D$29:$E$31,2,FALSE), TRUE, VLOOKUP(I927, $A$9:$B$23, 2,FALSE))</f>
        <v/>
      </c>
      <c r="P927" t="str" cm="1">
        <f t="array" aca="1" ref="P927" ca="1">_xlfn.IFS(NOT($H927), "", $G927&lt;1, VLOOKUP("EMPTY",$D$29:$E$31,2,FALSE), $G927&gt;2, VLOOKUP("OVER",$D$29:$E$31,2,FALSE), TRUE, VLOOKUP(J927, $A$9:$B$23, 2,FALSE))</f>
        <v/>
      </c>
      <c r="Q927" t="str" cm="1">
        <f t="array" aca="1" ref="Q927" ca="1">_xlfn.IFS(NOT($H927), "", $G927&lt;2, VLOOKUP("EMPTY",$D$29:$E$31,2,FALSE), $G927&gt;2, VLOOKUP("OVER",$D$29:$E$31,2,FALSE), TRUE, VLOOKUP(K927, $A$9:$B$23, 2,FALSE))</f>
        <v/>
      </c>
    </row>
    <row r="928" spans="6:17" x14ac:dyDescent="0.3">
      <c r="F928">
        <f ca="1">COUNTIF(OFFSET('정보 입력 시트'!$G931, 0, 0, 1, 15), $E$2)</f>
        <v>0</v>
      </c>
      <c r="G928">
        <f ca="1">COUNTIF(OFFSET('정보 입력 시트'!$G931, 0, 0, 1, 15), $E$3)</f>
        <v>0</v>
      </c>
      <c r="H928" t="b">
        <f t="shared" ca="1" si="81"/>
        <v>0</v>
      </c>
      <c r="I928" t="str">
        <f ca="1">IF(NOT($H928), "", IF($F928=1,MATCH($E$2,OFFSET('정보 입력 시트'!$G931, 0, 0, 1, 15),0),0))</f>
        <v/>
      </c>
      <c r="J928" t="str">
        <f ca="1">IF(NOT($H928),"",IF($G928&lt;1, 0, MATCH($E$3,OFFSET('정보 입력 시트'!$G931, 0, 0, 1, 15),0)))</f>
        <v/>
      </c>
      <c r="K928" t="str">
        <f ca="1">IF(NOT($H928),"",IF($G928&lt;2, 0, MATCH($E$3,OFFSET('정보 입력 시트'!$G931, 0, J928, 1, 15-J928),0)+J928))</f>
        <v/>
      </c>
      <c r="L928" t="str">
        <f t="shared" ca="1" si="82"/>
        <v/>
      </c>
      <c r="M928" t="str" cm="1">
        <f t="array" aca="1" ref="M928" ca="1">_xlfn.IFS(NOT($H928),"",$L928=0,0,TRUE,J928)</f>
        <v/>
      </c>
      <c r="N928" t="str" cm="1">
        <f t="array" aca="1" ref="N928" ca="1">_xlfn.IFS(NOT($H928),"",$L928=0,0,TRUE,K928)</f>
        <v/>
      </c>
      <c r="O928" t="str" cm="1">
        <f t="array" aca="1" ref="O928" ca="1">_xlfn.IFS(NOT($H928), "", $F928=0, IF($G928=0, VLOOKUP("EMPTY",$D$29:$E$31,2,FALSE), VLOOKUP("REQUIRED",$D$29:$E$31,2,FALSE)), $F928&gt;1, VLOOKUP("OVER",$D$29:$E$31,2,FALSE), TRUE, VLOOKUP(I928, $A$9:$B$23, 2,FALSE))</f>
        <v/>
      </c>
      <c r="P928" t="str" cm="1">
        <f t="array" aca="1" ref="P928" ca="1">_xlfn.IFS(NOT($H928), "", $G928&lt;1, VLOOKUP("EMPTY",$D$29:$E$31,2,FALSE), $G928&gt;2, VLOOKUP("OVER",$D$29:$E$31,2,FALSE), TRUE, VLOOKUP(J928, $A$9:$B$23, 2,FALSE))</f>
        <v/>
      </c>
      <c r="Q928" t="str" cm="1">
        <f t="array" aca="1" ref="Q928" ca="1">_xlfn.IFS(NOT($H928), "", $G928&lt;2, VLOOKUP("EMPTY",$D$29:$E$31,2,FALSE), $G928&gt;2, VLOOKUP("OVER",$D$29:$E$31,2,FALSE), TRUE, VLOOKUP(K928, $A$9:$B$23, 2,FALSE))</f>
        <v/>
      </c>
    </row>
    <row r="929" spans="6:17" x14ac:dyDescent="0.3">
      <c r="F929">
        <f ca="1">COUNTIF(OFFSET('정보 입력 시트'!$G932, 0, 0, 1, 15), $E$2)</f>
        <v>0</v>
      </c>
      <c r="G929">
        <f ca="1">COUNTIF(OFFSET('정보 입력 시트'!$G932, 0, 0, 1, 15), $E$3)</f>
        <v>0</v>
      </c>
      <c r="H929" t="b">
        <f t="shared" ca="1" si="81"/>
        <v>0</v>
      </c>
      <c r="I929" t="str">
        <f ca="1">IF(NOT($H929), "", IF($F929=1,MATCH($E$2,OFFSET('정보 입력 시트'!$G932, 0, 0, 1, 15),0),0))</f>
        <v/>
      </c>
      <c r="J929" t="str">
        <f ca="1">IF(NOT($H929),"",IF($G929&lt;1, 0, MATCH($E$3,OFFSET('정보 입력 시트'!$G932, 0, 0, 1, 15),0)))</f>
        <v/>
      </c>
      <c r="K929" t="str">
        <f ca="1">IF(NOT($H929),"",IF($G929&lt;2, 0, MATCH($E$3,OFFSET('정보 입력 시트'!$G932, 0, J929, 1, 15-J929),0)+J929))</f>
        <v/>
      </c>
      <c r="L929" t="str">
        <f t="shared" ca="1" si="82"/>
        <v/>
      </c>
      <c r="M929" t="str" cm="1">
        <f t="array" aca="1" ref="M929" ca="1">_xlfn.IFS(NOT($H929),"",$L929=0,0,TRUE,J929)</f>
        <v/>
      </c>
      <c r="N929" t="str" cm="1">
        <f t="array" aca="1" ref="N929" ca="1">_xlfn.IFS(NOT($H929),"",$L929=0,0,TRUE,K929)</f>
        <v/>
      </c>
      <c r="O929" t="str" cm="1">
        <f t="array" aca="1" ref="O929" ca="1">_xlfn.IFS(NOT($H929), "", $F929=0, IF($G929=0, VLOOKUP("EMPTY",$D$29:$E$31,2,FALSE), VLOOKUP("REQUIRED",$D$29:$E$31,2,FALSE)), $F929&gt;1, VLOOKUP("OVER",$D$29:$E$31,2,FALSE), TRUE, VLOOKUP(I929, $A$9:$B$23, 2,FALSE))</f>
        <v/>
      </c>
      <c r="P929" t="str" cm="1">
        <f t="array" aca="1" ref="P929" ca="1">_xlfn.IFS(NOT($H929), "", $G929&lt;1, VLOOKUP("EMPTY",$D$29:$E$31,2,FALSE), $G929&gt;2, VLOOKUP("OVER",$D$29:$E$31,2,FALSE), TRUE, VLOOKUP(J929, $A$9:$B$23, 2,FALSE))</f>
        <v/>
      </c>
      <c r="Q929" t="str" cm="1">
        <f t="array" aca="1" ref="Q929" ca="1">_xlfn.IFS(NOT($H929), "", $G929&lt;2, VLOOKUP("EMPTY",$D$29:$E$31,2,FALSE), $G929&gt;2, VLOOKUP("OVER",$D$29:$E$31,2,FALSE), TRUE, VLOOKUP(K929, $A$9:$B$23, 2,FALSE))</f>
        <v/>
      </c>
    </row>
    <row r="930" spans="6:17" x14ac:dyDescent="0.3">
      <c r="F930">
        <f ca="1">COUNTIF(OFFSET('정보 입력 시트'!$G933, 0, 0, 1, 15), $E$2)</f>
        <v>0</v>
      </c>
      <c r="G930">
        <f ca="1">COUNTIF(OFFSET('정보 입력 시트'!$G933, 0, 0, 1, 15), $E$3)</f>
        <v>0</v>
      </c>
      <c r="H930" t="b">
        <f t="shared" ca="1" si="81"/>
        <v>0</v>
      </c>
      <c r="I930" t="str">
        <f ca="1">IF(NOT($H930), "", IF($F930=1,MATCH($E$2,OFFSET('정보 입력 시트'!$G933, 0, 0, 1, 15),0),0))</f>
        <v/>
      </c>
      <c r="J930" t="str">
        <f ca="1">IF(NOT($H930),"",IF($G930&lt;1, 0, MATCH($E$3,OFFSET('정보 입력 시트'!$G933, 0, 0, 1, 15),0)))</f>
        <v/>
      </c>
      <c r="K930" t="str">
        <f ca="1">IF(NOT($H930),"",IF($G930&lt;2, 0, MATCH($E$3,OFFSET('정보 입력 시트'!$G933, 0, J930, 1, 15-J930),0)+J930))</f>
        <v/>
      </c>
      <c r="L930" t="str">
        <f t="shared" ca="1" si="82"/>
        <v/>
      </c>
      <c r="M930" t="str" cm="1">
        <f t="array" aca="1" ref="M930" ca="1">_xlfn.IFS(NOT($H930),"",$L930=0,0,TRUE,J930)</f>
        <v/>
      </c>
      <c r="N930" t="str" cm="1">
        <f t="array" aca="1" ref="N930" ca="1">_xlfn.IFS(NOT($H930),"",$L930=0,0,TRUE,K930)</f>
        <v/>
      </c>
      <c r="O930" t="str" cm="1">
        <f t="array" aca="1" ref="O930" ca="1">_xlfn.IFS(NOT($H930), "", $F930=0, IF($G930=0, VLOOKUP("EMPTY",$D$29:$E$31,2,FALSE), VLOOKUP("REQUIRED",$D$29:$E$31,2,FALSE)), $F930&gt;1, VLOOKUP("OVER",$D$29:$E$31,2,FALSE), TRUE, VLOOKUP(I930, $A$9:$B$23, 2,FALSE))</f>
        <v/>
      </c>
      <c r="P930" t="str" cm="1">
        <f t="array" aca="1" ref="P930" ca="1">_xlfn.IFS(NOT($H930), "", $G930&lt;1, VLOOKUP("EMPTY",$D$29:$E$31,2,FALSE), $G930&gt;2, VLOOKUP("OVER",$D$29:$E$31,2,FALSE), TRUE, VLOOKUP(J930, $A$9:$B$23, 2,FALSE))</f>
        <v/>
      </c>
      <c r="Q930" t="str" cm="1">
        <f t="array" aca="1" ref="Q930" ca="1">_xlfn.IFS(NOT($H930), "", $G930&lt;2, VLOOKUP("EMPTY",$D$29:$E$31,2,FALSE), $G930&gt;2, VLOOKUP("OVER",$D$29:$E$31,2,FALSE), TRUE, VLOOKUP(K930, $A$9:$B$23, 2,FALSE))</f>
        <v/>
      </c>
    </row>
    <row r="931" spans="6:17" x14ac:dyDescent="0.3">
      <c r="F931">
        <f ca="1">COUNTIF(OFFSET('정보 입력 시트'!$G934, 0, 0, 1, 15), $E$2)</f>
        <v>0</v>
      </c>
      <c r="G931">
        <f ca="1">COUNTIF(OFFSET('정보 입력 시트'!$G934, 0, 0, 1, 15), $E$3)</f>
        <v>0</v>
      </c>
      <c r="H931" t="b">
        <f t="shared" ca="1" si="81"/>
        <v>0</v>
      </c>
      <c r="I931" t="str">
        <f ca="1">IF(NOT($H931), "", IF($F931=1,MATCH($E$2,OFFSET('정보 입력 시트'!$G934, 0, 0, 1, 15),0),0))</f>
        <v/>
      </c>
      <c r="J931" t="str">
        <f ca="1">IF(NOT($H931),"",IF($G931&lt;1, 0, MATCH($E$3,OFFSET('정보 입력 시트'!$G934, 0, 0, 1, 15),0)))</f>
        <v/>
      </c>
      <c r="K931" t="str">
        <f ca="1">IF(NOT($H931),"",IF($G931&lt;2, 0, MATCH($E$3,OFFSET('정보 입력 시트'!$G934, 0, J931, 1, 15-J931),0)+J931))</f>
        <v/>
      </c>
      <c r="L931" t="str">
        <f t="shared" ca="1" si="82"/>
        <v/>
      </c>
      <c r="M931" t="str" cm="1">
        <f t="array" aca="1" ref="M931" ca="1">_xlfn.IFS(NOT($H931),"",$L931=0,0,TRUE,J931)</f>
        <v/>
      </c>
      <c r="N931" t="str" cm="1">
        <f t="array" aca="1" ref="N931" ca="1">_xlfn.IFS(NOT($H931),"",$L931=0,0,TRUE,K931)</f>
        <v/>
      </c>
      <c r="O931" t="str" cm="1">
        <f t="array" aca="1" ref="O931" ca="1">_xlfn.IFS(NOT($H931), "", $F931=0, IF($G931=0, VLOOKUP("EMPTY",$D$29:$E$31,2,FALSE), VLOOKUP("REQUIRED",$D$29:$E$31,2,FALSE)), $F931&gt;1, VLOOKUP("OVER",$D$29:$E$31,2,FALSE), TRUE, VLOOKUP(I931, $A$9:$B$23, 2,FALSE))</f>
        <v/>
      </c>
      <c r="P931" t="str" cm="1">
        <f t="array" aca="1" ref="P931" ca="1">_xlfn.IFS(NOT($H931), "", $G931&lt;1, VLOOKUP("EMPTY",$D$29:$E$31,2,FALSE), $G931&gt;2, VLOOKUP("OVER",$D$29:$E$31,2,FALSE), TRUE, VLOOKUP(J931, $A$9:$B$23, 2,FALSE))</f>
        <v/>
      </c>
      <c r="Q931" t="str" cm="1">
        <f t="array" aca="1" ref="Q931" ca="1">_xlfn.IFS(NOT($H931), "", $G931&lt;2, VLOOKUP("EMPTY",$D$29:$E$31,2,FALSE), $G931&gt;2, VLOOKUP("OVER",$D$29:$E$31,2,FALSE), TRUE, VLOOKUP(K931, $A$9:$B$23, 2,FALSE))</f>
        <v/>
      </c>
    </row>
    <row r="932" spans="6:17" x14ac:dyDescent="0.3">
      <c r="F932">
        <f ca="1">COUNTIF(OFFSET('정보 입력 시트'!$G935, 0, 0, 1, 15), $E$2)</f>
        <v>0</v>
      </c>
      <c r="G932">
        <f ca="1">COUNTIF(OFFSET('정보 입력 시트'!$G935, 0, 0, 1, 15), $E$3)</f>
        <v>0</v>
      </c>
      <c r="H932" t="b">
        <f t="shared" ca="1" si="81"/>
        <v>0</v>
      </c>
      <c r="I932" t="str">
        <f ca="1">IF(NOT($H932), "", IF($F932=1,MATCH($E$2,OFFSET('정보 입력 시트'!$G935, 0, 0, 1, 15),0),0))</f>
        <v/>
      </c>
      <c r="J932" t="str">
        <f ca="1">IF(NOT($H932),"",IF($G932&lt;1, 0, MATCH($E$3,OFFSET('정보 입력 시트'!$G935, 0, 0, 1, 15),0)))</f>
        <v/>
      </c>
      <c r="K932" t="str">
        <f ca="1">IF(NOT($H932),"",IF($G932&lt;2, 0, MATCH($E$3,OFFSET('정보 입력 시트'!$G935, 0, J932, 1, 15-J932),0)+J932))</f>
        <v/>
      </c>
      <c r="L932" t="str">
        <f t="shared" ca="1" si="82"/>
        <v/>
      </c>
      <c r="M932" t="str" cm="1">
        <f t="array" aca="1" ref="M932" ca="1">_xlfn.IFS(NOT($H932),"",$L932=0,0,TRUE,J932)</f>
        <v/>
      </c>
      <c r="N932" t="str" cm="1">
        <f t="array" aca="1" ref="N932" ca="1">_xlfn.IFS(NOT($H932),"",$L932=0,0,TRUE,K932)</f>
        <v/>
      </c>
      <c r="O932" t="str" cm="1">
        <f t="array" aca="1" ref="O932" ca="1">_xlfn.IFS(NOT($H932), "", $F932=0, IF($G932=0, VLOOKUP("EMPTY",$D$29:$E$31,2,FALSE), VLOOKUP("REQUIRED",$D$29:$E$31,2,FALSE)), $F932&gt;1, VLOOKUP("OVER",$D$29:$E$31,2,FALSE), TRUE, VLOOKUP(I932, $A$9:$B$23, 2,FALSE))</f>
        <v/>
      </c>
      <c r="P932" t="str" cm="1">
        <f t="array" aca="1" ref="P932" ca="1">_xlfn.IFS(NOT($H932), "", $G932&lt;1, VLOOKUP("EMPTY",$D$29:$E$31,2,FALSE), $G932&gt;2, VLOOKUP("OVER",$D$29:$E$31,2,FALSE), TRUE, VLOOKUP(J932, $A$9:$B$23, 2,FALSE))</f>
        <v/>
      </c>
      <c r="Q932" t="str" cm="1">
        <f t="array" aca="1" ref="Q932" ca="1">_xlfn.IFS(NOT($H932), "", $G932&lt;2, VLOOKUP("EMPTY",$D$29:$E$31,2,FALSE), $G932&gt;2, VLOOKUP("OVER",$D$29:$E$31,2,FALSE), TRUE, VLOOKUP(K932, $A$9:$B$23, 2,FALSE))</f>
        <v/>
      </c>
    </row>
    <row r="933" spans="6:17" x14ac:dyDescent="0.3">
      <c r="F933">
        <f ca="1">COUNTIF(OFFSET('정보 입력 시트'!$G936, 0, 0, 1, 15), $E$2)</f>
        <v>0</v>
      </c>
      <c r="G933">
        <f ca="1">COUNTIF(OFFSET('정보 입력 시트'!$G936, 0, 0, 1, 15), $E$3)</f>
        <v>0</v>
      </c>
      <c r="H933" t="b">
        <f t="shared" ca="1" si="81"/>
        <v>0</v>
      </c>
      <c r="I933" t="str">
        <f ca="1">IF(NOT($H933), "", IF($F933=1,MATCH($E$2,OFFSET('정보 입력 시트'!$G936, 0, 0, 1, 15),0),0))</f>
        <v/>
      </c>
      <c r="J933" t="str">
        <f ca="1">IF(NOT($H933),"",IF($G933&lt;1, 0, MATCH($E$3,OFFSET('정보 입력 시트'!$G936, 0, 0, 1, 15),0)))</f>
        <v/>
      </c>
      <c r="K933" t="str">
        <f ca="1">IF(NOT($H933),"",IF($G933&lt;2, 0, MATCH($E$3,OFFSET('정보 입력 시트'!$G936, 0, J933, 1, 15-J933),0)+J933))</f>
        <v/>
      </c>
      <c r="L933" t="str">
        <f t="shared" ca="1" si="82"/>
        <v/>
      </c>
      <c r="M933" t="str" cm="1">
        <f t="array" aca="1" ref="M933" ca="1">_xlfn.IFS(NOT($H933),"",$L933=0,0,TRUE,J933)</f>
        <v/>
      </c>
      <c r="N933" t="str" cm="1">
        <f t="array" aca="1" ref="N933" ca="1">_xlfn.IFS(NOT($H933),"",$L933=0,0,TRUE,K933)</f>
        <v/>
      </c>
      <c r="O933" t="str" cm="1">
        <f t="array" aca="1" ref="O933" ca="1">_xlfn.IFS(NOT($H933), "", $F933=0, IF($G933=0, VLOOKUP("EMPTY",$D$29:$E$31,2,FALSE), VLOOKUP("REQUIRED",$D$29:$E$31,2,FALSE)), $F933&gt;1, VLOOKUP("OVER",$D$29:$E$31,2,FALSE), TRUE, VLOOKUP(I933, $A$9:$B$23, 2,FALSE))</f>
        <v/>
      </c>
      <c r="P933" t="str" cm="1">
        <f t="array" aca="1" ref="P933" ca="1">_xlfn.IFS(NOT($H933), "", $G933&lt;1, VLOOKUP("EMPTY",$D$29:$E$31,2,FALSE), $G933&gt;2, VLOOKUP("OVER",$D$29:$E$31,2,FALSE), TRUE, VLOOKUP(J933, $A$9:$B$23, 2,FALSE))</f>
        <v/>
      </c>
      <c r="Q933" t="str" cm="1">
        <f t="array" aca="1" ref="Q933" ca="1">_xlfn.IFS(NOT($H933), "", $G933&lt;2, VLOOKUP("EMPTY",$D$29:$E$31,2,FALSE), $G933&gt;2, VLOOKUP("OVER",$D$29:$E$31,2,FALSE), TRUE, VLOOKUP(K933, $A$9:$B$23, 2,FALSE))</f>
        <v/>
      </c>
    </row>
    <row r="934" spans="6:17" x14ac:dyDescent="0.3">
      <c r="F934">
        <f ca="1">COUNTIF(OFFSET('정보 입력 시트'!$G937, 0, 0, 1, 15), $E$2)</f>
        <v>0</v>
      </c>
      <c r="G934">
        <f ca="1">COUNTIF(OFFSET('정보 입력 시트'!$G937, 0, 0, 1, 15), $E$3)</f>
        <v>0</v>
      </c>
      <c r="H934" t="b">
        <f t="shared" ca="1" si="81"/>
        <v>0</v>
      </c>
      <c r="I934" t="str">
        <f ca="1">IF(NOT($H934), "", IF($F934=1,MATCH($E$2,OFFSET('정보 입력 시트'!$G937, 0, 0, 1, 15),0),0))</f>
        <v/>
      </c>
      <c r="J934" t="str">
        <f ca="1">IF(NOT($H934),"",IF($G934&lt;1, 0, MATCH($E$3,OFFSET('정보 입력 시트'!$G937, 0, 0, 1, 15),0)))</f>
        <v/>
      </c>
      <c r="K934" t="str">
        <f ca="1">IF(NOT($H934),"",IF($G934&lt;2, 0, MATCH($E$3,OFFSET('정보 입력 시트'!$G937, 0, J934, 1, 15-J934),0)+J934))</f>
        <v/>
      </c>
      <c r="L934" t="str">
        <f t="shared" ca="1" si="82"/>
        <v/>
      </c>
      <c r="M934" t="str" cm="1">
        <f t="array" aca="1" ref="M934" ca="1">_xlfn.IFS(NOT($H934),"",$L934=0,0,TRUE,J934)</f>
        <v/>
      </c>
      <c r="N934" t="str" cm="1">
        <f t="array" aca="1" ref="N934" ca="1">_xlfn.IFS(NOT($H934),"",$L934=0,0,TRUE,K934)</f>
        <v/>
      </c>
      <c r="O934" t="str" cm="1">
        <f t="array" aca="1" ref="O934" ca="1">_xlfn.IFS(NOT($H934), "", $F934=0, IF($G934=0, VLOOKUP("EMPTY",$D$29:$E$31,2,FALSE), VLOOKUP("REQUIRED",$D$29:$E$31,2,FALSE)), $F934&gt;1, VLOOKUP("OVER",$D$29:$E$31,2,FALSE), TRUE, VLOOKUP(I934, $A$9:$B$23, 2,FALSE))</f>
        <v/>
      </c>
      <c r="P934" t="str" cm="1">
        <f t="array" aca="1" ref="P934" ca="1">_xlfn.IFS(NOT($H934), "", $G934&lt;1, VLOOKUP("EMPTY",$D$29:$E$31,2,FALSE), $G934&gt;2, VLOOKUP("OVER",$D$29:$E$31,2,FALSE), TRUE, VLOOKUP(J934, $A$9:$B$23, 2,FALSE))</f>
        <v/>
      </c>
      <c r="Q934" t="str" cm="1">
        <f t="array" aca="1" ref="Q934" ca="1">_xlfn.IFS(NOT($H934), "", $G934&lt;2, VLOOKUP("EMPTY",$D$29:$E$31,2,FALSE), $G934&gt;2, VLOOKUP("OVER",$D$29:$E$31,2,FALSE), TRUE, VLOOKUP(K934, $A$9:$B$23, 2,FALSE))</f>
        <v/>
      </c>
    </row>
    <row r="935" spans="6:17" x14ac:dyDescent="0.3">
      <c r="F935">
        <f ca="1">COUNTIF(OFFSET('정보 입력 시트'!$G938, 0, 0, 1, 15), $E$2)</f>
        <v>0</v>
      </c>
      <c r="G935">
        <f ca="1">COUNTIF(OFFSET('정보 입력 시트'!$G938, 0, 0, 1, 15), $E$3)</f>
        <v>0</v>
      </c>
      <c r="H935" t="b">
        <f t="shared" ca="1" si="81"/>
        <v>0</v>
      </c>
      <c r="I935" t="str">
        <f ca="1">IF(NOT($H935), "", IF($F935=1,MATCH($E$2,OFFSET('정보 입력 시트'!$G938, 0, 0, 1, 15),0),0))</f>
        <v/>
      </c>
      <c r="J935" t="str">
        <f ca="1">IF(NOT($H935),"",IF($G935&lt;1, 0, MATCH($E$3,OFFSET('정보 입력 시트'!$G938, 0, 0, 1, 15),0)))</f>
        <v/>
      </c>
      <c r="K935" t="str">
        <f ca="1">IF(NOT($H935),"",IF($G935&lt;2, 0, MATCH($E$3,OFFSET('정보 입력 시트'!$G938, 0, J935, 1, 15-J935),0)+J935))</f>
        <v/>
      </c>
      <c r="L935" t="str">
        <f t="shared" ca="1" si="82"/>
        <v/>
      </c>
      <c r="M935" t="str" cm="1">
        <f t="array" aca="1" ref="M935" ca="1">_xlfn.IFS(NOT($H935),"",$L935=0,0,TRUE,J935)</f>
        <v/>
      </c>
      <c r="N935" t="str" cm="1">
        <f t="array" aca="1" ref="N935" ca="1">_xlfn.IFS(NOT($H935),"",$L935=0,0,TRUE,K935)</f>
        <v/>
      </c>
      <c r="O935" t="str" cm="1">
        <f t="array" aca="1" ref="O935" ca="1">_xlfn.IFS(NOT($H935), "", $F935=0, IF($G935=0, VLOOKUP("EMPTY",$D$29:$E$31,2,FALSE), VLOOKUP("REQUIRED",$D$29:$E$31,2,FALSE)), $F935&gt;1, VLOOKUP("OVER",$D$29:$E$31,2,FALSE), TRUE, VLOOKUP(I935, $A$9:$B$23, 2,FALSE))</f>
        <v/>
      </c>
      <c r="P935" t="str" cm="1">
        <f t="array" aca="1" ref="P935" ca="1">_xlfn.IFS(NOT($H935), "", $G935&lt;1, VLOOKUP("EMPTY",$D$29:$E$31,2,FALSE), $G935&gt;2, VLOOKUP("OVER",$D$29:$E$31,2,FALSE), TRUE, VLOOKUP(J935, $A$9:$B$23, 2,FALSE))</f>
        <v/>
      </c>
      <c r="Q935" t="str" cm="1">
        <f t="array" aca="1" ref="Q935" ca="1">_xlfn.IFS(NOT($H935), "", $G935&lt;2, VLOOKUP("EMPTY",$D$29:$E$31,2,FALSE), $G935&gt;2, VLOOKUP("OVER",$D$29:$E$31,2,FALSE), TRUE, VLOOKUP(K935, $A$9:$B$23, 2,FALSE))</f>
        <v/>
      </c>
    </row>
    <row r="936" spans="6:17" x14ac:dyDescent="0.3">
      <c r="F936">
        <f ca="1">COUNTIF(OFFSET('정보 입력 시트'!$G939, 0, 0, 1, 15), $E$2)</f>
        <v>0</v>
      </c>
      <c r="G936">
        <f ca="1">COUNTIF(OFFSET('정보 입력 시트'!$G939, 0, 0, 1, 15), $E$3)</f>
        <v>0</v>
      </c>
      <c r="H936" t="b">
        <f t="shared" ca="1" si="81"/>
        <v>0</v>
      </c>
      <c r="I936" t="str">
        <f ca="1">IF(NOT($H936), "", IF($F936=1,MATCH($E$2,OFFSET('정보 입력 시트'!$G939, 0, 0, 1, 15),0),0))</f>
        <v/>
      </c>
      <c r="J936" t="str">
        <f ca="1">IF(NOT($H936),"",IF($G936&lt;1, 0, MATCH($E$3,OFFSET('정보 입력 시트'!$G939, 0, 0, 1, 15),0)))</f>
        <v/>
      </c>
      <c r="K936" t="str">
        <f ca="1">IF(NOT($H936),"",IF($G936&lt;2, 0, MATCH($E$3,OFFSET('정보 입력 시트'!$G939, 0, J936, 1, 15-J936),0)+J936))</f>
        <v/>
      </c>
      <c r="L936" t="str">
        <f t="shared" ca="1" si="82"/>
        <v/>
      </c>
      <c r="M936" t="str" cm="1">
        <f t="array" aca="1" ref="M936" ca="1">_xlfn.IFS(NOT($H936),"",$L936=0,0,TRUE,J936)</f>
        <v/>
      </c>
      <c r="N936" t="str" cm="1">
        <f t="array" aca="1" ref="N936" ca="1">_xlfn.IFS(NOT($H936),"",$L936=0,0,TRUE,K936)</f>
        <v/>
      </c>
      <c r="O936" t="str" cm="1">
        <f t="array" aca="1" ref="O936" ca="1">_xlfn.IFS(NOT($H936), "", $F936=0, IF($G936=0, VLOOKUP("EMPTY",$D$29:$E$31,2,FALSE), VLOOKUP("REQUIRED",$D$29:$E$31,2,FALSE)), $F936&gt;1, VLOOKUP("OVER",$D$29:$E$31,2,FALSE), TRUE, VLOOKUP(I936, $A$9:$B$23, 2,FALSE))</f>
        <v/>
      </c>
      <c r="P936" t="str" cm="1">
        <f t="array" aca="1" ref="P936" ca="1">_xlfn.IFS(NOT($H936), "", $G936&lt;1, VLOOKUP("EMPTY",$D$29:$E$31,2,FALSE), $G936&gt;2, VLOOKUP("OVER",$D$29:$E$31,2,FALSE), TRUE, VLOOKUP(J936, $A$9:$B$23, 2,FALSE))</f>
        <v/>
      </c>
      <c r="Q936" t="str" cm="1">
        <f t="array" aca="1" ref="Q936" ca="1">_xlfn.IFS(NOT($H936), "", $G936&lt;2, VLOOKUP("EMPTY",$D$29:$E$31,2,FALSE), $G936&gt;2, VLOOKUP("OVER",$D$29:$E$31,2,FALSE), TRUE, VLOOKUP(K936, $A$9:$B$23, 2,FALSE))</f>
        <v/>
      </c>
    </row>
    <row r="937" spans="6:17" x14ac:dyDescent="0.3">
      <c r="F937">
        <f ca="1">COUNTIF(OFFSET('정보 입력 시트'!$G940, 0, 0, 1, 15), $E$2)</f>
        <v>0</v>
      </c>
      <c r="G937">
        <f ca="1">COUNTIF(OFFSET('정보 입력 시트'!$G940, 0, 0, 1, 15), $E$3)</f>
        <v>0</v>
      </c>
      <c r="H937" t="b">
        <f t="shared" ca="1" si="81"/>
        <v>0</v>
      </c>
      <c r="I937" t="str">
        <f ca="1">IF(NOT($H937), "", IF($F937=1,MATCH($E$2,OFFSET('정보 입력 시트'!$G940, 0, 0, 1, 15),0),0))</f>
        <v/>
      </c>
      <c r="J937" t="str">
        <f ca="1">IF(NOT($H937),"",IF($G937&lt;1, 0, MATCH($E$3,OFFSET('정보 입력 시트'!$G940, 0, 0, 1, 15),0)))</f>
        <v/>
      </c>
      <c r="K937" t="str">
        <f ca="1">IF(NOT($H937),"",IF($G937&lt;2, 0, MATCH($E$3,OFFSET('정보 입력 시트'!$G940, 0, J937, 1, 15-J937),0)+J937))</f>
        <v/>
      </c>
      <c r="L937" t="str">
        <f t="shared" ca="1" si="82"/>
        <v/>
      </c>
      <c r="M937" t="str" cm="1">
        <f t="array" aca="1" ref="M937" ca="1">_xlfn.IFS(NOT($H937),"",$L937=0,0,TRUE,J937)</f>
        <v/>
      </c>
      <c r="N937" t="str" cm="1">
        <f t="array" aca="1" ref="N937" ca="1">_xlfn.IFS(NOT($H937),"",$L937=0,0,TRUE,K937)</f>
        <v/>
      </c>
      <c r="O937" t="str" cm="1">
        <f t="array" aca="1" ref="O937" ca="1">_xlfn.IFS(NOT($H937), "", $F937=0, IF($G937=0, VLOOKUP("EMPTY",$D$29:$E$31,2,FALSE), VLOOKUP("REQUIRED",$D$29:$E$31,2,FALSE)), $F937&gt;1, VLOOKUP("OVER",$D$29:$E$31,2,FALSE), TRUE, VLOOKUP(I937, $A$9:$B$23, 2,FALSE))</f>
        <v/>
      </c>
      <c r="P937" t="str" cm="1">
        <f t="array" aca="1" ref="P937" ca="1">_xlfn.IFS(NOT($H937), "", $G937&lt;1, VLOOKUP("EMPTY",$D$29:$E$31,2,FALSE), $G937&gt;2, VLOOKUP("OVER",$D$29:$E$31,2,FALSE), TRUE, VLOOKUP(J937, $A$9:$B$23, 2,FALSE))</f>
        <v/>
      </c>
      <c r="Q937" t="str" cm="1">
        <f t="array" aca="1" ref="Q937" ca="1">_xlfn.IFS(NOT($H937), "", $G937&lt;2, VLOOKUP("EMPTY",$D$29:$E$31,2,FALSE), $G937&gt;2, VLOOKUP("OVER",$D$29:$E$31,2,FALSE), TRUE, VLOOKUP(K937, $A$9:$B$23, 2,FALSE))</f>
        <v/>
      </c>
    </row>
    <row r="938" spans="6:17" x14ac:dyDescent="0.3">
      <c r="F938">
        <f ca="1">COUNTIF(OFFSET('정보 입력 시트'!$G941, 0, 0, 1, 15), $E$2)</f>
        <v>0</v>
      </c>
      <c r="G938">
        <f ca="1">COUNTIF(OFFSET('정보 입력 시트'!$G941, 0, 0, 1, 15), $E$3)</f>
        <v>0</v>
      </c>
      <c r="H938" t="b">
        <f t="shared" ca="1" si="81"/>
        <v>0</v>
      </c>
      <c r="I938" t="str">
        <f ca="1">IF(NOT($H938), "", IF($F938=1,MATCH($E$2,OFFSET('정보 입력 시트'!$G941, 0, 0, 1, 15),0),0))</f>
        <v/>
      </c>
      <c r="J938" t="str">
        <f ca="1">IF(NOT($H938),"",IF($G938&lt;1, 0, MATCH($E$3,OFFSET('정보 입력 시트'!$G941, 0, 0, 1, 15),0)))</f>
        <v/>
      </c>
      <c r="K938" t="str">
        <f ca="1">IF(NOT($H938),"",IF($G938&lt;2, 0, MATCH($E$3,OFFSET('정보 입력 시트'!$G941, 0, J938, 1, 15-J938),0)+J938))</f>
        <v/>
      </c>
      <c r="L938" t="str">
        <f t="shared" ca="1" si="82"/>
        <v/>
      </c>
      <c r="M938" t="str" cm="1">
        <f t="array" aca="1" ref="M938" ca="1">_xlfn.IFS(NOT($H938),"",$L938=0,0,TRUE,J938)</f>
        <v/>
      </c>
      <c r="N938" t="str" cm="1">
        <f t="array" aca="1" ref="N938" ca="1">_xlfn.IFS(NOT($H938),"",$L938=0,0,TRUE,K938)</f>
        <v/>
      </c>
      <c r="O938" t="str" cm="1">
        <f t="array" aca="1" ref="O938" ca="1">_xlfn.IFS(NOT($H938), "", $F938=0, IF($G938=0, VLOOKUP("EMPTY",$D$29:$E$31,2,FALSE), VLOOKUP("REQUIRED",$D$29:$E$31,2,FALSE)), $F938&gt;1, VLOOKUP("OVER",$D$29:$E$31,2,FALSE), TRUE, VLOOKUP(I938, $A$9:$B$23, 2,FALSE))</f>
        <v/>
      </c>
      <c r="P938" t="str" cm="1">
        <f t="array" aca="1" ref="P938" ca="1">_xlfn.IFS(NOT($H938), "", $G938&lt;1, VLOOKUP("EMPTY",$D$29:$E$31,2,FALSE), $G938&gt;2, VLOOKUP("OVER",$D$29:$E$31,2,FALSE), TRUE, VLOOKUP(J938, $A$9:$B$23, 2,FALSE))</f>
        <v/>
      </c>
      <c r="Q938" t="str" cm="1">
        <f t="array" aca="1" ref="Q938" ca="1">_xlfn.IFS(NOT($H938), "", $G938&lt;2, VLOOKUP("EMPTY",$D$29:$E$31,2,FALSE), $G938&gt;2, VLOOKUP("OVER",$D$29:$E$31,2,FALSE), TRUE, VLOOKUP(K938, $A$9:$B$23, 2,FALSE))</f>
        <v/>
      </c>
    </row>
    <row r="939" spans="6:17" x14ac:dyDescent="0.3">
      <c r="F939">
        <f ca="1">COUNTIF(OFFSET('정보 입력 시트'!$G942, 0, 0, 1, 15), $E$2)</f>
        <v>0</v>
      </c>
      <c r="G939">
        <f ca="1">COUNTIF(OFFSET('정보 입력 시트'!$G942, 0, 0, 1, 15), $E$3)</f>
        <v>0</v>
      </c>
      <c r="H939" t="b">
        <f t="shared" ca="1" si="81"/>
        <v>0</v>
      </c>
      <c r="I939" t="str">
        <f ca="1">IF(NOT($H939), "", IF($F939=1,MATCH($E$2,OFFSET('정보 입력 시트'!$G942, 0, 0, 1, 15),0),0))</f>
        <v/>
      </c>
      <c r="J939" t="str">
        <f ca="1">IF(NOT($H939),"",IF($G939&lt;1, 0, MATCH($E$3,OFFSET('정보 입력 시트'!$G942, 0, 0, 1, 15),0)))</f>
        <v/>
      </c>
      <c r="K939" t="str">
        <f ca="1">IF(NOT($H939),"",IF($G939&lt;2, 0, MATCH($E$3,OFFSET('정보 입력 시트'!$G942, 0, J939, 1, 15-J939),0)+J939))</f>
        <v/>
      </c>
      <c r="L939" t="str">
        <f t="shared" ca="1" si="82"/>
        <v/>
      </c>
      <c r="M939" t="str" cm="1">
        <f t="array" aca="1" ref="M939" ca="1">_xlfn.IFS(NOT($H939),"",$L939=0,0,TRUE,J939)</f>
        <v/>
      </c>
      <c r="N939" t="str" cm="1">
        <f t="array" aca="1" ref="N939" ca="1">_xlfn.IFS(NOT($H939),"",$L939=0,0,TRUE,K939)</f>
        <v/>
      </c>
      <c r="O939" t="str" cm="1">
        <f t="array" aca="1" ref="O939" ca="1">_xlfn.IFS(NOT($H939), "", $F939=0, IF($G939=0, VLOOKUP("EMPTY",$D$29:$E$31,2,FALSE), VLOOKUP("REQUIRED",$D$29:$E$31,2,FALSE)), $F939&gt;1, VLOOKUP("OVER",$D$29:$E$31,2,FALSE), TRUE, VLOOKUP(I939, $A$9:$B$23, 2,FALSE))</f>
        <v/>
      </c>
      <c r="P939" t="str" cm="1">
        <f t="array" aca="1" ref="P939" ca="1">_xlfn.IFS(NOT($H939), "", $G939&lt;1, VLOOKUP("EMPTY",$D$29:$E$31,2,FALSE), $G939&gt;2, VLOOKUP("OVER",$D$29:$E$31,2,FALSE), TRUE, VLOOKUP(J939, $A$9:$B$23, 2,FALSE))</f>
        <v/>
      </c>
      <c r="Q939" t="str" cm="1">
        <f t="array" aca="1" ref="Q939" ca="1">_xlfn.IFS(NOT($H939), "", $G939&lt;2, VLOOKUP("EMPTY",$D$29:$E$31,2,FALSE), $G939&gt;2, VLOOKUP("OVER",$D$29:$E$31,2,FALSE), TRUE, VLOOKUP(K939, $A$9:$B$23, 2,FALSE))</f>
        <v/>
      </c>
    </row>
    <row r="940" spans="6:17" x14ac:dyDescent="0.3">
      <c r="F940">
        <f ca="1">COUNTIF(OFFSET('정보 입력 시트'!$G943, 0, 0, 1, 15), $E$2)</f>
        <v>0</v>
      </c>
      <c r="G940">
        <f ca="1">COUNTIF(OFFSET('정보 입력 시트'!$G943, 0, 0, 1, 15), $E$3)</f>
        <v>0</v>
      </c>
      <c r="H940" t="b">
        <f t="shared" ca="1" si="81"/>
        <v>0</v>
      </c>
      <c r="I940" t="str">
        <f ca="1">IF(NOT($H940), "", IF($F940=1,MATCH($E$2,OFFSET('정보 입력 시트'!$G943, 0, 0, 1, 15),0),0))</f>
        <v/>
      </c>
      <c r="J940" t="str">
        <f ca="1">IF(NOT($H940),"",IF($G940&lt;1, 0, MATCH($E$3,OFFSET('정보 입력 시트'!$G943, 0, 0, 1, 15),0)))</f>
        <v/>
      </c>
      <c r="K940" t="str">
        <f ca="1">IF(NOT($H940),"",IF($G940&lt;2, 0, MATCH($E$3,OFFSET('정보 입력 시트'!$G943, 0, J940, 1, 15-J940),0)+J940))</f>
        <v/>
      </c>
      <c r="L940" t="str">
        <f t="shared" ca="1" si="82"/>
        <v/>
      </c>
      <c r="M940" t="str" cm="1">
        <f t="array" aca="1" ref="M940" ca="1">_xlfn.IFS(NOT($H940),"",$L940=0,0,TRUE,J940)</f>
        <v/>
      </c>
      <c r="N940" t="str" cm="1">
        <f t="array" aca="1" ref="N940" ca="1">_xlfn.IFS(NOT($H940),"",$L940=0,0,TRUE,K940)</f>
        <v/>
      </c>
      <c r="O940" t="str" cm="1">
        <f t="array" aca="1" ref="O940" ca="1">_xlfn.IFS(NOT($H940), "", $F940=0, IF($G940=0, VLOOKUP("EMPTY",$D$29:$E$31,2,FALSE), VLOOKUP("REQUIRED",$D$29:$E$31,2,FALSE)), $F940&gt;1, VLOOKUP("OVER",$D$29:$E$31,2,FALSE), TRUE, VLOOKUP(I940, $A$9:$B$23, 2,FALSE))</f>
        <v/>
      </c>
      <c r="P940" t="str" cm="1">
        <f t="array" aca="1" ref="P940" ca="1">_xlfn.IFS(NOT($H940), "", $G940&lt;1, VLOOKUP("EMPTY",$D$29:$E$31,2,FALSE), $G940&gt;2, VLOOKUP("OVER",$D$29:$E$31,2,FALSE), TRUE, VLOOKUP(J940, $A$9:$B$23, 2,FALSE))</f>
        <v/>
      </c>
      <c r="Q940" t="str" cm="1">
        <f t="array" aca="1" ref="Q940" ca="1">_xlfn.IFS(NOT($H940), "", $G940&lt;2, VLOOKUP("EMPTY",$D$29:$E$31,2,FALSE), $G940&gt;2, VLOOKUP("OVER",$D$29:$E$31,2,FALSE), TRUE, VLOOKUP(K940, $A$9:$B$23, 2,FALSE))</f>
        <v/>
      </c>
    </row>
    <row r="941" spans="6:17" x14ac:dyDescent="0.3">
      <c r="F941">
        <f ca="1">COUNTIF(OFFSET('정보 입력 시트'!$G944, 0, 0, 1, 15), $E$2)</f>
        <v>0</v>
      </c>
      <c r="G941">
        <f ca="1">COUNTIF(OFFSET('정보 입력 시트'!$G944, 0, 0, 1, 15), $E$3)</f>
        <v>0</v>
      </c>
      <c r="H941" t="b">
        <f t="shared" ca="1" si="81"/>
        <v>0</v>
      </c>
      <c r="I941" t="str">
        <f ca="1">IF(NOT($H941), "", IF($F941=1,MATCH($E$2,OFFSET('정보 입력 시트'!$G944, 0, 0, 1, 15),0),0))</f>
        <v/>
      </c>
      <c r="J941" t="str">
        <f ca="1">IF(NOT($H941),"",IF($G941&lt;1, 0, MATCH($E$3,OFFSET('정보 입력 시트'!$G944, 0, 0, 1, 15),0)))</f>
        <v/>
      </c>
      <c r="K941" t="str">
        <f ca="1">IF(NOT($H941),"",IF($G941&lt;2, 0, MATCH($E$3,OFFSET('정보 입력 시트'!$G944, 0, J941, 1, 15-J941),0)+J941))</f>
        <v/>
      </c>
      <c r="L941" t="str">
        <f t="shared" ca="1" si="82"/>
        <v/>
      </c>
      <c r="M941" t="str" cm="1">
        <f t="array" aca="1" ref="M941" ca="1">_xlfn.IFS(NOT($H941),"",$L941=0,0,TRUE,J941)</f>
        <v/>
      </c>
      <c r="N941" t="str" cm="1">
        <f t="array" aca="1" ref="N941" ca="1">_xlfn.IFS(NOT($H941),"",$L941=0,0,TRUE,K941)</f>
        <v/>
      </c>
      <c r="O941" t="str" cm="1">
        <f t="array" aca="1" ref="O941" ca="1">_xlfn.IFS(NOT($H941), "", $F941=0, IF($G941=0, VLOOKUP("EMPTY",$D$29:$E$31,2,FALSE), VLOOKUP("REQUIRED",$D$29:$E$31,2,FALSE)), $F941&gt;1, VLOOKUP("OVER",$D$29:$E$31,2,FALSE), TRUE, VLOOKUP(I941, $A$9:$B$23, 2,FALSE))</f>
        <v/>
      </c>
      <c r="P941" t="str" cm="1">
        <f t="array" aca="1" ref="P941" ca="1">_xlfn.IFS(NOT($H941), "", $G941&lt;1, VLOOKUP("EMPTY",$D$29:$E$31,2,FALSE), $G941&gt;2, VLOOKUP("OVER",$D$29:$E$31,2,FALSE), TRUE, VLOOKUP(J941, $A$9:$B$23, 2,FALSE))</f>
        <v/>
      </c>
      <c r="Q941" t="str" cm="1">
        <f t="array" aca="1" ref="Q941" ca="1">_xlfn.IFS(NOT($H941), "", $G941&lt;2, VLOOKUP("EMPTY",$D$29:$E$31,2,FALSE), $G941&gt;2, VLOOKUP("OVER",$D$29:$E$31,2,FALSE), TRUE, VLOOKUP(K941, $A$9:$B$23, 2,FALSE))</f>
        <v/>
      </c>
    </row>
    <row r="942" spans="6:17" x14ac:dyDescent="0.3">
      <c r="F942">
        <f ca="1">COUNTIF(OFFSET('정보 입력 시트'!$G945, 0, 0, 1, 15), $E$2)</f>
        <v>0</v>
      </c>
      <c r="G942">
        <f ca="1">COUNTIF(OFFSET('정보 입력 시트'!$G945, 0, 0, 1, 15), $E$3)</f>
        <v>0</v>
      </c>
      <c r="H942" t="b">
        <f t="shared" ca="1" si="81"/>
        <v>0</v>
      </c>
      <c r="I942" t="str">
        <f ca="1">IF(NOT($H942), "", IF($F942=1,MATCH($E$2,OFFSET('정보 입력 시트'!$G945, 0, 0, 1, 15),0),0))</f>
        <v/>
      </c>
      <c r="J942" t="str">
        <f ca="1">IF(NOT($H942),"",IF($G942&lt;1, 0, MATCH($E$3,OFFSET('정보 입력 시트'!$G945, 0, 0, 1, 15),0)))</f>
        <v/>
      </c>
      <c r="K942" t="str">
        <f ca="1">IF(NOT($H942),"",IF($G942&lt;2, 0, MATCH($E$3,OFFSET('정보 입력 시트'!$G945, 0, J942, 1, 15-J942),0)+J942))</f>
        <v/>
      </c>
      <c r="L942" t="str">
        <f t="shared" ca="1" si="82"/>
        <v/>
      </c>
      <c r="M942" t="str" cm="1">
        <f t="array" aca="1" ref="M942" ca="1">_xlfn.IFS(NOT($H942),"",$L942=0,0,TRUE,J942)</f>
        <v/>
      </c>
      <c r="N942" t="str" cm="1">
        <f t="array" aca="1" ref="N942" ca="1">_xlfn.IFS(NOT($H942),"",$L942=0,0,TRUE,K942)</f>
        <v/>
      </c>
      <c r="O942" t="str" cm="1">
        <f t="array" aca="1" ref="O942" ca="1">_xlfn.IFS(NOT($H942), "", $F942=0, IF($G942=0, VLOOKUP("EMPTY",$D$29:$E$31,2,FALSE), VLOOKUP("REQUIRED",$D$29:$E$31,2,FALSE)), $F942&gt;1, VLOOKUP("OVER",$D$29:$E$31,2,FALSE), TRUE, VLOOKUP(I942, $A$9:$B$23, 2,FALSE))</f>
        <v/>
      </c>
      <c r="P942" t="str" cm="1">
        <f t="array" aca="1" ref="P942" ca="1">_xlfn.IFS(NOT($H942), "", $G942&lt;1, VLOOKUP("EMPTY",$D$29:$E$31,2,FALSE), $G942&gt;2, VLOOKUP("OVER",$D$29:$E$31,2,FALSE), TRUE, VLOOKUP(J942, $A$9:$B$23, 2,FALSE))</f>
        <v/>
      </c>
      <c r="Q942" t="str" cm="1">
        <f t="array" aca="1" ref="Q942" ca="1">_xlfn.IFS(NOT($H942), "", $G942&lt;2, VLOOKUP("EMPTY",$D$29:$E$31,2,FALSE), $G942&gt;2, VLOOKUP("OVER",$D$29:$E$31,2,FALSE), TRUE, VLOOKUP(K942, $A$9:$B$23, 2,FALSE))</f>
        <v/>
      </c>
    </row>
    <row r="943" spans="6:17" x14ac:dyDescent="0.3">
      <c r="F943">
        <f ca="1">COUNTIF(OFFSET('정보 입력 시트'!$G946, 0, 0, 1, 15), $E$2)</f>
        <v>0</v>
      </c>
      <c r="G943">
        <f ca="1">COUNTIF(OFFSET('정보 입력 시트'!$G946, 0, 0, 1, 15), $E$3)</f>
        <v>0</v>
      </c>
      <c r="H943" t="b">
        <f t="shared" ca="1" si="81"/>
        <v>0</v>
      </c>
      <c r="I943" t="str">
        <f ca="1">IF(NOT($H943), "", IF($F943=1,MATCH($E$2,OFFSET('정보 입력 시트'!$G946, 0, 0, 1, 15),0),0))</f>
        <v/>
      </c>
      <c r="J943" t="str">
        <f ca="1">IF(NOT($H943),"",IF($G943&lt;1, 0, MATCH($E$3,OFFSET('정보 입력 시트'!$G946, 0, 0, 1, 15),0)))</f>
        <v/>
      </c>
      <c r="K943" t="str">
        <f ca="1">IF(NOT($H943),"",IF($G943&lt;2, 0, MATCH($E$3,OFFSET('정보 입력 시트'!$G946, 0, J943, 1, 15-J943),0)+J943))</f>
        <v/>
      </c>
      <c r="L943" t="str">
        <f t="shared" ca="1" si="82"/>
        <v/>
      </c>
      <c r="M943" t="str" cm="1">
        <f t="array" aca="1" ref="M943" ca="1">_xlfn.IFS(NOT($H943),"",$L943=0,0,TRUE,J943)</f>
        <v/>
      </c>
      <c r="N943" t="str" cm="1">
        <f t="array" aca="1" ref="N943" ca="1">_xlfn.IFS(NOT($H943),"",$L943=0,0,TRUE,K943)</f>
        <v/>
      </c>
      <c r="O943" t="str" cm="1">
        <f t="array" aca="1" ref="O943" ca="1">_xlfn.IFS(NOT($H943), "", $F943=0, IF($G943=0, VLOOKUP("EMPTY",$D$29:$E$31,2,FALSE), VLOOKUP("REQUIRED",$D$29:$E$31,2,FALSE)), $F943&gt;1, VLOOKUP("OVER",$D$29:$E$31,2,FALSE), TRUE, VLOOKUP(I943, $A$9:$B$23, 2,FALSE))</f>
        <v/>
      </c>
      <c r="P943" t="str" cm="1">
        <f t="array" aca="1" ref="P943" ca="1">_xlfn.IFS(NOT($H943), "", $G943&lt;1, VLOOKUP("EMPTY",$D$29:$E$31,2,FALSE), $G943&gt;2, VLOOKUP("OVER",$D$29:$E$31,2,FALSE), TRUE, VLOOKUP(J943, $A$9:$B$23, 2,FALSE))</f>
        <v/>
      </c>
      <c r="Q943" t="str" cm="1">
        <f t="array" aca="1" ref="Q943" ca="1">_xlfn.IFS(NOT($H943), "", $G943&lt;2, VLOOKUP("EMPTY",$D$29:$E$31,2,FALSE), $G943&gt;2, VLOOKUP("OVER",$D$29:$E$31,2,FALSE), TRUE, VLOOKUP(K943, $A$9:$B$23, 2,FALSE))</f>
        <v/>
      </c>
    </row>
    <row r="944" spans="6:17" x14ac:dyDescent="0.3">
      <c r="F944">
        <f ca="1">COUNTIF(OFFSET('정보 입력 시트'!$G947, 0, 0, 1, 15), $E$2)</f>
        <v>0</v>
      </c>
      <c r="G944">
        <f ca="1">COUNTIF(OFFSET('정보 입력 시트'!$G947, 0, 0, 1, 15), $E$3)</f>
        <v>0</v>
      </c>
      <c r="H944" t="b">
        <f t="shared" ca="1" si="81"/>
        <v>0</v>
      </c>
      <c r="I944" t="str">
        <f ca="1">IF(NOT($H944), "", IF($F944=1,MATCH($E$2,OFFSET('정보 입력 시트'!$G947, 0, 0, 1, 15),0),0))</f>
        <v/>
      </c>
      <c r="J944" t="str">
        <f ca="1">IF(NOT($H944),"",IF($G944&lt;1, 0, MATCH($E$3,OFFSET('정보 입력 시트'!$G947, 0, 0, 1, 15),0)))</f>
        <v/>
      </c>
      <c r="K944" t="str">
        <f ca="1">IF(NOT($H944),"",IF($G944&lt;2, 0, MATCH($E$3,OFFSET('정보 입력 시트'!$G947, 0, J944, 1, 15-J944),0)+J944))</f>
        <v/>
      </c>
      <c r="L944" t="str">
        <f t="shared" ca="1" si="82"/>
        <v/>
      </c>
      <c r="M944" t="str" cm="1">
        <f t="array" aca="1" ref="M944" ca="1">_xlfn.IFS(NOT($H944),"",$L944=0,0,TRUE,J944)</f>
        <v/>
      </c>
      <c r="N944" t="str" cm="1">
        <f t="array" aca="1" ref="N944" ca="1">_xlfn.IFS(NOT($H944),"",$L944=0,0,TRUE,K944)</f>
        <v/>
      </c>
      <c r="O944" t="str" cm="1">
        <f t="array" aca="1" ref="O944" ca="1">_xlfn.IFS(NOT($H944), "", $F944=0, IF($G944=0, VLOOKUP("EMPTY",$D$29:$E$31,2,FALSE), VLOOKUP("REQUIRED",$D$29:$E$31,2,FALSE)), $F944&gt;1, VLOOKUP("OVER",$D$29:$E$31,2,FALSE), TRUE, VLOOKUP(I944, $A$9:$B$23, 2,FALSE))</f>
        <v/>
      </c>
      <c r="P944" t="str" cm="1">
        <f t="array" aca="1" ref="P944" ca="1">_xlfn.IFS(NOT($H944), "", $G944&lt;1, VLOOKUP("EMPTY",$D$29:$E$31,2,FALSE), $G944&gt;2, VLOOKUP("OVER",$D$29:$E$31,2,FALSE), TRUE, VLOOKUP(J944, $A$9:$B$23, 2,FALSE))</f>
        <v/>
      </c>
      <c r="Q944" t="str" cm="1">
        <f t="array" aca="1" ref="Q944" ca="1">_xlfn.IFS(NOT($H944), "", $G944&lt;2, VLOOKUP("EMPTY",$D$29:$E$31,2,FALSE), $G944&gt;2, VLOOKUP("OVER",$D$29:$E$31,2,FALSE), TRUE, VLOOKUP(K944, $A$9:$B$23, 2,FALSE))</f>
        <v/>
      </c>
    </row>
    <row r="945" spans="6:17" x14ac:dyDescent="0.3">
      <c r="F945">
        <f ca="1">COUNTIF(OFFSET('정보 입력 시트'!$G948, 0, 0, 1, 15), $E$2)</f>
        <v>0</v>
      </c>
      <c r="G945">
        <f ca="1">COUNTIF(OFFSET('정보 입력 시트'!$G948, 0, 0, 1, 15), $E$3)</f>
        <v>0</v>
      </c>
      <c r="H945" t="b">
        <f t="shared" ca="1" si="81"/>
        <v>0</v>
      </c>
      <c r="I945" t="str">
        <f ca="1">IF(NOT($H945), "", IF($F945=1,MATCH($E$2,OFFSET('정보 입력 시트'!$G948, 0, 0, 1, 15),0),0))</f>
        <v/>
      </c>
      <c r="J945" t="str">
        <f ca="1">IF(NOT($H945),"",IF($G945&lt;1, 0, MATCH($E$3,OFFSET('정보 입력 시트'!$G948, 0, 0, 1, 15),0)))</f>
        <v/>
      </c>
      <c r="K945" t="str">
        <f ca="1">IF(NOT($H945),"",IF($G945&lt;2, 0, MATCH($E$3,OFFSET('정보 입력 시트'!$G948, 0, J945, 1, 15-J945),0)+J945))</f>
        <v/>
      </c>
      <c r="L945" t="str">
        <f t="shared" ca="1" si="82"/>
        <v/>
      </c>
      <c r="M945" t="str" cm="1">
        <f t="array" aca="1" ref="M945" ca="1">_xlfn.IFS(NOT($H945),"",$L945=0,0,TRUE,J945)</f>
        <v/>
      </c>
      <c r="N945" t="str" cm="1">
        <f t="array" aca="1" ref="N945" ca="1">_xlfn.IFS(NOT($H945),"",$L945=0,0,TRUE,K945)</f>
        <v/>
      </c>
      <c r="O945" t="str" cm="1">
        <f t="array" aca="1" ref="O945" ca="1">_xlfn.IFS(NOT($H945), "", $F945=0, IF($G945=0, VLOOKUP("EMPTY",$D$29:$E$31,2,FALSE), VLOOKUP("REQUIRED",$D$29:$E$31,2,FALSE)), $F945&gt;1, VLOOKUP("OVER",$D$29:$E$31,2,FALSE), TRUE, VLOOKUP(I945, $A$9:$B$23, 2,FALSE))</f>
        <v/>
      </c>
      <c r="P945" t="str" cm="1">
        <f t="array" aca="1" ref="P945" ca="1">_xlfn.IFS(NOT($H945), "", $G945&lt;1, VLOOKUP("EMPTY",$D$29:$E$31,2,FALSE), $G945&gt;2, VLOOKUP("OVER",$D$29:$E$31,2,FALSE), TRUE, VLOOKUP(J945, $A$9:$B$23, 2,FALSE))</f>
        <v/>
      </c>
      <c r="Q945" t="str" cm="1">
        <f t="array" aca="1" ref="Q945" ca="1">_xlfn.IFS(NOT($H945), "", $G945&lt;2, VLOOKUP("EMPTY",$D$29:$E$31,2,FALSE), $G945&gt;2, VLOOKUP("OVER",$D$29:$E$31,2,FALSE), TRUE, VLOOKUP(K945, $A$9:$B$23, 2,FALSE))</f>
        <v/>
      </c>
    </row>
    <row r="946" spans="6:17" x14ac:dyDescent="0.3">
      <c r="F946">
        <f ca="1">COUNTIF(OFFSET('정보 입력 시트'!$G949, 0, 0, 1, 15), $E$2)</f>
        <v>0</v>
      </c>
      <c r="G946">
        <f ca="1">COUNTIF(OFFSET('정보 입력 시트'!$G949, 0, 0, 1, 15), $E$3)</f>
        <v>0</v>
      </c>
      <c r="H946" t="b">
        <f t="shared" ca="1" si="81"/>
        <v>0</v>
      </c>
      <c r="I946" t="str">
        <f ca="1">IF(NOT($H946), "", IF($F946=1,MATCH($E$2,OFFSET('정보 입력 시트'!$G949, 0, 0, 1, 15),0),0))</f>
        <v/>
      </c>
      <c r="J946" t="str">
        <f ca="1">IF(NOT($H946),"",IF($G946&lt;1, 0, MATCH($E$3,OFFSET('정보 입력 시트'!$G949, 0, 0, 1, 15),0)))</f>
        <v/>
      </c>
      <c r="K946" t="str">
        <f ca="1">IF(NOT($H946),"",IF($G946&lt;2, 0, MATCH($E$3,OFFSET('정보 입력 시트'!$G949, 0, J946, 1, 15-J946),0)+J946))</f>
        <v/>
      </c>
      <c r="L946" t="str">
        <f t="shared" ca="1" si="82"/>
        <v/>
      </c>
      <c r="M946" t="str" cm="1">
        <f t="array" aca="1" ref="M946" ca="1">_xlfn.IFS(NOT($H946),"",$L946=0,0,TRUE,J946)</f>
        <v/>
      </c>
      <c r="N946" t="str" cm="1">
        <f t="array" aca="1" ref="N946" ca="1">_xlfn.IFS(NOT($H946),"",$L946=0,0,TRUE,K946)</f>
        <v/>
      </c>
      <c r="O946" t="str" cm="1">
        <f t="array" aca="1" ref="O946" ca="1">_xlfn.IFS(NOT($H946), "", $F946=0, IF($G946=0, VLOOKUP("EMPTY",$D$29:$E$31,2,FALSE), VLOOKUP("REQUIRED",$D$29:$E$31,2,FALSE)), $F946&gt;1, VLOOKUP("OVER",$D$29:$E$31,2,FALSE), TRUE, VLOOKUP(I946, $A$9:$B$23, 2,FALSE))</f>
        <v/>
      </c>
      <c r="P946" t="str" cm="1">
        <f t="array" aca="1" ref="P946" ca="1">_xlfn.IFS(NOT($H946), "", $G946&lt;1, VLOOKUP("EMPTY",$D$29:$E$31,2,FALSE), $G946&gt;2, VLOOKUP("OVER",$D$29:$E$31,2,FALSE), TRUE, VLOOKUP(J946, $A$9:$B$23, 2,FALSE))</f>
        <v/>
      </c>
      <c r="Q946" t="str" cm="1">
        <f t="array" aca="1" ref="Q946" ca="1">_xlfn.IFS(NOT($H946), "", $G946&lt;2, VLOOKUP("EMPTY",$D$29:$E$31,2,FALSE), $G946&gt;2, VLOOKUP("OVER",$D$29:$E$31,2,FALSE), TRUE, VLOOKUP(K946, $A$9:$B$23, 2,FALSE))</f>
        <v/>
      </c>
    </row>
    <row r="947" spans="6:17" x14ac:dyDescent="0.3">
      <c r="F947">
        <f ca="1">COUNTIF(OFFSET('정보 입력 시트'!$G950, 0, 0, 1, 15), $E$2)</f>
        <v>0</v>
      </c>
      <c r="G947">
        <f ca="1">COUNTIF(OFFSET('정보 입력 시트'!$G950, 0, 0, 1, 15), $E$3)</f>
        <v>0</v>
      </c>
      <c r="H947" t="b">
        <f t="shared" ca="1" si="81"/>
        <v>0</v>
      </c>
      <c r="I947" t="str">
        <f ca="1">IF(NOT($H947), "", IF($F947=1,MATCH($E$2,OFFSET('정보 입력 시트'!$G950, 0, 0, 1, 15),0),0))</f>
        <v/>
      </c>
      <c r="J947" t="str">
        <f ca="1">IF(NOT($H947),"",IF($G947&lt;1, 0, MATCH($E$3,OFFSET('정보 입력 시트'!$G950, 0, 0, 1, 15),0)))</f>
        <v/>
      </c>
      <c r="K947" t="str">
        <f ca="1">IF(NOT($H947),"",IF($G947&lt;2, 0, MATCH($E$3,OFFSET('정보 입력 시트'!$G950, 0, J947, 1, 15-J947),0)+J947))</f>
        <v/>
      </c>
      <c r="L947" t="str">
        <f t="shared" ca="1" si="82"/>
        <v/>
      </c>
      <c r="M947" t="str" cm="1">
        <f t="array" aca="1" ref="M947" ca="1">_xlfn.IFS(NOT($H947),"",$L947=0,0,TRUE,J947)</f>
        <v/>
      </c>
      <c r="N947" t="str" cm="1">
        <f t="array" aca="1" ref="N947" ca="1">_xlfn.IFS(NOT($H947),"",$L947=0,0,TRUE,K947)</f>
        <v/>
      </c>
      <c r="O947" t="str" cm="1">
        <f t="array" aca="1" ref="O947" ca="1">_xlfn.IFS(NOT($H947), "", $F947=0, IF($G947=0, VLOOKUP("EMPTY",$D$29:$E$31,2,FALSE), VLOOKUP("REQUIRED",$D$29:$E$31,2,FALSE)), $F947&gt;1, VLOOKUP("OVER",$D$29:$E$31,2,FALSE), TRUE, VLOOKUP(I947, $A$9:$B$23, 2,FALSE))</f>
        <v/>
      </c>
      <c r="P947" t="str" cm="1">
        <f t="array" aca="1" ref="P947" ca="1">_xlfn.IFS(NOT($H947), "", $G947&lt;1, VLOOKUP("EMPTY",$D$29:$E$31,2,FALSE), $G947&gt;2, VLOOKUP("OVER",$D$29:$E$31,2,FALSE), TRUE, VLOOKUP(J947, $A$9:$B$23, 2,FALSE))</f>
        <v/>
      </c>
      <c r="Q947" t="str" cm="1">
        <f t="array" aca="1" ref="Q947" ca="1">_xlfn.IFS(NOT($H947), "", $G947&lt;2, VLOOKUP("EMPTY",$D$29:$E$31,2,FALSE), $G947&gt;2, VLOOKUP("OVER",$D$29:$E$31,2,FALSE), TRUE, VLOOKUP(K947, $A$9:$B$23, 2,FALSE))</f>
        <v/>
      </c>
    </row>
    <row r="948" spans="6:17" x14ac:dyDescent="0.3">
      <c r="F948">
        <f ca="1">COUNTIF(OFFSET('정보 입력 시트'!$G951, 0, 0, 1, 15), $E$2)</f>
        <v>0</v>
      </c>
      <c r="G948">
        <f ca="1">COUNTIF(OFFSET('정보 입력 시트'!$G951, 0, 0, 1, 15), $E$3)</f>
        <v>0</v>
      </c>
      <c r="H948" t="b">
        <f t="shared" ca="1" si="81"/>
        <v>0</v>
      </c>
      <c r="I948" t="str">
        <f ca="1">IF(NOT($H948), "", IF($F948=1,MATCH($E$2,OFFSET('정보 입력 시트'!$G951, 0, 0, 1, 15),0),0))</f>
        <v/>
      </c>
      <c r="J948" t="str">
        <f ca="1">IF(NOT($H948),"",IF($G948&lt;1, 0, MATCH($E$3,OFFSET('정보 입력 시트'!$G951, 0, 0, 1, 15),0)))</f>
        <v/>
      </c>
      <c r="K948" t="str">
        <f ca="1">IF(NOT($H948),"",IF($G948&lt;2, 0, MATCH($E$3,OFFSET('정보 입력 시트'!$G951, 0, J948, 1, 15-J948),0)+J948))</f>
        <v/>
      </c>
      <c r="L948" t="str">
        <f t="shared" ca="1" si="82"/>
        <v/>
      </c>
      <c r="M948" t="str" cm="1">
        <f t="array" aca="1" ref="M948" ca="1">_xlfn.IFS(NOT($H948),"",$L948=0,0,TRUE,J948)</f>
        <v/>
      </c>
      <c r="N948" t="str" cm="1">
        <f t="array" aca="1" ref="N948" ca="1">_xlfn.IFS(NOT($H948),"",$L948=0,0,TRUE,K948)</f>
        <v/>
      </c>
      <c r="O948" t="str" cm="1">
        <f t="array" aca="1" ref="O948" ca="1">_xlfn.IFS(NOT($H948), "", $F948=0, IF($G948=0, VLOOKUP("EMPTY",$D$29:$E$31,2,FALSE), VLOOKUP("REQUIRED",$D$29:$E$31,2,FALSE)), $F948&gt;1, VLOOKUP("OVER",$D$29:$E$31,2,FALSE), TRUE, VLOOKUP(I948, $A$9:$B$23, 2,FALSE))</f>
        <v/>
      </c>
      <c r="P948" t="str" cm="1">
        <f t="array" aca="1" ref="P948" ca="1">_xlfn.IFS(NOT($H948), "", $G948&lt;1, VLOOKUP("EMPTY",$D$29:$E$31,2,FALSE), $G948&gt;2, VLOOKUP("OVER",$D$29:$E$31,2,FALSE), TRUE, VLOOKUP(J948, $A$9:$B$23, 2,FALSE))</f>
        <v/>
      </c>
      <c r="Q948" t="str" cm="1">
        <f t="array" aca="1" ref="Q948" ca="1">_xlfn.IFS(NOT($H948), "", $G948&lt;2, VLOOKUP("EMPTY",$D$29:$E$31,2,FALSE), $G948&gt;2, VLOOKUP("OVER",$D$29:$E$31,2,FALSE), TRUE, VLOOKUP(K948, $A$9:$B$23, 2,FALSE))</f>
        <v/>
      </c>
    </row>
    <row r="949" spans="6:17" x14ac:dyDescent="0.3">
      <c r="F949">
        <f ca="1">COUNTIF(OFFSET('정보 입력 시트'!$G952, 0, 0, 1, 15), $E$2)</f>
        <v>0</v>
      </c>
      <c r="G949">
        <f ca="1">COUNTIF(OFFSET('정보 입력 시트'!$G952, 0, 0, 1, 15), $E$3)</f>
        <v>0</v>
      </c>
      <c r="H949" t="b">
        <f t="shared" ca="1" si="81"/>
        <v>0</v>
      </c>
      <c r="I949" t="str">
        <f ca="1">IF(NOT($H949), "", IF($F949=1,MATCH($E$2,OFFSET('정보 입력 시트'!$G952, 0, 0, 1, 15),0),0))</f>
        <v/>
      </c>
      <c r="J949" t="str">
        <f ca="1">IF(NOT($H949),"",IF($G949&lt;1, 0, MATCH($E$3,OFFSET('정보 입력 시트'!$G952, 0, 0, 1, 15),0)))</f>
        <v/>
      </c>
      <c r="K949" t="str">
        <f ca="1">IF(NOT($H949),"",IF($G949&lt;2, 0, MATCH($E$3,OFFSET('정보 입력 시트'!$G952, 0, J949, 1, 15-J949),0)+J949))</f>
        <v/>
      </c>
      <c r="L949" t="str">
        <f t="shared" ca="1" si="82"/>
        <v/>
      </c>
      <c r="M949" t="str" cm="1">
        <f t="array" aca="1" ref="M949" ca="1">_xlfn.IFS(NOT($H949),"",$L949=0,0,TRUE,J949)</f>
        <v/>
      </c>
      <c r="N949" t="str" cm="1">
        <f t="array" aca="1" ref="N949" ca="1">_xlfn.IFS(NOT($H949),"",$L949=0,0,TRUE,K949)</f>
        <v/>
      </c>
      <c r="O949" t="str" cm="1">
        <f t="array" aca="1" ref="O949" ca="1">_xlfn.IFS(NOT($H949), "", $F949=0, IF($G949=0, VLOOKUP("EMPTY",$D$29:$E$31,2,FALSE), VLOOKUP("REQUIRED",$D$29:$E$31,2,FALSE)), $F949&gt;1, VLOOKUP("OVER",$D$29:$E$31,2,FALSE), TRUE, VLOOKUP(I949, $A$9:$B$23, 2,FALSE))</f>
        <v/>
      </c>
      <c r="P949" t="str" cm="1">
        <f t="array" aca="1" ref="P949" ca="1">_xlfn.IFS(NOT($H949), "", $G949&lt;1, VLOOKUP("EMPTY",$D$29:$E$31,2,FALSE), $G949&gt;2, VLOOKUP("OVER",$D$29:$E$31,2,FALSE), TRUE, VLOOKUP(J949, $A$9:$B$23, 2,FALSE))</f>
        <v/>
      </c>
      <c r="Q949" t="str" cm="1">
        <f t="array" aca="1" ref="Q949" ca="1">_xlfn.IFS(NOT($H949), "", $G949&lt;2, VLOOKUP("EMPTY",$D$29:$E$31,2,FALSE), $G949&gt;2, VLOOKUP("OVER",$D$29:$E$31,2,FALSE), TRUE, VLOOKUP(K949, $A$9:$B$23, 2,FALSE))</f>
        <v/>
      </c>
    </row>
    <row r="950" spans="6:17" x14ac:dyDescent="0.3">
      <c r="F950">
        <f ca="1">COUNTIF(OFFSET('정보 입력 시트'!$G953, 0, 0, 1, 15), $E$2)</f>
        <v>0</v>
      </c>
      <c r="G950">
        <f ca="1">COUNTIF(OFFSET('정보 입력 시트'!$G953, 0, 0, 1, 15), $E$3)</f>
        <v>0</v>
      </c>
      <c r="H950" t="b">
        <f t="shared" ca="1" si="81"/>
        <v>0</v>
      </c>
      <c r="I950" t="str">
        <f ca="1">IF(NOT($H950), "", IF($F950=1,MATCH($E$2,OFFSET('정보 입력 시트'!$G953, 0, 0, 1, 15),0),0))</f>
        <v/>
      </c>
      <c r="J950" t="str">
        <f ca="1">IF(NOT($H950),"",IF($G950&lt;1, 0, MATCH($E$3,OFFSET('정보 입력 시트'!$G953, 0, 0, 1, 15),0)))</f>
        <v/>
      </c>
      <c r="K950" t="str">
        <f ca="1">IF(NOT($H950),"",IF($G950&lt;2, 0, MATCH($E$3,OFFSET('정보 입력 시트'!$G953, 0, J950, 1, 15-J950),0)+J950))</f>
        <v/>
      </c>
      <c r="L950" t="str">
        <f t="shared" ca="1" si="82"/>
        <v/>
      </c>
      <c r="M950" t="str" cm="1">
        <f t="array" aca="1" ref="M950" ca="1">_xlfn.IFS(NOT($H950),"",$L950=0,0,TRUE,J950)</f>
        <v/>
      </c>
      <c r="N950" t="str" cm="1">
        <f t="array" aca="1" ref="N950" ca="1">_xlfn.IFS(NOT($H950),"",$L950=0,0,TRUE,K950)</f>
        <v/>
      </c>
      <c r="O950" t="str" cm="1">
        <f t="array" aca="1" ref="O950" ca="1">_xlfn.IFS(NOT($H950), "", $F950=0, IF($G950=0, VLOOKUP("EMPTY",$D$29:$E$31,2,FALSE), VLOOKUP("REQUIRED",$D$29:$E$31,2,FALSE)), $F950&gt;1, VLOOKUP("OVER",$D$29:$E$31,2,FALSE), TRUE, VLOOKUP(I950, $A$9:$B$23, 2,FALSE))</f>
        <v/>
      </c>
      <c r="P950" t="str" cm="1">
        <f t="array" aca="1" ref="P950" ca="1">_xlfn.IFS(NOT($H950), "", $G950&lt;1, VLOOKUP("EMPTY",$D$29:$E$31,2,FALSE), $G950&gt;2, VLOOKUP("OVER",$D$29:$E$31,2,FALSE), TRUE, VLOOKUP(J950, $A$9:$B$23, 2,FALSE))</f>
        <v/>
      </c>
      <c r="Q950" t="str" cm="1">
        <f t="array" aca="1" ref="Q950" ca="1">_xlfn.IFS(NOT($H950), "", $G950&lt;2, VLOOKUP("EMPTY",$D$29:$E$31,2,FALSE), $G950&gt;2, VLOOKUP("OVER",$D$29:$E$31,2,FALSE), TRUE, VLOOKUP(K950, $A$9:$B$23, 2,FALSE))</f>
        <v/>
      </c>
    </row>
    <row r="951" spans="6:17" x14ac:dyDescent="0.3">
      <c r="F951">
        <f ca="1">COUNTIF(OFFSET('정보 입력 시트'!$G954, 0, 0, 1, 15), $E$2)</f>
        <v>0</v>
      </c>
      <c r="G951">
        <f ca="1">COUNTIF(OFFSET('정보 입력 시트'!$G954, 0, 0, 1, 15), $E$3)</f>
        <v>0</v>
      </c>
      <c r="H951" t="b">
        <f t="shared" ca="1" si="81"/>
        <v>0</v>
      </c>
      <c r="I951" t="str">
        <f ca="1">IF(NOT($H951), "", IF($F951=1,MATCH($E$2,OFFSET('정보 입력 시트'!$G954, 0, 0, 1, 15),0),0))</f>
        <v/>
      </c>
      <c r="J951" t="str">
        <f ca="1">IF(NOT($H951),"",IF($G951&lt;1, 0, MATCH($E$3,OFFSET('정보 입력 시트'!$G954, 0, 0, 1, 15),0)))</f>
        <v/>
      </c>
      <c r="K951" t="str">
        <f ca="1">IF(NOT($H951),"",IF($G951&lt;2, 0, MATCH($E$3,OFFSET('정보 입력 시트'!$G954, 0, J951, 1, 15-J951),0)+J951))</f>
        <v/>
      </c>
      <c r="L951" t="str">
        <f t="shared" ca="1" si="82"/>
        <v/>
      </c>
      <c r="M951" t="str" cm="1">
        <f t="array" aca="1" ref="M951" ca="1">_xlfn.IFS(NOT($H951),"",$L951=0,0,TRUE,J951)</f>
        <v/>
      </c>
      <c r="N951" t="str" cm="1">
        <f t="array" aca="1" ref="N951" ca="1">_xlfn.IFS(NOT($H951),"",$L951=0,0,TRUE,K951)</f>
        <v/>
      </c>
      <c r="O951" t="str" cm="1">
        <f t="array" aca="1" ref="O951" ca="1">_xlfn.IFS(NOT($H951), "", $F951=0, IF($G951=0, VLOOKUP("EMPTY",$D$29:$E$31,2,FALSE), VLOOKUP("REQUIRED",$D$29:$E$31,2,FALSE)), $F951&gt;1, VLOOKUP("OVER",$D$29:$E$31,2,FALSE), TRUE, VLOOKUP(I951, $A$9:$B$23, 2,FALSE))</f>
        <v/>
      </c>
      <c r="P951" t="str" cm="1">
        <f t="array" aca="1" ref="P951" ca="1">_xlfn.IFS(NOT($H951), "", $G951&lt;1, VLOOKUP("EMPTY",$D$29:$E$31,2,FALSE), $G951&gt;2, VLOOKUP("OVER",$D$29:$E$31,2,FALSE), TRUE, VLOOKUP(J951, $A$9:$B$23, 2,FALSE))</f>
        <v/>
      </c>
      <c r="Q951" t="str" cm="1">
        <f t="array" aca="1" ref="Q951" ca="1">_xlfn.IFS(NOT($H951), "", $G951&lt;2, VLOOKUP("EMPTY",$D$29:$E$31,2,FALSE), $G951&gt;2, VLOOKUP("OVER",$D$29:$E$31,2,FALSE), TRUE, VLOOKUP(K951, $A$9:$B$23, 2,FALSE))</f>
        <v/>
      </c>
    </row>
    <row r="952" spans="6:17" x14ac:dyDescent="0.3">
      <c r="F952">
        <f ca="1">COUNTIF(OFFSET('정보 입력 시트'!$G955, 0, 0, 1, 15), $E$2)</f>
        <v>0</v>
      </c>
      <c r="G952">
        <f ca="1">COUNTIF(OFFSET('정보 입력 시트'!$G955, 0, 0, 1, 15), $E$3)</f>
        <v>0</v>
      </c>
      <c r="H952" t="b">
        <f t="shared" ca="1" si="81"/>
        <v>0</v>
      </c>
      <c r="I952" t="str">
        <f ca="1">IF(NOT($H952), "", IF($F952=1,MATCH($E$2,OFFSET('정보 입력 시트'!$G955, 0, 0, 1, 15),0),0))</f>
        <v/>
      </c>
      <c r="J952" t="str">
        <f ca="1">IF(NOT($H952),"",IF($G952&lt;1, 0, MATCH($E$3,OFFSET('정보 입력 시트'!$G955, 0, 0, 1, 15),0)))</f>
        <v/>
      </c>
      <c r="K952" t="str">
        <f ca="1">IF(NOT($H952),"",IF($G952&lt;2, 0, MATCH($E$3,OFFSET('정보 입력 시트'!$G955, 0, J952, 1, 15-J952),0)+J952))</f>
        <v/>
      </c>
      <c r="L952" t="str">
        <f t="shared" ca="1" si="82"/>
        <v/>
      </c>
      <c r="M952" t="str" cm="1">
        <f t="array" aca="1" ref="M952" ca="1">_xlfn.IFS(NOT($H952),"",$L952=0,0,TRUE,J952)</f>
        <v/>
      </c>
      <c r="N952" t="str" cm="1">
        <f t="array" aca="1" ref="N952" ca="1">_xlfn.IFS(NOT($H952),"",$L952=0,0,TRUE,K952)</f>
        <v/>
      </c>
      <c r="O952" t="str" cm="1">
        <f t="array" aca="1" ref="O952" ca="1">_xlfn.IFS(NOT($H952), "", $F952=0, IF($G952=0, VLOOKUP("EMPTY",$D$29:$E$31,2,FALSE), VLOOKUP("REQUIRED",$D$29:$E$31,2,FALSE)), $F952&gt;1, VLOOKUP("OVER",$D$29:$E$31,2,FALSE), TRUE, VLOOKUP(I952, $A$9:$B$23, 2,FALSE))</f>
        <v/>
      </c>
      <c r="P952" t="str" cm="1">
        <f t="array" aca="1" ref="P952" ca="1">_xlfn.IFS(NOT($H952), "", $G952&lt;1, VLOOKUP("EMPTY",$D$29:$E$31,2,FALSE), $G952&gt;2, VLOOKUP("OVER",$D$29:$E$31,2,FALSE), TRUE, VLOOKUP(J952, $A$9:$B$23, 2,FALSE))</f>
        <v/>
      </c>
      <c r="Q952" t="str" cm="1">
        <f t="array" aca="1" ref="Q952" ca="1">_xlfn.IFS(NOT($H952), "", $G952&lt;2, VLOOKUP("EMPTY",$D$29:$E$31,2,FALSE), $G952&gt;2, VLOOKUP("OVER",$D$29:$E$31,2,FALSE), TRUE, VLOOKUP(K952, $A$9:$B$23, 2,FALSE))</f>
        <v/>
      </c>
    </row>
    <row r="953" spans="6:17" x14ac:dyDescent="0.3">
      <c r="F953">
        <f ca="1">COUNTIF(OFFSET('정보 입력 시트'!$G956, 0, 0, 1, 15), $E$2)</f>
        <v>0</v>
      </c>
      <c r="G953">
        <f ca="1">COUNTIF(OFFSET('정보 입력 시트'!$G956, 0, 0, 1, 15), $E$3)</f>
        <v>0</v>
      </c>
      <c r="H953" t="b">
        <f t="shared" ca="1" si="81"/>
        <v>0</v>
      </c>
      <c r="I953" t="str">
        <f ca="1">IF(NOT($H953), "", IF($F953=1,MATCH($E$2,OFFSET('정보 입력 시트'!$G956, 0, 0, 1, 15),0),0))</f>
        <v/>
      </c>
      <c r="J953" t="str">
        <f ca="1">IF(NOT($H953),"",IF($G953&lt;1, 0, MATCH($E$3,OFFSET('정보 입력 시트'!$G956, 0, 0, 1, 15),0)))</f>
        <v/>
      </c>
      <c r="K953" t="str">
        <f ca="1">IF(NOT($H953),"",IF($G953&lt;2, 0, MATCH($E$3,OFFSET('정보 입력 시트'!$G956, 0, J953, 1, 15-J953),0)+J953))</f>
        <v/>
      </c>
      <c r="L953" t="str">
        <f t="shared" ca="1" si="82"/>
        <v/>
      </c>
      <c r="M953" t="str" cm="1">
        <f t="array" aca="1" ref="M953" ca="1">_xlfn.IFS(NOT($H953),"",$L953=0,0,TRUE,J953)</f>
        <v/>
      </c>
      <c r="N953" t="str" cm="1">
        <f t="array" aca="1" ref="N953" ca="1">_xlfn.IFS(NOT($H953),"",$L953=0,0,TRUE,K953)</f>
        <v/>
      </c>
      <c r="O953" t="str" cm="1">
        <f t="array" aca="1" ref="O953" ca="1">_xlfn.IFS(NOT($H953), "", $F953=0, IF($G953=0, VLOOKUP("EMPTY",$D$29:$E$31,2,FALSE), VLOOKUP("REQUIRED",$D$29:$E$31,2,FALSE)), $F953&gt;1, VLOOKUP("OVER",$D$29:$E$31,2,FALSE), TRUE, VLOOKUP(I953, $A$9:$B$23, 2,FALSE))</f>
        <v/>
      </c>
      <c r="P953" t="str" cm="1">
        <f t="array" aca="1" ref="P953" ca="1">_xlfn.IFS(NOT($H953), "", $G953&lt;1, VLOOKUP("EMPTY",$D$29:$E$31,2,FALSE), $G953&gt;2, VLOOKUP("OVER",$D$29:$E$31,2,FALSE), TRUE, VLOOKUP(J953, $A$9:$B$23, 2,FALSE))</f>
        <v/>
      </c>
      <c r="Q953" t="str" cm="1">
        <f t="array" aca="1" ref="Q953" ca="1">_xlfn.IFS(NOT($H953), "", $G953&lt;2, VLOOKUP("EMPTY",$D$29:$E$31,2,FALSE), $G953&gt;2, VLOOKUP("OVER",$D$29:$E$31,2,FALSE), TRUE, VLOOKUP(K953, $A$9:$B$23, 2,FALSE))</f>
        <v/>
      </c>
    </row>
    <row r="954" spans="6:17" x14ac:dyDescent="0.3">
      <c r="F954">
        <f ca="1">COUNTIF(OFFSET('정보 입력 시트'!$G957, 0, 0, 1, 15), $E$2)</f>
        <v>0</v>
      </c>
      <c r="G954">
        <f ca="1">COUNTIF(OFFSET('정보 입력 시트'!$G957, 0, 0, 1, 15), $E$3)</f>
        <v>0</v>
      </c>
      <c r="H954" t="b">
        <f t="shared" ca="1" si="81"/>
        <v>0</v>
      </c>
      <c r="I954" t="str">
        <f ca="1">IF(NOT($H954), "", IF($F954=1,MATCH($E$2,OFFSET('정보 입력 시트'!$G957, 0, 0, 1, 15),0),0))</f>
        <v/>
      </c>
      <c r="J954" t="str">
        <f ca="1">IF(NOT($H954),"",IF($G954&lt;1, 0, MATCH($E$3,OFFSET('정보 입력 시트'!$G957, 0, 0, 1, 15),0)))</f>
        <v/>
      </c>
      <c r="K954" t="str">
        <f ca="1">IF(NOT($H954),"",IF($G954&lt;2, 0, MATCH($E$3,OFFSET('정보 입력 시트'!$G957, 0, J954, 1, 15-J954),0)+J954))</f>
        <v/>
      </c>
      <c r="L954" t="str">
        <f t="shared" ca="1" si="82"/>
        <v/>
      </c>
      <c r="M954" t="str" cm="1">
        <f t="array" aca="1" ref="M954" ca="1">_xlfn.IFS(NOT($H954),"",$L954=0,0,TRUE,J954)</f>
        <v/>
      </c>
      <c r="N954" t="str" cm="1">
        <f t="array" aca="1" ref="N954" ca="1">_xlfn.IFS(NOT($H954),"",$L954=0,0,TRUE,K954)</f>
        <v/>
      </c>
      <c r="O954" t="str" cm="1">
        <f t="array" aca="1" ref="O954" ca="1">_xlfn.IFS(NOT($H954), "", $F954=0, IF($G954=0, VLOOKUP("EMPTY",$D$29:$E$31,2,FALSE), VLOOKUP("REQUIRED",$D$29:$E$31,2,FALSE)), $F954&gt;1, VLOOKUP("OVER",$D$29:$E$31,2,FALSE), TRUE, VLOOKUP(I954, $A$9:$B$23, 2,FALSE))</f>
        <v/>
      </c>
      <c r="P954" t="str" cm="1">
        <f t="array" aca="1" ref="P954" ca="1">_xlfn.IFS(NOT($H954), "", $G954&lt;1, VLOOKUP("EMPTY",$D$29:$E$31,2,FALSE), $G954&gt;2, VLOOKUP("OVER",$D$29:$E$31,2,FALSE), TRUE, VLOOKUP(J954, $A$9:$B$23, 2,FALSE))</f>
        <v/>
      </c>
      <c r="Q954" t="str" cm="1">
        <f t="array" aca="1" ref="Q954" ca="1">_xlfn.IFS(NOT($H954), "", $G954&lt;2, VLOOKUP("EMPTY",$D$29:$E$31,2,FALSE), $G954&gt;2, VLOOKUP("OVER",$D$29:$E$31,2,FALSE), TRUE, VLOOKUP(K954, $A$9:$B$23, 2,FALSE))</f>
        <v/>
      </c>
    </row>
    <row r="955" spans="6:17" x14ac:dyDescent="0.3">
      <c r="F955">
        <f ca="1">COUNTIF(OFFSET('정보 입력 시트'!$G958, 0, 0, 1, 15), $E$2)</f>
        <v>0</v>
      </c>
      <c r="G955">
        <f ca="1">COUNTIF(OFFSET('정보 입력 시트'!$G958, 0, 0, 1, 15), $E$3)</f>
        <v>0</v>
      </c>
      <c r="H955" t="b">
        <f t="shared" ca="1" si="81"/>
        <v>0</v>
      </c>
      <c r="I955" t="str">
        <f ca="1">IF(NOT($H955), "", IF($F955=1,MATCH($E$2,OFFSET('정보 입력 시트'!$G958, 0, 0, 1, 15),0),0))</f>
        <v/>
      </c>
      <c r="J955" t="str">
        <f ca="1">IF(NOT($H955),"",IF($G955&lt;1, 0, MATCH($E$3,OFFSET('정보 입력 시트'!$G958, 0, 0, 1, 15),0)))</f>
        <v/>
      </c>
      <c r="K955" t="str">
        <f ca="1">IF(NOT($H955),"",IF($G955&lt;2, 0, MATCH($E$3,OFFSET('정보 입력 시트'!$G958, 0, J955, 1, 15-J955),0)+J955))</f>
        <v/>
      </c>
      <c r="L955" t="str">
        <f t="shared" ca="1" si="82"/>
        <v/>
      </c>
      <c r="M955" t="str" cm="1">
        <f t="array" aca="1" ref="M955" ca="1">_xlfn.IFS(NOT($H955),"",$L955=0,0,TRUE,J955)</f>
        <v/>
      </c>
      <c r="N955" t="str" cm="1">
        <f t="array" aca="1" ref="N955" ca="1">_xlfn.IFS(NOT($H955),"",$L955=0,0,TRUE,K955)</f>
        <v/>
      </c>
      <c r="O955" t="str" cm="1">
        <f t="array" aca="1" ref="O955" ca="1">_xlfn.IFS(NOT($H955), "", $F955=0, IF($G955=0, VLOOKUP("EMPTY",$D$29:$E$31,2,FALSE), VLOOKUP("REQUIRED",$D$29:$E$31,2,FALSE)), $F955&gt;1, VLOOKUP("OVER",$D$29:$E$31,2,FALSE), TRUE, VLOOKUP(I955, $A$9:$B$23, 2,FALSE))</f>
        <v/>
      </c>
      <c r="P955" t="str" cm="1">
        <f t="array" aca="1" ref="P955" ca="1">_xlfn.IFS(NOT($H955), "", $G955&lt;1, VLOOKUP("EMPTY",$D$29:$E$31,2,FALSE), $G955&gt;2, VLOOKUP("OVER",$D$29:$E$31,2,FALSE), TRUE, VLOOKUP(J955, $A$9:$B$23, 2,FALSE))</f>
        <v/>
      </c>
      <c r="Q955" t="str" cm="1">
        <f t="array" aca="1" ref="Q955" ca="1">_xlfn.IFS(NOT($H955), "", $G955&lt;2, VLOOKUP("EMPTY",$D$29:$E$31,2,FALSE), $G955&gt;2, VLOOKUP("OVER",$D$29:$E$31,2,FALSE), TRUE, VLOOKUP(K955, $A$9:$B$23, 2,FALSE))</f>
        <v/>
      </c>
    </row>
    <row r="956" spans="6:17" x14ac:dyDescent="0.3">
      <c r="F956">
        <f ca="1">COUNTIF(OFFSET('정보 입력 시트'!$G959, 0, 0, 1, 15), $E$2)</f>
        <v>0</v>
      </c>
      <c r="G956">
        <f ca="1">COUNTIF(OFFSET('정보 입력 시트'!$G959, 0, 0, 1, 15), $E$3)</f>
        <v>0</v>
      </c>
      <c r="H956" t="b">
        <f t="shared" ca="1" si="81"/>
        <v>0</v>
      </c>
      <c r="I956" t="str">
        <f ca="1">IF(NOT($H956), "", IF($F956=1,MATCH($E$2,OFFSET('정보 입력 시트'!$G959, 0, 0, 1, 15),0),0))</f>
        <v/>
      </c>
      <c r="J956" t="str">
        <f ca="1">IF(NOT($H956),"",IF($G956&lt;1, 0, MATCH($E$3,OFFSET('정보 입력 시트'!$G959, 0, 0, 1, 15),0)))</f>
        <v/>
      </c>
      <c r="K956" t="str">
        <f ca="1">IF(NOT($H956),"",IF($G956&lt;2, 0, MATCH($E$3,OFFSET('정보 입력 시트'!$G959, 0, J956, 1, 15-J956),0)+J956))</f>
        <v/>
      </c>
      <c r="L956" t="str">
        <f t="shared" ca="1" si="82"/>
        <v/>
      </c>
      <c r="M956" t="str" cm="1">
        <f t="array" aca="1" ref="M956" ca="1">_xlfn.IFS(NOT($H956),"",$L956=0,0,TRUE,J956)</f>
        <v/>
      </c>
      <c r="N956" t="str" cm="1">
        <f t="array" aca="1" ref="N956" ca="1">_xlfn.IFS(NOT($H956),"",$L956=0,0,TRUE,K956)</f>
        <v/>
      </c>
      <c r="O956" t="str" cm="1">
        <f t="array" aca="1" ref="O956" ca="1">_xlfn.IFS(NOT($H956), "", $F956=0, IF($G956=0, VLOOKUP("EMPTY",$D$29:$E$31,2,FALSE), VLOOKUP("REQUIRED",$D$29:$E$31,2,FALSE)), $F956&gt;1, VLOOKUP("OVER",$D$29:$E$31,2,FALSE), TRUE, VLOOKUP(I956, $A$9:$B$23, 2,FALSE))</f>
        <v/>
      </c>
      <c r="P956" t="str" cm="1">
        <f t="array" aca="1" ref="P956" ca="1">_xlfn.IFS(NOT($H956), "", $G956&lt;1, VLOOKUP("EMPTY",$D$29:$E$31,2,FALSE), $G956&gt;2, VLOOKUP("OVER",$D$29:$E$31,2,FALSE), TRUE, VLOOKUP(J956, $A$9:$B$23, 2,FALSE))</f>
        <v/>
      </c>
      <c r="Q956" t="str" cm="1">
        <f t="array" aca="1" ref="Q956" ca="1">_xlfn.IFS(NOT($H956), "", $G956&lt;2, VLOOKUP("EMPTY",$D$29:$E$31,2,FALSE), $G956&gt;2, VLOOKUP("OVER",$D$29:$E$31,2,FALSE), TRUE, VLOOKUP(K956, $A$9:$B$23, 2,FALSE))</f>
        <v/>
      </c>
    </row>
    <row r="957" spans="6:17" x14ac:dyDescent="0.3">
      <c r="F957">
        <f ca="1">COUNTIF(OFFSET('정보 입력 시트'!$G960, 0, 0, 1, 15), $E$2)</f>
        <v>0</v>
      </c>
      <c r="G957">
        <f ca="1">COUNTIF(OFFSET('정보 입력 시트'!$G960, 0, 0, 1, 15), $E$3)</f>
        <v>0</v>
      </c>
      <c r="H957" t="b">
        <f t="shared" ca="1" si="81"/>
        <v>0</v>
      </c>
      <c r="I957" t="str">
        <f ca="1">IF(NOT($H957), "", IF($F957=1,MATCH($E$2,OFFSET('정보 입력 시트'!$G960, 0, 0, 1, 15),0),0))</f>
        <v/>
      </c>
      <c r="J957" t="str">
        <f ca="1">IF(NOT($H957),"",IF($G957&lt;1, 0, MATCH($E$3,OFFSET('정보 입력 시트'!$G960, 0, 0, 1, 15),0)))</f>
        <v/>
      </c>
      <c r="K957" t="str">
        <f ca="1">IF(NOT($H957),"",IF($G957&lt;2, 0, MATCH($E$3,OFFSET('정보 입력 시트'!$G960, 0, J957, 1, 15-J957),0)+J957))</f>
        <v/>
      </c>
      <c r="L957" t="str">
        <f t="shared" ca="1" si="82"/>
        <v/>
      </c>
      <c r="M957" t="str" cm="1">
        <f t="array" aca="1" ref="M957" ca="1">_xlfn.IFS(NOT($H957),"",$L957=0,0,TRUE,J957)</f>
        <v/>
      </c>
      <c r="N957" t="str" cm="1">
        <f t="array" aca="1" ref="N957" ca="1">_xlfn.IFS(NOT($H957),"",$L957=0,0,TRUE,K957)</f>
        <v/>
      </c>
      <c r="O957" t="str" cm="1">
        <f t="array" aca="1" ref="O957" ca="1">_xlfn.IFS(NOT($H957), "", $F957=0, IF($G957=0, VLOOKUP("EMPTY",$D$29:$E$31,2,FALSE), VLOOKUP("REQUIRED",$D$29:$E$31,2,FALSE)), $F957&gt;1, VLOOKUP("OVER",$D$29:$E$31,2,FALSE), TRUE, VLOOKUP(I957, $A$9:$B$23, 2,FALSE))</f>
        <v/>
      </c>
      <c r="P957" t="str" cm="1">
        <f t="array" aca="1" ref="P957" ca="1">_xlfn.IFS(NOT($H957), "", $G957&lt;1, VLOOKUP("EMPTY",$D$29:$E$31,2,FALSE), $G957&gt;2, VLOOKUP("OVER",$D$29:$E$31,2,FALSE), TRUE, VLOOKUP(J957, $A$9:$B$23, 2,FALSE))</f>
        <v/>
      </c>
      <c r="Q957" t="str" cm="1">
        <f t="array" aca="1" ref="Q957" ca="1">_xlfn.IFS(NOT($H957), "", $G957&lt;2, VLOOKUP("EMPTY",$D$29:$E$31,2,FALSE), $G957&gt;2, VLOOKUP("OVER",$D$29:$E$31,2,FALSE), TRUE, VLOOKUP(K957, $A$9:$B$23, 2,FALSE))</f>
        <v/>
      </c>
    </row>
    <row r="958" spans="6:17" x14ac:dyDescent="0.3">
      <c r="F958">
        <f ca="1">COUNTIF(OFFSET('정보 입력 시트'!$G961, 0, 0, 1, 15), $E$2)</f>
        <v>0</v>
      </c>
      <c r="G958">
        <f ca="1">COUNTIF(OFFSET('정보 입력 시트'!$G961, 0, 0, 1, 15), $E$3)</f>
        <v>0</v>
      </c>
      <c r="H958" t="b">
        <f t="shared" ca="1" si="81"/>
        <v>0</v>
      </c>
      <c r="I958" t="str">
        <f ca="1">IF(NOT($H958), "", IF($F958=1,MATCH($E$2,OFFSET('정보 입력 시트'!$G961, 0, 0, 1, 15),0),0))</f>
        <v/>
      </c>
      <c r="J958" t="str">
        <f ca="1">IF(NOT($H958),"",IF($G958&lt;1, 0, MATCH($E$3,OFFSET('정보 입력 시트'!$G961, 0, 0, 1, 15),0)))</f>
        <v/>
      </c>
      <c r="K958" t="str">
        <f ca="1">IF(NOT($H958),"",IF($G958&lt;2, 0, MATCH($E$3,OFFSET('정보 입력 시트'!$G961, 0, J958, 1, 15-J958),0)+J958))</f>
        <v/>
      </c>
      <c r="L958" t="str">
        <f t="shared" ca="1" si="82"/>
        <v/>
      </c>
      <c r="M958" t="str" cm="1">
        <f t="array" aca="1" ref="M958" ca="1">_xlfn.IFS(NOT($H958),"",$L958=0,0,TRUE,J958)</f>
        <v/>
      </c>
      <c r="N958" t="str" cm="1">
        <f t="array" aca="1" ref="N958" ca="1">_xlfn.IFS(NOT($H958),"",$L958=0,0,TRUE,K958)</f>
        <v/>
      </c>
      <c r="O958" t="str" cm="1">
        <f t="array" aca="1" ref="O958" ca="1">_xlfn.IFS(NOT($H958), "", $F958=0, IF($G958=0, VLOOKUP("EMPTY",$D$29:$E$31,2,FALSE), VLOOKUP("REQUIRED",$D$29:$E$31,2,FALSE)), $F958&gt;1, VLOOKUP("OVER",$D$29:$E$31,2,FALSE), TRUE, VLOOKUP(I958, $A$9:$B$23, 2,FALSE))</f>
        <v/>
      </c>
      <c r="P958" t="str" cm="1">
        <f t="array" aca="1" ref="P958" ca="1">_xlfn.IFS(NOT($H958), "", $G958&lt;1, VLOOKUP("EMPTY",$D$29:$E$31,2,FALSE), $G958&gt;2, VLOOKUP("OVER",$D$29:$E$31,2,FALSE), TRUE, VLOOKUP(J958, $A$9:$B$23, 2,FALSE))</f>
        <v/>
      </c>
      <c r="Q958" t="str" cm="1">
        <f t="array" aca="1" ref="Q958" ca="1">_xlfn.IFS(NOT($H958), "", $G958&lt;2, VLOOKUP("EMPTY",$D$29:$E$31,2,FALSE), $G958&gt;2, VLOOKUP("OVER",$D$29:$E$31,2,FALSE), TRUE, VLOOKUP(K958, $A$9:$B$23, 2,FALSE))</f>
        <v/>
      </c>
    </row>
    <row r="959" spans="6:17" x14ac:dyDescent="0.3">
      <c r="F959">
        <f ca="1">COUNTIF(OFFSET('정보 입력 시트'!$G962, 0, 0, 1, 15), $E$2)</f>
        <v>0</v>
      </c>
      <c r="G959">
        <f ca="1">COUNTIF(OFFSET('정보 입력 시트'!$G962, 0, 0, 1, 15), $E$3)</f>
        <v>0</v>
      </c>
      <c r="H959" t="b">
        <f t="shared" ca="1" si="81"/>
        <v>0</v>
      </c>
      <c r="I959" t="str">
        <f ca="1">IF(NOT($H959), "", IF($F959=1,MATCH($E$2,OFFSET('정보 입력 시트'!$G962, 0, 0, 1, 15),0),0))</f>
        <v/>
      </c>
      <c r="J959" t="str">
        <f ca="1">IF(NOT($H959),"",IF($G959&lt;1, 0, MATCH($E$3,OFFSET('정보 입력 시트'!$G962, 0, 0, 1, 15),0)))</f>
        <v/>
      </c>
      <c r="K959" t="str">
        <f ca="1">IF(NOT($H959),"",IF($G959&lt;2, 0, MATCH($E$3,OFFSET('정보 입력 시트'!$G962, 0, J959, 1, 15-J959),0)+J959))</f>
        <v/>
      </c>
      <c r="L959" t="str">
        <f t="shared" ca="1" si="82"/>
        <v/>
      </c>
      <c r="M959" t="str" cm="1">
        <f t="array" aca="1" ref="M959" ca="1">_xlfn.IFS(NOT($H959),"",$L959=0,0,TRUE,J959)</f>
        <v/>
      </c>
      <c r="N959" t="str" cm="1">
        <f t="array" aca="1" ref="N959" ca="1">_xlfn.IFS(NOT($H959),"",$L959=0,0,TRUE,K959)</f>
        <v/>
      </c>
      <c r="O959" t="str" cm="1">
        <f t="array" aca="1" ref="O959" ca="1">_xlfn.IFS(NOT($H959), "", $F959=0, IF($G959=0, VLOOKUP("EMPTY",$D$29:$E$31,2,FALSE), VLOOKUP("REQUIRED",$D$29:$E$31,2,FALSE)), $F959&gt;1, VLOOKUP("OVER",$D$29:$E$31,2,FALSE), TRUE, VLOOKUP(I959, $A$9:$B$23, 2,FALSE))</f>
        <v/>
      </c>
      <c r="P959" t="str" cm="1">
        <f t="array" aca="1" ref="P959" ca="1">_xlfn.IFS(NOT($H959), "", $G959&lt;1, VLOOKUP("EMPTY",$D$29:$E$31,2,FALSE), $G959&gt;2, VLOOKUP("OVER",$D$29:$E$31,2,FALSE), TRUE, VLOOKUP(J959, $A$9:$B$23, 2,FALSE))</f>
        <v/>
      </c>
      <c r="Q959" t="str" cm="1">
        <f t="array" aca="1" ref="Q959" ca="1">_xlfn.IFS(NOT($H959), "", $G959&lt;2, VLOOKUP("EMPTY",$D$29:$E$31,2,FALSE), $G959&gt;2, VLOOKUP("OVER",$D$29:$E$31,2,FALSE), TRUE, VLOOKUP(K959, $A$9:$B$23, 2,FALSE))</f>
        <v/>
      </c>
    </row>
    <row r="960" spans="6:17" x14ac:dyDescent="0.3">
      <c r="F960">
        <f ca="1">COUNTIF(OFFSET('정보 입력 시트'!$G963, 0, 0, 1, 15), $E$2)</f>
        <v>0</v>
      </c>
      <c r="G960">
        <f ca="1">COUNTIF(OFFSET('정보 입력 시트'!$G963, 0, 0, 1, 15), $E$3)</f>
        <v>0</v>
      </c>
      <c r="H960" t="b">
        <f t="shared" ca="1" si="81"/>
        <v>0</v>
      </c>
      <c r="I960" t="str">
        <f ca="1">IF(NOT($H960), "", IF($F960=1,MATCH($E$2,OFFSET('정보 입력 시트'!$G963, 0, 0, 1, 15),0),0))</f>
        <v/>
      </c>
      <c r="J960" t="str">
        <f ca="1">IF(NOT($H960),"",IF($G960&lt;1, 0, MATCH($E$3,OFFSET('정보 입력 시트'!$G963, 0, 0, 1, 15),0)))</f>
        <v/>
      </c>
      <c r="K960" t="str">
        <f ca="1">IF(NOT($H960),"",IF($G960&lt;2, 0, MATCH($E$3,OFFSET('정보 입력 시트'!$G963, 0, J960, 1, 15-J960),0)+J960))</f>
        <v/>
      </c>
      <c r="L960" t="str">
        <f t="shared" ca="1" si="82"/>
        <v/>
      </c>
      <c r="M960" t="str" cm="1">
        <f t="array" aca="1" ref="M960" ca="1">_xlfn.IFS(NOT($H960),"",$L960=0,0,TRUE,J960)</f>
        <v/>
      </c>
      <c r="N960" t="str" cm="1">
        <f t="array" aca="1" ref="N960" ca="1">_xlfn.IFS(NOT($H960),"",$L960=0,0,TRUE,K960)</f>
        <v/>
      </c>
      <c r="O960" t="str" cm="1">
        <f t="array" aca="1" ref="O960" ca="1">_xlfn.IFS(NOT($H960), "", $F960=0, IF($G960=0, VLOOKUP("EMPTY",$D$29:$E$31,2,FALSE), VLOOKUP("REQUIRED",$D$29:$E$31,2,FALSE)), $F960&gt;1, VLOOKUP("OVER",$D$29:$E$31,2,FALSE), TRUE, VLOOKUP(I960, $A$9:$B$23, 2,FALSE))</f>
        <v/>
      </c>
      <c r="P960" t="str" cm="1">
        <f t="array" aca="1" ref="P960" ca="1">_xlfn.IFS(NOT($H960), "", $G960&lt;1, VLOOKUP("EMPTY",$D$29:$E$31,2,FALSE), $G960&gt;2, VLOOKUP("OVER",$D$29:$E$31,2,FALSE), TRUE, VLOOKUP(J960, $A$9:$B$23, 2,FALSE))</f>
        <v/>
      </c>
      <c r="Q960" t="str" cm="1">
        <f t="array" aca="1" ref="Q960" ca="1">_xlfn.IFS(NOT($H960), "", $G960&lt;2, VLOOKUP("EMPTY",$D$29:$E$31,2,FALSE), $G960&gt;2, VLOOKUP("OVER",$D$29:$E$31,2,FALSE), TRUE, VLOOKUP(K960, $A$9:$B$23, 2,FALSE))</f>
        <v/>
      </c>
    </row>
    <row r="961" spans="6:17" x14ac:dyDescent="0.3">
      <c r="F961">
        <f ca="1">COUNTIF(OFFSET('정보 입력 시트'!$G964, 0, 0, 1, 15), $E$2)</f>
        <v>0</v>
      </c>
      <c r="G961">
        <f ca="1">COUNTIF(OFFSET('정보 입력 시트'!$G964, 0, 0, 1, 15), $E$3)</f>
        <v>0</v>
      </c>
      <c r="H961" t="b">
        <f t="shared" ca="1" si="81"/>
        <v>0</v>
      </c>
      <c r="I961" t="str">
        <f ca="1">IF(NOT($H961), "", IF($F961=1,MATCH($E$2,OFFSET('정보 입력 시트'!$G964, 0, 0, 1, 15),0),0))</f>
        <v/>
      </c>
      <c r="J961" t="str">
        <f ca="1">IF(NOT($H961),"",IF($G961&lt;1, 0, MATCH($E$3,OFFSET('정보 입력 시트'!$G964, 0, 0, 1, 15),0)))</f>
        <v/>
      </c>
      <c r="K961" t="str">
        <f ca="1">IF(NOT($H961),"",IF($G961&lt;2, 0, MATCH($E$3,OFFSET('정보 입력 시트'!$G964, 0, J961, 1, 15-J961),0)+J961))</f>
        <v/>
      </c>
      <c r="L961" t="str">
        <f t="shared" ca="1" si="82"/>
        <v/>
      </c>
      <c r="M961" t="str" cm="1">
        <f t="array" aca="1" ref="M961" ca="1">_xlfn.IFS(NOT($H961),"",$L961=0,0,TRUE,J961)</f>
        <v/>
      </c>
      <c r="N961" t="str" cm="1">
        <f t="array" aca="1" ref="N961" ca="1">_xlfn.IFS(NOT($H961),"",$L961=0,0,TRUE,K961)</f>
        <v/>
      </c>
      <c r="O961" t="str" cm="1">
        <f t="array" aca="1" ref="O961" ca="1">_xlfn.IFS(NOT($H961), "", $F961=0, IF($G961=0, VLOOKUP("EMPTY",$D$29:$E$31,2,FALSE), VLOOKUP("REQUIRED",$D$29:$E$31,2,FALSE)), $F961&gt;1, VLOOKUP("OVER",$D$29:$E$31,2,FALSE), TRUE, VLOOKUP(I961, $A$9:$B$23, 2,FALSE))</f>
        <v/>
      </c>
      <c r="P961" t="str" cm="1">
        <f t="array" aca="1" ref="P961" ca="1">_xlfn.IFS(NOT($H961), "", $G961&lt;1, VLOOKUP("EMPTY",$D$29:$E$31,2,FALSE), $G961&gt;2, VLOOKUP("OVER",$D$29:$E$31,2,FALSE), TRUE, VLOOKUP(J961, $A$9:$B$23, 2,FALSE))</f>
        <v/>
      </c>
      <c r="Q961" t="str" cm="1">
        <f t="array" aca="1" ref="Q961" ca="1">_xlfn.IFS(NOT($H961), "", $G961&lt;2, VLOOKUP("EMPTY",$D$29:$E$31,2,FALSE), $G961&gt;2, VLOOKUP("OVER",$D$29:$E$31,2,FALSE), TRUE, VLOOKUP(K961, $A$9:$B$23, 2,FALSE))</f>
        <v/>
      </c>
    </row>
    <row r="962" spans="6:17" x14ac:dyDescent="0.3">
      <c r="F962">
        <f ca="1">COUNTIF(OFFSET('정보 입력 시트'!$G965, 0, 0, 1, 15), $E$2)</f>
        <v>0</v>
      </c>
      <c r="G962">
        <f ca="1">COUNTIF(OFFSET('정보 입력 시트'!$G965, 0, 0, 1, 15), $E$3)</f>
        <v>0</v>
      </c>
      <c r="H962" t="b">
        <f t="shared" ca="1" si="81"/>
        <v>0</v>
      </c>
      <c r="I962" t="str">
        <f ca="1">IF(NOT($H962), "", IF($F962=1,MATCH($E$2,OFFSET('정보 입력 시트'!$G965, 0, 0, 1, 15),0),0))</f>
        <v/>
      </c>
      <c r="J962" t="str">
        <f ca="1">IF(NOT($H962),"",IF($G962&lt;1, 0, MATCH($E$3,OFFSET('정보 입력 시트'!$G965, 0, 0, 1, 15),0)))</f>
        <v/>
      </c>
      <c r="K962" t="str">
        <f ca="1">IF(NOT($H962),"",IF($G962&lt;2, 0, MATCH($E$3,OFFSET('정보 입력 시트'!$G965, 0, J962, 1, 15-J962),0)+J962))</f>
        <v/>
      </c>
      <c r="L962" t="str">
        <f t="shared" ca="1" si="82"/>
        <v/>
      </c>
      <c r="M962" t="str" cm="1">
        <f t="array" aca="1" ref="M962" ca="1">_xlfn.IFS(NOT($H962),"",$L962=0,0,TRUE,J962)</f>
        <v/>
      </c>
      <c r="N962" t="str" cm="1">
        <f t="array" aca="1" ref="N962" ca="1">_xlfn.IFS(NOT($H962),"",$L962=0,0,TRUE,K962)</f>
        <v/>
      </c>
      <c r="O962" t="str" cm="1">
        <f t="array" aca="1" ref="O962" ca="1">_xlfn.IFS(NOT($H962), "", $F962=0, IF($G962=0, VLOOKUP("EMPTY",$D$29:$E$31,2,FALSE), VLOOKUP("REQUIRED",$D$29:$E$31,2,FALSE)), $F962&gt;1, VLOOKUP("OVER",$D$29:$E$31,2,FALSE), TRUE, VLOOKUP(I962, $A$9:$B$23, 2,FALSE))</f>
        <v/>
      </c>
      <c r="P962" t="str" cm="1">
        <f t="array" aca="1" ref="P962" ca="1">_xlfn.IFS(NOT($H962), "", $G962&lt;1, VLOOKUP("EMPTY",$D$29:$E$31,2,FALSE), $G962&gt;2, VLOOKUP("OVER",$D$29:$E$31,2,FALSE), TRUE, VLOOKUP(J962, $A$9:$B$23, 2,FALSE))</f>
        <v/>
      </c>
      <c r="Q962" t="str" cm="1">
        <f t="array" aca="1" ref="Q962" ca="1">_xlfn.IFS(NOT($H962), "", $G962&lt;2, VLOOKUP("EMPTY",$D$29:$E$31,2,FALSE), $G962&gt;2, VLOOKUP("OVER",$D$29:$E$31,2,FALSE), TRUE, VLOOKUP(K962, $A$9:$B$23, 2,FALSE))</f>
        <v/>
      </c>
    </row>
    <row r="963" spans="6:17" x14ac:dyDescent="0.3">
      <c r="F963">
        <f ca="1">COUNTIF(OFFSET('정보 입력 시트'!$G966, 0, 0, 1, 15), $E$2)</f>
        <v>0</v>
      </c>
      <c r="G963">
        <f ca="1">COUNTIF(OFFSET('정보 입력 시트'!$G966, 0, 0, 1, 15), $E$3)</f>
        <v>0</v>
      </c>
      <c r="H963" t="b">
        <f t="shared" ref="H963:H1001" ca="1" si="83">OR($F963=1,I964&lt;&gt;"")</f>
        <v>0</v>
      </c>
      <c r="I963" t="str">
        <f ca="1">IF(NOT($H963), "", IF($F963=1,MATCH($E$2,OFFSET('정보 입력 시트'!$G966, 0, 0, 1, 15),0),0))</f>
        <v/>
      </c>
      <c r="J963" t="str">
        <f ca="1">IF(NOT($H963),"",IF($G963&lt;1, 0, MATCH($E$3,OFFSET('정보 입력 시트'!$G966, 0, 0, 1, 15),0)))</f>
        <v/>
      </c>
      <c r="K963" t="str">
        <f ca="1">IF(NOT($H963),"",IF($G963&lt;2, 0, MATCH($E$3,OFFSET('정보 입력 시트'!$G966, 0, J963, 1, 15-J963),0)+J963))</f>
        <v/>
      </c>
      <c r="L963" t="str">
        <f t="shared" ref="L963:L1001" ca="1" si="84">IF(NOT($H963),"",I963)</f>
        <v/>
      </c>
      <c r="M963" t="str" cm="1">
        <f t="array" aca="1" ref="M963" ca="1">_xlfn.IFS(NOT($H963),"",$L963=0,0,TRUE,J963)</f>
        <v/>
      </c>
      <c r="N963" t="str" cm="1">
        <f t="array" aca="1" ref="N963" ca="1">_xlfn.IFS(NOT($H963),"",$L963=0,0,TRUE,K963)</f>
        <v/>
      </c>
      <c r="O963" t="str" cm="1">
        <f t="array" aca="1" ref="O963" ca="1">_xlfn.IFS(NOT($H963), "", $F963=0, IF($G963=0, VLOOKUP("EMPTY",$D$29:$E$31,2,FALSE), VLOOKUP("REQUIRED",$D$29:$E$31,2,FALSE)), $F963&gt;1, VLOOKUP("OVER",$D$29:$E$31,2,FALSE), TRUE, VLOOKUP(I963, $A$9:$B$23, 2,FALSE))</f>
        <v/>
      </c>
      <c r="P963" t="str" cm="1">
        <f t="array" aca="1" ref="P963" ca="1">_xlfn.IFS(NOT($H963), "", $G963&lt;1, VLOOKUP("EMPTY",$D$29:$E$31,2,FALSE), $G963&gt;2, VLOOKUP("OVER",$D$29:$E$31,2,FALSE), TRUE, VLOOKUP(J963, $A$9:$B$23, 2,FALSE))</f>
        <v/>
      </c>
      <c r="Q963" t="str" cm="1">
        <f t="array" aca="1" ref="Q963" ca="1">_xlfn.IFS(NOT($H963), "", $G963&lt;2, VLOOKUP("EMPTY",$D$29:$E$31,2,FALSE), $G963&gt;2, VLOOKUP("OVER",$D$29:$E$31,2,FALSE), TRUE, VLOOKUP(K963, $A$9:$B$23, 2,FALSE))</f>
        <v/>
      </c>
    </row>
    <row r="964" spans="6:17" x14ac:dyDescent="0.3">
      <c r="F964">
        <f ca="1">COUNTIF(OFFSET('정보 입력 시트'!$G967, 0, 0, 1, 15), $E$2)</f>
        <v>0</v>
      </c>
      <c r="G964">
        <f ca="1">COUNTIF(OFFSET('정보 입력 시트'!$G967, 0, 0, 1, 15), $E$3)</f>
        <v>0</v>
      </c>
      <c r="H964" t="b">
        <f t="shared" ca="1" si="83"/>
        <v>0</v>
      </c>
      <c r="I964" t="str">
        <f ca="1">IF(NOT($H964), "", IF($F964=1,MATCH($E$2,OFFSET('정보 입력 시트'!$G967, 0, 0, 1, 15),0),0))</f>
        <v/>
      </c>
      <c r="J964" t="str">
        <f ca="1">IF(NOT($H964),"",IF($G964&lt;1, 0, MATCH($E$3,OFFSET('정보 입력 시트'!$G967, 0, 0, 1, 15),0)))</f>
        <v/>
      </c>
      <c r="K964" t="str">
        <f ca="1">IF(NOT($H964),"",IF($G964&lt;2, 0, MATCH($E$3,OFFSET('정보 입력 시트'!$G967, 0, J964, 1, 15-J964),0)+J964))</f>
        <v/>
      </c>
      <c r="L964" t="str">
        <f t="shared" ca="1" si="84"/>
        <v/>
      </c>
      <c r="M964" t="str" cm="1">
        <f t="array" aca="1" ref="M964" ca="1">_xlfn.IFS(NOT($H964),"",$L964=0,0,TRUE,J964)</f>
        <v/>
      </c>
      <c r="N964" t="str" cm="1">
        <f t="array" aca="1" ref="N964" ca="1">_xlfn.IFS(NOT($H964),"",$L964=0,0,TRUE,K964)</f>
        <v/>
      </c>
      <c r="O964" t="str" cm="1">
        <f t="array" aca="1" ref="O964" ca="1">_xlfn.IFS(NOT($H964), "", $F964=0, IF($G964=0, VLOOKUP("EMPTY",$D$29:$E$31,2,FALSE), VLOOKUP("REQUIRED",$D$29:$E$31,2,FALSE)), $F964&gt;1, VLOOKUP("OVER",$D$29:$E$31,2,FALSE), TRUE, VLOOKUP(I964, $A$9:$B$23, 2,FALSE))</f>
        <v/>
      </c>
      <c r="P964" t="str" cm="1">
        <f t="array" aca="1" ref="P964" ca="1">_xlfn.IFS(NOT($H964), "", $G964&lt;1, VLOOKUP("EMPTY",$D$29:$E$31,2,FALSE), $G964&gt;2, VLOOKUP("OVER",$D$29:$E$31,2,FALSE), TRUE, VLOOKUP(J964, $A$9:$B$23, 2,FALSE))</f>
        <v/>
      </c>
      <c r="Q964" t="str" cm="1">
        <f t="array" aca="1" ref="Q964" ca="1">_xlfn.IFS(NOT($H964), "", $G964&lt;2, VLOOKUP("EMPTY",$D$29:$E$31,2,FALSE), $G964&gt;2, VLOOKUP("OVER",$D$29:$E$31,2,FALSE), TRUE, VLOOKUP(K964, $A$9:$B$23, 2,FALSE))</f>
        <v/>
      </c>
    </row>
    <row r="965" spans="6:17" x14ac:dyDescent="0.3">
      <c r="F965">
        <f ca="1">COUNTIF(OFFSET('정보 입력 시트'!$G968, 0, 0, 1, 15), $E$2)</f>
        <v>0</v>
      </c>
      <c r="G965">
        <f ca="1">COUNTIF(OFFSET('정보 입력 시트'!$G968, 0, 0, 1, 15), $E$3)</f>
        <v>0</v>
      </c>
      <c r="H965" t="b">
        <f t="shared" ca="1" si="83"/>
        <v>0</v>
      </c>
      <c r="I965" t="str">
        <f ca="1">IF(NOT($H965), "", IF($F965=1,MATCH($E$2,OFFSET('정보 입력 시트'!$G968, 0, 0, 1, 15),0),0))</f>
        <v/>
      </c>
      <c r="J965" t="str">
        <f ca="1">IF(NOT($H965),"",IF($G965&lt;1, 0, MATCH($E$3,OFFSET('정보 입력 시트'!$G968, 0, 0, 1, 15),0)))</f>
        <v/>
      </c>
      <c r="K965" t="str">
        <f ca="1">IF(NOT($H965),"",IF($G965&lt;2, 0, MATCH($E$3,OFFSET('정보 입력 시트'!$G968, 0, J965, 1, 15-J965),0)+J965))</f>
        <v/>
      </c>
      <c r="L965" t="str">
        <f t="shared" ca="1" si="84"/>
        <v/>
      </c>
      <c r="M965" t="str" cm="1">
        <f t="array" aca="1" ref="M965" ca="1">_xlfn.IFS(NOT($H965),"",$L965=0,0,TRUE,J965)</f>
        <v/>
      </c>
      <c r="N965" t="str" cm="1">
        <f t="array" aca="1" ref="N965" ca="1">_xlfn.IFS(NOT($H965),"",$L965=0,0,TRUE,K965)</f>
        <v/>
      </c>
      <c r="O965" t="str" cm="1">
        <f t="array" aca="1" ref="O965" ca="1">_xlfn.IFS(NOT($H965), "", $F965=0, IF($G965=0, VLOOKUP("EMPTY",$D$29:$E$31,2,FALSE), VLOOKUP("REQUIRED",$D$29:$E$31,2,FALSE)), $F965&gt;1, VLOOKUP("OVER",$D$29:$E$31,2,FALSE), TRUE, VLOOKUP(I965, $A$9:$B$23, 2,FALSE))</f>
        <v/>
      </c>
      <c r="P965" t="str" cm="1">
        <f t="array" aca="1" ref="P965" ca="1">_xlfn.IFS(NOT($H965), "", $G965&lt;1, VLOOKUP("EMPTY",$D$29:$E$31,2,FALSE), $G965&gt;2, VLOOKUP("OVER",$D$29:$E$31,2,FALSE), TRUE, VLOOKUP(J965, $A$9:$B$23, 2,FALSE))</f>
        <v/>
      </c>
      <c r="Q965" t="str" cm="1">
        <f t="array" aca="1" ref="Q965" ca="1">_xlfn.IFS(NOT($H965), "", $G965&lt;2, VLOOKUP("EMPTY",$D$29:$E$31,2,FALSE), $G965&gt;2, VLOOKUP("OVER",$D$29:$E$31,2,FALSE), TRUE, VLOOKUP(K965, $A$9:$B$23, 2,FALSE))</f>
        <v/>
      </c>
    </row>
    <row r="966" spans="6:17" x14ac:dyDescent="0.3">
      <c r="F966">
        <f ca="1">COUNTIF(OFFSET('정보 입력 시트'!$G969, 0, 0, 1, 15), $E$2)</f>
        <v>0</v>
      </c>
      <c r="G966">
        <f ca="1">COUNTIF(OFFSET('정보 입력 시트'!$G969, 0, 0, 1, 15), $E$3)</f>
        <v>0</v>
      </c>
      <c r="H966" t="b">
        <f t="shared" ca="1" si="83"/>
        <v>0</v>
      </c>
      <c r="I966" t="str">
        <f ca="1">IF(NOT($H966), "", IF($F966=1,MATCH($E$2,OFFSET('정보 입력 시트'!$G969, 0, 0, 1, 15),0),0))</f>
        <v/>
      </c>
      <c r="J966" t="str">
        <f ca="1">IF(NOT($H966),"",IF($G966&lt;1, 0, MATCH($E$3,OFFSET('정보 입력 시트'!$G969, 0, 0, 1, 15),0)))</f>
        <v/>
      </c>
      <c r="K966" t="str">
        <f ca="1">IF(NOT($H966),"",IF($G966&lt;2, 0, MATCH($E$3,OFFSET('정보 입력 시트'!$G969, 0, J966, 1, 15-J966),0)+J966))</f>
        <v/>
      </c>
      <c r="L966" t="str">
        <f t="shared" ca="1" si="84"/>
        <v/>
      </c>
      <c r="M966" t="str" cm="1">
        <f t="array" aca="1" ref="M966" ca="1">_xlfn.IFS(NOT($H966),"",$L966=0,0,TRUE,J966)</f>
        <v/>
      </c>
      <c r="N966" t="str" cm="1">
        <f t="array" aca="1" ref="N966" ca="1">_xlfn.IFS(NOT($H966),"",$L966=0,0,TRUE,K966)</f>
        <v/>
      </c>
      <c r="O966" t="str" cm="1">
        <f t="array" aca="1" ref="O966" ca="1">_xlfn.IFS(NOT($H966), "", $F966=0, IF($G966=0, VLOOKUP("EMPTY",$D$29:$E$31,2,FALSE), VLOOKUP("REQUIRED",$D$29:$E$31,2,FALSE)), $F966&gt;1, VLOOKUP("OVER",$D$29:$E$31,2,FALSE), TRUE, VLOOKUP(I966, $A$9:$B$23, 2,FALSE))</f>
        <v/>
      </c>
      <c r="P966" t="str" cm="1">
        <f t="array" aca="1" ref="P966" ca="1">_xlfn.IFS(NOT($H966), "", $G966&lt;1, VLOOKUP("EMPTY",$D$29:$E$31,2,FALSE), $G966&gt;2, VLOOKUP("OVER",$D$29:$E$31,2,FALSE), TRUE, VLOOKUP(J966, $A$9:$B$23, 2,FALSE))</f>
        <v/>
      </c>
      <c r="Q966" t="str" cm="1">
        <f t="array" aca="1" ref="Q966" ca="1">_xlfn.IFS(NOT($H966), "", $G966&lt;2, VLOOKUP("EMPTY",$D$29:$E$31,2,FALSE), $G966&gt;2, VLOOKUP("OVER",$D$29:$E$31,2,FALSE), TRUE, VLOOKUP(K966, $A$9:$B$23, 2,FALSE))</f>
        <v/>
      </c>
    </row>
    <row r="967" spans="6:17" x14ac:dyDescent="0.3">
      <c r="F967">
        <f ca="1">COUNTIF(OFFSET('정보 입력 시트'!$G970, 0, 0, 1, 15), $E$2)</f>
        <v>0</v>
      </c>
      <c r="G967">
        <f ca="1">COUNTIF(OFFSET('정보 입력 시트'!$G970, 0, 0, 1, 15), $E$3)</f>
        <v>0</v>
      </c>
      <c r="H967" t="b">
        <f t="shared" ca="1" si="83"/>
        <v>0</v>
      </c>
      <c r="I967" t="str">
        <f ca="1">IF(NOT($H967), "", IF($F967=1,MATCH($E$2,OFFSET('정보 입력 시트'!$G970, 0, 0, 1, 15),0),0))</f>
        <v/>
      </c>
      <c r="J967" t="str">
        <f ca="1">IF(NOT($H967),"",IF($G967&lt;1, 0, MATCH($E$3,OFFSET('정보 입력 시트'!$G970, 0, 0, 1, 15),0)))</f>
        <v/>
      </c>
      <c r="K967" t="str">
        <f ca="1">IF(NOT($H967),"",IF($G967&lt;2, 0, MATCH($E$3,OFFSET('정보 입력 시트'!$G970, 0, J967, 1, 15-J967),0)+J967))</f>
        <v/>
      </c>
      <c r="L967" t="str">
        <f t="shared" ca="1" si="84"/>
        <v/>
      </c>
      <c r="M967" t="str" cm="1">
        <f t="array" aca="1" ref="M967" ca="1">_xlfn.IFS(NOT($H967),"",$L967=0,0,TRUE,J967)</f>
        <v/>
      </c>
      <c r="N967" t="str" cm="1">
        <f t="array" aca="1" ref="N967" ca="1">_xlfn.IFS(NOT($H967),"",$L967=0,0,TRUE,K967)</f>
        <v/>
      </c>
      <c r="O967" t="str" cm="1">
        <f t="array" aca="1" ref="O967" ca="1">_xlfn.IFS(NOT($H967), "", $F967=0, IF($G967=0, VLOOKUP("EMPTY",$D$29:$E$31,2,FALSE), VLOOKUP("REQUIRED",$D$29:$E$31,2,FALSE)), $F967&gt;1, VLOOKUP("OVER",$D$29:$E$31,2,FALSE), TRUE, VLOOKUP(I967, $A$9:$B$23, 2,FALSE))</f>
        <v/>
      </c>
      <c r="P967" t="str" cm="1">
        <f t="array" aca="1" ref="P967" ca="1">_xlfn.IFS(NOT($H967), "", $G967&lt;1, VLOOKUP("EMPTY",$D$29:$E$31,2,FALSE), $G967&gt;2, VLOOKUP("OVER",$D$29:$E$31,2,FALSE), TRUE, VLOOKUP(J967, $A$9:$B$23, 2,FALSE))</f>
        <v/>
      </c>
      <c r="Q967" t="str" cm="1">
        <f t="array" aca="1" ref="Q967" ca="1">_xlfn.IFS(NOT($H967), "", $G967&lt;2, VLOOKUP("EMPTY",$D$29:$E$31,2,FALSE), $G967&gt;2, VLOOKUP("OVER",$D$29:$E$31,2,FALSE), TRUE, VLOOKUP(K967, $A$9:$B$23, 2,FALSE))</f>
        <v/>
      </c>
    </row>
    <row r="968" spans="6:17" x14ac:dyDescent="0.3">
      <c r="F968">
        <f ca="1">COUNTIF(OFFSET('정보 입력 시트'!$G971, 0, 0, 1, 15), $E$2)</f>
        <v>0</v>
      </c>
      <c r="G968">
        <f ca="1">COUNTIF(OFFSET('정보 입력 시트'!$G971, 0, 0, 1, 15), $E$3)</f>
        <v>0</v>
      </c>
      <c r="H968" t="b">
        <f t="shared" ca="1" si="83"/>
        <v>0</v>
      </c>
      <c r="I968" t="str">
        <f ca="1">IF(NOT($H968), "", IF($F968=1,MATCH($E$2,OFFSET('정보 입력 시트'!$G971, 0, 0, 1, 15),0),0))</f>
        <v/>
      </c>
      <c r="J968" t="str">
        <f ca="1">IF(NOT($H968),"",IF($G968&lt;1, 0, MATCH($E$3,OFFSET('정보 입력 시트'!$G971, 0, 0, 1, 15),0)))</f>
        <v/>
      </c>
      <c r="K968" t="str">
        <f ca="1">IF(NOT($H968),"",IF($G968&lt;2, 0, MATCH($E$3,OFFSET('정보 입력 시트'!$G971, 0, J968, 1, 15-J968),0)+J968))</f>
        <v/>
      </c>
      <c r="L968" t="str">
        <f t="shared" ca="1" si="84"/>
        <v/>
      </c>
      <c r="M968" t="str" cm="1">
        <f t="array" aca="1" ref="M968" ca="1">_xlfn.IFS(NOT($H968),"",$L968=0,0,TRUE,J968)</f>
        <v/>
      </c>
      <c r="N968" t="str" cm="1">
        <f t="array" aca="1" ref="N968" ca="1">_xlfn.IFS(NOT($H968),"",$L968=0,0,TRUE,K968)</f>
        <v/>
      </c>
      <c r="O968" t="str" cm="1">
        <f t="array" aca="1" ref="O968" ca="1">_xlfn.IFS(NOT($H968), "", $F968=0, IF($G968=0, VLOOKUP("EMPTY",$D$29:$E$31,2,FALSE), VLOOKUP("REQUIRED",$D$29:$E$31,2,FALSE)), $F968&gt;1, VLOOKUP("OVER",$D$29:$E$31,2,FALSE), TRUE, VLOOKUP(I968, $A$9:$B$23, 2,FALSE))</f>
        <v/>
      </c>
      <c r="P968" t="str" cm="1">
        <f t="array" aca="1" ref="P968" ca="1">_xlfn.IFS(NOT($H968), "", $G968&lt;1, VLOOKUP("EMPTY",$D$29:$E$31,2,FALSE), $G968&gt;2, VLOOKUP("OVER",$D$29:$E$31,2,FALSE), TRUE, VLOOKUP(J968, $A$9:$B$23, 2,FALSE))</f>
        <v/>
      </c>
      <c r="Q968" t="str" cm="1">
        <f t="array" aca="1" ref="Q968" ca="1">_xlfn.IFS(NOT($H968), "", $G968&lt;2, VLOOKUP("EMPTY",$D$29:$E$31,2,FALSE), $G968&gt;2, VLOOKUP("OVER",$D$29:$E$31,2,FALSE), TRUE, VLOOKUP(K968, $A$9:$B$23, 2,FALSE))</f>
        <v/>
      </c>
    </row>
    <row r="969" spans="6:17" x14ac:dyDescent="0.3">
      <c r="F969">
        <f ca="1">COUNTIF(OFFSET('정보 입력 시트'!$G972, 0, 0, 1, 15), $E$2)</f>
        <v>0</v>
      </c>
      <c r="G969">
        <f ca="1">COUNTIF(OFFSET('정보 입력 시트'!$G972, 0, 0, 1, 15), $E$3)</f>
        <v>0</v>
      </c>
      <c r="H969" t="b">
        <f t="shared" ca="1" si="83"/>
        <v>0</v>
      </c>
      <c r="I969" t="str">
        <f ca="1">IF(NOT($H969), "", IF($F969=1,MATCH($E$2,OFFSET('정보 입력 시트'!$G972, 0, 0, 1, 15),0),0))</f>
        <v/>
      </c>
      <c r="J969" t="str">
        <f ca="1">IF(NOT($H969),"",IF($G969&lt;1, 0, MATCH($E$3,OFFSET('정보 입력 시트'!$G972, 0, 0, 1, 15),0)))</f>
        <v/>
      </c>
      <c r="K969" t="str">
        <f ca="1">IF(NOT($H969),"",IF($G969&lt;2, 0, MATCH($E$3,OFFSET('정보 입력 시트'!$G972, 0, J969, 1, 15-J969),0)+J969))</f>
        <v/>
      </c>
      <c r="L969" t="str">
        <f t="shared" ca="1" si="84"/>
        <v/>
      </c>
      <c r="M969" t="str" cm="1">
        <f t="array" aca="1" ref="M969" ca="1">_xlfn.IFS(NOT($H969),"",$L969=0,0,TRUE,J969)</f>
        <v/>
      </c>
      <c r="N969" t="str" cm="1">
        <f t="array" aca="1" ref="N969" ca="1">_xlfn.IFS(NOT($H969),"",$L969=0,0,TRUE,K969)</f>
        <v/>
      </c>
      <c r="O969" t="str" cm="1">
        <f t="array" aca="1" ref="O969" ca="1">_xlfn.IFS(NOT($H969), "", $F969=0, IF($G969=0, VLOOKUP("EMPTY",$D$29:$E$31,2,FALSE), VLOOKUP("REQUIRED",$D$29:$E$31,2,FALSE)), $F969&gt;1, VLOOKUP("OVER",$D$29:$E$31,2,FALSE), TRUE, VLOOKUP(I969, $A$9:$B$23, 2,FALSE))</f>
        <v/>
      </c>
      <c r="P969" t="str" cm="1">
        <f t="array" aca="1" ref="P969" ca="1">_xlfn.IFS(NOT($H969), "", $G969&lt;1, VLOOKUP("EMPTY",$D$29:$E$31,2,FALSE), $G969&gt;2, VLOOKUP("OVER",$D$29:$E$31,2,FALSE), TRUE, VLOOKUP(J969, $A$9:$B$23, 2,FALSE))</f>
        <v/>
      </c>
      <c r="Q969" t="str" cm="1">
        <f t="array" aca="1" ref="Q969" ca="1">_xlfn.IFS(NOT($H969), "", $G969&lt;2, VLOOKUP("EMPTY",$D$29:$E$31,2,FALSE), $G969&gt;2, VLOOKUP("OVER",$D$29:$E$31,2,FALSE), TRUE, VLOOKUP(K969, $A$9:$B$23, 2,FALSE))</f>
        <v/>
      </c>
    </row>
    <row r="970" spans="6:17" x14ac:dyDescent="0.3">
      <c r="F970">
        <f ca="1">COUNTIF(OFFSET('정보 입력 시트'!$G973, 0, 0, 1, 15), $E$2)</f>
        <v>0</v>
      </c>
      <c r="G970">
        <f ca="1">COUNTIF(OFFSET('정보 입력 시트'!$G973, 0, 0, 1, 15), $E$3)</f>
        <v>0</v>
      </c>
      <c r="H970" t="b">
        <f t="shared" ca="1" si="83"/>
        <v>0</v>
      </c>
      <c r="I970" t="str">
        <f ca="1">IF(NOT($H970), "", IF($F970=1,MATCH($E$2,OFFSET('정보 입력 시트'!$G973, 0, 0, 1, 15),0),0))</f>
        <v/>
      </c>
      <c r="J970" t="str">
        <f ca="1">IF(NOT($H970),"",IF($G970&lt;1, 0, MATCH($E$3,OFFSET('정보 입력 시트'!$G973, 0, 0, 1, 15),0)))</f>
        <v/>
      </c>
      <c r="K970" t="str">
        <f ca="1">IF(NOT($H970),"",IF($G970&lt;2, 0, MATCH($E$3,OFFSET('정보 입력 시트'!$G973, 0, J970, 1, 15-J970),0)+J970))</f>
        <v/>
      </c>
      <c r="L970" t="str">
        <f t="shared" ca="1" si="84"/>
        <v/>
      </c>
      <c r="M970" t="str" cm="1">
        <f t="array" aca="1" ref="M970" ca="1">_xlfn.IFS(NOT($H970),"",$L970=0,0,TRUE,J970)</f>
        <v/>
      </c>
      <c r="N970" t="str" cm="1">
        <f t="array" aca="1" ref="N970" ca="1">_xlfn.IFS(NOT($H970),"",$L970=0,0,TRUE,K970)</f>
        <v/>
      </c>
      <c r="O970" t="str" cm="1">
        <f t="array" aca="1" ref="O970" ca="1">_xlfn.IFS(NOT($H970), "", $F970=0, IF($G970=0, VLOOKUP("EMPTY",$D$29:$E$31,2,FALSE), VLOOKUP("REQUIRED",$D$29:$E$31,2,FALSE)), $F970&gt;1, VLOOKUP("OVER",$D$29:$E$31,2,FALSE), TRUE, VLOOKUP(I970, $A$9:$B$23, 2,FALSE))</f>
        <v/>
      </c>
      <c r="P970" t="str" cm="1">
        <f t="array" aca="1" ref="P970" ca="1">_xlfn.IFS(NOT($H970), "", $G970&lt;1, VLOOKUP("EMPTY",$D$29:$E$31,2,FALSE), $G970&gt;2, VLOOKUP("OVER",$D$29:$E$31,2,FALSE), TRUE, VLOOKUP(J970, $A$9:$B$23, 2,FALSE))</f>
        <v/>
      </c>
      <c r="Q970" t="str" cm="1">
        <f t="array" aca="1" ref="Q970" ca="1">_xlfn.IFS(NOT($H970), "", $G970&lt;2, VLOOKUP("EMPTY",$D$29:$E$31,2,FALSE), $G970&gt;2, VLOOKUP("OVER",$D$29:$E$31,2,FALSE), TRUE, VLOOKUP(K970, $A$9:$B$23, 2,FALSE))</f>
        <v/>
      </c>
    </row>
    <row r="971" spans="6:17" x14ac:dyDescent="0.3">
      <c r="F971">
        <f ca="1">COUNTIF(OFFSET('정보 입력 시트'!$G974, 0, 0, 1, 15), $E$2)</f>
        <v>0</v>
      </c>
      <c r="G971">
        <f ca="1">COUNTIF(OFFSET('정보 입력 시트'!$G974, 0, 0, 1, 15), $E$3)</f>
        <v>0</v>
      </c>
      <c r="H971" t="b">
        <f t="shared" ca="1" si="83"/>
        <v>0</v>
      </c>
      <c r="I971" t="str">
        <f ca="1">IF(NOT($H971), "", IF($F971=1,MATCH($E$2,OFFSET('정보 입력 시트'!$G974, 0, 0, 1, 15),0),0))</f>
        <v/>
      </c>
      <c r="J971" t="str">
        <f ca="1">IF(NOT($H971),"",IF($G971&lt;1, 0, MATCH($E$3,OFFSET('정보 입력 시트'!$G974, 0, 0, 1, 15),0)))</f>
        <v/>
      </c>
      <c r="K971" t="str">
        <f ca="1">IF(NOT($H971),"",IF($G971&lt;2, 0, MATCH($E$3,OFFSET('정보 입력 시트'!$G974, 0, J971, 1, 15-J971),0)+J971))</f>
        <v/>
      </c>
      <c r="L971" t="str">
        <f t="shared" ca="1" si="84"/>
        <v/>
      </c>
      <c r="M971" t="str" cm="1">
        <f t="array" aca="1" ref="M971" ca="1">_xlfn.IFS(NOT($H971),"",$L971=0,0,TRUE,J971)</f>
        <v/>
      </c>
      <c r="N971" t="str" cm="1">
        <f t="array" aca="1" ref="N971" ca="1">_xlfn.IFS(NOT($H971),"",$L971=0,0,TRUE,K971)</f>
        <v/>
      </c>
      <c r="O971" t="str" cm="1">
        <f t="array" aca="1" ref="O971" ca="1">_xlfn.IFS(NOT($H971), "", $F971=0, IF($G971=0, VLOOKUP("EMPTY",$D$29:$E$31,2,FALSE), VLOOKUP("REQUIRED",$D$29:$E$31,2,FALSE)), $F971&gt;1, VLOOKUP("OVER",$D$29:$E$31,2,FALSE), TRUE, VLOOKUP(I971, $A$9:$B$23, 2,FALSE))</f>
        <v/>
      </c>
      <c r="P971" t="str" cm="1">
        <f t="array" aca="1" ref="P971" ca="1">_xlfn.IFS(NOT($H971), "", $G971&lt;1, VLOOKUP("EMPTY",$D$29:$E$31,2,FALSE), $G971&gt;2, VLOOKUP("OVER",$D$29:$E$31,2,FALSE), TRUE, VLOOKUP(J971, $A$9:$B$23, 2,FALSE))</f>
        <v/>
      </c>
      <c r="Q971" t="str" cm="1">
        <f t="array" aca="1" ref="Q971" ca="1">_xlfn.IFS(NOT($H971), "", $G971&lt;2, VLOOKUP("EMPTY",$D$29:$E$31,2,FALSE), $G971&gt;2, VLOOKUP("OVER",$D$29:$E$31,2,FALSE), TRUE, VLOOKUP(K971, $A$9:$B$23, 2,FALSE))</f>
        <v/>
      </c>
    </row>
    <row r="972" spans="6:17" x14ac:dyDescent="0.3">
      <c r="F972">
        <f ca="1">COUNTIF(OFFSET('정보 입력 시트'!$G975, 0, 0, 1, 15), $E$2)</f>
        <v>0</v>
      </c>
      <c r="G972">
        <f ca="1">COUNTIF(OFFSET('정보 입력 시트'!$G975, 0, 0, 1, 15), $E$3)</f>
        <v>0</v>
      </c>
      <c r="H972" t="b">
        <f t="shared" ca="1" si="83"/>
        <v>0</v>
      </c>
      <c r="I972" t="str">
        <f ca="1">IF(NOT($H972), "", IF($F972=1,MATCH($E$2,OFFSET('정보 입력 시트'!$G975, 0, 0, 1, 15),0),0))</f>
        <v/>
      </c>
      <c r="J972" t="str">
        <f ca="1">IF(NOT($H972),"",IF($G972&lt;1, 0, MATCH($E$3,OFFSET('정보 입력 시트'!$G975, 0, 0, 1, 15),0)))</f>
        <v/>
      </c>
      <c r="K972" t="str">
        <f ca="1">IF(NOT($H972),"",IF($G972&lt;2, 0, MATCH($E$3,OFFSET('정보 입력 시트'!$G975, 0, J972, 1, 15-J972),0)+J972))</f>
        <v/>
      </c>
      <c r="L972" t="str">
        <f t="shared" ca="1" si="84"/>
        <v/>
      </c>
      <c r="M972" t="str" cm="1">
        <f t="array" aca="1" ref="M972" ca="1">_xlfn.IFS(NOT($H972),"",$L972=0,0,TRUE,J972)</f>
        <v/>
      </c>
      <c r="N972" t="str" cm="1">
        <f t="array" aca="1" ref="N972" ca="1">_xlfn.IFS(NOT($H972),"",$L972=0,0,TRUE,K972)</f>
        <v/>
      </c>
      <c r="O972" t="str" cm="1">
        <f t="array" aca="1" ref="O972" ca="1">_xlfn.IFS(NOT($H972), "", $F972=0, IF($G972=0, VLOOKUP("EMPTY",$D$29:$E$31,2,FALSE), VLOOKUP("REQUIRED",$D$29:$E$31,2,FALSE)), $F972&gt;1, VLOOKUP("OVER",$D$29:$E$31,2,FALSE), TRUE, VLOOKUP(I972, $A$9:$B$23, 2,FALSE))</f>
        <v/>
      </c>
      <c r="P972" t="str" cm="1">
        <f t="array" aca="1" ref="P972" ca="1">_xlfn.IFS(NOT($H972), "", $G972&lt;1, VLOOKUP("EMPTY",$D$29:$E$31,2,FALSE), $G972&gt;2, VLOOKUP("OVER",$D$29:$E$31,2,FALSE), TRUE, VLOOKUP(J972, $A$9:$B$23, 2,FALSE))</f>
        <v/>
      </c>
      <c r="Q972" t="str" cm="1">
        <f t="array" aca="1" ref="Q972" ca="1">_xlfn.IFS(NOT($H972), "", $G972&lt;2, VLOOKUP("EMPTY",$D$29:$E$31,2,FALSE), $G972&gt;2, VLOOKUP("OVER",$D$29:$E$31,2,FALSE), TRUE, VLOOKUP(K972, $A$9:$B$23, 2,FALSE))</f>
        <v/>
      </c>
    </row>
    <row r="973" spans="6:17" x14ac:dyDescent="0.3">
      <c r="F973">
        <f ca="1">COUNTIF(OFFSET('정보 입력 시트'!$G976, 0, 0, 1, 15), $E$2)</f>
        <v>0</v>
      </c>
      <c r="G973">
        <f ca="1">COUNTIF(OFFSET('정보 입력 시트'!$G976, 0, 0, 1, 15), $E$3)</f>
        <v>0</v>
      </c>
      <c r="H973" t="b">
        <f t="shared" ca="1" si="83"/>
        <v>0</v>
      </c>
      <c r="I973" t="str">
        <f ca="1">IF(NOT($H973), "", IF($F973=1,MATCH($E$2,OFFSET('정보 입력 시트'!$G976, 0, 0, 1, 15),0),0))</f>
        <v/>
      </c>
      <c r="J973" t="str">
        <f ca="1">IF(NOT($H973),"",IF($G973&lt;1, 0, MATCH($E$3,OFFSET('정보 입력 시트'!$G976, 0, 0, 1, 15),0)))</f>
        <v/>
      </c>
      <c r="K973" t="str">
        <f ca="1">IF(NOT($H973),"",IF($G973&lt;2, 0, MATCH($E$3,OFFSET('정보 입력 시트'!$G976, 0, J973, 1, 15-J973),0)+J973))</f>
        <v/>
      </c>
      <c r="L973" t="str">
        <f t="shared" ca="1" si="84"/>
        <v/>
      </c>
      <c r="M973" t="str" cm="1">
        <f t="array" aca="1" ref="M973" ca="1">_xlfn.IFS(NOT($H973),"",$L973=0,0,TRUE,J973)</f>
        <v/>
      </c>
      <c r="N973" t="str" cm="1">
        <f t="array" aca="1" ref="N973" ca="1">_xlfn.IFS(NOT($H973),"",$L973=0,0,TRUE,K973)</f>
        <v/>
      </c>
      <c r="O973" t="str" cm="1">
        <f t="array" aca="1" ref="O973" ca="1">_xlfn.IFS(NOT($H973), "", $F973=0, IF($G973=0, VLOOKUP("EMPTY",$D$29:$E$31,2,FALSE), VLOOKUP("REQUIRED",$D$29:$E$31,2,FALSE)), $F973&gt;1, VLOOKUP("OVER",$D$29:$E$31,2,FALSE), TRUE, VLOOKUP(I973, $A$9:$B$23, 2,FALSE))</f>
        <v/>
      </c>
      <c r="P973" t="str" cm="1">
        <f t="array" aca="1" ref="P973" ca="1">_xlfn.IFS(NOT($H973), "", $G973&lt;1, VLOOKUP("EMPTY",$D$29:$E$31,2,FALSE), $G973&gt;2, VLOOKUP("OVER",$D$29:$E$31,2,FALSE), TRUE, VLOOKUP(J973, $A$9:$B$23, 2,FALSE))</f>
        <v/>
      </c>
      <c r="Q973" t="str" cm="1">
        <f t="array" aca="1" ref="Q973" ca="1">_xlfn.IFS(NOT($H973), "", $G973&lt;2, VLOOKUP("EMPTY",$D$29:$E$31,2,FALSE), $G973&gt;2, VLOOKUP("OVER",$D$29:$E$31,2,FALSE), TRUE, VLOOKUP(K973, $A$9:$B$23, 2,FALSE))</f>
        <v/>
      </c>
    </row>
    <row r="974" spans="6:17" x14ac:dyDescent="0.3">
      <c r="F974">
        <f ca="1">COUNTIF(OFFSET('정보 입력 시트'!$G977, 0, 0, 1, 15), $E$2)</f>
        <v>0</v>
      </c>
      <c r="G974">
        <f ca="1">COUNTIF(OFFSET('정보 입력 시트'!$G977, 0, 0, 1, 15), $E$3)</f>
        <v>0</v>
      </c>
      <c r="H974" t="b">
        <f t="shared" ca="1" si="83"/>
        <v>0</v>
      </c>
      <c r="I974" t="str">
        <f ca="1">IF(NOT($H974), "", IF($F974=1,MATCH($E$2,OFFSET('정보 입력 시트'!$G977, 0, 0, 1, 15),0),0))</f>
        <v/>
      </c>
      <c r="J974" t="str">
        <f ca="1">IF(NOT($H974),"",IF($G974&lt;1, 0, MATCH($E$3,OFFSET('정보 입력 시트'!$G977, 0, 0, 1, 15),0)))</f>
        <v/>
      </c>
      <c r="K974" t="str">
        <f ca="1">IF(NOT($H974),"",IF($G974&lt;2, 0, MATCH($E$3,OFFSET('정보 입력 시트'!$G977, 0, J974, 1, 15-J974),0)+J974))</f>
        <v/>
      </c>
      <c r="L974" t="str">
        <f t="shared" ca="1" si="84"/>
        <v/>
      </c>
      <c r="M974" t="str" cm="1">
        <f t="array" aca="1" ref="M974" ca="1">_xlfn.IFS(NOT($H974),"",$L974=0,0,TRUE,J974)</f>
        <v/>
      </c>
      <c r="N974" t="str" cm="1">
        <f t="array" aca="1" ref="N974" ca="1">_xlfn.IFS(NOT($H974),"",$L974=0,0,TRUE,K974)</f>
        <v/>
      </c>
      <c r="O974" t="str" cm="1">
        <f t="array" aca="1" ref="O974" ca="1">_xlfn.IFS(NOT($H974), "", $F974=0, IF($G974=0, VLOOKUP("EMPTY",$D$29:$E$31,2,FALSE), VLOOKUP("REQUIRED",$D$29:$E$31,2,FALSE)), $F974&gt;1, VLOOKUP("OVER",$D$29:$E$31,2,FALSE), TRUE, VLOOKUP(I974, $A$9:$B$23, 2,FALSE))</f>
        <v/>
      </c>
      <c r="P974" t="str" cm="1">
        <f t="array" aca="1" ref="P974" ca="1">_xlfn.IFS(NOT($H974), "", $G974&lt;1, VLOOKUP("EMPTY",$D$29:$E$31,2,FALSE), $G974&gt;2, VLOOKUP("OVER",$D$29:$E$31,2,FALSE), TRUE, VLOOKUP(J974, $A$9:$B$23, 2,FALSE))</f>
        <v/>
      </c>
      <c r="Q974" t="str" cm="1">
        <f t="array" aca="1" ref="Q974" ca="1">_xlfn.IFS(NOT($H974), "", $G974&lt;2, VLOOKUP("EMPTY",$D$29:$E$31,2,FALSE), $G974&gt;2, VLOOKUP("OVER",$D$29:$E$31,2,FALSE), TRUE, VLOOKUP(K974, $A$9:$B$23, 2,FALSE))</f>
        <v/>
      </c>
    </row>
    <row r="975" spans="6:17" x14ac:dyDescent="0.3">
      <c r="F975">
        <f ca="1">COUNTIF(OFFSET('정보 입력 시트'!$G978, 0, 0, 1, 15), $E$2)</f>
        <v>0</v>
      </c>
      <c r="G975">
        <f ca="1">COUNTIF(OFFSET('정보 입력 시트'!$G978, 0, 0, 1, 15), $E$3)</f>
        <v>0</v>
      </c>
      <c r="H975" t="b">
        <f t="shared" ca="1" si="83"/>
        <v>0</v>
      </c>
      <c r="I975" t="str">
        <f ca="1">IF(NOT($H975), "", IF($F975=1,MATCH($E$2,OFFSET('정보 입력 시트'!$G978, 0, 0, 1, 15),0),0))</f>
        <v/>
      </c>
      <c r="J975" t="str">
        <f ca="1">IF(NOT($H975),"",IF($G975&lt;1, 0, MATCH($E$3,OFFSET('정보 입력 시트'!$G978, 0, 0, 1, 15),0)))</f>
        <v/>
      </c>
      <c r="K975" t="str">
        <f ca="1">IF(NOT($H975),"",IF($G975&lt;2, 0, MATCH($E$3,OFFSET('정보 입력 시트'!$G978, 0, J975, 1, 15-J975),0)+J975))</f>
        <v/>
      </c>
      <c r="L975" t="str">
        <f t="shared" ca="1" si="84"/>
        <v/>
      </c>
      <c r="M975" t="str" cm="1">
        <f t="array" aca="1" ref="M975" ca="1">_xlfn.IFS(NOT($H975),"",$L975=0,0,TRUE,J975)</f>
        <v/>
      </c>
      <c r="N975" t="str" cm="1">
        <f t="array" aca="1" ref="N975" ca="1">_xlfn.IFS(NOT($H975),"",$L975=0,0,TRUE,K975)</f>
        <v/>
      </c>
      <c r="O975" t="str" cm="1">
        <f t="array" aca="1" ref="O975" ca="1">_xlfn.IFS(NOT($H975), "", $F975=0, IF($G975=0, VLOOKUP("EMPTY",$D$29:$E$31,2,FALSE), VLOOKUP("REQUIRED",$D$29:$E$31,2,FALSE)), $F975&gt;1, VLOOKUP("OVER",$D$29:$E$31,2,FALSE), TRUE, VLOOKUP(I975, $A$9:$B$23, 2,FALSE))</f>
        <v/>
      </c>
      <c r="P975" t="str" cm="1">
        <f t="array" aca="1" ref="P975" ca="1">_xlfn.IFS(NOT($H975), "", $G975&lt;1, VLOOKUP("EMPTY",$D$29:$E$31,2,FALSE), $G975&gt;2, VLOOKUP("OVER",$D$29:$E$31,2,FALSE), TRUE, VLOOKUP(J975, $A$9:$B$23, 2,FALSE))</f>
        <v/>
      </c>
      <c r="Q975" t="str" cm="1">
        <f t="array" aca="1" ref="Q975" ca="1">_xlfn.IFS(NOT($H975), "", $G975&lt;2, VLOOKUP("EMPTY",$D$29:$E$31,2,FALSE), $G975&gt;2, VLOOKUP("OVER",$D$29:$E$31,2,FALSE), TRUE, VLOOKUP(K975, $A$9:$B$23, 2,FALSE))</f>
        <v/>
      </c>
    </row>
    <row r="976" spans="6:17" x14ac:dyDescent="0.3">
      <c r="F976">
        <f ca="1">COUNTIF(OFFSET('정보 입력 시트'!$G979, 0, 0, 1, 15), $E$2)</f>
        <v>0</v>
      </c>
      <c r="G976">
        <f ca="1">COUNTIF(OFFSET('정보 입력 시트'!$G979, 0, 0, 1, 15), $E$3)</f>
        <v>0</v>
      </c>
      <c r="H976" t="b">
        <f t="shared" ca="1" si="83"/>
        <v>0</v>
      </c>
      <c r="I976" t="str">
        <f ca="1">IF(NOT($H976), "", IF($F976=1,MATCH($E$2,OFFSET('정보 입력 시트'!$G979, 0, 0, 1, 15),0),0))</f>
        <v/>
      </c>
      <c r="J976" t="str">
        <f ca="1">IF(NOT($H976),"",IF($G976&lt;1, 0, MATCH($E$3,OFFSET('정보 입력 시트'!$G979, 0, 0, 1, 15),0)))</f>
        <v/>
      </c>
      <c r="K976" t="str">
        <f ca="1">IF(NOT($H976),"",IF($G976&lt;2, 0, MATCH($E$3,OFFSET('정보 입력 시트'!$G979, 0, J976, 1, 15-J976),0)+J976))</f>
        <v/>
      </c>
      <c r="L976" t="str">
        <f t="shared" ca="1" si="84"/>
        <v/>
      </c>
      <c r="M976" t="str" cm="1">
        <f t="array" aca="1" ref="M976" ca="1">_xlfn.IFS(NOT($H976),"",$L976=0,0,TRUE,J976)</f>
        <v/>
      </c>
      <c r="N976" t="str" cm="1">
        <f t="array" aca="1" ref="N976" ca="1">_xlfn.IFS(NOT($H976),"",$L976=0,0,TRUE,K976)</f>
        <v/>
      </c>
      <c r="O976" t="str" cm="1">
        <f t="array" aca="1" ref="O976" ca="1">_xlfn.IFS(NOT($H976), "", $F976=0, IF($G976=0, VLOOKUP("EMPTY",$D$29:$E$31,2,FALSE), VLOOKUP("REQUIRED",$D$29:$E$31,2,FALSE)), $F976&gt;1, VLOOKUP("OVER",$D$29:$E$31,2,FALSE), TRUE, VLOOKUP(I976, $A$9:$B$23, 2,FALSE))</f>
        <v/>
      </c>
      <c r="P976" t="str" cm="1">
        <f t="array" aca="1" ref="P976" ca="1">_xlfn.IFS(NOT($H976), "", $G976&lt;1, VLOOKUP("EMPTY",$D$29:$E$31,2,FALSE), $G976&gt;2, VLOOKUP("OVER",$D$29:$E$31,2,FALSE), TRUE, VLOOKUP(J976, $A$9:$B$23, 2,FALSE))</f>
        <v/>
      </c>
      <c r="Q976" t="str" cm="1">
        <f t="array" aca="1" ref="Q976" ca="1">_xlfn.IFS(NOT($H976), "", $G976&lt;2, VLOOKUP("EMPTY",$D$29:$E$31,2,FALSE), $G976&gt;2, VLOOKUP("OVER",$D$29:$E$31,2,FALSE), TRUE, VLOOKUP(K976, $A$9:$B$23, 2,FALSE))</f>
        <v/>
      </c>
    </row>
    <row r="977" spans="6:17" x14ac:dyDescent="0.3">
      <c r="F977">
        <f ca="1">COUNTIF(OFFSET('정보 입력 시트'!$G980, 0, 0, 1, 15), $E$2)</f>
        <v>0</v>
      </c>
      <c r="G977">
        <f ca="1">COUNTIF(OFFSET('정보 입력 시트'!$G980, 0, 0, 1, 15), $E$3)</f>
        <v>0</v>
      </c>
      <c r="H977" t="b">
        <f t="shared" ca="1" si="83"/>
        <v>0</v>
      </c>
      <c r="I977" t="str">
        <f ca="1">IF(NOT($H977), "", IF($F977=1,MATCH($E$2,OFFSET('정보 입력 시트'!$G980, 0, 0, 1, 15),0),0))</f>
        <v/>
      </c>
      <c r="J977" t="str">
        <f ca="1">IF(NOT($H977),"",IF($G977&lt;1, 0, MATCH($E$3,OFFSET('정보 입력 시트'!$G980, 0, 0, 1, 15),0)))</f>
        <v/>
      </c>
      <c r="K977" t="str">
        <f ca="1">IF(NOT($H977),"",IF($G977&lt;2, 0, MATCH($E$3,OFFSET('정보 입력 시트'!$G980, 0, J977, 1, 15-J977),0)+J977))</f>
        <v/>
      </c>
      <c r="L977" t="str">
        <f t="shared" ca="1" si="84"/>
        <v/>
      </c>
      <c r="M977" t="str" cm="1">
        <f t="array" aca="1" ref="M977" ca="1">_xlfn.IFS(NOT($H977),"",$L977=0,0,TRUE,J977)</f>
        <v/>
      </c>
      <c r="N977" t="str" cm="1">
        <f t="array" aca="1" ref="N977" ca="1">_xlfn.IFS(NOT($H977),"",$L977=0,0,TRUE,K977)</f>
        <v/>
      </c>
      <c r="O977" t="str" cm="1">
        <f t="array" aca="1" ref="O977" ca="1">_xlfn.IFS(NOT($H977), "", $F977=0, IF($G977=0, VLOOKUP("EMPTY",$D$29:$E$31,2,FALSE), VLOOKUP("REQUIRED",$D$29:$E$31,2,FALSE)), $F977&gt;1, VLOOKUP("OVER",$D$29:$E$31,2,FALSE), TRUE, VLOOKUP(I977, $A$9:$B$23, 2,FALSE))</f>
        <v/>
      </c>
      <c r="P977" t="str" cm="1">
        <f t="array" aca="1" ref="P977" ca="1">_xlfn.IFS(NOT($H977), "", $G977&lt;1, VLOOKUP("EMPTY",$D$29:$E$31,2,FALSE), $G977&gt;2, VLOOKUP("OVER",$D$29:$E$31,2,FALSE), TRUE, VLOOKUP(J977, $A$9:$B$23, 2,FALSE))</f>
        <v/>
      </c>
      <c r="Q977" t="str" cm="1">
        <f t="array" aca="1" ref="Q977" ca="1">_xlfn.IFS(NOT($H977), "", $G977&lt;2, VLOOKUP("EMPTY",$D$29:$E$31,2,FALSE), $G977&gt;2, VLOOKUP("OVER",$D$29:$E$31,2,FALSE), TRUE, VLOOKUP(K977, $A$9:$B$23, 2,FALSE))</f>
        <v/>
      </c>
    </row>
    <row r="978" spans="6:17" x14ac:dyDescent="0.3">
      <c r="F978">
        <f ca="1">COUNTIF(OFFSET('정보 입력 시트'!$G981, 0, 0, 1, 15), $E$2)</f>
        <v>0</v>
      </c>
      <c r="G978">
        <f ca="1">COUNTIF(OFFSET('정보 입력 시트'!$G981, 0, 0, 1, 15), $E$3)</f>
        <v>0</v>
      </c>
      <c r="H978" t="b">
        <f t="shared" ca="1" si="83"/>
        <v>0</v>
      </c>
      <c r="I978" t="str">
        <f ca="1">IF(NOT($H978), "", IF($F978=1,MATCH($E$2,OFFSET('정보 입력 시트'!$G981, 0, 0, 1, 15),0),0))</f>
        <v/>
      </c>
      <c r="J978" t="str">
        <f ca="1">IF(NOT($H978),"",IF($G978&lt;1, 0, MATCH($E$3,OFFSET('정보 입력 시트'!$G981, 0, 0, 1, 15),0)))</f>
        <v/>
      </c>
      <c r="K978" t="str">
        <f ca="1">IF(NOT($H978),"",IF($G978&lt;2, 0, MATCH($E$3,OFFSET('정보 입력 시트'!$G981, 0, J978, 1, 15-J978),0)+J978))</f>
        <v/>
      </c>
      <c r="L978" t="str">
        <f t="shared" ca="1" si="84"/>
        <v/>
      </c>
      <c r="M978" t="str" cm="1">
        <f t="array" aca="1" ref="M978" ca="1">_xlfn.IFS(NOT($H978),"",$L978=0,0,TRUE,J978)</f>
        <v/>
      </c>
      <c r="N978" t="str" cm="1">
        <f t="array" aca="1" ref="N978" ca="1">_xlfn.IFS(NOT($H978),"",$L978=0,0,TRUE,K978)</f>
        <v/>
      </c>
      <c r="O978" t="str" cm="1">
        <f t="array" aca="1" ref="O978" ca="1">_xlfn.IFS(NOT($H978), "", $F978=0, IF($G978=0, VLOOKUP("EMPTY",$D$29:$E$31,2,FALSE), VLOOKUP("REQUIRED",$D$29:$E$31,2,FALSE)), $F978&gt;1, VLOOKUP("OVER",$D$29:$E$31,2,FALSE), TRUE, VLOOKUP(I978, $A$9:$B$23, 2,FALSE))</f>
        <v/>
      </c>
      <c r="P978" t="str" cm="1">
        <f t="array" aca="1" ref="P978" ca="1">_xlfn.IFS(NOT($H978), "", $G978&lt;1, VLOOKUP("EMPTY",$D$29:$E$31,2,FALSE), $G978&gt;2, VLOOKUP("OVER",$D$29:$E$31,2,FALSE), TRUE, VLOOKUP(J978, $A$9:$B$23, 2,FALSE))</f>
        <v/>
      </c>
      <c r="Q978" t="str" cm="1">
        <f t="array" aca="1" ref="Q978" ca="1">_xlfn.IFS(NOT($H978), "", $G978&lt;2, VLOOKUP("EMPTY",$D$29:$E$31,2,FALSE), $G978&gt;2, VLOOKUP("OVER",$D$29:$E$31,2,FALSE), TRUE, VLOOKUP(K978, $A$9:$B$23, 2,FALSE))</f>
        <v/>
      </c>
    </row>
    <row r="979" spans="6:17" x14ac:dyDescent="0.3">
      <c r="F979">
        <f ca="1">COUNTIF(OFFSET('정보 입력 시트'!$G982, 0, 0, 1, 15), $E$2)</f>
        <v>0</v>
      </c>
      <c r="G979">
        <f ca="1">COUNTIF(OFFSET('정보 입력 시트'!$G982, 0, 0, 1, 15), $E$3)</f>
        <v>0</v>
      </c>
      <c r="H979" t="b">
        <f t="shared" ca="1" si="83"/>
        <v>0</v>
      </c>
      <c r="I979" t="str">
        <f ca="1">IF(NOT($H979), "", IF($F979=1,MATCH($E$2,OFFSET('정보 입력 시트'!$G982, 0, 0, 1, 15),0),0))</f>
        <v/>
      </c>
      <c r="J979" t="str">
        <f ca="1">IF(NOT($H979),"",IF($G979&lt;1, 0, MATCH($E$3,OFFSET('정보 입력 시트'!$G982, 0, 0, 1, 15),0)))</f>
        <v/>
      </c>
      <c r="K979" t="str">
        <f ca="1">IF(NOT($H979),"",IF($G979&lt;2, 0, MATCH($E$3,OFFSET('정보 입력 시트'!$G982, 0, J979, 1, 15-J979),0)+J979))</f>
        <v/>
      </c>
      <c r="L979" t="str">
        <f t="shared" ca="1" si="84"/>
        <v/>
      </c>
      <c r="M979" t="str" cm="1">
        <f t="array" aca="1" ref="M979" ca="1">_xlfn.IFS(NOT($H979),"",$L979=0,0,TRUE,J979)</f>
        <v/>
      </c>
      <c r="N979" t="str" cm="1">
        <f t="array" aca="1" ref="N979" ca="1">_xlfn.IFS(NOT($H979),"",$L979=0,0,TRUE,K979)</f>
        <v/>
      </c>
      <c r="O979" t="str" cm="1">
        <f t="array" aca="1" ref="O979" ca="1">_xlfn.IFS(NOT($H979), "", $F979=0, IF($G979=0, VLOOKUP("EMPTY",$D$29:$E$31,2,FALSE), VLOOKUP("REQUIRED",$D$29:$E$31,2,FALSE)), $F979&gt;1, VLOOKUP("OVER",$D$29:$E$31,2,FALSE), TRUE, VLOOKUP(I979, $A$9:$B$23, 2,FALSE))</f>
        <v/>
      </c>
      <c r="P979" t="str" cm="1">
        <f t="array" aca="1" ref="P979" ca="1">_xlfn.IFS(NOT($H979), "", $G979&lt;1, VLOOKUP("EMPTY",$D$29:$E$31,2,FALSE), $G979&gt;2, VLOOKUP("OVER",$D$29:$E$31,2,FALSE), TRUE, VLOOKUP(J979, $A$9:$B$23, 2,FALSE))</f>
        <v/>
      </c>
      <c r="Q979" t="str" cm="1">
        <f t="array" aca="1" ref="Q979" ca="1">_xlfn.IFS(NOT($H979), "", $G979&lt;2, VLOOKUP("EMPTY",$D$29:$E$31,2,FALSE), $G979&gt;2, VLOOKUP("OVER",$D$29:$E$31,2,FALSE), TRUE, VLOOKUP(K979, $A$9:$B$23, 2,FALSE))</f>
        <v/>
      </c>
    </row>
    <row r="980" spans="6:17" x14ac:dyDescent="0.3">
      <c r="F980">
        <f ca="1">COUNTIF(OFFSET('정보 입력 시트'!$G983, 0, 0, 1, 15), $E$2)</f>
        <v>0</v>
      </c>
      <c r="G980">
        <f ca="1">COUNTIF(OFFSET('정보 입력 시트'!$G983, 0, 0, 1, 15), $E$3)</f>
        <v>0</v>
      </c>
      <c r="H980" t="b">
        <f t="shared" ca="1" si="83"/>
        <v>0</v>
      </c>
      <c r="I980" t="str">
        <f ca="1">IF(NOT($H980), "", IF($F980=1,MATCH($E$2,OFFSET('정보 입력 시트'!$G983, 0, 0, 1, 15),0),0))</f>
        <v/>
      </c>
      <c r="J980" t="str">
        <f ca="1">IF(NOT($H980),"",IF($G980&lt;1, 0, MATCH($E$3,OFFSET('정보 입력 시트'!$G983, 0, 0, 1, 15),0)))</f>
        <v/>
      </c>
      <c r="K980" t="str">
        <f ca="1">IF(NOT($H980),"",IF($G980&lt;2, 0, MATCH($E$3,OFFSET('정보 입력 시트'!$G983, 0, J980, 1, 15-J980),0)+J980))</f>
        <v/>
      </c>
      <c r="L980" t="str">
        <f t="shared" ca="1" si="84"/>
        <v/>
      </c>
      <c r="M980" t="str" cm="1">
        <f t="array" aca="1" ref="M980" ca="1">_xlfn.IFS(NOT($H980),"",$L980=0,0,TRUE,J980)</f>
        <v/>
      </c>
      <c r="N980" t="str" cm="1">
        <f t="array" aca="1" ref="N980" ca="1">_xlfn.IFS(NOT($H980),"",$L980=0,0,TRUE,K980)</f>
        <v/>
      </c>
      <c r="O980" t="str" cm="1">
        <f t="array" aca="1" ref="O980" ca="1">_xlfn.IFS(NOT($H980), "", $F980=0, IF($G980=0, VLOOKUP("EMPTY",$D$29:$E$31,2,FALSE), VLOOKUP("REQUIRED",$D$29:$E$31,2,FALSE)), $F980&gt;1, VLOOKUP("OVER",$D$29:$E$31,2,FALSE), TRUE, VLOOKUP(I980, $A$9:$B$23, 2,FALSE))</f>
        <v/>
      </c>
      <c r="P980" t="str" cm="1">
        <f t="array" aca="1" ref="P980" ca="1">_xlfn.IFS(NOT($H980), "", $G980&lt;1, VLOOKUP("EMPTY",$D$29:$E$31,2,FALSE), $G980&gt;2, VLOOKUP("OVER",$D$29:$E$31,2,FALSE), TRUE, VLOOKUP(J980, $A$9:$B$23, 2,FALSE))</f>
        <v/>
      </c>
      <c r="Q980" t="str" cm="1">
        <f t="array" aca="1" ref="Q980" ca="1">_xlfn.IFS(NOT($H980), "", $G980&lt;2, VLOOKUP("EMPTY",$D$29:$E$31,2,FALSE), $G980&gt;2, VLOOKUP("OVER",$D$29:$E$31,2,FALSE), TRUE, VLOOKUP(K980, $A$9:$B$23, 2,FALSE))</f>
        <v/>
      </c>
    </row>
    <row r="981" spans="6:17" x14ac:dyDescent="0.3">
      <c r="F981">
        <f ca="1">COUNTIF(OFFSET('정보 입력 시트'!$G984, 0, 0, 1, 15), $E$2)</f>
        <v>0</v>
      </c>
      <c r="G981">
        <f ca="1">COUNTIF(OFFSET('정보 입력 시트'!$G984, 0, 0, 1, 15), $E$3)</f>
        <v>0</v>
      </c>
      <c r="H981" t="b">
        <f t="shared" ca="1" si="83"/>
        <v>0</v>
      </c>
      <c r="I981" t="str">
        <f ca="1">IF(NOT($H981), "", IF($F981=1,MATCH($E$2,OFFSET('정보 입력 시트'!$G984, 0, 0, 1, 15),0),0))</f>
        <v/>
      </c>
      <c r="J981" t="str">
        <f ca="1">IF(NOT($H981),"",IF($G981&lt;1, 0, MATCH($E$3,OFFSET('정보 입력 시트'!$G984, 0, 0, 1, 15),0)))</f>
        <v/>
      </c>
      <c r="K981" t="str">
        <f ca="1">IF(NOT($H981),"",IF($G981&lt;2, 0, MATCH($E$3,OFFSET('정보 입력 시트'!$G984, 0, J981, 1, 15-J981),0)+J981))</f>
        <v/>
      </c>
      <c r="L981" t="str">
        <f t="shared" ca="1" si="84"/>
        <v/>
      </c>
      <c r="M981" t="str" cm="1">
        <f t="array" aca="1" ref="M981" ca="1">_xlfn.IFS(NOT($H981),"",$L981=0,0,TRUE,J981)</f>
        <v/>
      </c>
      <c r="N981" t="str" cm="1">
        <f t="array" aca="1" ref="N981" ca="1">_xlfn.IFS(NOT($H981),"",$L981=0,0,TRUE,K981)</f>
        <v/>
      </c>
      <c r="O981" t="str" cm="1">
        <f t="array" aca="1" ref="O981" ca="1">_xlfn.IFS(NOT($H981), "", $F981=0, IF($G981=0, VLOOKUP("EMPTY",$D$29:$E$31,2,FALSE), VLOOKUP("REQUIRED",$D$29:$E$31,2,FALSE)), $F981&gt;1, VLOOKUP("OVER",$D$29:$E$31,2,FALSE), TRUE, VLOOKUP(I981, $A$9:$B$23, 2,FALSE))</f>
        <v/>
      </c>
      <c r="P981" t="str" cm="1">
        <f t="array" aca="1" ref="P981" ca="1">_xlfn.IFS(NOT($H981), "", $G981&lt;1, VLOOKUP("EMPTY",$D$29:$E$31,2,FALSE), $G981&gt;2, VLOOKUP("OVER",$D$29:$E$31,2,FALSE), TRUE, VLOOKUP(J981, $A$9:$B$23, 2,FALSE))</f>
        <v/>
      </c>
      <c r="Q981" t="str" cm="1">
        <f t="array" aca="1" ref="Q981" ca="1">_xlfn.IFS(NOT($H981), "", $G981&lt;2, VLOOKUP("EMPTY",$D$29:$E$31,2,FALSE), $G981&gt;2, VLOOKUP("OVER",$D$29:$E$31,2,FALSE), TRUE, VLOOKUP(K981, $A$9:$B$23, 2,FALSE))</f>
        <v/>
      </c>
    </row>
    <row r="982" spans="6:17" x14ac:dyDescent="0.3">
      <c r="F982">
        <f ca="1">COUNTIF(OFFSET('정보 입력 시트'!$G985, 0, 0, 1, 15), $E$2)</f>
        <v>0</v>
      </c>
      <c r="G982">
        <f ca="1">COUNTIF(OFFSET('정보 입력 시트'!$G985, 0, 0, 1, 15), $E$3)</f>
        <v>0</v>
      </c>
      <c r="H982" t="b">
        <f t="shared" ca="1" si="83"/>
        <v>0</v>
      </c>
      <c r="I982" t="str">
        <f ca="1">IF(NOT($H982), "", IF($F982=1,MATCH($E$2,OFFSET('정보 입력 시트'!$G985, 0, 0, 1, 15),0),0))</f>
        <v/>
      </c>
      <c r="J982" t="str">
        <f ca="1">IF(NOT($H982),"",IF($G982&lt;1, 0, MATCH($E$3,OFFSET('정보 입력 시트'!$G985, 0, 0, 1, 15),0)))</f>
        <v/>
      </c>
      <c r="K982" t="str">
        <f ca="1">IF(NOT($H982),"",IF($G982&lt;2, 0, MATCH($E$3,OFFSET('정보 입력 시트'!$G985, 0, J982, 1, 15-J982),0)+J982))</f>
        <v/>
      </c>
      <c r="L982" t="str">
        <f t="shared" ca="1" si="84"/>
        <v/>
      </c>
      <c r="M982" t="str" cm="1">
        <f t="array" aca="1" ref="M982" ca="1">_xlfn.IFS(NOT($H982),"",$L982=0,0,TRUE,J982)</f>
        <v/>
      </c>
      <c r="N982" t="str" cm="1">
        <f t="array" aca="1" ref="N982" ca="1">_xlfn.IFS(NOT($H982),"",$L982=0,0,TRUE,K982)</f>
        <v/>
      </c>
      <c r="O982" t="str" cm="1">
        <f t="array" aca="1" ref="O982" ca="1">_xlfn.IFS(NOT($H982), "", $F982=0, IF($G982=0, VLOOKUP("EMPTY",$D$29:$E$31,2,FALSE), VLOOKUP("REQUIRED",$D$29:$E$31,2,FALSE)), $F982&gt;1, VLOOKUP("OVER",$D$29:$E$31,2,FALSE), TRUE, VLOOKUP(I982, $A$9:$B$23, 2,FALSE))</f>
        <v/>
      </c>
      <c r="P982" t="str" cm="1">
        <f t="array" aca="1" ref="P982" ca="1">_xlfn.IFS(NOT($H982), "", $G982&lt;1, VLOOKUP("EMPTY",$D$29:$E$31,2,FALSE), $G982&gt;2, VLOOKUP("OVER",$D$29:$E$31,2,FALSE), TRUE, VLOOKUP(J982, $A$9:$B$23, 2,FALSE))</f>
        <v/>
      </c>
      <c r="Q982" t="str" cm="1">
        <f t="array" aca="1" ref="Q982" ca="1">_xlfn.IFS(NOT($H982), "", $G982&lt;2, VLOOKUP("EMPTY",$D$29:$E$31,2,FALSE), $G982&gt;2, VLOOKUP("OVER",$D$29:$E$31,2,FALSE), TRUE, VLOOKUP(K982, $A$9:$B$23, 2,FALSE))</f>
        <v/>
      </c>
    </row>
    <row r="983" spans="6:17" x14ac:dyDescent="0.3">
      <c r="F983">
        <f ca="1">COUNTIF(OFFSET('정보 입력 시트'!$G986, 0, 0, 1, 15), $E$2)</f>
        <v>0</v>
      </c>
      <c r="G983">
        <f ca="1">COUNTIF(OFFSET('정보 입력 시트'!$G986, 0, 0, 1, 15), $E$3)</f>
        <v>0</v>
      </c>
      <c r="H983" t="b">
        <f t="shared" ca="1" si="83"/>
        <v>0</v>
      </c>
      <c r="I983" t="str">
        <f ca="1">IF(NOT($H983), "", IF($F983=1,MATCH($E$2,OFFSET('정보 입력 시트'!$G986, 0, 0, 1, 15),0),0))</f>
        <v/>
      </c>
      <c r="J983" t="str">
        <f ca="1">IF(NOT($H983),"",IF($G983&lt;1, 0, MATCH($E$3,OFFSET('정보 입력 시트'!$G986, 0, 0, 1, 15),0)))</f>
        <v/>
      </c>
      <c r="K983" t="str">
        <f ca="1">IF(NOT($H983),"",IF($G983&lt;2, 0, MATCH($E$3,OFFSET('정보 입력 시트'!$G986, 0, J983, 1, 15-J983),0)+J983))</f>
        <v/>
      </c>
      <c r="L983" t="str">
        <f t="shared" ca="1" si="84"/>
        <v/>
      </c>
      <c r="M983" t="str" cm="1">
        <f t="array" aca="1" ref="M983" ca="1">_xlfn.IFS(NOT($H983),"",$L983=0,0,TRUE,J983)</f>
        <v/>
      </c>
      <c r="N983" t="str" cm="1">
        <f t="array" aca="1" ref="N983" ca="1">_xlfn.IFS(NOT($H983),"",$L983=0,0,TRUE,K983)</f>
        <v/>
      </c>
      <c r="O983" t="str" cm="1">
        <f t="array" aca="1" ref="O983" ca="1">_xlfn.IFS(NOT($H983), "", $F983=0, IF($G983=0, VLOOKUP("EMPTY",$D$29:$E$31,2,FALSE), VLOOKUP("REQUIRED",$D$29:$E$31,2,FALSE)), $F983&gt;1, VLOOKUP("OVER",$D$29:$E$31,2,FALSE), TRUE, VLOOKUP(I983, $A$9:$B$23, 2,FALSE))</f>
        <v/>
      </c>
      <c r="P983" t="str" cm="1">
        <f t="array" aca="1" ref="P983" ca="1">_xlfn.IFS(NOT($H983), "", $G983&lt;1, VLOOKUP("EMPTY",$D$29:$E$31,2,FALSE), $G983&gt;2, VLOOKUP("OVER",$D$29:$E$31,2,FALSE), TRUE, VLOOKUP(J983, $A$9:$B$23, 2,FALSE))</f>
        <v/>
      </c>
      <c r="Q983" t="str" cm="1">
        <f t="array" aca="1" ref="Q983" ca="1">_xlfn.IFS(NOT($H983), "", $G983&lt;2, VLOOKUP("EMPTY",$D$29:$E$31,2,FALSE), $G983&gt;2, VLOOKUP("OVER",$D$29:$E$31,2,FALSE), TRUE, VLOOKUP(K983, $A$9:$B$23, 2,FALSE))</f>
        <v/>
      </c>
    </row>
    <row r="984" spans="6:17" x14ac:dyDescent="0.3">
      <c r="F984">
        <f ca="1">COUNTIF(OFFSET('정보 입력 시트'!$G987, 0, 0, 1, 15), $E$2)</f>
        <v>0</v>
      </c>
      <c r="G984">
        <f ca="1">COUNTIF(OFFSET('정보 입력 시트'!$G987, 0, 0, 1, 15), $E$3)</f>
        <v>0</v>
      </c>
      <c r="H984" t="b">
        <f t="shared" ca="1" si="83"/>
        <v>0</v>
      </c>
      <c r="I984" t="str">
        <f ca="1">IF(NOT($H984), "", IF($F984=1,MATCH($E$2,OFFSET('정보 입력 시트'!$G987, 0, 0, 1, 15),0),0))</f>
        <v/>
      </c>
      <c r="J984" t="str">
        <f ca="1">IF(NOT($H984),"",IF($G984&lt;1, 0, MATCH($E$3,OFFSET('정보 입력 시트'!$G987, 0, 0, 1, 15),0)))</f>
        <v/>
      </c>
      <c r="K984" t="str">
        <f ca="1">IF(NOT($H984),"",IF($G984&lt;2, 0, MATCH($E$3,OFFSET('정보 입력 시트'!$G987, 0, J984, 1, 15-J984),0)+J984))</f>
        <v/>
      </c>
      <c r="L984" t="str">
        <f t="shared" ca="1" si="84"/>
        <v/>
      </c>
      <c r="M984" t="str" cm="1">
        <f t="array" aca="1" ref="M984" ca="1">_xlfn.IFS(NOT($H984),"",$L984=0,0,TRUE,J984)</f>
        <v/>
      </c>
      <c r="N984" t="str" cm="1">
        <f t="array" aca="1" ref="N984" ca="1">_xlfn.IFS(NOT($H984),"",$L984=0,0,TRUE,K984)</f>
        <v/>
      </c>
      <c r="O984" t="str" cm="1">
        <f t="array" aca="1" ref="O984" ca="1">_xlfn.IFS(NOT($H984), "", $F984=0, IF($G984=0, VLOOKUP("EMPTY",$D$29:$E$31,2,FALSE), VLOOKUP("REQUIRED",$D$29:$E$31,2,FALSE)), $F984&gt;1, VLOOKUP("OVER",$D$29:$E$31,2,FALSE), TRUE, VLOOKUP(I984, $A$9:$B$23, 2,FALSE))</f>
        <v/>
      </c>
      <c r="P984" t="str" cm="1">
        <f t="array" aca="1" ref="P984" ca="1">_xlfn.IFS(NOT($H984), "", $G984&lt;1, VLOOKUP("EMPTY",$D$29:$E$31,2,FALSE), $G984&gt;2, VLOOKUP("OVER",$D$29:$E$31,2,FALSE), TRUE, VLOOKUP(J984, $A$9:$B$23, 2,FALSE))</f>
        <v/>
      </c>
      <c r="Q984" t="str" cm="1">
        <f t="array" aca="1" ref="Q984" ca="1">_xlfn.IFS(NOT($H984), "", $G984&lt;2, VLOOKUP("EMPTY",$D$29:$E$31,2,FALSE), $G984&gt;2, VLOOKUP("OVER",$D$29:$E$31,2,FALSE), TRUE, VLOOKUP(K984, $A$9:$B$23, 2,FALSE))</f>
        <v/>
      </c>
    </row>
    <row r="985" spans="6:17" x14ac:dyDescent="0.3">
      <c r="F985">
        <f ca="1">COUNTIF(OFFSET('정보 입력 시트'!$G988, 0, 0, 1, 15), $E$2)</f>
        <v>0</v>
      </c>
      <c r="G985">
        <f ca="1">COUNTIF(OFFSET('정보 입력 시트'!$G988, 0, 0, 1, 15), $E$3)</f>
        <v>0</v>
      </c>
      <c r="H985" t="b">
        <f t="shared" ca="1" si="83"/>
        <v>0</v>
      </c>
      <c r="I985" t="str">
        <f ca="1">IF(NOT($H985), "", IF($F985=1,MATCH($E$2,OFFSET('정보 입력 시트'!$G988, 0, 0, 1, 15),0),0))</f>
        <v/>
      </c>
      <c r="J985" t="str">
        <f ca="1">IF(NOT($H985),"",IF($G985&lt;1, 0, MATCH($E$3,OFFSET('정보 입력 시트'!$G988, 0, 0, 1, 15),0)))</f>
        <v/>
      </c>
      <c r="K985" t="str">
        <f ca="1">IF(NOT($H985),"",IF($G985&lt;2, 0, MATCH($E$3,OFFSET('정보 입력 시트'!$G988, 0, J985, 1, 15-J985),0)+J985))</f>
        <v/>
      </c>
      <c r="L985" t="str">
        <f t="shared" ca="1" si="84"/>
        <v/>
      </c>
      <c r="M985" t="str" cm="1">
        <f t="array" aca="1" ref="M985" ca="1">_xlfn.IFS(NOT($H985),"",$L985=0,0,TRUE,J985)</f>
        <v/>
      </c>
      <c r="N985" t="str" cm="1">
        <f t="array" aca="1" ref="N985" ca="1">_xlfn.IFS(NOT($H985),"",$L985=0,0,TRUE,K985)</f>
        <v/>
      </c>
      <c r="O985" t="str" cm="1">
        <f t="array" aca="1" ref="O985" ca="1">_xlfn.IFS(NOT($H985), "", $F985=0, IF($G985=0, VLOOKUP("EMPTY",$D$29:$E$31,2,FALSE), VLOOKUP("REQUIRED",$D$29:$E$31,2,FALSE)), $F985&gt;1, VLOOKUP("OVER",$D$29:$E$31,2,FALSE), TRUE, VLOOKUP(I985, $A$9:$B$23, 2,FALSE))</f>
        <v/>
      </c>
      <c r="P985" t="str" cm="1">
        <f t="array" aca="1" ref="P985" ca="1">_xlfn.IFS(NOT($H985), "", $G985&lt;1, VLOOKUP("EMPTY",$D$29:$E$31,2,FALSE), $G985&gt;2, VLOOKUP("OVER",$D$29:$E$31,2,FALSE), TRUE, VLOOKUP(J985, $A$9:$B$23, 2,FALSE))</f>
        <v/>
      </c>
      <c r="Q985" t="str" cm="1">
        <f t="array" aca="1" ref="Q985" ca="1">_xlfn.IFS(NOT($H985), "", $G985&lt;2, VLOOKUP("EMPTY",$D$29:$E$31,2,FALSE), $G985&gt;2, VLOOKUP("OVER",$D$29:$E$31,2,FALSE), TRUE, VLOOKUP(K985, $A$9:$B$23, 2,FALSE))</f>
        <v/>
      </c>
    </row>
    <row r="986" spans="6:17" x14ac:dyDescent="0.3">
      <c r="F986">
        <f ca="1">COUNTIF(OFFSET('정보 입력 시트'!$G989, 0, 0, 1, 15), $E$2)</f>
        <v>0</v>
      </c>
      <c r="G986">
        <f ca="1">COUNTIF(OFFSET('정보 입력 시트'!$G989, 0, 0, 1, 15), $E$3)</f>
        <v>0</v>
      </c>
      <c r="H986" t="b">
        <f t="shared" ca="1" si="83"/>
        <v>0</v>
      </c>
      <c r="I986" t="str">
        <f ca="1">IF(NOT($H986), "", IF($F986=1,MATCH($E$2,OFFSET('정보 입력 시트'!$G989, 0, 0, 1, 15),0),0))</f>
        <v/>
      </c>
      <c r="J986" t="str">
        <f ca="1">IF(NOT($H986),"",IF($G986&lt;1, 0, MATCH($E$3,OFFSET('정보 입력 시트'!$G989, 0, 0, 1, 15),0)))</f>
        <v/>
      </c>
      <c r="K986" t="str">
        <f ca="1">IF(NOT($H986),"",IF($G986&lt;2, 0, MATCH($E$3,OFFSET('정보 입력 시트'!$G989, 0, J986, 1, 15-J986),0)+J986))</f>
        <v/>
      </c>
      <c r="L986" t="str">
        <f t="shared" ca="1" si="84"/>
        <v/>
      </c>
      <c r="M986" t="str" cm="1">
        <f t="array" aca="1" ref="M986" ca="1">_xlfn.IFS(NOT($H986),"",$L986=0,0,TRUE,J986)</f>
        <v/>
      </c>
      <c r="N986" t="str" cm="1">
        <f t="array" aca="1" ref="N986" ca="1">_xlfn.IFS(NOT($H986),"",$L986=0,0,TRUE,K986)</f>
        <v/>
      </c>
      <c r="O986" t="str" cm="1">
        <f t="array" aca="1" ref="O986" ca="1">_xlfn.IFS(NOT($H986), "", $F986=0, IF($G986=0, VLOOKUP("EMPTY",$D$29:$E$31,2,FALSE), VLOOKUP("REQUIRED",$D$29:$E$31,2,FALSE)), $F986&gt;1, VLOOKUP("OVER",$D$29:$E$31,2,FALSE), TRUE, VLOOKUP(I986, $A$9:$B$23, 2,FALSE))</f>
        <v/>
      </c>
      <c r="P986" t="str" cm="1">
        <f t="array" aca="1" ref="P986" ca="1">_xlfn.IFS(NOT($H986), "", $G986&lt;1, VLOOKUP("EMPTY",$D$29:$E$31,2,FALSE), $G986&gt;2, VLOOKUP("OVER",$D$29:$E$31,2,FALSE), TRUE, VLOOKUP(J986, $A$9:$B$23, 2,FALSE))</f>
        <v/>
      </c>
      <c r="Q986" t="str" cm="1">
        <f t="array" aca="1" ref="Q986" ca="1">_xlfn.IFS(NOT($H986), "", $G986&lt;2, VLOOKUP("EMPTY",$D$29:$E$31,2,FALSE), $G986&gt;2, VLOOKUP("OVER",$D$29:$E$31,2,FALSE), TRUE, VLOOKUP(K986, $A$9:$B$23, 2,FALSE))</f>
        <v/>
      </c>
    </row>
    <row r="987" spans="6:17" x14ac:dyDescent="0.3">
      <c r="F987">
        <f ca="1">COUNTIF(OFFSET('정보 입력 시트'!$G990, 0, 0, 1, 15), $E$2)</f>
        <v>0</v>
      </c>
      <c r="G987">
        <f ca="1">COUNTIF(OFFSET('정보 입력 시트'!$G990, 0, 0, 1, 15), $E$3)</f>
        <v>0</v>
      </c>
      <c r="H987" t="b">
        <f t="shared" ca="1" si="83"/>
        <v>0</v>
      </c>
      <c r="I987" t="str">
        <f ca="1">IF(NOT($H987), "", IF($F987=1,MATCH($E$2,OFFSET('정보 입력 시트'!$G990, 0, 0, 1, 15),0),0))</f>
        <v/>
      </c>
      <c r="J987" t="str">
        <f ca="1">IF(NOT($H987),"",IF($G987&lt;1, 0, MATCH($E$3,OFFSET('정보 입력 시트'!$G990, 0, 0, 1, 15),0)))</f>
        <v/>
      </c>
      <c r="K987" t="str">
        <f ca="1">IF(NOT($H987),"",IF($G987&lt;2, 0, MATCH($E$3,OFFSET('정보 입력 시트'!$G990, 0, J987, 1, 15-J987),0)+J987))</f>
        <v/>
      </c>
      <c r="L987" t="str">
        <f t="shared" ca="1" si="84"/>
        <v/>
      </c>
      <c r="M987" t="str" cm="1">
        <f t="array" aca="1" ref="M987" ca="1">_xlfn.IFS(NOT($H987),"",$L987=0,0,TRUE,J987)</f>
        <v/>
      </c>
      <c r="N987" t="str" cm="1">
        <f t="array" aca="1" ref="N987" ca="1">_xlfn.IFS(NOT($H987),"",$L987=0,0,TRUE,K987)</f>
        <v/>
      </c>
      <c r="O987" t="str" cm="1">
        <f t="array" aca="1" ref="O987" ca="1">_xlfn.IFS(NOT($H987), "", $F987=0, IF($G987=0, VLOOKUP("EMPTY",$D$29:$E$31,2,FALSE), VLOOKUP("REQUIRED",$D$29:$E$31,2,FALSE)), $F987&gt;1, VLOOKUP("OVER",$D$29:$E$31,2,FALSE), TRUE, VLOOKUP(I987, $A$9:$B$23, 2,FALSE))</f>
        <v/>
      </c>
      <c r="P987" t="str" cm="1">
        <f t="array" aca="1" ref="P987" ca="1">_xlfn.IFS(NOT($H987), "", $G987&lt;1, VLOOKUP("EMPTY",$D$29:$E$31,2,FALSE), $G987&gt;2, VLOOKUP("OVER",$D$29:$E$31,2,FALSE), TRUE, VLOOKUP(J987, $A$9:$B$23, 2,FALSE))</f>
        <v/>
      </c>
      <c r="Q987" t="str" cm="1">
        <f t="array" aca="1" ref="Q987" ca="1">_xlfn.IFS(NOT($H987), "", $G987&lt;2, VLOOKUP("EMPTY",$D$29:$E$31,2,FALSE), $G987&gt;2, VLOOKUP("OVER",$D$29:$E$31,2,FALSE), TRUE, VLOOKUP(K987, $A$9:$B$23, 2,FALSE))</f>
        <v/>
      </c>
    </row>
    <row r="988" spans="6:17" x14ac:dyDescent="0.3">
      <c r="F988">
        <f ca="1">COUNTIF(OFFSET('정보 입력 시트'!$G991, 0, 0, 1, 15), $E$2)</f>
        <v>0</v>
      </c>
      <c r="G988">
        <f ca="1">COUNTIF(OFFSET('정보 입력 시트'!$G991, 0, 0, 1, 15), $E$3)</f>
        <v>0</v>
      </c>
      <c r="H988" t="b">
        <f t="shared" ca="1" si="83"/>
        <v>0</v>
      </c>
      <c r="I988" t="str">
        <f ca="1">IF(NOT($H988), "", IF($F988=1,MATCH($E$2,OFFSET('정보 입력 시트'!$G991, 0, 0, 1, 15),0),0))</f>
        <v/>
      </c>
      <c r="J988" t="str">
        <f ca="1">IF(NOT($H988),"",IF($G988&lt;1, 0, MATCH($E$3,OFFSET('정보 입력 시트'!$G991, 0, 0, 1, 15),0)))</f>
        <v/>
      </c>
      <c r="K988" t="str">
        <f ca="1">IF(NOT($H988),"",IF($G988&lt;2, 0, MATCH($E$3,OFFSET('정보 입력 시트'!$G991, 0, J988, 1, 15-J988),0)+J988))</f>
        <v/>
      </c>
      <c r="L988" t="str">
        <f t="shared" ca="1" si="84"/>
        <v/>
      </c>
      <c r="M988" t="str" cm="1">
        <f t="array" aca="1" ref="M988" ca="1">_xlfn.IFS(NOT($H988),"",$L988=0,0,TRUE,J988)</f>
        <v/>
      </c>
      <c r="N988" t="str" cm="1">
        <f t="array" aca="1" ref="N988" ca="1">_xlfn.IFS(NOT($H988),"",$L988=0,0,TRUE,K988)</f>
        <v/>
      </c>
      <c r="O988" t="str" cm="1">
        <f t="array" aca="1" ref="O988" ca="1">_xlfn.IFS(NOT($H988), "", $F988=0, IF($G988=0, VLOOKUP("EMPTY",$D$29:$E$31,2,FALSE), VLOOKUP("REQUIRED",$D$29:$E$31,2,FALSE)), $F988&gt;1, VLOOKUP("OVER",$D$29:$E$31,2,FALSE), TRUE, VLOOKUP(I988, $A$9:$B$23, 2,FALSE))</f>
        <v/>
      </c>
      <c r="P988" t="str" cm="1">
        <f t="array" aca="1" ref="P988" ca="1">_xlfn.IFS(NOT($H988), "", $G988&lt;1, VLOOKUP("EMPTY",$D$29:$E$31,2,FALSE), $G988&gt;2, VLOOKUP("OVER",$D$29:$E$31,2,FALSE), TRUE, VLOOKUP(J988, $A$9:$B$23, 2,FALSE))</f>
        <v/>
      </c>
      <c r="Q988" t="str" cm="1">
        <f t="array" aca="1" ref="Q988" ca="1">_xlfn.IFS(NOT($H988), "", $G988&lt;2, VLOOKUP("EMPTY",$D$29:$E$31,2,FALSE), $G988&gt;2, VLOOKUP("OVER",$D$29:$E$31,2,FALSE), TRUE, VLOOKUP(K988, $A$9:$B$23, 2,FALSE))</f>
        <v/>
      </c>
    </row>
    <row r="989" spans="6:17" x14ac:dyDescent="0.3">
      <c r="F989">
        <f ca="1">COUNTIF(OFFSET('정보 입력 시트'!$G992, 0, 0, 1, 15), $E$2)</f>
        <v>0</v>
      </c>
      <c r="G989">
        <f ca="1">COUNTIF(OFFSET('정보 입력 시트'!$G992, 0, 0, 1, 15), $E$3)</f>
        <v>0</v>
      </c>
      <c r="H989" t="b">
        <f t="shared" ca="1" si="83"/>
        <v>0</v>
      </c>
      <c r="I989" t="str">
        <f ca="1">IF(NOT($H989), "", IF($F989=1,MATCH($E$2,OFFSET('정보 입력 시트'!$G992, 0, 0, 1, 15),0),0))</f>
        <v/>
      </c>
      <c r="J989" t="str">
        <f ca="1">IF(NOT($H989),"",IF($G989&lt;1, 0, MATCH($E$3,OFFSET('정보 입력 시트'!$G992, 0, 0, 1, 15),0)))</f>
        <v/>
      </c>
      <c r="K989" t="str">
        <f ca="1">IF(NOT($H989),"",IF($G989&lt;2, 0, MATCH($E$3,OFFSET('정보 입력 시트'!$G992, 0, J989, 1, 15-J989),0)+J989))</f>
        <v/>
      </c>
      <c r="L989" t="str">
        <f t="shared" ca="1" si="84"/>
        <v/>
      </c>
      <c r="M989" t="str" cm="1">
        <f t="array" aca="1" ref="M989" ca="1">_xlfn.IFS(NOT($H989),"",$L989=0,0,TRUE,J989)</f>
        <v/>
      </c>
      <c r="N989" t="str" cm="1">
        <f t="array" aca="1" ref="N989" ca="1">_xlfn.IFS(NOT($H989),"",$L989=0,0,TRUE,K989)</f>
        <v/>
      </c>
      <c r="O989" t="str" cm="1">
        <f t="array" aca="1" ref="O989" ca="1">_xlfn.IFS(NOT($H989), "", $F989=0, IF($G989=0, VLOOKUP("EMPTY",$D$29:$E$31,2,FALSE), VLOOKUP("REQUIRED",$D$29:$E$31,2,FALSE)), $F989&gt;1, VLOOKUP("OVER",$D$29:$E$31,2,FALSE), TRUE, VLOOKUP(I989, $A$9:$B$23, 2,FALSE))</f>
        <v/>
      </c>
      <c r="P989" t="str" cm="1">
        <f t="array" aca="1" ref="P989" ca="1">_xlfn.IFS(NOT($H989), "", $G989&lt;1, VLOOKUP("EMPTY",$D$29:$E$31,2,FALSE), $G989&gt;2, VLOOKUP("OVER",$D$29:$E$31,2,FALSE), TRUE, VLOOKUP(J989, $A$9:$B$23, 2,FALSE))</f>
        <v/>
      </c>
      <c r="Q989" t="str" cm="1">
        <f t="array" aca="1" ref="Q989" ca="1">_xlfn.IFS(NOT($H989), "", $G989&lt;2, VLOOKUP("EMPTY",$D$29:$E$31,2,FALSE), $G989&gt;2, VLOOKUP("OVER",$D$29:$E$31,2,FALSE), TRUE, VLOOKUP(K989, $A$9:$B$23, 2,FALSE))</f>
        <v/>
      </c>
    </row>
    <row r="990" spans="6:17" x14ac:dyDescent="0.3">
      <c r="F990">
        <f ca="1">COUNTIF(OFFSET('정보 입력 시트'!$G993, 0, 0, 1, 15), $E$2)</f>
        <v>0</v>
      </c>
      <c r="G990">
        <f ca="1">COUNTIF(OFFSET('정보 입력 시트'!$G993, 0, 0, 1, 15), $E$3)</f>
        <v>0</v>
      </c>
      <c r="H990" t="b">
        <f t="shared" ca="1" si="83"/>
        <v>0</v>
      </c>
      <c r="I990" t="str">
        <f ca="1">IF(NOT($H990), "", IF($F990=1,MATCH($E$2,OFFSET('정보 입력 시트'!$G993, 0, 0, 1, 15),0),0))</f>
        <v/>
      </c>
      <c r="J990" t="str">
        <f ca="1">IF(NOT($H990),"",IF($G990&lt;1, 0, MATCH($E$3,OFFSET('정보 입력 시트'!$G993, 0, 0, 1, 15),0)))</f>
        <v/>
      </c>
      <c r="K990" t="str">
        <f ca="1">IF(NOT($H990),"",IF($G990&lt;2, 0, MATCH($E$3,OFFSET('정보 입력 시트'!$G993, 0, J990, 1, 15-J990),0)+J990))</f>
        <v/>
      </c>
      <c r="L990" t="str">
        <f t="shared" ca="1" si="84"/>
        <v/>
      </c>
      <c r="M990" t="str" cm="1">
        <f t="array" aca="1" ref="M990" ca="1">_xlfn.IFS(NOT($H990),"",$L990=0,0,TRUE,J990)</f>
        <v/>
      </c>
      <c r="N990" t="str" cm="1">
        <f t="array" aca="1" ref="N990" ca="1">_xlfn.IFS(NOT($H990),"",$L990=0,0,TRUE,K990)</f>
        <v/>
      </c>
      <c r="O990" t="str" cm="1">
        <f t="array" aca="1" ref="O990" ca="1">_xlfn.IFS(NOT($H990), "", $F990=0, IF($G990=0, VLOOKUP("EMPTY",$D$29:$E$31,2,FALSE), VLOOKUP("REQUIRED",$D$29:$E$31,2,FALSE)), $F990&gt;1, VLOOKUP("OVER",$D$29:$E$31,2,FALSE), TRUE, VLOOKUP(I990, $A$9:$B$23, 2,FALSE))</f>
        <v/>
      </c>
      <c r="P990" t="str" cm="1">
        <f t="array" aca="1" ref="P990" ca="1">_xlfn.IFS(NOT($H990), "", $G990&lt;1, VLOOKUP("EMPTY",$D$29:$E$31,2,FALSE), $G990&gt;2, VLOOKUP("OVER",$D$29:$E$31,2,FALSE), TRUE, VLOOKUP(J990, $A$9:$B$23, 2,FALSE))</f>
        <v/>
      </c>
      <c r="Q990" t="str" cm="1">
        <f t="array" aca="1" ref="Q990" ca="1">_xlfn.IFS(NOT($H990), "", $G990&lt;2, VLOOKUP("EMPTY",$D$29:$E$31,2,FALSE), $G990&gt;2, VLOOKUP("OVER",$D$29:$E$31,2,FALSE), TRUE, VLOOKUP(K990, $A$9:$B$23, 2,FALSE))</f>
        <v/>
      </c>
    </row>
    <row r="991" spans="6:17" x14ac:dyDescent="0.3">
      <c r="F991">
        <f ca="1">COUNTIF(OFFSET('정보 입력 시트'!$G994, 0, 0, 1, 15), $E$2)</f>
        <v>0</v>
      </c>
      <c r="G991">
        <f ca="1">COUNTIF(OFFSET('정보 입력 시트'!$G994, 0, 0, 1, 15), $E$3)</f>
        <v>0</v>
      </c>
      <c r="H991" t="b">
        <f t="shared" ca="1" si="83"/>
        <v>0</v>
      </c>
      <c r="I991" t="str">
        <f ca="1">IF(NOT($H991), "", IF($F991=1,MATCH($E$2,OFFSET('정보 입력 시트'!$G994, 0, 0, 1, 15),0),0))</f>
        <v/>
      </c>
      <c r="J991" t="str">
        <f ca="1">IF(NOT($H991),"",IF($G991&lt;1, 0, MATCH($E$3,OFFSET('정보 입력 시트'!$G994, 0, 0, 1, 15),0)))</f>
        <v/>
      </c>
      <c r="K991" t="str">
        <f ca="1">IF(NOT($H991),"",IF($G991&lt;2, 0, MATCH($E$3,OFFSET('정보 입력 시트'!$G994, 0, J991, 1, 15-J991),0)+J991))</f>
        <v/>
      </c>
      <c r="L991" t="str">
        <f t="shared" ca="1" si="84"/>
        <v/>
      </c>
      <c r="M991" t="str" cm="1">
        <f t="array" aca="1" ref="M991" ca="1">_xlfn.IFS(NOT($H991),"",$L991=0,0,TRUE,J991)</f>
        <v/>
      </c>
      <c r="N991" t="str" cm="1">
        <f t="array" aca="1" ref="N991" ca="1">_xlfn.IFS(NOT($H991),"",$L991=0,0,TRUE,K991)</f>
        <v/>
      </c>
      <c r="O991" t="str" cm="1">
        <f t="array" aca="1" ref="O991" ca="1">_xlfn.IFS(NOT($H991), "", $F991=0, IF($G991=0, VLOOKUP("EMPTY",$D$29:$E$31,2,FALSE), VLOOKUP("REQUIRED",$D$29:$E$31,2,FALSE)), $F991&gt;1, VLOOKUP("OVER",$D$29:$E$31,2,FALSE), TRUE, VLOOKUP(I991, $A$9:$B$23, 2,FALSE))</f>
        <v/>
      </c>
      <c r="P991" t="str" cm="1">
        <f t="array" aca="1" ref="P991" ca="1">_xlfn.IFS(NOT($H991), "", $G991&lt;1, VLOOKUP("EMPTY",$D$29:$E$31,2,FALSE), $G991&gt;2, VLOOKUP("OVER",$D$29:$E$31,2,FALSE), TRUE, VLOOKUP(J991, $A$9:$B$23, 2,FALSE))</f>
        <v/>
      </c>
      <c r="Q991" t="str" cm="1">
        <f t="array" aca="1" ref="Q991" ca="1">_xlfn.IFS(NOT($H991), "", $G991&lt;2, VLOOKUP("EMPTY",$D$29:$E$31,2,FALSE), $G991&gt;2, VLOOKUP("OVER",$D$29:$E$31,2,FALSE), TRUE, VLOOKUP(K991, $A$9:$B$23, 2,FALSE))</f>
        <v/>
      </c>
    </row>
    <row r="992" spans="6:17" x14ac:dyDescent="0.3">
      <c r="F992">
        <f ca="1">COUNTIF(OFFSET('정보 입력 시트'!$G995, 0, 0, 1, 15), $E$2)</f>
        <v>0</v>
      </c>
      <c r="G992">
        <f ca="1">COUNTIF(OFFSET('정보 입력 시트'!$G995, 0, 0, 1, 15), $E$3)</f>
        <v>0</v>
      </c>
      <c r="H992" t="b">
        <f t="shared" ca="1" si="83"/>
        <v>0</v>
      </c>
      <c r="I992" t="str">
        <f ca="1">IF(NOT($H992), "", IF($F992=1,MATCH($E$2,OFFSET('정보 입력 시트'!$G995, 0, 0, 1, 15),0),0))</f>
        <v/>
      </c>
      <c r="J992" t="str">
        <f ca="1">IF(NOT($H992),"",IF($G992&lt;1, 0, MATCH($E$3,OFFSET('정보 입력 시트'!$G995, 0, 0, 1, 15),0)))</f>
        <v/>
      </c>
      <c r="K992" t="str">
        <f ca="1">IF(NOT($H992),"",IF($G992&lt;2, 0, MATCH($E$3,OFFSET('정보 입력 시트'!$G995, 0, J992, 1, 15-J992),0)+J992))</f>
        <v/>
      </c>
      <c r="L992" t="str">
        <f t="shared" ca="1" si="84"/>
        <v/>
      </c>
      <c r="M992" t="str" cm="1">
        <f t="array" aca="1" ref="M992" ca="1">_xlfn.IFS(NOT($H992),"",$L992=0,0,TRUE,J992)</f>
        <v/>
      </c>
      <c r="N992" t="str" cm="1">
        <f t="array" aca="1" ref="N992" ca="1">_xlfn.IFS(NOT($H992),"",$L992=0,0,TRUE,K992)</f>
        <v/>
      </c>
      <c r="O992" t="str" cm="1">
        <f t="array" aca="1" ref="O992" ca="1">_xlfn.IFS(NOT($H992), "", $F992=0, IF($G992=0, VLOOKUP("EMPTY",$D$29:$E$31,2,FALSE), VLOOKUP("REQUIRED",$D$29:$E$31,2,FALSE)), $F992&gt;1, VLOOKUP("OVER",$D$29:$E$31,2,FALSE), TRUE, VLOOKUP(I992, $A$9:$B$23, 2,FALSE))</f>
        <v/>
      </c>
      <c r="P992" t="str" cm="1">
        <f t="array" aca="1" ref="P992" ca="1">_xlfn.IFS(NOT($H992), "", $G992&lt;1, VLOOKUP("EMPTY",$D$29:$E$31,2,FALSE), $G992&gt;2, VLOOKUP("OVER",$D$29:$E$31,2,FALSE), TRUE, VLOOKUP(J992, $A$9:$B$23, 2,FALSE))</f>
        <v/>
      </c>
      <c r="Q992" t="str" cm="1">
        <f t="array" aca="1" ref="Q992" ca="1">_xlfn.IFS(NOT($H992), "", $G992&lt;2, VLOOKUP("EMPTY",$D$29:$E$31,2,FALSE), $G992&gt;2, VLOOKUP("OVER",$D$29:$E$31,2,FALSE), TRUE, VLOOKUP(K992, $A$9:$B$23, 2,FALSE))</f>
        <v/>
      </c>
    </row>
    <row r="993" spans="6:17" x14ac:dyDescent="0.3">
      <c r="F993">
        <f ca="1">COUNTIF(OFFSET('정보 입력 시트'!$G996, 0, 0, 1, 15), $E$2)</f>
        <v>0</v>
      </c>
      <c r="G993">
        <f ca="1">COUNTIF(OFFSET('정보 입력 시트'!$G996, 0, 0, 1, 15), $E$3)</f>
        <v>0</v>
      </c>
      <c r="H993" t="b">
        <f t="shared" ca="1" si="83"/>
        <v>0</v>
      </c>
      <c r="I993" t="str">
        <f ca="1">IF(NOT($H993), "", IF($F993=1,MATCH($E$2,OFFSET('정보 입력 시트'!$G996, 0, 0, 1, 15),0),0))</f>
        <v/>
      </c>
      <c r="J993" t="str">
        <f ca="1">IF(NOT($H993),"",IF($G993&lt;1, 0, MATCH($E$3,OFFSET('정보 입력 시트'!$G996, 0, 0, 1, 15),0)))</f>
        <v/>
      </c>
      <c r="K993" t="str">
        <f ca="1">IF(NOT($H993),"",IF($G993&lt;2, 0, MATCH($E$3,OFFSET('정보 입력 시트'!$G996, 0, J993, 1, 15-J993),0)+J993))</f>
        <v/>
      </c>
      <c r="L993" t="str">
        <f t="shared" ca="1" si="84"/>
        <v/>
      </c>
      <c r="M993" t="str" cm="1">
        <f t="array" aca="1" ref="M993" ca="1">_xlfn.IFS(NOT($H993),"",$L993=0,0,TRUE,J993)</f>
        <v/>
      </c>
      <c r="N993" t="str" cm="1">
        <f t="array" aca="1" ref="N993" ca="1">_xlfn.IFS(NOT($H993),"",$L993=0,0,TRUE,K993)</f>
        <v/>
      </c>
      <c r="O993" t="str" cm="1">
        <f t="array" aca="1" ref="O993" ca="1">_xlfn.IFS(NOT($H993), "", $F993=0, IF($G993=0, VLOOKUP("EMPTY",$D$29:$E$31,2,FALSE), VLOOKUP("REQUIRED",$D$29:$E$31,2,FALSE)), $F993&gt;1, VLOOKUP("OVER",$D$29:$E$31,2,FALSE), TRUE, VLOOKUP(I993, $A$9:$B$23, 2,FALSE))</f>
        <v/>
      </c>
      <c r="P993" t="str" cm="1">
        <f t="array" aca="1" ref="P993" ca="1">_xlfn.IFS(NOT($H993), "", $G993&lt;1, VLOOKUP("EMPTY",$D$29:$E$31,2,FALSE), $G993&gt;2, VLOOKUP("OVER",$D$29:$E$31,2,FALSE), TRUE, VLOOKUP(J993, $A$9:$B$23, 2,FALSE))</f>
        <v/>
      </c>
      <c r="Q993" t="str" cm="1">
        <f t="array" aca="1" ref="Q993" ca="1">_xlfn.IFS(NOT($H993), "", $G993&lt;2, VLOOKUP("EMPTY",$D$29:$E$31,2,FALSE), $G993&gt;2, VLOOKUP("OVER",$D$29:$E$31,2,FALSE), TRUE, VLOOKUP(K993, $A$9:$B$23, 2,FALSE))</f>
        <v/>
      </c>
    </row>
    <row r="994" spans="6:17" x14ac:dyDescent="0.3">
      <c r="F994">
        <f ca="1">COUNTIF(OFFSET('정보 입력 시트'!$G997, 0, 0, 1, 15), $E$2)</f>
        <v>0</v>
      </c>
      <c r="G994">
        <f ca="1">COUNTIF(OFFSET('정보 입력 시트'!$G997, 0, 0, 1, 15), $E$3)</f>
        <v>0</v>
      </c>
      <c r="H994" t="b">
        <f t="shared" ca="1" si="83"/>
        <v>0</v>
      </c>
      <c r="I994" t="str">
        <f ca="1">IF(NOT($H994), "", IF($F994=1,MATCH($E$2,OFFSET('정보 입력 시트'!$G997, 0, 0, 1, 15),0),0))</f>
        <v/>
      </c>
      <c r="J994" t="str">
        <f ca="1">IF(NOT($H994),"",IF($G994&lt;1, 0, MATCH($E$3,OFFSET('정보 입력 시트'!$G997, 0, 0, 1, 15),0)))</f>
        <v/>
      </c>
      <c r="K994" t="str">
        <f ca="1">IF(NOT($H994),"",IF($G994&lt;2, 0, MATCH($E$3,OFFSET('정보 입력 시트'!$G997, 0, J994, 1, 15-J994),0)+J994))</f>
        <v/>
      </c>
      <c r="L994" t="str">
        <f t="shared" ca="1" si="84"/>
        <v/>
      </c>
      <c r="M994" t="str" cm="1">
        <f t="array" aca="1" ref="M994" ca="1">_xlfn.IFS(NOT($H994),"",$L994=0,0,TRUE,J994)</f>
        <v/>
      </c>
      <c r="N994" t="str" cm="1">
        <f t="array" aca="1" ref="N994" ca="1">_xlfn.IFS(NOT($H994),"",$L994=0,0,TRUE,K994)</f>
        <v/>
      </c>
      <c r="O994" t="str" cm="1">
        <f t="array" aca="1" ref="O994" ca="1">_xlfn.IFS(NOT($H994), "", $F994=0, IF($G994=0, VLOOKUP("EMPTY",$D$29:$E$31,2,FALSE), VLOOKUP("REQUIRED",$D$29:$E$31,2,FALSE)), $F994&gt;1, VLOOKUP("OVER",$D$29:$E$31,2,FALSE), TRUE, VLOOKUP(I994, $A$9:$B$23, 2,FALSE))</f>
        <v/>
      </c>
      <c r="P994" t="str" cm="1">
        <f t="array" aca="1" ref="P994" ca="1">_xlfn.IFS(NOT($H994), "", $G994&lt;1, VLOOKUP("EMPTY",$D$29:$E$31,2,FALSE), $G994&gt;2, VLOOKUP("OVER",$D$29:$E$31,2,FALSE), TRUE, VLOOKUP(J994, $A$9:$B$23, 2,FALSE))</f>
        <v/>
      </c>
      <c r="Q994" t="str" cm="1">
        <f t="array" aca="1" ref="Q994" ca="1">_xlfn.IFS(NOT($H994), "", $G994&lt;2, VLOOKUP("EMPTY",$D$29:$E$31,2,FALSE), $G994&gt;2, VLOOKUP("OVER",$D$29:$E$31,2,FALSE), TRUE, VLOOKUP(K994, $A$9:$B$23, 2,FALSE))</f>
        <v/>
      </c>
    </row>
    <row r="995" spans="6:17" x14ac:dyDescent="0.3">
      <c r="F995">
        <f ca="1">COUNTIF(OFFSET('정보 입력 시트'!$G998, 0, 0, 1, 15), $E$2)</f>
        <v>0</v>
      </c>
      <c r="G995">
        <f ca="1">COUNTIF(OFFSET('정보 입력 시트'!$G998, 0, 0, 1, 15), $E$3)</f>
        <v>0</v>
      </c>
      <c r="H995" t="b">
        <f t="shared" ca="1" si="83"/>
        <v>0</v>
      </c>
      <c r="I995" t="str">
        <f ca="1">IF(NOT($H995), "", IF($F995=1,MATCH($E$2,OFFSET('정보 입력 시트'!$G998, 0, 0, 1, 15),0),0))</f>
        <v/>
      </c>
      <c r="J995" t="str">
        <f ca="1">IF(NOT($H995),"",IF($G995&lt;1, 0, MATCH($E$3,OFFSET('정보 입력 시트'!$G998, 0, 0, 1, 15),0)))</f>
        <v/>
      </c>
      <c r="K995" t="str">
        <f ca="1">IF(NOT($H995),"",IF($G995&lt;2, 0, MATCH($E$3,OFFSET('정보 입력 시트'!$G998, 0, J995, 1, 15-J995),0)+J995))</f>
        <v/>
      </c>
      <c r="L995" t="str">
        <f t="shared" ca="1" si="84"/>
        <v/>
      </c>
      <c r="M995" t="str" cm="1">
        <f t="array" aca="1" ref="M995" ca="1">_xlfn.IFS(NOT($H995),"",$L995=0,0,TRUE,J995)</f>
        <v/>
      </c>
      <c r="N995" t="str" cm="1">
        <f t="array" aca="1" ref="N995" ca="1">_xlfn.IFS(NOT($H995),"",$L995=0,0,TRUE,K995)</f>
        <v/>
      </c>
      <c r="O995" t="str" cm="1">
        <f t="array" aca="1" ref="O995" ca="1">_xlfn.IFS(NOT($H995), "", $F995=0, IF($G995=0, VLOOKUP("EMPTY",$D$29:$E$31,2,FALSE), VLOOKUP("REQUIRED",$D$29:$E$31,2,FALSE)), $F995&gt;1, VLOOKUP("OVER",$D$29:$E$31,2,FALSE), TRUE, VLOOKUP(I995, $A$9:$B$23, 2,FALSE))</f>
        <v/>
      </c>
      <c r="P995" t="str" cm="1">
        <f t="array" aca="1" ref="P995" ca="1">_xlfn.IFS(NOT($H995), "", $G995&lt;1, VLOOKUP("EMPTY",$D$29:$E$31,2,FALSE), $G995&gt;2, VLOOKUP("OVER",$D$29:$E$31,2,FALSE), TRUE, VLOOKUP(J995, $A$9:$B$23, 2,FALSE))</f>
        <v/>
      </c>
      <c r="Q995" t="str" cm="1">
        <f t="array" aca="1" ref="Q995" ca="1">_xlfn.IFS(NOT($H995), "", $G995&lt;2, VLOOKUP("EMPTY",$D$29:$E$31,2,FALSE), $G995&gt;2, VLOOKUP("OVER",$D$29:$E$31,2,FALSE), TRUE, VLOOKUP(K995, $A$9:$B$23, 2,FALSE))</f>
        <v/>
      </c>
    </row>
    <row r="996" spans="6:17" x14ac:dyDescent="0.3">
      <c r="F996">
        <f ca="1">COUNTIF(OFFSET('정보 입력 시트'!$G999, 0, 0, 1, 15), $E$2)</f>
        <v>0</v>
      </c>
      <c r="G996">
        <f ca="1">COUNTIF(OFFSET('정보 입력 시트'!$G999, 0, 0, 1, 15), $E$3)</f>
        <v>0</v>
      </c>
      <c r="H996" t="b">
        <f t="shared" ca="1" si="83"/>
        <v>0</v>
      </c>
      <c r="I996" t="str">
        <f ca="1">IF(NOT($H996), "", IF($F996=1,MATCH($E$2,OFFSET('정보 입력 시트'!$G999, 0, 0, 1, 15),0),0))</f>
        <v/>
      </c>
      <c r="J996" t="str">
        <f ca="1">IF(NOT($H996),"",IF($G996&lt;1, 0, MATCH($E$3,OFFSET('정보 입력 시트'!$G999, 0, 0, 1, 15),0)))</f>
        <v/>
      </c>
      <c r="K996" t="str">
        <f ca="1">IF(NOT($H996),"",IF($G996&lt;2, 0, MATCH($E$3,OFFSET('정보 입력 시트'!$G999, 0, J996, 1, 15-J996),0)+J996))</f>
        <v/>
      </c>
      <c r="L996" t="str">
        <f t="shared" ca="1" si="84"/>
        <v/>
      </c>
      <c r="M996" t="str" cm="1">
        <f t="array" aca="1" ref="M996" ca="1">_xlfn.IFS(NOT($H996),"",$L996=0,0,TRUE,J996)</f>
        <v/>
      </c>
      <c r="N996" t="str" cm="1">
        <f t="array" aca="1" ref="N996" ca="1">_xlfn.IFS(NOT($H996),"",$L996=0,0,TRUE,K996)</f>
        <v/>
      </c>
      <c r="O996" t="str" cm="1">
        <f t="array" aca="1" ref="O996" ca="1">_xlfn.IFS(NOT($H996), "", $F996=0, IF($G996=0, VLOOKUP("EMPTY",$D$29:$E$31,2,FALSE), VLOOKUP("REQUIRED",$D$29:$E$31,2,FALSE)), $F996&gt;1, VLOOKUP("OVER",$D$29:$E$31,2,FALSE), TRUE, VLOOKUP(I996, $A$9:$B$23, 2,FALSE))</f>
        <v/>
      </c>
      <c r="P996" t="str" cm="1">
        <f t="array" aca="1" ref="P996" ca="1">_xlfn.IFS(NOT($H996), "", $G996&lt;1, VLOOKUP("EMPTY",$D$29:$E$31,2,FALSE), $G996&gt;2, VLOOKUP("OVER",$D$29:$E$31,2,FALSE), TRUE, VLOOKUP(J996, $A$9:$B$23, 2,FALSE))</f>
        <v/>
      </c>
      <c r="Q996" t="str" cm="1">
        <f t="array" aca="1" ref="Q996" ca="1">_xlfn.IFS(NOT($H996), "", $G996&lt;2, VLOOKUP("EMPTY",$D$29:$E$31,2,FALSE), $G996&gt;2, VLOOKUP("OVER",$D$29:$E$31,2,FALSE), TRUE, VLOOKUP(K996, $A$9:$B$23, 2,FALSE))</f>
        <v/>
      </c>
    </row>
    <row r="997" spans="6:17" x14ac:dyDescent="0.3">
      <c r="F997">
        <f ca="1">COUNTIF(OFFSET('정보 입력 시트'!$G1000, 0, 0, 1, 15), $E$2)</f>
        <v>0</v>
      </c>
      <c r="G997">
        <f ca="1">COUNTIF(OFFSET('정보 입력 시트'!$G1000, 0, 0, 1, 15), $E$3)</f>
        <v>0</v>
      </c>
      <c r="H997" t="b">
        <f t="shared" ca="1" si="83"/>
        <v>0</v>
      </c>
      <c r="I997" t="str">
        <f ca="1">IF(NOT($H997), "", IF($F997=1,MATCH($E$2,OFFSET('정보 입력 시트'!$G1000, 0, 0, 1, 15),0),0))</f>
        <v/>
      </c>
      <c r="J997" t="str">
        <f ca="1">IF(NOT($H997),"",IF($G997&lt;1, 0, MATCH($E$3,OFFSET('정보 입력 시트'!$G1000, 0, 0, 1, 15),0)))</f>
        <v/>
      </c>
      <c r="K997" t="str">
        <f ca="1">IF(NOT($H997),"",IF($G997&lt;2, 0, MATCH($E$3,OFFSET('정보 입력 시트'!$G1000, 0, J997, 1, 15-J997),0)+J997))</f>
        <v/>
      </c>
      <c r="L997" t="str">
        <f t="shared" ca="1" si="84"/>
        <v/>
      </c>
      <c r="M997" t="str" cm="1">
        <f t="array" aca="1" ref="M997" ca="1">_xlfn.IFS(NOT($H997),"",$L997=0,0,TRUE,J997)</f>
        <v/>
      </c>
      <c r="N997" t="str" cm="1">
        <f t="array" aca="1" ref="N997" ca="1">_xlfn.IFS(NOT($H997),"",$L997=0,0,TRUE,K997)</f>
        <v/>
      </c>
      <c r="O997" t="str" cm="1">
        <f t="array" aca="1" ref="O997" ca="1">_xlfn.IFS(NOT($H997), "", $F997=0, IF($G997=0, VLOOKUP("EMPTY",$D$29:$E$31,2,FALSE), VLOOKUP("REQUIRED",$D$29:$E$31,2,FALSE)), $F997&gt;1, VLOOKUP("OVER",$D$29:$E$31,2,FALSE), TRUE, VLOOKUP(I997, $A$9:$B$23, 2,FALSE))</f>
        <v/>
      </c>
      <c r="P997" t="str" cm="1">
        <f t="array" aca="1" ref="P997" ca="1">_xlfn.IFS(NOT($H997), "", $G997&lt;1, VLOOKUP("EMPTY",$D$29:$E$31,2,FALSE), $G997&gt;2, VLOOKUP("OVER",$D$29:$E$31,2,FALSE), TRUE, VLOOKUP(J997, $A$9:$B$23, 2,FALSE))</f>
        <v/>
      </c>
      <c r="Q997" t="str" cm="1">
        <f t="array" aca="1" ref="Q997" ca="1">_xlfn.IFS(NOT($H997), "", $G997&lt;2, VLOOKUP("EMPTY",$D$29:$E$31,2,FALSE), $G997&gt;2, VLOOKUP("OVER",$D$29:$E$31,2,FALSE), TRUE, VLOOKUP(K997, $A$9:$B$23, 2,FALSE))</f>
        <v/>
      </c>
    </row>
    <row r="998" spans="6:17" x14ac:dyDescent="0.3">
      <c r="F998">
        <f ca="1">COUNTIF(OFFSET('정보 입력 시트'!$G1001, 0, 0, 1, 15), $E$2)</f>
        <v>0</v>
      </c>
      <c r="G998">
        <f ca="1">COUNTIF(OFFSET('정보 입력 시트'!$G1001, 0, 0, 1, 15), $E$3)</f>
        <v>0</v>
      </c>
      <c r="H998" t="b">
        <f t="shared" ca="1" si="83"/>
        <v>0</v>
      </c>
      <c r="I998" t="str">
        <f ca="1">IF(NOT($H998), "", IF($F998=1,MATCH($E$2,OFFSET('정보 입력 시트'!$G1001, 0, 0, 1, 15),0),0))</f>
        <v/>
      </c>
      <c r="J998" t="str">
        <f ca="1">IF(NOT($H998),"",IF($G998&lt;1, 0, MATCH($E$3,OFFSET('정보 입력 시트'!$G1001, 0, 0, 1, 15),0)))</f>
        <v/>
      </c>
      <c r="K998" t="str">
        <f ca="1">IF(NOT($H998),"",IF($G998&lt;2, 0, MATCH($E$3,OFFSET('정보 입력 시트'!$G1001, 0, J998, 1, 15-J998),0)+J998))</f>
        <v/>
      </c>
      <c r="L998" t="str">
        <f t="shared" ca="1" si="84"/>
        <v/>
      </c>
      <c r="M998" t="str" cm="1">
        <f t="array" aca="1" ref="M998" ca="1">_xlfn.IFS(NOT($H998),"",$L998=0,0,TRUE,J998)</f>
        <v/>
      </c>
      <c r="N998" t="str" cm="1">
        <f t="array" aca="1" ref="N998" ca="1">_xlfn.IFS(NOT($H998),"",$L998=0,0,TRUE,K998)</f>
        <v/>
      </c>
      <c r="O998" t="str" cm="1">
        <f t="array" aca="1" ref="O998" ca="1">_xlfn.IFS(NOT($H998), "", $F998=0, IF($G998=0, VLOOKUP("EMPTY",$D$29:$E$31,2,FALSE), VLOOKUP("REQUIRED",$D$29:$E$31,2,FALSE)), $F998&gt;1, VLOOKUP("OVER",$D$29:$E$31,2,FALSE), TRUE, VLOOKUP(I998, $A$9:$B$23, 2,FALSE))</f>
        <v/>
      </c>
      <c r="P998" t="str" cm="1">
        <f t="array" aca="1" ref="P998" ca="1">_xlfn.IFS(NOT($H998), "", $G998&lt;1, VLOOKUP("EMPTY",$D$29:$E$31,2,FALSE), $G998&gt;2, VLOOKUP("OVER",$D$29:$E$31,2,FALSE), TRUE, VLOOKUP(J998, $A$9:$B$23, 2,FALSE))</f>
        <v/>
      </c>
      <c r="Q998" t="str" cm="1">
        <f t="array" aca="1" ref="Q998" ca="1">_xlfn.IFS(NOT($H998), "", $G998&lt;2, VLOOKUP("EMPTY",$D$29:$E$31,2,FALSE), $G998&gt;2, VLOOKUP("OVER",$D$29:$E$31,2,FALSE), TRUE, VLOOKUP(K998, $A$9:$B$23, 2,FALSE))</f>
        <v/>
      </c>
    </row>
    <row r="999" spans="6:17" x14ac:dyDescent="0.3">
      <c r="F999">
        <f ca="1">COUNTIF(OFFSET('정보 입력 시트'!$G1002, 0, 0, 1, 15), $E$2)</f>
        <v>0</v>
      </c>
      <c r="G999">
        <f ca="1">COUNTIF(OFFSET('정보 입력 시트'!$G1002, 0, 0, 1, 15), $E$3)</f>
        <v>0</v>
      </c>
      <c r="H999" t="b">
        <f t="shared" ca="1" si="83"/>
        <v>0</v>
      </c>
      <c r="I999" t="str">
        <f ca="1">IF(NOT($H999), "", IF($F999=1,MATCH($E$2,OFFSET('정보 입력 시트'!$G1002, 0, 0, 1, 15),0),0))</f>
        <v/>
      </c>
      <c r="J999" t="str">
        <f ca="1">IF(NOT($H999),"",IF($G999&lt;1, 0, MATCH($E$3,OFFSET('정보 입력 시트'!$G1002, 0, 0, 1, 15),0)))</f>
        <v/>
      </c>
      <c r="K999" t="str">
        <f ca="1">IF(NOT($H999),"",IF($G999&lt;2, 0, MATCH($E$3,OFFSET('정보 입력 시트'!$G1002, 0, J999, 1, 15-J999),0)+J999))</f>
        <v/>
      </c>
      <c r="L999" t="str">
        <f t="shared" ca="1" si="84"/>
        <v/>
      </c>
      <c r="M999" t="str" cm="1">
        <f t="array" aca="1" ref="M999" ca="1">_xlfn.IFS(NOT($H999),"",$L999=0,0,TRUE,J999)</f>
        <v/>
      </c>
      <c r="N999" t="str" cm="1">
        <f t="array" aca="1" ref="N999" ca="1">_xlfn.IFS(NOT($H999),"",$L999=0,0,TRUE,K999)</f>
        <v/>
      </c>
      <c r="O999" t="str" cm="1">
        <f t="array" aca="1" ref="O999" ca="1">_xlfn.IFS(NOT($H999), "", $F999=0, IF($G999=0, VLOOKUP("EMPTY",$D$29:$E$31,2,FALSE), VLOOKUP("REQUIRED",$D$29:$E$31,2,FALSE)), $F999&gt;1, VLOOKUP("OVER",$D$29:$E$31,2,FALSE), TRUE, VLOOKUP(I999, $A$9:$B$23, 2,FALSE))</f>
        <v/>
      </c>
      <c r="P999" t="str" cm="1">
        <f t="array" aca="1" ref="P999" ca="1">_xlfn.IFS(NOT($H999), "", $G999&lt;1, VLOOKUP("EMPTY",$D$29:$E$31,2,FALSE), $G999&gt;2, VLOOKUP("OVER",$D$29:$E$31,2,FALSE), TRUE, VLOOKUP(J999, $A$9:$B$23, 2,FALSE))</f>
        <v/>
      </c>
      <c r="Q999" t="str" cm="1">
        <f t="array" aca="1" ref="Q999" ca="1">_xlfn.IFS(NOT($H999), "", $G999&lt;2, VLOOKUP("EMPTY",$D$29:$E$31,2,FALSE), $G999&gt;2, VLOOKUP("OVER",$D$29:$E$31,2,FALSE), TRUE, VLOOKUP(K999, $A$9:$B$23, 2,FALSE))</f>
        <v/>
      </c>
    </row>
    <row r="1000" spans="6:17" x14ac:dyDescent="0.3">
      <c r="F1000">
        <f ca="1">COUNTIF(OFFSET('정보 입력 시트'!$G1003, 0, 0, 1, 15), $E$2)</f>
        <v>0</v>
      </c>
      <c r="G1000">
        <f ca="1">COUNTIF(OFFSET('정보 입력 시트'!$G1003, 0, 0, 1, 15), $E$3)</f>
        <v>0</v>
      </c>
      <c r="H1000" t="b">
        <f t="shared" ca="1" si="83"/>
        <v>0</v>
      </c>
      <c r="I1000" t="str">
        <f ca="1">IF(NOT($H1000), "", IF($F1000=1,MATCH($E$2,OFFSET('정보 입력 시트'!$G1003, 0, 0, 1, 15),0),0))</f>
        <v/>
      </c>
      <c r="J1000" t="str">
        <f ca="1">IF(NOT($H1000),"",IF($G1000&lt;1, 0, MATCH($E$3,OFFSET('정보 입력 시트'!$G1003, 0, 0, 1, 15),0)))</f>
        <v/>
      </c>
      <c r="K1000" t="str">
        <f ca="1">IF(NOT($H1000),"",IF($G1000&lt;2, 0, MATCH($E$3,OFFSET('정보 입력 시트'!$G1003, 0, J1000, 1, 15-J1000),0)+J1000))</f>
        <v/>
      </c>
      <c r="L1000" t="str">
        <f t="shared" ca="1" si="84"/>
        <v/>
      </c>
      <c r="M1000" t="str" cm="1">
        <f t="array" aca="1" ref="M1000" ca="1">_xlfn.IFS(NOT($H1000),"",$L1000=0,0,TRUE,J1000)</f>
        <v/>
      </c>
      <c r="N1000" t="str" cm="1">
        <f t="array" aca="1" ref="N1000" ca="1">_xlfn.IFS(NOT($H1000),"",$L1000=0,0,TRUE,K1000)</f>
        <v/>
      </c>
      <c r="O1000" t="str" cm="1">
        <f t="array" aca="1" ref="O1000" ca="1">_xlfn.IFS(NOT($H1000), "", $F1000=0, IF($G1000=0, VLOOKUP("EMPTY",$D$29:$E$31,2,FALSE), VLOOKUP("REQUIRED",$D$29:$E$31,2,FALSE)), $F1000&gt;1, VLOOKUP("OVER",$D$29:$E$31,2,FALSE), TRUE, VLOOKUP(I1000, $A$9:$B$23, 2,FALSE))</f>
        <v/>
      </c>
      <c r="P1000" t="str" cm="1">
        <f t="array" aca="1" ref="P1000" ca="1">_xlfn.IFS(NOT($H1000), "", $G1000&lt;1, VLOOKUP("EMPTY",$D$29:$E$31,2,FALSE), $G1000&gt;2, VLOOKUP("OVER",$D$29:$E$31,2,FALSE), TRUE, VLOOKUP(J1000, $A$9:$B$23, 2,FALSE))</f>
        <v/>
      </c>
      <c r="Q1000" t="str" cm="1">
        <f t="array" aca="1" ref="Q1000" ca="1">_xlfn.IFS(NOT($H1000), "", $G1000&lt;2, VLOOKUP("EMPTY",$D$29:$E$31,2,FALSE), $G1000&gt;2, VLOOKUP("OVER",$D$29:$E$31,2,FALSE), TRUE, VLOOKUP(K1000, $A$9:$B$23, 2,FALSE))</f>
        <v/>
      </c>
    </row>
    <row r="1001" spans="6:17" x14ac:dyDescent="0.3">
      <c r="F1001">
        <f ca="1">COUNTIF(OFFSET('정보 입력 시트'!$G1004, 0, 0, 1, 15), $E$2)</f>
        <v>0</v>
      </c>
      <c r="G1001">
        <f ca="1">COUNTIF(OFFSET('정보 입력 시트'!$G1004, 0, 0, 1, 15), $E$3)</f>
        <v>0</v>
      </c>
      <c r="H1001" t="b">
        <f t="shared" ca="1" si="83"/>
        <v>0</v>
      </c>
      <c r="I1001" t="str">
        <f ca="1">IF(NOT($H1001), "", IF($F1001=1,MATCH($E$2,OFFSET('정보 입력 시트'!$G1004, 0, 0, 1, 15),0),0))</f>
        <v/>
      </c>
      <c r="J1001" t="str">
        <f ca="1">IF(NOT($H1001),"",IF($G1001&lt;1, 0, MATCH($E$3,OFFSET('정보 입력 시트'!$G1004, 0, 0, 1, 15),0)))</f>
        <v/>
      </c>
      <c r="K1001" t="str">
        <f ca="1">IF(NOT($H1001),"",IF($G1001&lt;2, 0, MATCH($E$3,OFFSET('정보 입력 시트'!$G1004, 0, J1001, 1, 15-J1001),0)+J1001))</f>
        <v/>
      </c>
      <c r="L1001" t="str">
        <f t="shared" ca="1" si="84"/>
        <v/>
      </c>
      <c r="M1001" t="str" cm="1">
        <f t="array" aca="1" ref="M1001" ca="1">_xlfn.IFS(NOT($H1001),"",$L1001=0,0,TRUE,J1001)</f>
        <v/>
      </c>
      <c r="N1001" t="str" cm="1">
        <f t="array" aca="1" ref="N1001" ca="1">_xlfn.IFS(NOT($H1001),"",$L1001=0,0,TRUE,K1001)</f>
        <v/>
      </c>
      <c r="O1001" t="str" cm="1">
        <f t="array" aca="1" ref="O1001" ca="1">_xlfn.IFS(NOT($H1001), "", $F1001=0, IF($G1001=0, "EMPTY", "REQUIRED"), $F1001&gt;1, "OVER", TRUE, VLOOKUP(I1001, $A$9:$B$23, 2,FALSE))</f>
        <v/>
      </c>
      <c r="P1001" t="str" cm="1">
        <f t="array" aca="1" ref="P1001" ca="1">_xlfn.IFS(NOT($H1001), "", $G1001&lt;1, "EMPTY", $G1001&gt;2, "OVER", TRUE, VLOOKUP(J1001, $A$9:$B$23, 2,FALSE))</f>
        <v/>
      </c>
      <c r="Q1001" t="str" cm="1">
        <f t="array" aca="1" ref="Q1001" ca="1">_xlfn.IFS(NOT($H1001), "", $G1001&lt;2, "EMPTY", $G1001&gt;2, "OVER", TRUE, VLOOKUP(K1001, $A$9:$B$23, 2,FALSE))</f>
        <v/>
      </c>
    </row>
  </sheetData>
  <sheetProtection algorithmName="SHA-512" hashValue="fZrvd1AbVVOqNW3jBLv07Iz5ibSJD33HxhqwJkWGQwQhFGW3leLS5rdylfcTje5b46xrJXHHPh/STf2Y+cW8Tg==" saltValue="QUh6KpSEHBP/jPyfWDQQk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D6" sqref="D6"/>
    </sheetView>
  </sheetViews>
  <sheetFormatPr defaultRowHeight="16.5" x14ac:dyDescent="0.3"/>
  <sheetData>
    <row r="1" spans="1:4" x14ac:dyDescent="0.3">
      <c r="A1">
        <v>1</v>
      </c>
      <c r="B1">
        <v>2</v>
      </c>
      <c r="C1">
        <v>4</v>
      </c>
      <c r="D1">
        <v>5</v>
      </c>
    </row>
    <row r="2" spans="1:4" x14ac:dyDescent="0.3">
      <c r="A2">
        <v>2</v>
      </c>
      <c r="B2">
        <v>3</v>
      </c>
      <c r="C2">
        <v>5</v>
      </c>
      <c r="D2">
        <v>5</v>
      </c>
    </row>
    <row r="3" spans="1:4" x14ac:dyDescent="0.3">
      <c r="A3">
        <v>3</v>
      </c>
      <c r="B3">
        <v>1</v>
      </c>
      <c r="C3">
        <v>6</v>
      </c>
      <c r="D3">
        <v>5</v>
      </c>
    </row>
    <row r="4" spans="1:4" x14ac:dyDescent="0.3">
      <c r="A4">
        <v>4</v>
      </c>
      <c r="B4">
        <v>5</v>
      </c>
      <c r="C4">
        <v>6</v>
      </c>
      <c r="D4">
        <v>5</v>
      </c>
    </row>
    <row r="5" spans="1:4" x14ac:dyDescent="0.3">
      <c r="A5">
        <v>5</v>
      </c>
      <c r="B5">
        <v>4</v>
      </c>
      <c r="C5">
        <v>6</v>
      </c>
      <c r="D5">
        <v>0</v>
      </c>
    </row>
    <row r="6" spans="1:4" x14ac:dyDescent="0.3">
      <c r="A6">
        <v>6</v>
      </c>
      <c r="B6">
        <v>4</v>
      </c>
      <c r="C6">
        <v>5</v>
      </c>
      <c r="D6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10"/>
  <sheetViews>
    <sheetView tabSelected="1" zoomScale="85" zoomScaleNormal="85" workbookViewId="0">
      <selection activeCell="G33" sqref="G33"/>
    </sheetView>
  </sheetViews>
  <sheetFormatPr defaultRowHeight="16.5" x14ac:dyDescent="0.3"/>
  <cols>
    <col min="1" max="1" width="3.125" customWidth="1"/>
    <col min="2" max="2" width="20.125" customWidth="1"/>
    <col min="3" max="3" width="18" customWidth="1"/>
    <col min="4" max="4" width="3.125" customWidth="1"/>
    <col min="5" max="5" width="17.5" customWidth="1"/>
    <col min="6" max="20" width="12.5" customWidth="1"/>
  </cols>
  <sheetData>
    <row r="1" spans="1:21" ht="17.25" thickBot="1" x14ac:dyDescent="0.35"/>
    <row r="2" spans="1:21" x14ac:dyDescent="0.3">
      <c r="B2" s="116" t="s">
        <v>9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8"/>
    </row>
    <row r="3" spans="1:21" x14ac:dyDescent="0.3">
      <c r="B3" s="119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1"/>
    </row>
    <row r="4" spans="1:21" x14ac:dyDescent="0.3">
      <c r="B4" s="119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1"/>
    </row>
    <row r="5" spans="1:21" ht="17.25" thickBot="1" x14ac:dyDescent="0.35"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4"/>
    </row>
    <row r="6" spans="1:21" ht="17.25" thickBot="1" x14ac:dyDescent="0.35">
      <c r="F6" s="19">
        <v>1</v>
      </c>
      <c r="G6" s="19">
        <v>2</v>
      </c>
      <c r="H6" s="19">
        <v>3</v>
      </c>
      <c r="I6" s="19">
        <v>4</v>
      </c>
      <c r="J6" s="19">
        <v>5</v>
      </c>
      <c r="K6" s="19">
        <v>6</v>
      </c>
      <c r="L6" s="19">
        <v>7</v>
      </c>
      <c r="M6" s="19">
        <v>8</v>
      </c>
      <c r="N6" s="19">
        <v>9</v>
      </c>
      <c r="O6" s="19">
        <v>10</v>
      </c>
      <c r="P6" s="19">
        <v>11</v>
      </c>
      <c r="Q6" s="19">
        <v>12</v>
      </c>
      <c r="R6" s="19">
        <v>13</v>
      </c>
      <c r="S6" s="19">
        <v>14</v>
      </c>
      <c r="T6" s="19">
        <v>15</v>
      </c>
    </row>
    <row r="7" spans="1:21" ht="17.25" thickBot="1" x14ac:dyDescent="0.35">
      <c r="B7" s="7" t="s">
        <v>2</v>
      </c>
      <c r="C7" s="7" t="s">
        <v>7</v>
      </c>
      <c r="E7" s="84" t="s">
        <v>10</v>
      </c>
      <c r="F7" s="110" t="s">
        <v>12</v>
      </c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2"/>
      <c r="U7" s="23"/>
    </row>
    <row r="8" spans="1:21" ht="17.25" thickBot="1" x14ac:dyDescent="0.35">
      <c r="B8" s="4" cm="1">
        <f t="array" ref="B8:B13">_xlfn.ANCHORARRAY(__calcualte!A2)</f>
        <v>0</v>
      </c>
      <c r="C8" s="9" cm="1">
        <f t="array" aca="1" ref="C8:C13" ca="1">TRANSPOSE(OFFSET(__calcualte!T2,0, 0, 1, 6))</f>
        <v>2</v>
      </c>
      <c r="E8" s="85"/>
      <c r="F8" s="113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5"/>
      <c r="U8" s="23"/>
    </row>
    <row r="9" spans="1:21" ht="17.25" thickBot="1" x14ac:dyDescent="0.35">
      <c r="B9" s="5">
        <v>1</v>
      </c>
      <c r="C9" s="10">
        <f ca="1"/>
        <v>0</v>
      </c>
      <c r="E9" s="86"/>
      <c r="F9" s="28" t="str" cm="1">
        <f t="array" aca="1" ref="F9:T9" ca="1">TRANSPOSE(OFFSET(__calcualte!B9, 0, 0, ROWS(_xlfn.ANCHORARRAY(__calcualte!A9)),1))</f>
        <v>매그넘</v>
      </c>
      <c r="G9" s="29" t="str">
        <f ca="1"/>
        <v>더블팡</v>
      </c>
      <c r="H9" s="29" t="str">
        <f ca="1"/>
        <v>캐논</v>
      </c>
      <c r="I9" s="29" t="str">
        <f ca="1"/>
        <v>쇼크</v>
      </c>
      <c r="J9" s="29" t="str">
        <f ca="1"/>
        <v>릴파벙</v>
      </c>
      <c r="K9" s="29" t="str">
        <f ca="1"/>
        <v>해머</v>
      </c>
      <c r="L9" s="64">
        <f ca="1"/>
        <v>0</v>
      </c>
      <c r="M9" s="29">
        <f ca="1"/>
        <v>0</v>
      </c>
      <c r="N9" s="29">
        <f ca="1"/>
        <v>0</v>
      </c>
      <c r="O9" s="29">
        <f ca="1"/>
        <v>0</v>
      </c>
      <c r="P9" s="29">
        <f ca="1"/>
        <v>0</v>
      </c>
      <c r="Q9" s="29">
        <f ca="1"/>
        <v>0</v>
      </c>
      <c r="R9" s="64">
        <f ca="1"/>
        <v>0</v>
      </c>
      <c r="S9" s="29">
        <f ca="1"/>
        <v>0</v>
      </c>
      <c r="T9" s="30">
        <f ca="1"/>
        <v>0</v>
      </c>
      <c r="U9" s="23"/>
    </row>
    <row r="10" spans="1:21" x14ac:dyDescent="0.3">
      <c r="B10" s="5">
        <v>2</v>
      </c>
      <c r="C10" s="10">
        <f ca="1"/>
        <v>0</v>
      </c>
      <c r="E10" s="41" cm="1">
        <f t="array" aca="1" ref="E10:E24" ca="1">__calcualte!AA4:AA18</f>
        <v>5</v>
      </c>
      <c r="F10" s="32" cm="1">
        <f t="array" aca="1" ref="F10:T24" ca="1">OFFSET(__calcualte!T36,0, 0, 15, 15) + OFFSET(__calcualte!T52,0, 0, 15, 15)</f>
        <v>30</v>
      </c>
      <c r="G10" s="33">
        <f ca="1"/>
        <v>30</v>
      </c>
      <c r="H10" s="33">
        <f ca="1"/>
        <v>0</v>
      </c>
      <c r="I10" s="33">
        <f ca="1"/>
        <v>30</v>
      </c>
      <c r="J10" s="33">
        <f ca="1"/>
        <v>0</v>
      </c>
      <c r="K10" s="33">
        <f ca="1"/>
        <v>0</v>
      </c>
      <c r="L10" s="65">
        <f ca="1"/>
        <v>0</v>
      </c>
      <c r="M10" s="33">
        <f ca="1"/>
        <v>0</v>
      </c>
      <c r="N10" s="33">
        <f ca="1"/>
        <v>0</v>
      </c>
      <c r="O10" s="33">
        <f ca="1"/>
        <v>0</v>
      </c>
      <c r="P10" s="33">
        <f ca="1"/>
        <v>0</v>
      </c>
      <c r="Q10" s="33">
        <f ca="1"/>
        <v>0</v>
      </c>
      <c r="R10" s="65">
        <f ca="1"/>
        <v>0</v>
      </c>
      <c r="S10" s="33">
        <f ca="1"/>
        <v>0</v>
      </c>
      <c r="T10" s="34">
        <f ca="1"/>
        <v>0</v>
      </c>
    </row>
    <row r="11" spans="1:21" x14ac:dyDescent="0.3">
      <c r="B11" s="5">
        <v>3</v>
      </c>
      <c r="C11" s="10">
        <f ca="1"/>
        <v>0</v>
      </c>
      <c r="E11" s="42">
        <f ca="1"/>
        <v>5</v>
      </c>
      <c r="F11" s="38">
        <f ca="1"/>
        <v>0</v>
      </c>
      <c r="G11" s="39">
        <f ca="1"/>
        <v>30</v>
      </c>
      <c r="H11" s="39">
        <f ca="1"/>
        <v>30</v>
      </c>
      <c r="I11" s="39">
        <f ca="1"/>
        <v>0</v>
      </c>
      <c r="J11" s="39">
        <f ca="1"/>
        <v>30</v>
      </c>
      <c r="K11" s="39">
        <f ca="1"/>
        <v>0</v>
      </c>
      <c r="L11" s="66">
        <f ca="1"/>
        <v>0</v>
      </c>
      <c r="M11" s="39">
        <f ca="1"/>
        <v>0</v>
      </c>
      <c r="N11" s="39">
        <f ca="1"/>
        <v>0</v>
      </c>
      <c r="O11" s="39">
        <f ca="1"/>
        <v>0</v>
      </c>
      <c r="P11" s="39">
        <f ca="1"/>
        <v>0</v>
      </c>
      <c r="Q11" s="39">
        <f ca="1"/>
        <v>0</v>
      </c>
      <c r="R11" s="66">
        <f ca="1"/>
        <v>0</v>
      </c>
      <c r="S11" s="39">
        <f ca="1"/>
        <v>0</v>
      </c>
      <c r="T11" s="40">
        <f ca="1"/>
        <v>0</v>
      </c>
    </row>
    <row r="12" spans="1:21" x14ac:dyDescent="0.3">
      <c r="B12" s="5">
        <v>4</v>
      </c>
      <c r="C12" s="10">
        <f ca="1"/>
        <v>0</v>
      </c>
      <c r="E12" s="42">
        <f ca="1"/>
        <v>5</v>
      </c>
      <c r="F12" s="38">
        <f ca="1"/>
        <v>30</v>
      </c>
      <c r="G12" s="39">
        <f ca="1"/>
        <v>0</v>
      </c>
      <c r="H12" s="39">
        <f ca="1"/>
        <v>30</v>
      </c>
      <c r="I12" s="39">
        <f ca="1"/>
        <v>0</v>
      </c>
      <c r="J12" s="39">
        <f ca="1"/>
        <v>0</v>
      </c>
      <c r="K12" s="39">
        <f ca="1"/>
        <v>30</v>
      </c>
      <c r="L12" s="66">
        <f ca="1"/>
        <v>0</v>
      </c>
      <c r="M12" s="39">
        <f ca="1"/>
        <v>0</v>
      </c>
      <c r="N12" s="39">
        <f ca="1"/>
        <v>0</v>
      </c>
      <c r="O12" s="39">
        <f ca="1"/>
        <v>0</v>
      </c>
      <c r="P12" s="39">
        <f ca="1"/>
        <v>0</v>
      </c>
      <c r="Q12" s="39">
        <f ca="1"/>
        <v>0</v>
      </c>
      <c r="R12" s="66">
        <f ca="1"/>
        <v>0</v>
      </c>
      <c r="S12" s="39">
        <f ca="1"/>
        <v>0</v>
      </c>
      <c r="T12" s="40">
        <f ca="1"/>
        <v>0</v>
      </c>
    </row>
    <row r="13" spans="1:21" ht="17.25" thickBot="1" x14ac:dyDescent="0.35">
      <c r="B13" s="6">
        <v>5</v>
      </c>
      <c r="C13" s="11">
        <f ca="1"/>
        <v>4</v>
      </c>
      <c r="E13" s="42">
        <f ca="1"/>
        <v>5</v>
      </c>
      <c r="F13" s="38">
        <f ca="1"/>
        <v>0</v>
      </c>
      <c r="G13" s="39">
        <f ca="1"/>
        <v>0</v>
      </c>
      <c r="H13" s="39">
        <f ca="1"/>
        <v>0</v>
      </c>
      <c r="I13" s="39">
        <f ca="1"/>
        <v>14</v>
      </c>
      <c r="J13" s="39">
        <f ca="1"/>
        <v>14</v>
      </c>
      <c r="K13" s="39">
        <f ca="1"/>
        <v>14</v>
      </c>
      <c r="L13" s="66">
        <f ca="1"/>
        <v>0</v>
      </c>
      <c r="M13" s="39">
        <f ca="1"/>
        <v>0</v>
      </c>
      <c r="N13" s="39">
        <f ca="1"/>
        <v>0</v>
      </c>
      <c r="O13" s="39">
        <f ca="1"/>
        <v>0</v>
      </c>
      <c r="P13" s="39">
        <f ca="1"/>
        <v>0</v>
      </c>
      <c r="Q13" s="39">
        <f ca="1"/>
        <v>0</v>
      </c>
      <c r="R13" s="66">
        <f ca="1"/>
        <v>0</v>
      </c>
      <c r="S13" s="39">
        <f ca="1"/>
        <v>0</v>
      </c>
      <c r="T13" s="40">
        <f ca="1"/>
        <v>0</v>
      </c>
    </row>
    <row r="14" spans="1:21" ht="17.25" thickBot="1" x14ac:dyDescent="0.35">
      <c r="E14" s="42">
        <f ca="1"/>
        <v>0</v>
      </c>
      <c r="F14" s="38">
        <f ca="1"/>
        <v>0</v>
      </c>
      <c r="G14" s="39">
        <f ca="1"/>
        <v>0</v>
      </c>
      <c r="H14" s="39">
        <f ca="1"/>
        <v>0</v>
      </c>
      <c r="I14" s="39">
        <f ca="1"/>
        <v>8</v>
      </c>
      <c r="J14" s="39">
        <f ca="1"/>
        <v>8</v>
      </c>
      <c r="K14" s="39">
        <f ca="1"/>
        <v>8</v>
      </c>
      <c r="L14" s="66">
        <f ca="1"/>
        <v>0</v>
      </c>
      <c r="M14" s="39">
        <f ca="1"/>
        <v>0</v>
      </c>
      <c r="N14" s="39">
        <f ca="1"/>
        <v>0</v>
      </c>
      <c r="O14" s="39">
        <f ca="1"/>
        <v>0</v>
      </c>
      <c r="P14" s="39">
        <f ca="1"/>
        <v>0</v>
      </c>
      <c r="Q14" s="39">
        <f ca="1"/>
        <v>0</v>
      </c>
      <c r="R14" s="66">
        <f ca="1"/>
        <v>0</v>
      </c>
      <c r="S14" s="39">
        <f ca="1"/>
        <v>0</v>
      </c>
      <c r="T14" s="40">
        <f ca="1"/>
        <v>0</v>
      </c>
    </row>
    <row r="15" spans="1:21" ht="17.25" thickBot="1" x14ac:dyDescent="0.35">
      <c r="B15" s="8" t="s">
        <v>0</v>
      </c>
      <c r="C15" s="8" t="s">
        <v>8</v>
      </c>
      <c r="E15" s="42">
        <f ca="1"/>
        <v>0</v>
      </c>
      <c r="F15" s="38">
        <f ca="1"/>
        <v>0</v>
      </c>
      <c r="G15" s="39">
        <f ca="1"/>
        <v>0</v>
      </c>
      <c r="H15" s="39">
        <f ca="1"/>
        <v>0</v>
      </c>
      <c r="I15" s="39">
        <f ca="1"/>
        <v>8</v>
      </c>
      <c r="J15" s="39">
        <f ca="1"/>
        <v>8</v>
      </c>
      <c r="K15" s="39">
        <f ca="1"/>
        <v>8</v>
      </c>
      <c r="L15" s="66">
        <f ca="1"/>
        <v>0</v>
      </c>
      <c r="M15" s="39">
        <f ca="1"/>
        <v>0</v>
      </c>
      <c r="N15" s="39">
        <f ca="1"/>
        <v>0</v>
      </c>
      <c r="O15" s="39">
        <f ca="1"/>
        <v>0</v>
      </c>
      <c r="P15" s="39">
        <f ca="1"/>
        <v>0</v>
      </c>
      <c r="Q15" s="39">
        <f ca="1"/>
        <v>0</v>
      </c>
      <c r="R15" s="66">
        <f ca="1"/>
        <v>0</v>
      </c>
      <c r="S15" s="39">
        <f ca="1"/>
        <v>0</v>
      </c>
      <c r="T15" s="40">
        <f ca="1"/>
        <v>0</v>
      </c>
    </row>
    <row r="16" spans="1:21" x14ac:dyDescent="0.3">
      <c r="A16" s="19">
        <v>1</v>
      </c>
      <c r="B16" s="1" t="str" cm="1">
        <f t="array" aca="1" ref="B16:B30" ca="1">OFFSET(__calcualte!B9, 0, 0, ROWS(_xlfn.ANCHORARRAY(__calcualte!A9)),1)</f>
        <v>매그넘</v>
      </c>
      <c r="C16" s="12" cm="1">
        <f t="array" aca="1" ref="C16:C30" ca="1">TRANSPOSE(__calcualte!T71:AH71)</f>
        <v>60</v>
      </c>
      <c r="E16" s="48">
        <f ca="1"/>
        <v>0</v>
      </c>
      <c r="F16" s="49">
        <f ca="1"/>
        <v>0</v>
      </c>
      <c r="G16" s="50">
        <f ca="1"/>
        <v>0</v>
      </c>
      <c r="H16" s="50">
        <f ca="1"/>
        <v>0</v>
      </c>
      <c r="I16" s="50">
        <f ca="1"/>
        <v>0</v>
      </c>
      <c r="J16" s="50">
        <f ca="1"/>
        <v>0</v>
      </c>
      <c r="K16" s="50">
        <f ca="1"/>
        <v>0</v>
      </c>
      <c r="L16" s="67">
        <f ca="1"/>
        <v>0</v>
      </c>
      <c r="M16" s="50">
        <f ca="1"/>
        <v>0</v>
      </c>
      <c r="N16" s="50">
        <f ca="1"/>
        <v>0</v>
      </c>
      <c r="O16" s="50">
        <f ca="1"/>
        <v>0</v>
      </c>
      <c r="P16" s="50">
        <f ca="1"/>
        <v>0</v>
      </c>
      <c r="Q16" s="50">
        <f ca="1"/>
        <v>0</v>
      </c>
      <c r="R16" s="67">
        <f ca="1"/>
        <v>0</v>
      </c>
      <c r="S16" s="50">
        <f ca="1"/>
        <v>0</v>
      </c>
      <c r="T16" s="51">
        <f ca="1"/>
        <v>0</v>
      </c>
    </row>
    <row r="17" spans="1:35" x14ac:dyDescent="0.3">
      <c r="A17" s="19">
        <v>2</v>
      </c>
      <c r="B17" s="2" t="str">
        <f ca="1"/>
        <v>더블팡</v>
      </c>
      <c r="C17" s="13">
        <f ca="1"/>
        <v>60</v>
      </c>
      <c r="E17" s="42">
        <f ca="1"/>
        <v>0</v>
      </c>
      <c r="F17" s="38">
        <f ca="1"/>
        <v>0</v>
      </c>
      <c r="G17" s="39">
        <f ca="1"/>
        <v>0</v>
      </c>
      <c r="H17" s="39">
        <f ca="1"/>
        <v>0</v>
      </c>
      <c r="I17" s="39">
        <f ca="1"/>
        <v>0</v>
      </c>
      <c r="J17" s="39">
        <f ca="1"/>
        <v>0</v>
      </c>
      <c r="K17" s="39">
        <f ca="1"/>
        <v>0</v>
      </c>
      <c r="L17" s="66">
        <f ca="1"/>
        <v>0</v>
      </c>
      <c r="M17" s="39">
        <f ca="1"/>
        <v>0</v>
      </c>
      <c r="N17" s="39">
        <f ca="1"/>
        <v>0</v>
      </c>
      <c r="O17" s="39">
        <f ca="1"/>
        <v>0</v>
      </c>
      <c r="P17" s="39">
        <f ca="1"/>
        <v>0</v>
      </c>
      <c r="Q17" s="39">
        <f ca="1"/>
        <v>0</v>
      </c>
      <c r="R17" s="66">
        <f ca="1"/>
        <v>0</v>
      </c>
      <c r="S17" s="39">
        <f ca="1"/>
        <v>0</v>
      </c>
      <c r="T17" s="40">
        <f ca="1"/>
        <v>0</v>
      </c>
    </row>
    <row r="18" spans="1:35" x14ac:dyDescent="0.3">
      <c r="A18" s="19">
        <v>3</v>
      </c>
      <c r="B18" s="2" t="str">
        <f ca="1"/>
        <v>캐논</v>
      </c>
      <c r="C18" s="13">
        <f ca="1"/>
        <v>60</v>
      </c>
      <c r="E18" s="42">
        <f ca="1"/>
        <v>0</v>
      </c>
      <c r="F18" s="38">
        <f ca="1"/>
        <v>0</v>
      </c>
      <c r="G18" s="39">
        <f ca="1"/>
        <v>0</v>
      </c>
      <c r="H18" s="39">
        <f ca="1"/>
        <v>0</v>
      </c>
      <c r="I18" s="39">
        <f ca="1"/>
        <v>0</v>
      </c>
      <c r="J18" s="39">
        <f ca="1"/>
        <v>0</v>
      </c>
      <c r="K18" s="39">
        <f ca="1"/>
        <v>0</v>
      </c>
      <c r="L18" s="66">
        <f ca="1"/>
        <v>0</v>
      </c>
      <c r="M18" s="39">
        <f ca="1"/>
        <v>0</v>
      </c>
      <c r="N18" s="39">
        <f ca="1"/>
        <v>0</v>
      </c>
      <c r="O18" s="39">
        <f ca="1"/>
        <v>0</v>
      </c>
      <c r="P18" s="39">
        <f ca="1"/>
        <v>0</v>
      </c>
      <c r="Q18" s="39">
        <f ca="1"/>
        <v>0</v>
      </c>
      <c r="R18" s="66">
        <f ca="1"/>
        <v>0</v>
      </c>
      <c r="S18" s="39">
        <f ca="1"/>
        <v>0</v>
      </c>
      <c r="T18" s="40">
        <f ca="1"/>
        <v>0</v>
      </c>
    </row>
    <row r="19" spans="1:35" x14ac:dyDescent="0.3">
      <c r="A19" s="19">
        <v>4</v>
      </c>
      <c r="B19" s="2" t="str">
        <f ca="1"/>
        <v>쇼크</v>
      </c>
      <c r="C19" s="13">
        <f ca="1"/>
        <v>60</v>
      </c>
      <c r="E19" s="42">
        <f ca="1"/>
        <v>0</v>
      </c>
      <c r="F19" s="38">
        <f ca="1"/>
        <v>0</v>
      </c>
      <c r="G19" s="39">
        <f ca="1"/>
        <v>0</v>
      </c>
      <c r="H19" s="39">
        <f ca="1"/>
        <v>0</v>
      </c>
      <c r="I19" s="39">
        <f ca="1"/>
        <v>0</v>
      </c>
      <c r="J19" s="39">
        <f ca="1"/>
        <v>0</v>
      </c>
      <c r="K19" s="39">
        <f ca="1"/>
        <v>0</v>
      </c>
      <c r="L19" s="66">
        <f ca="1"/>
        <v>0</v>
      </c>
      <c r="M19" s="39">
        <f ca="1"/>
        <v>0</v>
      </c>
      <c r="N19" s="39">
        <f ca="1"/>
        <v>0</v>
      </c>
      <c r="O19" s="39">
        <f ca="1"/>
        <v>0</v>
      </c>
      <c r="P19" s="39">
        <f ca="1"/>
        <v>0</v>
      </c>
      <c r="Q19" s="39">
        <f ca="1"/>
        <v>0</v>
      </c>
      <c r="R19" s="66">
        <f ca="1"/>
        <v>0</v>
      </c>
      <c r="S19" s="39">
        <f ca="1"/>
        <v>0</v>
      </c>
      <c r="T19" s="40">
        <f ca="1"/>
        <v>0</v>
      </c>
    </row>
    <row r="20" spans="1:35" x14ac:dyDescent="0.3">
      <c r="A20" s="19">
        <v>5</v>
      </c>
      <c r="B20" s="2" t="str">
        <f ca="1"/>
        <v>릴파벙</v>
      </c>
      <c r="C20" s="13">
        <f ca="1"/>
        <v>60</v>
      </c>
      <c r="E20" s="42">
        <f ca="1"/>
        <v>0</v>
      </c>
      <c r="F20" s="38">
        <f ca="1"/>
        <v>0</v>
      </c>
      <c r="G20" s="39">
        <f ca="1"/>
        <v>0</v>
      </c>
      <c r="H20" s="39">
        <f ca="1"/>
        <v>0</v>
      </c>
      <c r="I20" s="39">
        <f ca="1"/>
        <v>0</v>
      </c>
      <c r="J20" s="39">
        <f ca="1"/>
        <v>0</v>
      </c>
      <c r="K20" s="39">
        <f ca="1"/>
        <v>0</v>
      </c>
      <c r="L20" s="66">
        <f ca="1"/>
        <v>0</v>
      </c>
      <c r="M20" s="39">
        <f ca="1"/>
        <v>0</v>
      </c>
      <c r="N20" s="39">
        <f ca="1"/>
        <v>0</v>
      </c>
      <c r="O20" s="39">
        <f ca="1"/>
        <v>0</v>
      </c>
      <c r="P20" s="39">
        <f ca="1"/>
        <v>0</v>
      </c>
      <c r="Q20" s="39">
        <f ca="1"/>
        <v>0</v>
      </c>
      <c r="R20" s="66">
        <f ca="1"/>
        <v>0</v>
      </c>
      <c r="S20" s="39">
        <f ca="1"/>
        <v>0</v>
      </c>
      <c r="T20" s="40">
        <f ca="1"/>
        <v>0</v>
      </c>
    </row>
    <row r="21" spans="1:35" x14ac:dyDescent="0.3">
      <c r="A21" s="19">
        <v>6</v>
      </c>
      <c r="B21" s="2" t="str">
        <f ca="1"/>
        <v>해머</v>
      </c>
      <c r="C21" s="13">
        <f ca="1"/>
        <v>60</v>
      </c>
      <c r="E21" s="44">
        <f ca="1"/>
        <v>0</v>
      </c>
      <c r="F21" s="45">
        <f ca="1"/>
        <v>0</v>
      </c>
      <c r="G21" s="46">
        <f ca="1"/>
        <v>0</v>
      </c>
      <c r="H21" s="46">
        <f ca="1"/>
        <v>0</v>
      </c>
      <c r="I21" s="46">
        <f ca="1"/>
        <v>0</v>
      </c>
      <c r="J21" s="46">
        <f ca="1"/>
        <v>0</v>
      </c>
      <c r="K21" s="46">
        <f ca="1"/>
        <v>0</v>
      </c>
      <c r="L21" s="68">
        <f ca="1"/>
        <v>0</v>
      </c>
      <c r="M21" s="46">
        <f ca="1"/>
        <v>0</v>
      </c>
      <c r="N21" s="46">
        <f ca="1"/>
        <v>0</v>
      </c>
      <c r="O21" s="46">
        <f ca="1"/>
        <v>0</v>
      </c>
      <c r="P21" s="46">
        <f ca="1"/>
        <v>0</v>
      </c>
      <c r="Q21" s="46">
        <f ca="1"/>
        <v>0</v>
      </c>
      <c r="R21" s="68">
        <f ca="1"/>
        <v>0</v>
      </c>
      <c r="S21" s="46">
        <f ca="1"/>
        <v>0</v>
      </c>
      <c r="T21" s="47">
        <f ca="1"/>
        <v>0</v>
      </c>
    </row>
    <row r="22" spans="1:35" x14ac:dyDescent="0.3">
      <c r="A22" s="19">
        <v>7</v>
      </c>
      <c r="B22" s="15">
        <f ca="1"/>
        <v>0</v>
      </c>
      <c r="C22" s="16">
        <f ca="1"/>
        <v>0</v>
      </c>
      <c r="E22" s="42">
        <f ca="1"/>
        <v>0</v>
      </c>
      <c r="F22" s="38">
        <f ca="1"/>
        <v>0</v>
      </c>
      <c r="G22" s="39">
        <f ca="1"/>
        <v>0</v>
      </c>
      <c r="H22" s="39">
        <f ca="1"/>
        <v>0</v>
      </c>
      <c r="I22" s="39">
        <f ca="1"/>
        <v>0</v>
      </c>
      <c r="J22" s="39">
        <f ca="1"/>
        <v>0</v>
      </c>
      <c r="K22" s="39">
        <f ca="1"/>
        <v>0</v>
      </c>
      <c r="L22" s="66">
        <f ca="1"/>
        <v>0</v>
      </c>
      <c r="M22" s="39">
        <f ca="1"/>
        <v>0</v>
      </c>
      <c r="N22" s="39">
        <f ca="1"/>
        <v>0</v>
      </c>
      <c r="O22" s="39">
        <f ca="1"/>
        <v>0</v>
      </c>
      <c r="P22" s="39">
        <f ca="1"/>
        <v>0</v>
      </c>
      <c r="Q22" s="39">
        <f ca="1"/>
        <v>0</v>
      </c>
      <c r="R22" s="66">
        <f ca="1"/>
        <v>0</v>
      </c>
      <c r="S22" s="39">
        <f ca="1"/>
        <v>0</v>
      </c>
      <c r="T22" s="40">
        <f ca="1"/>
        <v>0</v>
      </c>
    </row>
    <row r="23" spans="1:35" x14ac:dyDescent="0.3">
      <c r="A23" s="19">
        <v>8</v>
      </c>
      <c r="B23" s="2">
        <f ca="1"/>
        <v>0</v>
      </c>
      <c r="C23" s="13">
        <f ca="1"/>
        <v>0</v>
      </c>
      <c r="E23" s="42">
        <f ca="1"/>
        <v>0</v>
      </c>
      <c r="F23" s="38">
        <f ca="1"/>
        <v>0</v>
      </c>
      <c r="G23" s="39">
        <f ca="1"/>
        <v>0</v>
      </c>
      <c r="H23" s="39">
        <f ca="1"/>
        <v>0</v>
      </c>
      <c r="I23" s="39">
        <f ca="1"/>
        <v>0</v>
      </c>
      <c r="J23" s="39">
        <f ca="1"/>
        <v>0</v>
      </c>
      <c r="K23" s="39">
        <f ca="1"/>
        <v>0</v>
      </c>
      <c r="L23" s="66">
        <f ca="1"/>
        <v>0</v>
      </c>
      <c r="M23" s="39">
        <f ca="1"/>
        <v>0</v>
      </c>
      <c r="N23" s="39">
        <f ca="1"/>
        <v>0</v>
      </c>
      <c r="O23" s="39">
        <f ca="1"/>
        <v>0</v>
      </c>
      <c r="P23" s="39">
        <f ca="1"/>
        <v>0</v>
      </c>
      <c r="Q23" s="39">
        <f ca="1"/>
        <v>0</v>
      </c>
      <c r="R23" s="66">
        <f ca="1"/>
        <v>0</v>
      </c>
      <c r="S23" s="39">
        <f ca="1"/>
        <v>0</v>
      </c>
      <c r="T23" s="40">
        <f ca="1"/>
        <v>0</v>
      </c>
    </row>
    <row r="24" spans="1:35" ht="17.25" thickBot="1" x14ac:dyDescent="0.35">
      <c r="A24" s="19">
        <v>9</v>
      </c>
      <c r="B24" s="2">
        <f ca="1"/>
        <v>0</v>
      </c>
      <c r="C24" s="13">
        <f ca="1"/>
        <v>0</v>
      </c>
      <c r="E24" s="43">
        <f ca="1"/>
        <v>0</v>
      </c>
      <c r="F24" s="35">
        <f ca="1"/>
        <v>0</v>
      </c>
      <c r="G24" s="36">
        <f ca="1"/>
        <v>0</v>
      </c>
      <c r="H24" s="36">
        <f ca="1"/>
        <v>0</v>
      </c>
      <c r="I24" s="36">
        <f ca="1"/>
        <v>0</v>
      </c>
      <c r="J24" s="36">
        <f ca="1"/>
        <v>0</v>
      </c>
      <c r="K24" s="36">
        <f ca="1"/>
        <v>0</v>
      </c>
      <c r="L24" s="69">
        <f ca="1"/>
        <v>0</v>
      </c>
      <c r="M24" s="36">
        <f ca="1"/>
        <v>0</v>
      </c>
      <c r="N24" s="36">
        <f ca="1"/>
        <v>0</v>
      </c>
      <c r="O24" s="36">
        <f ca="1"/>
        <v>0</v>
      </c>
      <c r="P24" s="36">
        <f ca="1"/>
        <v>0</v>
      </c>
      <c r="Q24" s="36">
        <f ca="1"/>
        <v>0</v>
      </c>
      <c r="R24" s="69">
        <f ca="1"/>
        <v>0</v>
      </c>
      <c r="S24" s="36">
        <f ca="1"/>
        <v>0</v>
      </c>
      <c r="T24" s="37">
        <f ca="1"/>
        <v>0</v>
      </c>
    </row>
    <row r="25" spans="1:35" x14ac:dyDescent="0.3">
      <c r="A25" s="19">
        <v>10</v>
      </c>
      <c r="B25" s="2">
        <f ca="1"/>
        <v>0</v>
      </c>
      <c r="C25" s="13">
        <f ca="1"/>
        <v>0</v>
      </c>
      <c r="E25" s="94" t="s">
        <v>21</v>
      </c>
      <c r="F25" s="108" t="str">
        <f ca="1">_xlfn.CONCAT(__calcualte!T68, " ( ", __calcualte!T67, " )")</f>
        <v>50 ( 50 )</v>
      </c>
      <c r="G25" s="104" t="str">
        <f ca="1">_xlfn.CONCAT(__calcualte!U68, " ( ", __calcualte!U67, " )")</f>
        <v>50 ( 50 )</v>
      </c>
      <c r="H25" s="104" t="str">
        <f ca="1">_xlfn.CONCAT(__calcualte!V68, " ( ", __calcualte!V67, " )")</f>
        <v>50 ( 50 )</v>
      </c>
      <c r="I25" s="104" t="str">
        <f ca="1">_xlfn.CONCAT(__calcualte!W68, " ( ", __calcualte!W67, " )")</f>
        <v>50 ( 50 )</v>
      </c>
      <c r="J25" s="104" t="str">
        <f ca="1">_xlfn.CONCAT(__calcualte!X68, " ( ", __calcualte!X67, " )")</f>
        <v>50 ( 50 )</v>
      </c>
      <c r="K25" s="104" t="str">
        <f ca="1">_xlfn.CONCAT(__calcualte!Y68, " ( ", __calcualte!Y67, " )")</f>
        <v>50 ( 50 )</v>
      </c>
      <c r="L25" s="106" t="str">
        <f ca="1">_xlfn.CONCAT(__calcualte!Z68, " ( ", __calcualte!Z67, " )")</f>
        <v>0 ( 0 )</v>
      </c>
      <c r="M25" s="104" t="str">
        <f ca="1">_xlfn.CONCAT(__calcualte!AA68, " ( ", __calcualte!AA67, " )")</f>
        <v>0 ( 0 )</v>
      </c>
      <c r="N25" s="104" t="str">
        <f ca="1">_xlfn.CONCAT(__calcualte!AB68, " ( ", __calcualte!AB67, " )")</f>
        <v>0 ( 0 )</v>
      </c>
      <c r="O25" s="104" t="str">
        <f ca="1">_xlfn.CONCAT(__calcualte!AC68, " ( ", __calcualte!AC67, " )")</f>
        <v>0 ( 0 )</v>
      </c>
      <c r="P25" s="104" t="str">
        <f ca="1">_xlfn.CONCAT(__calcualte!AD68, " ( ", __calcualte!AD67, " )")</f>
        <v>0 ( 0 )</v>
      </c>
      <c r="Q25" s="104" t="str">
        <f ca="1">_xlfn.CONCAT(__calcualte!AE68, " ( ", __calcualte!AE67, " )")</f>
        <v>0 ( 0 )</v>
      </c>
      <c r="R25" s="106" t="str">
        <f ca="1">_xlfn.CONCAT(__calcualte!AF68, " ( ", __calcualte!AF67, " )")</f>
        <v>0 ( 0 )</v>
      </c>
      <c r="S25" s="104" t="str">
        <f ca="1">_xlfn.CONCAT(__calcualte!AG68, " ( ", __calcualte!AG67, " )")</f>
        <v>0 ( 0 )</v>
      </c>
      <c r="T25" s="98" t="str">
        <f ca="1">_xlfn.CONCAT(__calcualte!AH68, " ( ", __calcualte!AH67, " )")</f>
        <v>0 ( 0 )</v>
      </c>
    </row>
    <row r="26" spans="1:35" ht="17.25" thickBot="1" x14ac:dyDescent="0.35">
      <c r="A26" s="19">
        <v>11</v>
      </c>
      <c r="B26" s="2">
        <f ca="1"/>
        <v>0</v>
      </c>
      <c r="C26" s="13">
        <f ca="1"/>
        <v>0</v>
      </c>
      <c r="E26" s="95"/>
      <c r="F26" s="109"/>
      <c r="G26" s="105"/>
      <c r="H26" s="105"/>
      <c r="I26" s="105"/>
      <c r="J26" s="105"/>
      <c r="K26" s="105"/>
      <c r="L26" s="107"/>
      <c r="M26" s="105"/>
      <c r="N26" s="105"/>
      <c r="O26" s="105"/>
      <c r="P26" s="105"/>
      <c r="Q26" s="105"/>
      <c r="R26" s="107"/>
      <c r="S26" s="105"/>
      <c r="T26" s="99"/>
    </row>
    <row r="27" spans="1:35" x14ac:dyDescent="0.3">
      <c r="A27" s="19">
        <v>12</v>
      </c>
      <c r="B27" s="17">
        <f ca="1"/>
        <v>0</v>
      </c>
      <c r="C27" s="18">
        <f ca="1"/>
        <v>0</v>
      </c>
      <c r="E27" s="94" t="s">
        <v>20</v>
      </c>
      <c r="F27" s="108" t="str">
        <f ca="1">_xlfn.CONCAT(__calcualte!T70, " ( ", __calcualte!T69, " )")</f>
        <v>10 ( 10 )</v>
      </c>
      <c r="G27" s="104" t="str">
        <f ca="1">_xlfn.CONCAT(__calcualte!U70, " ( ", __calcualte!U69, " )")</f>
        <v>10 ( 10 )</v>
      </c>
      <c r="H27" s="104" t="str">
        <f ca="1">_xlfn.CONCAT(__calcualte!V70, " ( ", __calcualte!V69, " )")</f>
        <v>10 ( 10 )</v>
      </c>
      <c r="I27" s="104" t="str">
        <f ca="1">_xlfn.CONCAT(__calcualte!W70, " ( ", __calcualte!W69, " )")</f>
        <v>10 ( 10 )</v>
      </c>
      <c r="J27" s="104" t="str">
        <f ca="1">_xlfn.CONCAT(__calcualte!X70, " ( ", __calcualte!X69, " )")</f>
        <v>10 ( 10 )</v>
      </c>
      <c r="K27" s="104" t="str">
        <f ca="1">_xlfn.CONCAT(__calcualte!Y70, " ( ", __calcualte!Y69, " )")</f>
        <v>10 ( 10 )</v>
      </c>
      <c r="L27" s="106" t="str">
        <f ca="1">_xlfn.CONCAT(__calcualte!Z70, " ( ", __calcualte!Z69, " )")</f>
        <v>0 ( 0 )</v>
      </c>
      <c r="M27" s="104" t="str">
        <f ca="1">_xlfn.CONCAT(__calcualte!AA70, " ( ", __calcualte!AA69, " )")</f>
        <v>0 ( 0 )</v>
      </c>
      <c r="N27" s="104" t="str">
        <f ca="1">_xlfn.CONCAT(__calcualte!AB70, " ( ", __calcualte!AB69, " )")</f>
        <v>0 ( 0 )</v>
      </c>
      <c r="O27" s="104" t="str">
        <f ca="1">_xlfn.CONCAT(__calcualte!AC70, " ( ", __calcualte!AC69, " )")</f>
        <v>0 ( 0 )</v>
      </c>
      <c r="P27" s="104" t="str">
        <f ca="1">_xlfn.CONCAT(__calcualte!AD70, " ( ", __calcualte!AD69, " )")</f>
        <v>0 ( 0 )</v>
      </c>
      <c r="Q27" s="104" t="str">
        <f ca="1">_xlfn.CONCAT(__calcualte!AE70, " ( ", __calcualte!AE69, " )")</f>
        <v>0 ( 0 )</v>
      </c>
      <c r="R27" s="106" t="str">
        <f ca="1">_xlfn.CONCAT(__calcualte!AF70, " ( ", __calcualte!AF69, " )")</f>
        <v>0 ( 0 )</v>
      </c>
      <c r="S27" s="104" t="str">
        <f ca="1">_xlfn.CONCAT(__calcualte!AG70, " ( ", __calcualte!AG69, " )")</f>
        <v>0 ( 0 )</v>
      </c>
      <c r="T27" s="98" t="str">
        <f ca="1">_xlfn.CONCAT(__calcualte!AH70, " ( ", __calcualte!AH69, " )")</f>
        <v>0 ( 0 )</v>
      </c>
    </row>
    <row r="28" spans="1:35" ht="17.25" thickBot="1" x14ac:dyDescent="0.35">
      <c r="A28" s="19">
        <v>13</v>
      </c>
      <c r="B28" s="2">
        <f ca="1"/>
        <v>0</v>
      </c>
      <c r="C28" s="13">
        <f ca="1"/>
        <v>0</v>
      </c>
      <c r="E28" s="95"/>
      <c r="F28" s="109"/>
      <c r="G28" s="105"/>
      <c r="H28" s="105"/>
      <c r="I28" s="105"/>
      <c r="J28" s="105"/>
      <c r="K28" s="105"/>
      <c r="L28" s="107"/>
      <c r="M28" s="105"/>
      <c r="N28" s="105"/>
      <c r="O28" s="105"/>
      <c r="P28" s="105"/>
      <c r="Q28" s="105"/>
      <c r="R28" s="107"/>
      <c r="S28" s="105"/>
      <c r="T28" s="99"/>
      <c r="AI28" s="31"/>
    </row>
    <row r="29" spans="1:35" x14ac:dyDescent="0.3">
      <c r="A29" s="19">
        <v>14</v>
      </c>
      <c r="B29" s="2">
        <f ca="1"/>
        <v>0</v>
      </c>
      <c r="C29" s="13">
        <f ca="1"/>
        <v>0</v>
      </c>
      <c r="E29" s="96" t="s">
        <v>11</v>
      </c>
      <c r="F29" s="100">
        <f ca="1">__calcualte!T71</f>
        <v>60</v>
      </c>
      <c r="G29" s="90">
        <f ca="1">__calcualte!U71</f>
        <v>60</v>
      </c>
      <c r="H29" s="90">
        <f ca="1">__calcualte!V71</f>
        <v>60</v>
      </c>
      <c r="I29" s="90">
        <f ca="1">__calcualte!W71</f>
        <v>60</v>
      </c>
      <c r="J29" s="90">
        <f ca="1">__calcualte!X71</f>
        <v>60</v>
      </c>
      <c r="K29" s="90">
        <f ca="1">__calcualte!Y71</f>
        <v>60</v>
      </c>
      <c r="L29" s="102">
        <f ca="1">__calcualte!Z71</f>
        <v>0</v>
      </c>
      <c r="M29" s="90">
        <f ca="1">__calcualte!AA71</f>
        <v>0</v>
      </c>
      <c r="N29" s="90">
        <f ca="1">__calcualte!AB71</f>
        <v>0</v>
      </c>
      <c r="O29" s="90">
        <f ca="1">__calcualte!AC71</f>
        <v>0</v>
      </c>
      <c r="P29" s="90">
        <f ca="1">__calcualte!AD71</f>
        <v>0</v>
      </c>
      <c r="Q29" s="90">
        <f ca="1">__calcualte!AE71</f>
        <v>0</v>
      </c>
      <c r="R29" s="102">
        <f ca="1">__calcualte!AF71</f>
        <v>0</v>
      </c>
      <c r="S29" s="90">
        <f ca="1">__calcualte!AG71</f>
        <v>0</v>
      </c>
      <c r="T29" s="92">
        <f ca="1">__calcualte!AH71</f>
        <v>0</v>
      </c>
    </row>
    <row r="30" spans="1:35" ht="17.25" thickBot="1" x14ac:dyDescent="0.35">
      <c r="A30" s="19">
        <v>15</v>
      </c>
      <c r="B30" s="3">
        <f ca="1"/>
        <v>0</v>
      </c>
      <c r="C30" s="14">
        <f ca="1"/>
        <v>0</v>
      </c>
      <c r="E30" s="97"/>
      <c r="F30" s="101"/>
      <c r="G30" s="91"/>
      <c r="H30" s="91"/>
      <c r="I30" s="91"/>
      <c r="J30" s="91"/>
      <c r="K30" s="91"/>
      <c r="L30" s="103"/>
      <c r="M30" s="91"/>
      <c r="N30" s="91"/>
      <c r="O30" s="91"/>
      <c r="P30" s="91"/>
      <c r="Q30" s="91"/>
      <c r="R30" s="103"/>
      <c r="S30" s="91"/>
      <c r="T30" s="93"/>
    </row>
    <row r="31" spans="1:35" x14ac:dyDescent="0.3"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spans="1:35" x14ac:dyDescent="0.3">
      <c r="E32" s="31"/>
    </row>
    <row r="33" spans="5:20" x14ac:dyDescent="0.3"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  <row r="34" spans="5:20" x14ac:dyDescent="0.3"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</row>
    <row r="35" spans="5:20" x14ac:dyDescent="0.3">
      <c r="E35" s="31"/>
      <c r="F35" s="31"/>
      <c r="G35" s="31"/>
      <c r="M35" s="31"/>
      <c r="N35" s="31"/>
      <c r="O35" s="31"/>
      <c r="P35" s="31"/>
      <c r="Q35" s="31"/>
      <c r="R35" s="31"/>
      <c r="S35" s="31"/>
      <c r="T35" s="31"/>
    </row>
    <row r="36" spans="5:20" x14ac:dyDescent="0.3"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</row>
    <row r="37" spans="5:20" x14ac:dyDescent="0.3"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</row>
    <row r="38" spans="5:20" x14ac:dyDescent="0.3"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</row>
    <row r="39" spans="5:20" x14ac:dyDescent="0.3"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</row>
    <row r="40" spans="5:20" x14ac:dyDescent="0.3"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</row>
    <row r="41" spans="5:20" x14ac:dyDescent="0.3"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</row>
    <row r="42" spans="5:20" x14ac:dyDescent="0.3"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</row>
    <row r="43" spans="5:20" x14ac:dyDescent="0.3"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</row>
    <row r="44" spans="5:20" x14ac:dyDescent="0.3"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</row>
    <row r="45" spans="5:20" x14ac:dyDescent="0.3"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</row>
    <row r="46" spans="5:20" x14ac:dyDescent="0.3"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</row>
    <row r="47" spans="5:20" x14ac:dyDescent="0.3"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</row>
    <row r="48" spans="5:20" x14ac:dyDescent="0.3"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</row>
    <row r="49" spans="5:20" x14ac:dyDescent="0.3"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</row>
    <row r="50" spans="5:20" x14ac:dyDescent="0.3"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</row>
    <row r="51" spans="5:20" x14ac:dyDescent="0.3"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</row>
    <row r="52" spans="5:20" x14ac:dyDescent="0.3"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</row>
    <row r="53" spans="5:20" x14ac:dyDescent="0.3"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</row>
    <row r="54" spans="5:20" x14ac:dyDescent="0.3"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</row>
    <row r="55" spans="5:20" x14ac:dyDescent="0.3"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</row>
    <row r="56" spans="5:20" x14ac:dyDescent="0.3"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</row>
    <row r="57" spans="5:20" x14ac:dyDescent="0.3"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</row>
    <row r="58" spans="5:20" x14ac:dyDescent="0.3"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</row>
    <row r="59" spans="5:20" x14ac:dyDescent="0.3"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</row>
    <row r="60" spans="5:20" x14ac:dyDescent="0.3"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</row>
    <row r="61" spans="5:20" x14ac:dyDescent="0.3"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</row>
    <row r="62" spans="5:20" x14ac:dyDescent="0.3"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</row>
    <row r="63" spans="5:20" x14ac:dyDescent="0.3"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</row>
    <row r="64" spans="5:20" x14ac:dyDescent="0.3"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</row>
    <row r="65" spans="5:20" x14ac:dyDescent="0.3"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</row>
    <row r="66" spans="5:20" x14ac:dyDescent="0.3"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</row>
    <row r="67" spans="5:20" x14ac:dyDescent="0.3"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</row>
    <row r="68" spans="5:20" x14ac:dyDescent="0.3"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</row>
    <row r="69" spans="5:20" x14ac:dyDescent="0.3"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</row>
    <row r="70" spans="5:20" x14ac:dyDescent="0.3"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</row>
    <row r="71" spans="5:20" x14ac:dyDescent="0.3"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</row>
    <row r="72" spans="5:20" x14ac:dyDescent="0.3"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</row>
    <row r="73" spans="5:20" x14ac:dyDescent="0.3"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</row>
    <row r="74" spans="5:20" x14ac:dyDescent="0.3"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</row>
    <row r="75" spans="5:20" x14ac:dyDescent="0.3"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</row>
    <row r="76" spans="5:20" x14ac:dyDescent="0.3"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</row>
    <row r="77" spans="5:20" x14ac:dyDescent="0.3"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</row>
    <row r="78" spans="5:20" x14ac:dyDescent="0.3"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</row>
    <row r="79" spans="5:20" x14ac:dyDescent="0.3"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</row>
    <row r="80" spans="5:20" x14ac:dyDescent="0.3"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</row>
    <row r="81" spans="5:20" x14ac:dyDescent="0.3"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</row>
    <row r="82" spans="5:20" x14ac:dyDescent="0.3"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</row>
    <row r="83" spans="5:20" x14ac:dyDescent="0.3"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</row>
    <row r="84" spans="5:20" x14ac:dyDescent="0.3"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</row>
    <row r="85" spans="5:20" x14ac:dyDescent="0.3"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</row>
    <row r="86" spans="5:20" x14ac:dyDescent="0.3"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</row>
    <row r="87" spans="5:20" x14ac:dyDescent="0.3"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</row>
    <row r="88" spans="5:20" x14ac:dyDescent="0.3"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</row>
    <row r="89" spans="5:20" x14ac:dyDescent="0.3"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</row>
    <row r="90" spans="5:20" x14ac:dyDescent="0.3"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</row>
    <row r="91" spans="5:20" x14ac:dyDescent="0.3"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</row>
    <row r="92" spans="5:20" x14ac:dyDescent="0.3"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</row>
    <row r="93" spans="5:20" x14ac:dyDescent="0.3"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</row>
    <row r="94" spans="5:20" x14ac:dyDescent="0.3"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</row>
    <row r="95" spans="5:20" x14ac:dyDescent="0.3"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</row>
    <row r="96" spans="5:20" x14ac:dyDescent="0.3"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</row>
    <row r="97" spans="5:20" x14ac:dyDescent="0.3"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</row>
    <row r="98" spans="5:20" x14ac:dyDescent="0.3"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</row>
    <row r="99" spans="5:20" x14ac:dyDescent="0.3"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</row>
    <row r="100" spans="5:20" x14ac:dyDescent="0.3"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</row>
    <row r="101" spans="5:20" x14ac:dyDescent="0.3"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</row>
    <row r="102" spans="5:20" x14ac:dyDescent="0.3"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</row>
    <row r="103" spans="5:20" x14ac:dyDescent="0.3"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</row>
    <row r="104" spans="5:20" x14ac:dyDescent="0.3"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</row>
    <row r="105" spans="5:20" x14ac:dyDescent="0.3"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</row>
    <row r="106" spans="5:20" x14ac:dyDescent="0.3"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</row>
    <row r="107" spans="5:20" x14ac:dyDescent="0.3"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</row>
    <row r="108" spans="5:20" x14ac:dyDescent="0.3"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</row>
    <row r="109" spans="5:20" x14ac:dyDescent="0.3"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</row>
    <row r="110" spans="5:20" x14ac:dyDescent="0.3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</row>
    <row r="111" spans="5:20" x14ac:dyDescent="0.3"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</row>
    <row r="112" spans="5:20" x14ac:dyDescent="0.3"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</row>
    <row r="113" spans="5:20" x14ac:dyDescent="0.3"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</row>
    <row r="114" spans="5:20" x14ac:dyDescent="0.3"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</row>
    <row r="115" spans="5:20" x14ac:dyDescent="0.3"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</row>
    <row r="116" spans="5:20" x14ac:dyDescent="0.3"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</row>
    <row r="117" spans="5:20" x14ac:dyDescent="0.3"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</row>
    <row r="118" spans="5:20" x14ac:dyDescent="0.3"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</row>
    <row r="119" spans="5:20" x14ac:dyDescent="0.3"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</row>
    <row r="120" spans="5:20" x14ac:dyDescent="0.3"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</row>
    <row r="121" spans="5:20" x14ac:dyDescent="0.3"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</row>
    <row r="122" spans="5:20" x14ac:dyDescent="0.3"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</row>
    <row r="123" spans="5:20" x14ac:dyDescent="0.3"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</row>
    <row r="124" spans="5:20" x14ac:dyDescent="0.3"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</row>
    <row r="125" spans="5:20" x14ac:dyDescent="0.3"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</row>
    <row r="126" spans="5:20" x14ac:dyDescent="0.3"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</row>
    <row r="127" spans="5:20" x14ac:dyDescent="0.3"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</row>
    <row r="128" spans="5:20" x14ac:dyDescent="0.3"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</row>
    <row r="129" spans="5:20" x14ac:dyDescent="0.3"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</row>
    <row r="130" spans="5:20" x14ac:dyDescent="0.3"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</row>
    <row r="131" spans="5:20" x14ac:dyDescent="0.3"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</row>
    <row r="132" spans="5:20" x14ac:dyDescent="0.3"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</row>
    <row r="133" spans="5:20" x14ac:dyDescent="0.3"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</row>
    <row r="134" spans="5:20" x14ac:dyDescent="0.3"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</row>
    <row r="135" spans="5:20" x14ac:dyDescent="0.3"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</row>
    <row r="136" spans="5:20" x14ac:dyDescent="0.3"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</row>
    <row r="137" spans="5:20" x14ac:dyDescent="0.3"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</row>
    <row r="138" spans="5:20" x14ac:dyDescent="0.3"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</row>
    <row r="139" spans="5:20" x14ac:dyDescent="0.3"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</row>
    <row r="140" spans="5:20" x14ac:dyDescent="0.3"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</row>
    <row r="141" spans="5:20" x14ac:dyDescent="0.3"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</row>
    <row r="142" spans="5:20" x14ac:dyDescent="0.3"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</row>
    <row r="143" spans="5:20" x14ac:dyDescent="0.3"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</row>
    <row r="144" spans="5:20" x14ac:dyDescent="0.3"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</row>
    <row r="145" spans="5:20" x14ac:dyDescent="0.3"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</row>
    <row r="146" spans="5:20" x14ac:dyDescent="0.3"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</row>
    <row r="147" spans="5:20" x14ac:dyDescent="0.3"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</row>
    <row r="148" spans="5:20" x14ac:dyDescent="0.3"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</row>
    <row r="149" spans="5:20" x14ac:dyDescent="0.3"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</row>
    <row r="150" spans="5:20" x14ac:dyDescent="0.3"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</row>
    <row r="151" spans="5:20" x14ac:dyDescent="0.3"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</row>
    <row r="152" spans="5:20" x14ac:dyDescent="0.3"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 spans="5:20" x14ac:dyDescent="0.3"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 spans="5:20" x14ac:dyDescent="0.3"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 spans="5:20" x14ac:dyDescent="0.3"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5:20" x14ac:dyDescent="0.3"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5:20" x14ac:dyDescent="0.3"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5:20" x14ac:dyDescent="0.3"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5:20" x14ac:dyDescent="0.3"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5:20" x14ac:dyDescent="0.3"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5:20" x14ac:dyDescent="0.3"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5:20" x14ac:dyDescent="0.3"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5:20" x14ac:dyDescent="0.3"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5:20" x14ac:dyDescent="0.3"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5:20" x14ac:dyDescent="0.3"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5:20" x14ac:dyDescent="0.3"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5:20" x14ac:dyDescent="0.3"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5:20" x14ac:dyDescent="0.3"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5:20" x14ac:dyDescent="0.3"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5:20" x14ac:dyDescent="0.3"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5:20" x14ac:dyDescent="0.3"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5:20" x14ac:dyDescent="0.3"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 spans="5:20" x14ac:dyDescent="0.3"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 spans="5:20" x14ac:dyDescent="0.3"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 spans="5:20" x14ac:dyDescent="0.3"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 spans="5:20" x14ac:dyDescent="0.3"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 spans="5:20" x14ac:dyDescent="0.3"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 spans="5:20" x14ac:dyDescent="0.3"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 spans="5:20" x14ac:dyDescent="0.3"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 spans="5:20" x14ac:dyDescent="0.3"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 spans="5:20" x14ac:dyDescent="0.3"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 spans="5:20" x14ac:dyDescent="0.3"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 spans="5:20" x14ac:dyDescent="0.3"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 spans="5:20" x14ac:dyDescent="0.3"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 spans="5:20" x14ac:dyDescent="0.3"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 spans="5:20" x14ac:dyDescent="0.3"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 spans="5:20" x14ac:dyDescent="0.3"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 spans="5:20" x14ac:dyDescent="0.3"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 spans="5:20" x14ac:dyDescent="0.3"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 spans="5:20" x14ac:dyDescent="0.3"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 spans="5:20" x14ac:dyDescent="0.3"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 spans="5:20" x14ac:dyDescent="0.3"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 spans="5:20" x14ac:dyDescent="0.3"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 spans="5:20" x14ac:dyDescent="0.3"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 spans="5:20" x14ac:dyDescent="0.3"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 spans="5:20" x14ac:dyDescent="0.3"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 spans="5:20" x14ac:dyDescent="0.3"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 spans="5:20" x14ac:dyDescent="0.3"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 spans="5:20" x14ac:dyDescent="0.3"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 spans="5:20" x14ac:dyDescent="0.3"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 spans="5:20" x14ac:dyDescent="0.3"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 spans="5:20" x14ac:dyDescent="0.3"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 spans="5:20" x14ac:dyDescent="0.3"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 spans="5:20" x14ac:dyDescent="0.3"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 spans="5:20" x14ac:dyDescent="0.3"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 spans="5:20" x14ac:dyDescent="0.3"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 spans="5:20" x14ac:dyDescent="0.3"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 spans="5:20" x14ac:dyDescent="0.3"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 spans="5:20" x14ac:dyDescent="0.3"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5:20" x14ac:dyDescent="0.3"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 spans="5:20" x14ac:dyDescent="0.3"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 spans="5:20" x14ac:dyDescent="0.3"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 spans="5:20" x14ac:dyDescent="0.3"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 spans="5:20" x14ac:dyDescent="0.3"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 spans="5:20" x14ac:dyDescent="0.3"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 spans="5:20" x14ac:dyDescent="0.3"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 spans="5:20" x14ac:dyDescent="0.3"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 spans="5:20" x14ac:dyDescent="0.3"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 spans="5:20" x14ac:dyDescent="0.3"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 spans="5:20" x14ac:dyDescent="0.3"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 spans="5:20" x14ac:dyDescent="0.3"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 spans="5:20" x14ac:dyDescent="0.3"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 spans="5:20" x14ac:dyDescent="0.3"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 spans="5:20" x14ac:dyDescent="0.3"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 spans="5:20" x14ac:dyDescent="0.3"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 spans="5:20" x14ac:dyDescent="0.3"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 spans="5:20" x14ac:dyDescent="0.3"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 spans="5:20" x14ac:dyDescent="0.3"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 spans="5:20" x14ac:dyDescent="0.3"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 spans="5:20" x14ac:dyDescent="0.3"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 spans="5:20" x14ac:dyDescent="0.3"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5:20" x14ac:dyDescent="0.3"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5:20" x14ac:dyDescent="0.3"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 spans="5:20" x14ac:dyDescent="0.3"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 spans="5:20" x14ac:dyDescent="0.3"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 spans="5:20" x14ac:dyDescent="0.3"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 spans="5:20" x14ac:dyDescent="0.3"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 spans="5:20" x14ac:dyDescent="0.3"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 spans="5:20" x14ac:dyDescent="0.3"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 spans="5:20" x14ac:dyDescent="0.3"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 spans="5:20" x14ac:dyDescent="0.3"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 spans="5:20" x14ac:dyDescent="0.3"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 spans="5:20" x14ac:dyDescent="0.3"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 spans="5:20" x14ac:dyDescent="0.3"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 spans="5:20" x14ac:dyDescent="0.3"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 spans="5:20" x14ac:dyDescent="0.3"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 spans="5:20" x14ac:dyDescent="0.3"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 spans="5:20" x14ac:dyDescent="0.3"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 spans="5:20" x14ac:dyDescent="0.3"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 spans="5:20" x14ac:dyDescent="0.3"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 spans="5:20" x14ac:dyDescent="0.3"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 spans="5:20" x14ac:dyDescent="0.3"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 spans="5:20" x14ac:dyDescent="0.3"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 spans="5:20" x14ac:dyDescent="0.3"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 spans="5:20" x14ac:dyDescent="0.3"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 spans="5:20" x14ac:dyDescent="0.3"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 spans="5:20" x14ac:dyDescent="0.3"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 spans="5:20" x14ac:dyDescent="0.3"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 spans="5:20" x14ac:dyDescent="0.3"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 spans="5:20" x14ac:dyDescent="0.3"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 spans="5:20" x14ac:dyDescent="0.3"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 spans="5:20" x14ac:dyDescent="0.3"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 spans="5:20" x14ac:dyDescent="0.3"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 spans="5:20" x14ac:dyDescent="0.3"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 spans="5:20" x14ac:dyDescent="0.3"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 spans="5:20" x14ac:dyDescent="0.3"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 spans="5:20" x14ac:dyDescent="0.3"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 spans="5:20" x14ac:dyDescent="0.3"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 spans="5:20" x14ac:dyDescent="0.3"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 spans="5:20" x14ac:dyDescent="0.3"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 spans="5:20" x14ac:dyDescent="0.3"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 spans="5:20" x14ac:dyDescent="0.3"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 spans="5:20" x14ac:dyDescent="0.3"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 spans="5:20" x14ac:dyDescent="0.3"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 spans="5:20" x14ac:dyDescent="0.3"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 spans="5:20" x14ac:dyDescent="0.3"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 spans="5:20" x14ac:dyDescent="0.3"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 spans="5:20" x14ac:dyDescent="0.3"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 spans="5:20" x14ac:dyDescent="0.3"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 spans="5:20" x14ac:dyDescent="0.3"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 spans="5:20" x14ac:dyDescent="0.3"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 spans="5:20" x14ac:dyDescent="0.3"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 spans="5:20" x14ac:dyDescent="0.3"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 spans="5:20" x14ac:dyDescent="0.3"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 spans="5:20" x14ac:dyDescent="0.3"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 spans="5:20" x14ac:dyDescent="0.3"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 spans="5:20" x14ac:dyDescent="0.3"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 spans="5:20" x14ac:dyDescent="0.3"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 spans="5:20" x14ac:dyDescent="0.3"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 spans="5:20" x14ac:dyDescent="0.3"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 spans="5:20" x14ac:dyDescent="0.3"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 spans="5:20" x14ac:dyDescent="0.3"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 spans="5:20" x14ac:dyDescent="0.3"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 spans="5:20" x14ac:dyDescent="0.3"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 spans="5:20" x14ac:dyDescent="0.3"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 spans="5:20" x14ac:dyDescent="0.3"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 spans="5:20" x14ac:dyDescent="0.3"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 spans="5:20" x14ac:dyDescent="0.3"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 spans="5:20" x14ac:dyDescent="0.3"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 spans="5:20" x14ac:dyDescent="0.3"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 spans="5:20" x14ac:dyDescent="0.3"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 spans="5:20" x14ac:dyDescent="0.3"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 spans="5:20" x14ac:dyDescent="0.3"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 spans="5:20" x14ac:dyDescent="0.3"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 spans="5:20" x14ac:dyDescent="0.3"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 spans="5:20" x14ac:dyDescent="0.3"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 spans="5:20" x14ac:dyDescent="0.3"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 spans="5:20" x14ac:dyDescent="0.3"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 spans="5:20" x14ac:dyDescent="0.3"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 spans="5:20" x14ac:dyDescent="0.3"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 spans="5:20" x14ac:dyDescent="0.3"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 spans="5:20" x14ac:dyDescent="0.3"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 spans="5:20" x14ac:dyDescent="0.3"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 spans="5:20" x14ac:dyDescent="0.3"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 spans="5:20" x14ac:dyDescent="0.3"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 spans="5:20" x14ac:dyDescent="0.3"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 spans="5:20" x14ac:dyDescent="0.3"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 spans="5:20" x14ac:dyDescent="0.3"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 spans="5:20" x14ac:dyDescent="0.3"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 spans="5:20" x14ac:dyDescent="0.3"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 spans="5:20" x14ac:dyDescent="0.3"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 spans="5:20" x14ac:dyDescent="0.3"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 spans="5:20" x14ac:dyDescent="0.3"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 spans="5:20" x14ac:dyDescent="0.3"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 spans="5:20" x14ac:dyDescent="0.3"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 spans="5:20" x14ac:dyDescent="0.3"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 spans="5:20" x14ac:dyDescent="0.3"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 spans="5:20" x14ac:dyDescent="0.3"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 spans="5:20" x14ac:dyDescent="0.3"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 spans="5:20" x14ac:dyDescent="0.3"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 spans="5:20" x14ac:dyDescent="0.3"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 spans="5:20" x14ac:dyDescent="0.3"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 spans="5:20" x14ac:dyDescent="0.3"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 spans="5:20" x14ac:dyDescent="0.3"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 spans="5:20" x14ac:dyDescent="0.3"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 spans="5:20" x14ac:dyDescent="0.3"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 spans="5:20" x14ac:dyDescent="0.3"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 spans="5:20" x14ac:dyDescent="0.3"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 spans="5:20" x14ac:dyDescent="0.3"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 spans="5:20" x14ac:dyDescent="0.3"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 spans="5:20" x14ac:dyDescent="0.3"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 spans="5:20" x14ac:dyDescent="0.3"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 spans="5:20" x14ac:dyDescent="0.3"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 spans="5:20" x14ac:dyDescent="0.3"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 spans="5:20" x14ac:dyDescent="0.3"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 spans="5:20" x14ac:dyDescent="0.3"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 spans="5:20" x14ac:dyDescent="0.3"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 spans="5:20" x14ac:dyDescent="0.3"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 spans="5:20" x14ac:dyDescent="0.3"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 spans="5:20" x14ac:dyDescent="0.3"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 spans="5:20" x14ac:dyDescent="0.3"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 spans="5:20" x14ac:dyDescent="0.3"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 spans="5:20" x14ac:dyDescent="0.3"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 spans="5:20" x14ac:dyDescent="0.3"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 spans="5:20" x14ac:dyDescent="0.3"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 spans="5:20" x14ac:dyDescent="0.3"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 spans="5:20" x14ac:dyDescent="0.3"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 spans="5:20" x14ac:dyDescent="0.3"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 spans="5:20" x14ac:dyDescent="0.3"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 spans="5:20" x14ac:dyDescent="0.3"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 spans="5:20" x14ac:dyDescent="0.3"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 spans="5:20" x14ac:dyDescent="0.3"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 spans="5:20" x14ac:dyDescent="0.3"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 spans="5:20" x14ac:dyDescent="0.3"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 spans="5:20" x14ac:dyDescent="0.3"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 spans="5:20" x14ac:dyDescent="0.3"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 spans="5:20" x14ac:dyDescent="0.3"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 spans="5:20" x14ac:dyDescent="0.3"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 spans="5:20" x14ac:dyDescent="0.3"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 spans="5:20" x14ac:dyDescent="0.3"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 spans="5:20" x14ac:dyDescent="0.3"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 spans="5:20" x14ac:dyDescent="0.3"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 spans="5:20" x14ac:dyDescent="0.3"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 spans="5:20" x14ac:dyDescent="0.3"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 spans="5:20" x14ac:dyDescent="0.3"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 spans="5:20" x14ac:dyDescent="0.3"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 spans="5:20" x14ac:dyDescent="0.3"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 spans="5:20" x14ac:dyDescent="0.3"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 spans="5:20" x14ac:dyDescent="0.3"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 spans="5:20" x14ac:dyDescent="0.3"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 spans="5:20" x14ac:dyDescent="0.3"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 spans="5:20" x14ac:dyDescent="0.3"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 spans="5:20" x14ac:dyDescent="0.3"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 spans="5:20" x14ac:dyDescent="0.3"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 spans="5:20" x14ac:dyDescent="0.3"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 spans="5:20" x14ac:dyDescent="0.3"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 spans="5:20" x14ac:dyDescent="0.3"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 spans="5:20" x14ac:dyDescent="0.3"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  <row r="389" spans="5:20" x14ac:dyDescent="0.3"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</row>
    <row r="390" spans="5:20" x14ac:dyDescent="0.3"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</row>
    <row r="391" spans="5:20" x14ac:dyDescent="0.3"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</row>
    <row r="392" spans="5:20" x14ac:dyDescent="0.3"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</row>
    <row r="393" spans="5:20" x14ac:dyDescent="0.3"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</row>
    <row r="394" spans="5:20" x14ac:dyDescent="0.3"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</row>
    <row r="395" spans="5:20" x14ac:dyDescent="0.3"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</row>
    <row r="396" spans="5:20" x14ac:dyDescent="0.3"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</row>
    <row r="397" spans="5:20" x14ac:dyDescent="0.3"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</row>
    <row r="398" spans="5:20" x14ac:dyDescent="0.3"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 spans="5:20" x14ac:dyDescent="0.3"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</row>
    <row r="400" spans="5:20" x14ac:dyDescent="0.3"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</row>
    <row r="401" spans="5:20" x14ac:dyDescent="0.3"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</row>
    <row r="402" spans="5:20" x14ac:dyDescent="0.3"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</row>
    <row r="403" spans="5:20" x14ac:dyDescent="0.3"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</row>
    <row r="404" spans="5:20" x14ac:dyDescent="0.3"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</row>
    <row r="405" spans="5:20" x14ac:dyDescent="0.3"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</row>
    <row r="406" spans="5:20" x14ac:dyDescent="0.3"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</row>
    <row r="407" spans="5:20" x14ac:dyDescent="0.3"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</row>
    <row r="408" spans="5:20" x14ac:dyDescent="0.3"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</row>
    <row r="409" spans="5:20" x14ac:dyDescent="0.3"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</row>
    <row r="410" spans="5:20" x14ac:dyDescent="0.3"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</row>
    <row r="411" spans="5:20" x14ac:dyDescent="0.3"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</row>
    <row r="412" spans="5:20" x14ac:dyDescent="0.3"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</row>
    <row r="413" spans="5:20" x14ac:dyDescent="0.3"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</row>
    <row r="414" spans="5:20" x14ac:dyDescent="0.3"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</row>
    <row r="415" spans="5:20" x14ac:dyDescent="0.3"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</row>
    <row r="416" spans="5:20" x14ac:dyDescent="0.3"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</row>
    <row r="417" spans="5:20" x14ac:dyDescent="0.3"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</row>
    <row r="418" spans="5:20" x14ac:dyDescent="0.3"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</row>
    <row r="419" spans="5:20" x14ac:dyDescent="0.3"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</row>
    <row r="420" spans="5:20" x14ac:dyDescent="0.3"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</row>
    <row r="421" spans="5:20" x14ac:dyDescent="0.3"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</row>
    <row r="422" spans="5:20" x14ac:dyDescent="0.3"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</row>
    <row r="423" spans="5:20" x14ac:dyDescent="0.3"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</row>
    <row r="424" spans="5:20" x14ac:dyDescent="0.3"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</row>
    <row r="425" spans="5:20" x14ac:dyDescent="0.3"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</row>
    <row r="426" spans="5:20" x14ac:dyDescent="0.3"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</row>
    <row r="427" spans="5:20" x14ac:dyDescent="0.3"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</row>
    <row r="428" spans="5:20" x14ac:dyDescent="0.3"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</row>
    <row r="429" spans="5:20" x14ac:dyDescent="0.3"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</row>
    <row r="430" spans="5:20" x14ac:dyDescent="0.3"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</row>
    <row r="431" spans="5:20" x14ac:dyDescent="0.3"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</row>
    <row r="432" spans="5:20" x14ac:dyDescent="0.3"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</row>
    <row r="433" spans="5:20" x14ac:dyDescent="0.3"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</row>
    <row r="434" spans="5:20" x14ac:dyDescent="0.3"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</row>
    <row r="435" spans="5:20" x14ac:dyDescent="0.3"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</row>
    <row r="436" spans="5:20" x14ac:dyDescent="0.3"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</row>
    <row r="437" spans="5:20" x14ac:dyDescent="0.3"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</row>
    <row r="438" spans="5:20" x14ac:dyDescent="0.3"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</row>
    <row r="439" spans="5:20" x14ac:dyDescent="0.3"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</row>
    <row r="440" spans="5:20" x14ac:dyDescent="0.3"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</row>
    <row r="441" spans="5:20" x14ac:dyDescent="0.3"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</row>
    <row r="442" spans="5:20" x14ac:dyDescent="0.3"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</row>
    <row r="443" spans="5:20" x14ac:dyDescent="0.3"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</row>
    <row r="444" spans="5:20" x14ac:dyDescent="0.3"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</row>
    <row r="445" spans="5:20" x14ac:dyDescent="0.3"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</row>
    <row r="446" spans="5:20" x14ac:dyDescent="0.3"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</row>
    <row r="447" spans="5:20" x14ac:dyDescent="0.3"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</row>
    <row r="448" spans="5:20" x14ac:dyDescent="0.3"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</row>
    <row r="449" spans="5:20" x14ac:dyDescent="0.3"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</row>
    <row r="450" spans="5:20" x14ac:dyDescent="0.3"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</row>
    <row r="451" spans="5:20" x14ac:dyDescent="0.3"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</row>
    <row r="452" spans="5:20" x14ac:dyDescent="0.3"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</row>
    <row r="453" spans="5:20" x14ac:dyDescent="0.3"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</row>
    <row r="454" spans="5:20" x14ac:dyDescent="0.3"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</row>
    <row r="455" spans="5:20" x14ac:dyDescent="0.3"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</row>
    <row r="456" spans="5:20" x14ac:dyDescent="0.3"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</row>
    <row r="457" spans="5:20" x14ac:dyDescent="0.3"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</row>
    <row r="458" spans="5:20" x14ac:dyDescent="0.3"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</row>
    <row r="459" spans="5:20" x14ac:dyDescent="0.3"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</row>
    <row r="460" spans="5:20" x14ac:dyDescent="0.3"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</row>
    <row r="461" spans="5:20" x14ac:dyDescent="0.3"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</row>
    <row r="462" spans="5:20" x14ac:dyDescent="0.3"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</row>
    <row r="463" spans="5:20" x14ac:dyDescent="0.3"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</row>
    <row r="464" spans="5:20" x14ac:dyDescent="0.3"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</row>
    <row r="465" spans="5:20" x14ac:dyDescent="0.3"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</row>
    <row r="466" spans="5:20" x14ac:dyDescent="0.3"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</row>
    <row r="467" spans="5:20" x14ac:dyDescent="0.3"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</row>
    <row r="468" spans="5:20" x14ac:dyDescent="0.3"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</row>
    <row r="469" spans="5:20" x14ac:dyDescent="0.3"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</row>
    <row r="470" spans="5:20" x14ac:dyDescent="0.3"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</row>
    <row r="471" spans="5:20" x14ac:dyDescent="0.3"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</row>
    <row r="472" spans="5:20" x14ac:dyDescent="0.3"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</row>
    <row r="473" spans="5:20" x14ac:dyDescent="0.3"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</row>
    <row r="474" spans="5:20" x14ac:dyDescent="0.3"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</row>
    <row r="475" spans="5:20" x14ac:dyDescent="0.3"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</row>
    <row r="476" spans="5:20" x14ac:dyDescent="0.3"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</row>
    <row r="477" spans="5:20" x14ac:dyDescent="0.3"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</row>
    <row r="478" spans="5:20" x14ac:dyDescent="0.3"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</row>
    <row r="479" spans="5:20" x14ac:dyDescent="0.3"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</row>
    <row r="480" spans="5:20" x14ac:dyDescent="0.3"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</row>
    <row r="481" spans="5:20" x14ac:dyDescent="0.3"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</row>
    <row r="482" spans="5:20" x14ac:dyDescent="0.3"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</row>
    <row r="483" spans="5:20" x14ac:dyDescent="0.3"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</row>
    <row r="484" spans="5:20" x14ac:dyDescent="0.3"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</row>
    <row r="485" spans="5:20" x14ac:dyDescent="0.3"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</row>
    <row r="486" spans="5:20" x14ac:dyDescent="0.3"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</row>
    <row r="487" spans="5:20" x14ac:dyDescent="0.3"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</row>
    <row r="488" spans="5:20" x14ac:dyDescent="0.3"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</row>
    <row r="489" spans="5:20" x14ac:dyDescent="0.3"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</row>
    <row r="490" spans="5:20" x14ac:dyDescent="0.3"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</row>
    <row r="491" spans="5:20" x14ac:dyDescent="0.3"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</row>
    <row r="492" spans="5:20" x14ac:dyDescent="0.3"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</row>
    <row r="493" spans="5:20" x14ac:dyDescent="0.3"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</row>
    <row r="494" spans="5:20" x14ac:dyDescent="0.3"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</row>
    <row r="495" spans="5:20" x14ac:dyDescent="0.3"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</row>
    <row r="496" spans="5:20" x14ac:dyDescent="0.3"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</row>
    <row r="497" spans="5:20" x14ac:dyDescent="0.3"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</row>
    <row r="498" spans="5:20" x14ac:dyDescent="0.3"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</row>
    <row r="499" spans="5:20" x14ac:dyDescent="0.3"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</row>
    <row r="500" spans="5:20" x14ac:dyDescent="0.3"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</row>
    <row r="501" spans="5:20" x14ac:dyDescent="0.3"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</row>
    <row r="502" spans="5:20" x14ac:dyDescent="0.3"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</row>
    <row r="503" spans="5:20" x14ac:dyDescent="0.3"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</row>
    <row r="504" spans="5:20" x14ac:dyDescent="0.3"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</row>
    <row r="505" spans="5:20" x14ac:dyDescent="0.3"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</row>
    <row r="506" spans="5:20" x14ac:dyDescent="0.3"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</row>
    <row r="507" spans="5:20" x14ac:dyDescent="0.3"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</row>
    <row r="508" spans="5:20" x14ac:dyDescent="0.3"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</row>
    <row r="509" spans="5:20" x14ac:dyDescent="0.3"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</row>
    <row r="510" spans="5:20" x14ac:dyDescent="0.3"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</row>
    <row r="511" spans="5:20" x14ac:dyDescent="0.3"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</row>
    <row r="512" spans="5:20" x14ac:dyDescent="0.3"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</row>
    <row r="513" spans="5:20" x14ac:dyDescent="0.3"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</row>
    <row r="514" spans="5:20" x14ac:dyDescent="0.3"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</row>
    <row r="515" spans="5:20" x14ac:dyDescent="0.3"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</row>
    <row r="516" spans="5:20" x14ac:dyDescent="0.3"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</row>
    <row r="517" spans="5:20" x14ac:dyDescent="0.3"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</row>
    <row r="518" spans="5:20" x14ac:dyDescent="0.3"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</row>
    <row r="519" spans="5:20" x14ac:dyDescent="0.3"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</row>
    <row r="520" spans="5:20" x14ac:dyDescent="0.3"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</row>
    <row r="521" spans="5:20" x14ac:dyDescent="0.3"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</row>
    <row r="522" spans="5:20" x14ac:dyDescent="0.3"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</row>
    <row r="523" spans="5:20" x14ac:dyDescent="0.3"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</row>
    <row r="524" spans="5:20" x14ac:dyDescent="0.3"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</row>
    <row r="525" spans="5:20" x14ac:dyDescent="0.3"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</row>
    <row r="526" spans="5:20" x14ac:dyDescent="0.3"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</row>
    <row r="527" spans="5:20" x14ac:dyDescent="0.3"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</row>
    <row r="528" spans="5:20" x14ac:dyDescent="0.3"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</row>
    <row r="529" spans="5:20" x14ac:dyDescent="0.3"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</row>
    <row r="530" spans="5:20" x14ac:dyDescent="0.3"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</row>
    <row r="531" spans="5:20" x14ac:dyDescent="0.3"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</row>
    <row r="532" spans="5:20" x14ac:dyDescent="0.3"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</row>
    <row r="533" spans="5:20" x14ac:dyDescent="0.3"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</row>
    <row r="534" spans="5:20" x14ac:dyDescent="0.3"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</row>
    <row r="535" spans="5:20" x14ac:dyDescent="0.3"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</row>
    <row r="536" spans="5:20" x14ac:dyDescent="0.3"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</row>
    <row r="537" spans="5:20" x14ac:dyDescent="0.3"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</row>
    <row r="538" spans="5:20" x14ac:dyDescent="0.3"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</row>
    <row r="539" spans="5:20" x14ac:dyDescent="0.3"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</row>
    <row r="540" spans="5:20" x14ac:dyDescent="0.3"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</row>
    <row r="541" spans="5:20" x14ac:dyDescent="0.3"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</row>
    <row r="542" spans="5:20" x14ac:dyDescent="0.3"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</row>
    <row r="543" spans="5:20" x14ac:dyDescent="0.3"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</row>
    <row r="544" spans="5:20" x14ac:dyDescent="0.3"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</row>
    <row r="545" spans="5:20" x14ac:dyDescent="0.3"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</row>
    <row r="546" spans="5:20" x14ac:dyDescent="0.3"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</row>
    <row r="547" spans="5:20" x14ac:dyDescent="0.3"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</row>
    <row r="548" spans="5:20" x14ac:dyDescent="0.3"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</row>
    <row r="549" spans="5:20" x14ac:dyDescent="0.3"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</row>
    <row r="550" spans="5:20" x14ac:dyDescent="0.3"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</row>
    <row r="551" spans="5:20" x14ac:dyDescent="0.3"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</row>
    <row r="552" spans="5:20" x14ac:dyDescent="0.3"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</row>
    <row r="553" spans="5:20" x14ac:dyDescent="0.3"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</row>
    <row r="554" spans="5:20" x14ac:dyDescent="0.3"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</row>
    <row r="555" spans="5:20" x14ac:dyDescent="0.3"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</row>
    <row r="556" spans="5:20" x14ac:dyDescent="0.3"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</row>
    <row r="557" spans="5:20" x14ac:dyDescent="0.3"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</row>
    <row r="558" spans="5:20" x14ac:dyDescent="0.3"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</row>
    <row r="559" spans="5:20" x14ac:dyDescent="0.3"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</row>
    <row r="560" spans="5:20" x14ac:dyDescent="0.3"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</row>
    <row r="561" spans="5:20" x14ac:dyDescent="0.3"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</row>
    <row r="562" spans="5:20" x14ac:dyDescent="0.3"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</row>
    <row r="563" spans="5:20" x14ac:dyDescent="0.3"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</row>
    <row r="564" spans="5:20" x14ac:dyDescent="0.3"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</row>
    <row r="565" spans="5:20" x14ac:dyDescent="0.3"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</row>
    <row r="566" spans="5:20" x14ac:dyDescent="0.3"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</row>
    <row r="567" spans="5:20" x14ac:dyDescent="0.3"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</row>
    <row r="568" spans="5:20" x14ac:dyDescent="0.3"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</row>
    <row r="569" spans="5:20" x14ac:dyDescent="0.3"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</row>
    <row r="570" spans="5:20" x14ac:dyDescent="0.3"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</row>
    <row r="571" spans="5:20" x14ac:dyDescent="0.3"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</row>
    <row r="572" spans="5:20" x14ac:dyDescent="0.3"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</row>
    <row r="573" spans="5:20" x14ac:dyDescent="0.3"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</row>
    <row r="574" spans="5:20" x14ac:dyDescent="0.3"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</row>
    <row r="575" spans="5:20" x14ac:dyDescent="0.3"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</row>
    <row r="576" spans="5:20" x14ac:dyDescent="0.3"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</row>
    <row r="577" spans="5:20" x14ac:dyDescent="0.3"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</row>
    <row r="578" spans="5:20" x14ac:dyDescent="0.3"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</row>
    <row r="579" spans="5:20" x14ac:dyDescent="0.3"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</row>
    <row r="580" spans="5:20" x14ac:dyDescent="0.3"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</row>
    <row r="581" spans="5:20" x14ac:dyDescent="0.3"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</row>
    <row r="582" spans="5:20" x14ac:dyDescent="0.3"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</row>
    <row r="583" spans="5:20" x14ac:dyDescent="0.3"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</row>
    <row r="584" spans="5:20" x14ac:dyDescent="0.3"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</row>
    <row r="585" spans="5:20" x14ac:dyDescent="0.3"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</row>
    <row r="586" spans="5:20" x14ac:dyDescent="0.3"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</row>
    <row r="587" spans="5:20" x14ac:dyDescent="0.3"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</row>
    <row r="588" spans="5:20" x14ac:dyDescent="0.3"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</row>
    <row r="589" spans="5:20" x14ac:dyDescent="0.3"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</row>
    <row r="590" spans="5:20" x14ac:dyDescent="0.3"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</row>
    <row r="591" spans="5:20" x14ac:dyDescent="0.3"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</row>
    <row r="592" spans="5:20" x14ac:dyDescent="0.3"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</row>
    <row r="593" spans="5:20" x14ac:dyDescent="0.3"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</row>
    <row r="594" spans="5:20" x14ac:dyDescent="0.3"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</row>
    <row r="595" spans="5:20" x14ac:dyDescent="0.3"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</row>
    <row r="596" spans="5:20" x14ac:dyDescent="0.3"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</row>
    <row r="597" spans="5:20" x14ac:dyDescent="0.3"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</row>
    <row r="598" spans="5:20" x14ac:dyDescent="0.3"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</row>
    <row r="599" spans="5:20" x14ac:dyDescent="0.3"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</row>
    <row r="600" spans="5:20" x14ac:dyDescent="0.3"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</row>
    <row r="601" spans="5:20" x14ac:dyDescent="0.3"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</row>
    <row r="602" spans="5:20" x14ac:dyDescent="0.3"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</row>
    <row r="603" spans="5:20" x14ac:dyDescent="0.3"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</row>
    <row r="604" spans="5:20" x14ac:dyDescent="0.3"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</row>
    <row r="605" spans="5:20" x14ac:dyDescent="0.3"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</row>
    <row r="606" spans="5:20" x14ac:dyDescent="0.3"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</row>
    <row r="607" spans="5:20" x14ac:dyDescent="0.3"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</row>
    <row r="608" spans="5:20" x14ac:dyDescent="0.3"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</row>
    <row r="609" spans="5:20" x14ac:dyDescent="0.3"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</row>
    <row r="610" spans="5:20" x14ac:dyDescent="0.3"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</row>
    <row r="611" spans="5:20" x14ac:dyDescent="0.3"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</row>
    <row r="612" spans="5:20" x14ac:dyDescent="0.3"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</row>
    <row r="613" spans="5:20" x14ac:dyDescent="0.3"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</row>
    <row r="614" spans="5:20" x14ac:dyDescent="0.3"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</row>
    <row r="615" spans="5:20" x14ac:dyDescent="0.3"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</row>
    <row r="616" spans="5:20" x14ac:dyDescent="0.3"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</row>
    <row r="617" spans="5:20" x14ac:dyDescent="0.3"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</row>
    <row r="618" spans="5:20" x14ac:dyDescent="0.3"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</row>
    <row r="619" spans="5:20" x14ac:dyDescent="0.3"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</row>
    <row r="620" spans="5:20" x14ac:dyDescent="0.3"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</row>
    <row r="621" spans="5:20" x14ac:dyDescent="0.3"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</row>
    <row r="622" spans="5:20" x14ac:dyDescent="0.3"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</row>
    <row r="623" spans="5:20" x14ac:dyDescent="0.3"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</row>
    <row r="624" spans="5:20" x14ac:dyDescent="0.3"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</row>
    <row r="625" spans="5:20" x14ac:dyDescent="0.3"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</row>
    <row r="626" spans="5:20" x14ac:dyDescent="0.3"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</row>
    <row r="627" spans="5:20" x14ac:dyDescent="0.3"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</row>
    <row r="628" spans="5:20" x14ac:dyDescent="0.3"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</row>
    <row r="629" spans="5:20" x14ac:dyDescent="0.3"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</row>
    <row r="630" spans="5:20" x14ac:dyDescent="0.3"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</row>
    <row r="631" spans="5:20" x14ac:dyDescent="0.3"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</row>
    <row r="632" spans="5:20" x14ac:dyDescent="0.3"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</row>
    <row r="633" spans="5:20" x14ac:dyDescent="0.3"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</row>
    <row r="634" spans="5:20" x14ac:dyDescent="0.3"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</row>
    <row r="635" spans="5:20" x14ac:dyDescent="0.3"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</row>
    <row r="636" spans="5:20" x14ac:dyDescent="0.3"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</row>
    <row r="637" spans="5:20" x14ac:dyDescent="0.3"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</row>
    <row r="638" spans="5:20" x14ac:dyDescent="0.3"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</row>
    <row r="639" spans="5:20" x14ac:dyDescent="0.3"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</row>
    <row r="640" spans="5:20" x14ac:dyDescent="0.3"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</row>
    <row r="641" spans="5:20" x14ac:dyDescent="0.3"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</row>
    <row r="642" spans="5:20" x14ac:dyDescent="0.3"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</row>
    <row r="643" spans="5:20" x14ac:dyDescent="0.3"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</row>
    <row r="644" spans="5:20" x14ac:dyDescent="0.3"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</row>
    <row r="645" spans="5:20" x14ac:dyDescent="0.3"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</row>
    <row r="646" spans="5:20" x14ac:dyDescent="0.3"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</row>
    <row r="647" spans="5:20" x14ac:dyDescent="0.3"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</row>
    <row r="648" spans="5:20" x14ac:dyDescent="0.3"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</row>
    <row r="649" spans="5:20" x14ac:dyDescent="0.3"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</row>
    <row r="650" spans="5:20" x14ac:dyDescent="0.3"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</row>
    <row r="651" spans="5:20" x14ac:dyDescent="0.3"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</row>
    <row r="652" spans="5:20" x14ac:dyDescent="0.3"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</row>
    <row r="653" spans="5:20" x14ac:dyDescent="0.3"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</row>
    <row r="654" spans="5:20" x14ac:dyDescent="0.3"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</row>
    <row r="655" spans="5:20" x14ac:dyDescent="0.3"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</row>
    <row r="656" spans="5:20" x14ac:dyDescent="0.3"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</row>
    <row r="657" spans="5:20" x14ac:dyDescent="0.3"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</row>
    <row r="658" spans="5:20" x14ac:dyDescent="0.3"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</row>
    <row r="659" spans="5:20" x14ac:dyDescent="0.3"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</row>
    <row r="660" spans="5:20" x14ac:dyDescent="0.3"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</row>
    <row r="661" spans="5:20" x14ac:dyDescent="0.3"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</row>
    <row r="662" spans="5:20" x14ac:dyDescent="0.3"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</row>
    <row r="663" spans="5:20" x14ac:dyDescent="0.3"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</row>
    <row r="664" spans="5:20" x14ac:dyDescent="0.3"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</row>
    <row r="665" spans="5:20" x14ac:dyDescent="0.3"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</row>
    <row r="666" spans="5:20" x14ac:dyDescent="0.3"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</row>
    <row r="667" spans="5:20" x14ac:dyDescent="0.3"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</row>
    <row r="668" spans="5:20" x14ac:dyDescent="0.3"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</row>
    <row r="669" spans="5:20" x14ac:dyDescent="0.3"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</row>
    <row r="670" spans="5:20" x14ac:dyDescent="0.3"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</row>
    <row r="671" spans="5:20" x14ac:dyDescent="0.3"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</row>
    <row r="672" spans="5:20" x14ac:dyDescent="0.3"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</row>
    <row r="673" spans="5:20" x14ac:dyDescent="0.3"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</row>
    <row r="674" spans="5:20" x14ac:dyDescent="0.3"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</row>
    <row r="675" spans="5:20" x14ac:dyDescent="0.3"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</row>
    <row r="676" spans="5:20" x14ac:dyDescent="0.3"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</row>
    <row r="677" spans="5:20" x14ac:dyDescent="0.3"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</row>
    <row r="678" spans="5:20" x14ac:dyDescent="0.3"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</row>
    <row r="679" spans="5:20" x14ac:dyDescent="0.3"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</row>
    <row r="680" spans="5:20" x14ac:dyDescent="0.3"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</row>
    <row r="681" spans="5:20" x14ac:dyDescent="0.3"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</row>
    <row r="682" spans="5:20" x14ac:dyDescent="0.3"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</row>
    <row r="683" spans="5:20" x14ac:dyDescent="0.3"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</row>
    <row r="684" spans="5:20" x14ac:dyDescent="0.3"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</row>
    <row r="685" spans="5:20" x14ac:dyDescent="0.3"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</row>
    <row r="686" spans="5:20" x14ac:dyDescent="0.3"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</row>
    <row r="687" spans="5:20" x14ac:dyDescent="0.3"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</row>
    <row r="688" spans="5:20" x14ac:dyDescent="0.3"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</row>
    <row r="689" spans="5:20" x14ac:dyDescent="0.3"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</row>
    <row r="690" spans="5:20" x14ac:dyDescent="0.3"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</row>
    <row r="691" spans="5:20" x14ac:dyDescent="0.3"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</row>
    <row r="692" spans="5:20" x14ac:dyDescent="0.3"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</row>
    <row r="693" spans="5:20" x14ac:dyDescent="0.3"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</row>
    <row r="694" spans="5:20" x14ac:dyDescent="0.3"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</row>
    <row r="695" spans="5:20" x14ac:dyDescent="0.3"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</row>
    <row r="696" spans="5:20" x14ac:dyDescent="0.3"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</row>
    <row r="697" spans="5:20" x14ac:dyDescent="0.3"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</row>
    <row r="698" spans="5:20" x14ac:dyDescent="0.3"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</row>
    <row r="699" spans="5:20" x14ac:dyDescent="0.3"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</row>
    <row r="700" spans="5:20" x14ac:dyDescent="0.3"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</row>
    <row r="701" spans="5:20" x14ac:dyDescent="0.3"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</row>
    <row r="702" spans="5:20" x14ac:dyDescent="0.3"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</row>
    <row r="703" spans="5:20" x14ac:dyDescent="0.3"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</row>
    <row r="704" spans="5:20" x14ac:dyDescent="0.3"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</row>
    <row r="705" spans="5:20" x14ac:dyDescent="0.3"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</row>
    <row r="706" spans="5:20" x14ac:dyDescent="0.3"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</row>
    <row r="707" spans="5:20" x14ac:dyDescent="0.3"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</row>
    <row r="708" spans="5:20" x14ac:dyDescent="0.3"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</row>
    <row r="709" spans="5:20" x14ac:dyDescent="0.3"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</row>
    <row r="710" spans="5:20" x14ac:dyDescent="0.3"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</row>
    <row r="711" spans="5:20" x14ac:dyDescent="0.3"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</row>
    <row r="712" spans="5:20" x14ac:dyDescent="0.3"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</row>
    <row r="713" spans="5:20" x14ac:dyDescent="0.3"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</row>
    <row r="714" spans="5:20" x14ac:dyDescent="0.3"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</row>
    <row r="715" spans="5:20" x14ac:dyDescent="0.3"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</row>
    <row r="716" spans="5:20" x14ac:dyDescent="0.3"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</row>
    <row r="717" spans="5:20" x14ac:dyDescent="0.3"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</row>
    <row r="718" spans="5:20" x14ac:dyDescent="0.3"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</row>
    <row r="719" spans="5:20" x14ac:dyDescent="0.3"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</row>
    <row r="720" spans="5:20" x14ac:dyDescent="0.3"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</row>
    <row r="721" spans="5:20" x14ac:dyDescent="0.3"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</row>
    <row r="722" spans="5:20" x14ac:dyDescent="0.3"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</row>
    <row r="723" spans="5:20" x14ac:dyDescent="0.3"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</row>
    <row r="724" spans="5:20" x14ac:dyDescent="0.3"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</row>
    <row r="725" spans="5:20" x14ac:dyDescent="0.3"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</row>
    <row r="726" spans="5:20" x14ac:dyDescent="0.3"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</row>
    <row r="727" spans="5:20" x14ac:dyDescent="0.3"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</row>
    <row r="728" spans="5:20" x14ac:dyDescent="0.3"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</row>
    <row r="729" spans="5:20" x14ac:dyDescent="0.3"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</row>
    <row r="730" spans="5:20" x14ac:dyDescent="0.3"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</row>
    <row r="731" spans="5:20" x14ac:dyDescent="0.3"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</row>
    <row r="732" spans="5:20" x14ac:dyDescent="0.3"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</row>
    <row r="733" spans="5:20" x14ac:dyDescent="0.3"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</row>
    <row r="734" spans="5:20" x14ac:dyDescent="0.3"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</row>
    <row r="735" spans="5:20" x14ac:dyDescent="0.3"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</row>
    <row r="736" spans="5:20" x14ac:dyDescent="0.3"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</row>
    <row r="737" spans="5:20" x14ac:dyDescent="0.3"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</row>
    <row r="738" spans="5:20" x14ac:dyDescent="0.3"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</row>
    <row r="739" spans="5:20" x14ac:dyDescent="0.3"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</row>
    <row r="740" spans="5:20" x14ac:dyDescent="0.3"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</row>
    <row r="741" spans="5:20" x14ac:dyDescent="0.3"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</row>
    <row r="742" spans="5:20" x14ac:dyDescent="0.3"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</row>
    <row r="743" spans="5:20" x14ac:dyDescent="0.3"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</row>
    <row r="744" spans="5:20" x14ac:dyDescent="0.3"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</row>
    <row r="745" spans="5:20" x14ac:dyDescent="0.3"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</row>
    <row r="746" spans="5:20" x14ac:dyDescent="0.3"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</row>
    <row r="747" spans="5:20" x14ac:dyDescent="0.3"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</row>
    <row r="748" spans="5:20" x14ac:dyDescent="0.3"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</row>
    <row r="749" spans="5:20" x14ac:dyDescent="0.3"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</row>
    <row r="750" spans="5:20" x14ac:dyDescent="0.3"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</row>
    <row r="751" spans="5:20" x14ac:dyDescent="0.3"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</row>
    <row r="752" spans="5:20" x14ac:dyDescent="0.3"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</row>
    <row r="753" spans="5:20" x14ac:dyDescent="0.3"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</row>
    <row r="754" spans="5:20" x14ac:dyDescent="0.3"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</row>
    <row r="755" spans="5:20" x14ac:dyDescent="0.3"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</row>
    <row r="756" spans="5:20" x14ac:dyDescent="0.3"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</row>
    <row r="757" spans="5:20" x14ac:dyDescent="0.3"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</row>
    <row r="758" spans="5:20" x14ac:dyDescent="0.3"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</row>
    <row r="759" spans="5:20" x14ac:dyDescent="0.3"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</row>
    <row r="760" spans="5:20" x14ac:dyDescent="0.3"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</row>
    <row r="761" spans="5:20" x14ac:dyDescent="0.3"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</row>
    <row r="762" spans="5:20" x14ac:dyDescent="0.3"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</row>
    <row r="763" spans="5:20" x14ac:dyDescent="0.3"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</row>
    <row r="764" spans="5:20" x14ac:dyDescent="0.3"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</row>
    <row r="765" spans="5:20" x14ac:dyDescent="0.3"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</row>
    <row r="766" spans="5:20" x14ac:dyDescent="0.3"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</row>
    <row r="767" spans="5:20" x14ac:dyDescent="0.3"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</row>
    <row r="768" spans="5:20" x14ac:dyDescent="0.3"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</row>
    <row r="769" spans="5:20" x14ac:dyDescent="0.3"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</row>
    <row r="770" spans="5:20" x14ac:dyDescent="0.3"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</row>
    <row r="771" spans="5:20" x14ac:dyDescent="0.3"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</row>
    <row r="772" spans="5:20" x14ac:dyDescent="0.3"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</row>
    <row r="773" spans="5:20" x14ac:dyDescent="0.3"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</row>
    <row r="774" spans="5:20" x14ac:dyDescent="0.3"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</row>
    <row r="775" spans="5:20" x14ac:dyDescent="0.3"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</row>
    <row r="776" spans="5:20" x14ac:dyDescent="0.3"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</row>
    <row r="777" spans="5:20" x14ac:dyDescent="0.3"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</row>
    <row r="778" spans="5:20" x14ac:dyDescent="0.3"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</row>
    <row r="779" spans="5:20" x14ac:dyDescent="0.3"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</row>
    <row r="780" spans="5:20" x14ac:dyDescent="0.3"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</row>
    <row r="781" spans="5:20" x14ac:dyDescent="0.3"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</row>
    <row r="782" spans="5:20" x14ac:dyDescent="0.3"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</row>
    <row r="783" spans="5:20" x14ac:dyDescent="0.3"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</row>
    <row r="784" spans="5:20" x14ac:dyDescent="0.3"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</row>
    <row r="785" spans="5:20" x14ac:dyDescent="0.3"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</row>
    <row r="786" spans="5:20" x14ac:dyDescent="0.3"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</row>
    <row r="787" spans="5:20" x14ac:dyDescent="0.3"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</row>
    <row r="788" spans="5:20" x14ac:dyDescent="0.3"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</row>
    <row r="789" spans="5:20" x14ac:dyDescent="0.3"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</row>
    <row r="790" spans="5:20" x14ac:dyDescent="0.3"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</row>
    <row r="791" spans="5:20" x14ac:dyDescent="0.3"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</row>
    <row r="792" spans="5:20" x14ac:dyDescent="0.3"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</row>
    <row r="793" spans="5:20" x14ac:dyDescent="0.3"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</row>
    <row r="794" spans="5:20" x14ac:dyDescent="0.3"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</row>
    <row r="795" spans="5:20" x14ac:dyDescent="0.3"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</row>
    <row r="796" spans="5:20" x14ac:dyDescent="0.3"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</row>
    <row r="797" spans="5:20" x14ac:dyDescent="0.3"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</row>
    <row r="798" spans="5:20" x14ac:dyDescent="0.3"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</row>
    <row r="799" spans="5:20" x14ac:dyDescent="0.3"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</row>
    <row r="800" spans="5:20" x14ac:dyDescent="0.3"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</row>
    <row r="801" spans="5:20" x14ac:dyDescent="0.3"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</row>
    <row r="802" spans="5:20" x14ac:dyDescent="0.3"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</row>
    <row r="803" spans="5:20" x14ac:dyDescent="0.3"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</row>
    <row r="804" spans="5:20" x14ac:dyDescent="0.3"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</row>
    <row r="805" spans="5:20" x14ac:dyDescent="0.3"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</row>
    <row r="806" spans="5:20" x14ac:dyDescent="0.3"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</row>
    <row r="807" spans="5:20" x14ac:dyDescent="0.3"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</row>
    <row r="808" spans="5:20" x14ac:dyDescent="0.3"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</row>
    <row r="809" spans="5:20" x14ac:dyDescent="0.3"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</row>
    <row r="810" spans="5:20" x14ac:dyDescent="0.3"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</row>
    <row r="811" spans="5:20" x14ac:dyDescent="0.3"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</row>
    <row r="812" spans="5:20" x14ac:dyDescent="0.3"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</row>
    <row r="813" spans="5:20" x14ac:dyDescent="0.3"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</row>
    <row r="814" spans="5:20" x14ac:dyDescent="0.3"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</row>
    <row r="815" spans="5:20" x14ac:dyDescent="0.3"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</row>
    <row r="816" spans="5:20" x14ac:dyDescent="0.3"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</row>
    <row r="817" spans="5:20" x14ac:dyDescent="0.3"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</row>
    <row r="818" spans="5:20" x14ac:dyDescent="0.3"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</row>
    <row r="819" spans="5:20" x14ac:dyDescent="0.3"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</row>
    <row r="820" spans="5:20" x14ac:dyDescent="0.3"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</row>
    <row r="821" spans="5:20" x14ac:dyDescent="0.3"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</row>
    <row r="822" spans="5:20" x14ac:dyDescent="0.3"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</row>
    <row r="823" spans="5:20" x14ac:dyDescent="0.3"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</row>
    <row r="824" spans="5:20" x14ac:dyDescent="0.3"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</row>
    <row r="825" spans="5:20" x14ac:dyDescent="0.3"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</row>
    <row r="826" spans="5:20" x14ac:dyDescent="0.3"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</row>
    <row r="827" spans="5:20" x14ac:dyDescent="0.3"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</row>
    <row r="828" spans="5:20" x14ac:dyDescent="0.3"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</row>
    <row r="829" spans="5:20" x14ac:dyDescent="0.3"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</row>
    <row r="830" spans="5:20" x14ac:dyDescent="0.3"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</row>
    <row r="831" spans="5:20" x14ac:dyDescent="0.3"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</row>
    <row r="832" spans="5:20" x14ac:dyDescent="0.3"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</row>
    <row r="833" spans="5:20" x14ac:dyDescent="0.3"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</row>
    <row r="834" spans="5:20" x14ac:dyDescent="0.3"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</row>
    <row r="835" spans="5:20" x14ac:dyDescent="0.3"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</row>
    <row r="836" spans="5:20" x14ac:dyDescent="0.3"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</row>
    <row r="837" spans="5:20" x14ac:dyDescent="0.3"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</row>
    <row r="838" spans="5:20" x14ac:dyDescent="0.3"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</row>
    <row r="839" spans="5:20" x14ac:dyDescent="0.3"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</row>
    <row r="840" spans="5:20" x14ac:dyDescent="0.3"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</row>
    <row r="841" spans="5:20" x14ac:dyDescent="0.3"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</row>
    <row r="842" spans="5:20" x14ac:dyDescent="0.3"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</row>
    <row r="843" spans="5:20" x14ac:dyDescent="0.3"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</row>
    <row r="844" spans="5:20" x14ac:dyDescent="0.3"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</row>
    <row r="845" spans="5:20" x14ac:dyDescent="0.3"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</row>
    <row r="846" spans="5:20" x14ac:dyDescent="0.3"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</row>
    <row r="847" spans="5:20" x14ac:dyDescent="0.3"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</row>
    <row r="848" spans="5:20" x14ac:dyDescent="0.3"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</row>
    <row r="849" spans="5:20" x14ac:dyDescent="0.3"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</row>
    <row r="850" spans="5:20" x14ac:dyDescent="0.3"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</row>
    <row r="851" spans="5:20" x14ac:dyDescent="0.3"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</row>
    <row r="852" spans="5:20" x14ac:dyDescent="0.3"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</row>
    <row r="853" spans="5:20" x14ac:dyDescent="0.3"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</row>
    <row r="854" spans="5:20" x14ac:dyDescent="0.3"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</row>
    <row r="855" spans="5:20" x14ac:dyDescent="0.3"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</row>
    <row r="856" spans="5:20" x14ac:dyDescent="0.3"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</row>
    <row r="857" spans="5:20" x14ac:dyDescent="0.3"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</row>
    <row r="858" spans="5:20" x14ac:dyDescent="0.3"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</row>
    <row r="859" spans="5:20" x14ac:dyDescent="0.3"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</row>
    <row r="860" spans="5:20" x14ac:dyDescent="0.3"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</row>
    <row r="861" spans="5:20" x14ac:dyDescent="0.3"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</row>
    <row r="862" spans="5:20" x14ac:dyDescent="0.3"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</row>
    <row r="863" spans="5:20" x14ac:dyDescent="0.3"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</row>
    <row r="864" spans="5:20" x14ac:dyDescent="0.3"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</row>
    <row r="865" spans="5:20" x14ac:dyDescent="0.3"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</row>
    <row r="866" spans="5:20" x14ac:dyDescent="0.3"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</row>
    <row r="867" spans="5:20" x14ac:dyDescent="0.3"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</row>
    <row r="868" spans="5:20" x14ac:dyDescent="0.3"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</row>
    <row r="869" spans="5:20" x14ac:dyDescent="0.3"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</row>
    <row r="870" spans="5:20" x14ac:dyDescent="0.3"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</row>
    <row r="871" spans="5:20" x14ac:dyDescent="0.3"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</row>
    <row r="872" spans="5:20" x14ac:dyDescent="0.3"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</row>
    <row r="873" spans="5:20" x14ac:dyDescent="0.3"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</row>
    <row r="874" spans="5:20" x14ac:dyDescent="0.3"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</row>
    <row r="875" spans="5:20" x14ac:dyDescent="0.3"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</row>
    <row r="876" spans="5:20" x14ac:dyDescent="0.3"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</row>
    <row r="877" spans="5:20" x14ac:dyDescent="0.3"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</row>
    <row r="878" spans="5:20" x14ac:dyDescent="0.3"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</row>
    <row r="879" spans="5:20" x14ac:dyDescent="0.3"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</row>
    <row r="880" spans="5:20" x14ac:dyDescent="0.3"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</row>
    <row r="881" spans="5:20" x14ac:dyDescent="0.3"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</row>
    <row r="882" spans="5:20" x14ac:dyDescent="0.3"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</row>
    <row r="883" spans="5:20" x14ac:dyDescent="0.3"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</row>
    <row r="884" spans="5:20" x14ac:dyDescent="0.3"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</row>
    <row r="885" spans="5:20" x14ac:dyDescent="0.3"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</row>
    <row r="886" spans="5:20" x14ac:dyDescent="0.3"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</row>
    <row r="887" spans="5:20" x14ac:dyDescent="0.3"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</row>
    <row r="888" spans="5:20" x14ac:dyDescent="0.3"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</row>
    <row r="889" spans="5:20" x14ac:dyDescent="0.3"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</row>
    <row r="890" spans="5:20" x14ac:dyDescent="0.3"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</row>
    <row r="891" spans="5:20" x14ac:dyDescent="0.3"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</row>
    <row r="892" spans="5:20" x14ac:dyDescent="0.3"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</row>
    <row r="893" spans="5:20" x14ac:dyDescent="0.3"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</row>
    <row r="894" spans="5:20" x14ac:dyDescent="0.3"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</row>
    <row r="895" spans="5:20" x14ac:dyDescent="0.3"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</row>
    <row r="896" spans="5:20" x14ac:dyDescent="0.3"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</row>
    <row r="897" spans="5:20" x14ac:dyDescent="0.3"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</row>
    <row r="898" spans="5:20" x14ac:dyDescent="0.3"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</row>
    <row r="899" spans="5:20" x14ac:dyDescent="0.3"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</row>
    <row r="900" spans="5:20" x14ac:dyDescent="0.3"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</row>
    <row r="901" spans="5:20" x14ac:dyDescent="0.3"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</row>
    <row r="902" spans="5:20" x14ac:dyDescent="0.3"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</row>
    <row r="903" spans="5:20" x14ac:dyDescent="0.3"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</row>
    <row r="904" spans="5:20" x14ac:dyDescent="0.3"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</row>
    <row r="905" spans="5:20" x14ac:dyDescent="0.3"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</row>
    <row r="906" spans="5:20" x14ac:dyDescent="0.3"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</row>
    <row r="907" spans="5:20" x14ac:dyDescent="0.3"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</row>
    <row r="908" spans="5:20" x14ac:dyDescent="0.3"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</row>
    <row r="909" spans="5:20" x14ac:dyDescent="0.3"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</row>
    <row r="910" spans="5:20" x14ac:dyDescent="0.3"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</row>
    <row r="911" spans="5:20" x14ac:dyDescent="0.3"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</row>
    <row r="912" spans="5:20" x14ac:dyDescent="0.3"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</row>
    <row r="913" spans="5:20" x14ac:dyDescent="0.3"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</row>
    <row r="914" spans="5:20" x14ac:dyDescent="0.3"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</row>
    <row r="915" spans="5:20" x14ac:dyDescent="0.3"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</row>
    <row r="916" spans="5:20" x14ac:dyDescent="0.3"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</row>
    <row r="917" spans="5:20" x14ac:dyDescent="0.3"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</row>
    <row r="918" spans="5:20" x14ac:dyDescent="0.3"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</row>
    <row r="919" spans="5:20" x14ac:dyDescent="0.3"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</row>
    <row r="920" spans="5:20" x14ac:dyDescent="0.3"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</row>
    <row r="921" spans="5:20" x14ac:dyDescent="0.3"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</row>
    <row r="922" spans="5:20" x14ac:dyDescent="0.3"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</row>
    <row r="923" spans="5:20" x14ac:dyDescent="0.3"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</row>
    <row r="924" spans="5:20" x14ac:dyDescent="0.3"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</row>
    <row r="925" spans="5:20" x14ac:dyDescent="0.3"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</row>
    <row r="926" spans="5:20" x14ac:dyDescent="0.3"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</row>
    <row r="927" spans="5:20" x14ac:dyDescent="0.3"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</row>
    <row r="928" spans="5:20" x14ac:dyDescent="0.3"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</row>
    <row r="929" spans="5:20" x14ac:dyDescent="0.3"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</row>
    <row r="930" spans="5:20" x14ac:dyDescent="0.3"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</row>
    <row r="931" spans="5:20" x14ac:dyDescent="0.3"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</row>
    <row r="932" spans="5:20" x14ac:dyDescent="0.3"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</row>
    <row r="933" spans="5:20" x14ac:dyDescent="0.3"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</row>
    <row r="934" spans="5:20" x14ac:dyDescent="0.3"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</row>
    <row r="935" spans="5:20" x14ac:dyDescent="0.3"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</row>
    <row r="936" spans="5:20" x14ac:dyDescent="0.3"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</row>
    <row r="937" spans="5:20" x14ac:dyDescent="0.3"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</row>
    <row r="938" spans="5:20" x14ac:dyDescent="0.3"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</row>
    <row r="939" spans="5:20" x14ac:dyDescent="0.3"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</row>
    <row r="940" spans="5:20" x14ac:dyDescent="0.3"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</row>
    <row r="941" spans="5:20" x14ac:dyDescent="0.3"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</row>
    <row r="942" spans="5:20" x14ac:dyDescent="0.3"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</row>
    <row r="943" spans="5:20" x14ac:dyDescent="0.3"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</row>
    <row r="944" spans="5:20" x14ac:dyDescent="0.3"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</row>
    <row r="945" spans="5:20" x14ac:dyDescent="0.3"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</row>
    <row r="946" spans="5:20" x14ac:dyDescent="0.3"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</row>
    <row r="947" spans="5:20" x14ac:dyDescent="0.3"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</row>
    <row r="948" spans="5:20" x14ac:dyDescent="0.3"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</row>
    <row r="949" spans="5:20" x14ac:dyDescent="0.3"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</row>
    <row r="950" spans="5:20" x14ac:dyDescent="0.3"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</row>
    <row r="951" spans="5:20" x14ac:dyDescent="0.3"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</row>
    <row r="952" spans="5:20" x14ac:dyDescent="0.3"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</row>
    <row r="953" spans="5:20" x14ac:dyDescent="0.3"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</row>
    <row r="954" spans="5:20" x14ac:dyDescent="0.3"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</row>
    <row r="955" spans="5:20" x14ac:dyDescent="0.3"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</row>
    <row r="956" spans="5:20" x14ac:dyDescent="0.3"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</row>
    <row r="957" spans="5:20" x14ac:dyDescent="0.3"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</row>
    <row r="958" spans="5:20" x14ac:dyDescent="0.3"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</row>
    <row r="959" spans="5:20" x14ac:dyDescent="0.3"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</row>
    <row r="960" spans="5:20" x14ac:dyDescent="0.3"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</row>
    <row r="961" spans="5:20" x14ac:dyDescent="0.3"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</row>
    <row r="962" spans="5:20" x14ac:dyDescent="0.3"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</row>
    <row r="963" spans="5:20" x14ac:dyDescent="0.3"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</row>
    <row r="964" spans="5:20" x14ac:dyDescent="0.3"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</row>
    <row r="965" spans="5:20" x14ac:dyDescent="0.3"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</row>
    <row r="966" spans="5:20" x14ac:dyDescent="0.3"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</row>
    <row r="967" spans="5:20" x14ac:dyDescent="0.3"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</row>
    <row r="968" spans="5:20" x14ac:dyDescent="0.3"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</row>
    <row r="969" spans="5:20" x14ac:dyDescent="0.3"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</row>
    <row r="970" spans="5:20" x14ac:dyDescent="0.3"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</row>
    <row r="971" spans="5:20" x14ac:dyDescent="0.3"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</row>
    <row r="972" spans="5:20" x14ac:dyDescent="0.3"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</row>
    <row r="973" spans="5:20" x14ac:dyDescent="0.3"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</row>
    <row r="974" spans="5:20" x14ac:dyDescent="0.3"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</row>
    <row r="975" spans="5:20" x14ac:dyDescent="0.3"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</row>
    <row r="976" spans="5:20" x14ac:dyDescent="0.3"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</row>
    <row r="977" spans="5:20" x14ac:dyDescent="0.3"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</row>
    <row r="978" spans="5:20" x14ac:dyDescent="0.3"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</row>
    <row r="979" spans="5:20" x14ac:dyDescent="0.3"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</row>
    <row r="980" spans="5:20" x14ac:dyDescent="0.3"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</row>
    <row r="981" spans="5:20" x14ac:dyDescent="0.3"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</row>
    <row r="982" spans="5:20" x14ac:dyDescent="0.3"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</row>
    <row r="983" spans="5:20" x14ac:dyDescent="0.3"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</row>
    <row r="984" spans="5:20" x14ac:dyDescent="0.3"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</row>
    <row r="985" spans="5:20" x14ac:dyDescent="0.3"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</row>
    <row r="986" spans="5:20" x14ac:dyDescent="0.3"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</row>
    <row r="987" spans="5:20" x14ac:dyDescent="0.3"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</row>
    <row r="988" spans="5:20" x14ac:dyDescent="0.3"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</row>
    <row r="989" spans="5:20" x14ac:dyDescent="0.3"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</row>
    <row r="990" spans="5:20" x14ac:dyDescent="0.3"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</row>
    <row r="991" spans="5:20" x14ac:dyDescent="0.3"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</row>
    <row r="992" spans="5:20" x14ac:dyDescent="0.3"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</row>
    <row r="993" spans="5:20" x14ac:dyDescent="0.3"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</row>
    <row r="994" spans="5:20" x14ac:dyDescent="0.3"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</row>
    <row r="995" spans="5:20" x14ac:dyDescent="0.3"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</row>
    <row r="996" spans="5:20" x14ac:dyDescent="0.3"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</row>
    <row r="997" spans="5:20" x14ac:dyDescent="0.3"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</row>
    <row r="998" spans="5:20" x14ac:dyDescent="0.3"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</row>
    <row r="999" spans="5:20" x14ac:dyDescent="0.3"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</row>
    <row r="1000" spans="5:20" x14ac:dyDescent="0.3"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</row>
    <row r="1001" spans="5:20" x14ac:dyDescent="0.3"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</row>
    <row r="1002" spans="5:20" x14ac:dyDescent="0.3"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</row>
    <row r="1003" spans="5:20" x14ac:dyDescent="0.3"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</row>
    <row r="1004" spans="5:20" x14ac:dyDescent="0.3"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</row>
    <row r="1005" spans="5:20" x14ac:dyDescent="0.3">
      <c r="E1005" s="31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</row>
    <row r="1006" spans="5:20" x14ac:dyDescent="0.3">
      <c r="E1006" s="31"/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</row>
    <row r="1007" spans="5:20" x14ac:dyDescent="0.3">
      <c r="E1007" s="31"/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</row>
    <row r="1008" spans="5:20" x14ac:dyDescent="0.3">
      <c r="E1008" s="31"/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</row>
    <row r="1009" spans="5:20" x14ac:dyDescent="0.3">
      <c r="E1009" s="31"/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</row>
    <row r="1010" spans="5:20" x14ac:dyDescent="0.3">
      <c r="E1010" s="31"/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</row>
  </sheetData>
  <mergeCells count="51">
    <mergeCell ref="F7:T8"/>
    <mergeCell ref="E7:E9"/>
    <mergeCell ref="B2:T5"/>
    <mergeCell ref="R25:R26"/>
    <mergeCell ref="S25:S26"/>
    <mergeCell ref="T25:T26"/>
    <mergeCell ref="P25:P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F27:F28"/>
    <mergeCell ref="G27:G28"/>
    <mergeCell ref="H27:H28"/>
    <mergeCell ref="I27:I28"/>
    <mergeCell ref="Q25:Q26"/>
    <mergeCell ref="S27:S28"/>
    <mergeCell ref="J27:J28"/>
    <mergeCell ref="K27:K28"/>
    <mergeCell ref="L27:L28"/>
    <mergeCell ref="M27:M28"/>
    <mergeCell ref="N27:N28"/>
    <mergeCell ref="P29:P30"/>
    <mergeCell ref="Q29:Q30"/>
    <mergeCell ref="R29:R30"/>
    <mergeCell ref="O27:O28"/>
    <mergeCell ref="P27:P28"/>
    <mergeCell ref="Q27:Q28"/>
    <mergeCell ref="R27:R28"/>
    <mergeCell ref="S29:S30"/>
    <mergeCell ref="T29:T30"/>
    <mergeCell ref="E25:E26"/>
    <mergeCell ref="E27:E28"/>
    <mergeCell ref="E29:E30"/>
    <mergeCell ref="T27:T28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O29:O30"/>
  </mergeCells>
  <phoneticPr fontId="2" type="noConversion"/>
  <conditionalFormatting sqref="E10:E24">
    <cfRule type="cellIs" dxfId="7" priority="5" stopIfTrue="1" operator="equal">
      <formula>0</formula>
    </cfRule>
    <cfRule type="cellIs" dxfId="6" priority="7" operator="greaterThan">
      <formula>0</formula>
    </cfRule>
  </conditionalFormatting>
  <conditionalFormatting sqref="F10 G11 H12 I13 J14 K15 L16 M17 N18 O19 P20 Q21 R22 S23 T24">
    <cfRule type="cellIs" dxfId="5" priority="8" operator="greaterThan">
      <formula>0</formula>
    </cfRule>
  </conditionalFormatting>
  <conditionalFormatting sqref="F9:T9 B16:B30">
    <cfRule type="cellIs" dxfId="4" priority="4" operator="equal">
      <formula>0</formula>
    </cfRule>
  </conditionalFormatting>
  <conditionalFormatting sqref="F9:T9">
    <cfRule type="cellIs" dxfId="3" priority="1" operator="notEqual">
      <formula>0</formula>
    </cfRule>
    <cfRule type="cellIs" dxfId="2" priority="2" operator="equal">
      <formula>0</formula>
    </cfRule>
  </conditionalFormatting>
  <conditionalFormatting sqref="F10:T24">
    <cfRule type="cellIs" dxfId="1" priority="9" operator="greaterThan">
      <formula>0</formula>
    </cfRule>
    <cfRule type="cellIs" dxfId="0" priority="10" operator="equal">
      <formula>0</formula>
    </cfRule>
  </conditionalFormatting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정보 입력 시트</vt:lpstr>
      <vt:lpstr>input</vt:lpstr>
      <vt:lpstr>__calcualte</vt:lpstr>
      <vt:lpstr>output</vt:lpstr>
      <vt:lpstr>결과 확인 시트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Mermer Kwon</dc:creator>
  <cp:lastModifiedBy>Mermer Kwon</cp:lastModifiedBy>
  <dcterms:created xsi:type="dcterms:W3CDTF">2023-07-17T10:56:23Z</dcterms:created>
  <dcterms:modified xsi:type="dcterms:W3CDTF">2023-07-29T11:33:00Z</dcterms:modified>
</cp:coreProperties>
</file>