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4mundus\Downloads\"/>
    </mc:Choice>
  </mc:AlternateContent>
  <xr:revisionPtr revIDLastSave="0" documentId="13_ncr:1_{9937281E-69CB-4F67-85FC-CDA05DBFB26A}" xr6:coauthVersionLast="47" xr6:coauthVersionMax="47" xr10:uidLastSave="{00000000-0000-0000-0000-000000000000}"/>
  <bookViews>
    <workbookView xWindow="-14955" yWindow="1035" windowWidth="14970" windowHeight="15495" xr2:uid="{17855986-A50B-49B0-B0DB-D39A93A71DFD}"/>
  </bookViews>
  <sheets>
    <sheet name="CLI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5" i="2"/>
  <c r="K18" i="2"/>
  <c r="K19" i="2"/>
  <c r="K20" i="2"/>
  <c r="K21" i="2"/>
  <c r="K22" i="2"/>
  <c r="F18" i="2"/>
  <c r="F19" i="2"/>
  <c r="F20" i="2"/>
  <c r="F21" i="2"/>
  <c r="F22" i="2"/>
  <c r="F23" i="2"/>
  <c r="K23" i="2" s="1"/>
  <c r="F24" i="2"/>
  <c r="K24" i="2" s="1"/>
  <c r="F25" i="2"/>
  <c r="K25" i="2" s="1"/>
  <c r="F17" i="2"/>
  <c r="K17" i="2"/>
  <c r="K34" i="2"/>
  <c r="K33" i="2"/>
  <c r="K32" i="2"/>
  <c r="K31" i="2"/>
  <c r="K30" i="2"/>
  <c r="K29" i="2"/>
  <c r="K28" i="2"/>
  <c r="K27" i="2"/>
  <c r="K26" i="2"/>
  <c r="K16" i="2"/>
  <c r="K15" i="2"/>
  <c r="K14" i="2"/>
  <c r="K13" i="2"/>
  <c r="K3" i="2"/>
  <c r="K4" i="2"/>
  <c r="K9" i="2"/>
  <c r="K10" i="2"/>
  <c r="K11" i="2"/>
  <c r="K8" i="2"/>
</calcChain>
</file>

<file path=xl/sharedStrings.xml><?xml version="1.0" encoding="utf-8"?>
<sst xmlns="http://schemas.openxmlformats.org/spreadsheetml/2006/main" count="247" uniqueCount="105">
  <si>
    <t>scp-tool-cli configure set cmp-url https://openapi.samsungsdscloud.com</t>
    <phoneticPr fontId="1" type="noConversion"/>
  </si>
  <si>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</si>
  <si>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</si>
  <si>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</si>
  <si>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</si>
  <si>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</si>
  <si>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</si>
  <si>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</si>
  <si>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</si>
  <si>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</si>
  <si>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</si>
  <si>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KR-WEST</t>
    <phoneticPr fontId="1" type="noConversion"/>
  </si>
  <si>
    <t>KR-EAST-1</t>
  </si>
  <si>
    <t>KR-EAST-1</t>
    <phoneticPr fontId="1" type="noConversion"/>
  </si>
  <si>
    <t>VPCa</t>
  </si>
  <si>
    <t>VPCa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</si>
  <si>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</si>
  <si>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</si>
  <si>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</si>
  <si>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</si>
  <si>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</si>
  <si>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</si>
  <si>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</si>
  <si>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VPCb</t>
  </si>
  <si>
    <t>VPCb</t>
    <phoneticPr fontId="1" type="noConversion"/>
  </si>
  <si>
    <t>VPCdmz</t>
  </si>
  <si>
    <t>VPCdmz</t>
    <phoneticPr fontId="1" type="noConversion"/>
  </si>
  <si>
    <t>VPCdr</t>
  </si>
  <si>
    <t>VPCdr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</si>
  <si>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</si>
  <si>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</si>
  <si>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</si>
  <si>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</si>
  <si>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</si>
  <si>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</si>
  <si>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</si>
  <si>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</si>
  <si>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</si>
  <si>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</si>
  <si>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</si>
  <si>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</si>
  <si>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</si>
  <si>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</si>
  <si>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scp-tool-cli internet-gateway create-internet-gateway-v3 --request "{  \"firewallEnabled\" : true,  \"firewallLoggable\" : false,  \"internetGatewayType\" : \"SHARED\",  \"serviceZoneId\" : \"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</si>
  <si>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</si>
  <si>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</si>
  <si>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</si>
  <si>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</si>
  <si>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</si>
  <si>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</si>
  <si>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</si>
  <si>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</si>
  <si>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Result</t>
    <phoneticPr fontId="1" type="noConversion"/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</si>
  <si>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</si>
  <si>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</si>
  <si>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</si>
  <si>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</si>
  <si>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</si>
  <si>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</si>
  <si>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</si>
  <si>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</si>
  <si>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</si>
  <si>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</si>
  <si>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</si>
  <si>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</si>
  <si>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</si>
  <si>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</si>
  <si>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192.168.0.0/24</t>
    <phoneticPr fontId="1" type="noConversion"/>
  </si>
  <si>
    <t>PUBLIC</t>
    <phoneticPr fontId="1" type="noConversion"/>
  </si>
  <si>
    <t>APPa</t>
    <phoneticPr fontId="1" type="noConversion"/>
  </si>
  <si>
    <t>192.168.12.0/24</t>
    <phoneticPr fontId="1" type="noConversion"/>
  </si>
  <si>
    <t>192.168.11.0/24</t>
    <phoneticPr fontId="1" type="noConversion"/>
  </si>
  <si>
    <t>BASTIONdmz</t>
    <phoneticPr fontId="1" type="noConversion"/>
  </si>
  <si>
    <t>PRIVATE</t>
    <phoneticPr fontId="1" type="noConversion"/>
  </si>
  <si>
    <t>WEBa</t>
    <phoneticPr fontId="1" type="noConversion"/>
  </si>
  <si>
    <t>Dba</t>
    <phoneticPr fontId="1" type="noConversion"/>
  </si>
  <si>
    <t>K8Sb</t>
    <phoneticPr fontId="1" type="noConversion"/>
  </si>
  <si>
    <t>BASTIONdr</t>
    <phoneticPr fontId="1" type="noConversion"/>
  </si>
  <si>
    <t>192.168.13.0/24</t>
    <phoneticPr fontId="1" type="noConversion"/>
  </si>
  <si>
    <t>192.168.21.0/24</t>
    <phoneticPr fontId="1" type="noConversion"/>
  </si>
  <si>
    <t>192.168.30.0/24</t>
    <phoneticPr fontId="1" type="noConversion"/>
  </si>
  <si>
    <t>192.168.31.0/24</t>
    <phoneticPr fontId="1" type="noConversion"/>
  </si>
  <si>
    <t>192.168.32.0/24</t>
    <phoneticPr fontId="1" type="noConversion"/>
  </si>
  <si>
    <t>192.168.33.0/24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</si>
  <si>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</si>
  <si>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</si>
  <si>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</si>
  <si>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BASTIONdmzSG</t>
    <phoneticPr fontId="1" type="noConversion"/>
  </si>
  <si>
    <t>WEBaSG</t>
    <phoneticPr fontId="1" type="noConversion"/>
  </si>
  <si>
    <t>APPaSG</t>
    <phoneticPr fontId="1" type="noConversion"/>
  </si>
  <si>
    <t>DbaSG</t>
    <phoneticPr fontId="1" type="noConversion"/>
  </si>
  <si>
    <t>K8SbSG</t>
    <phoneticPr fontId="1" type="noConversion"/>
  </si>
  <si>
    <t>BASTIONdrSG</t>
    <phoneticPr fontId="1" type="noConversion"/>
  </si>
  <si>
    <t>Create Security Group</t>
    <phoneticPr fontId="1" type="noConversion"/>
  </si>
  <si>
    <t>WEBdrSG</t>
    <phoneticPr fontId="1" type="noConversion"/>
  </si>
  <si>
    <t>APPdrSG</t>
    <phoneticPr fontId="1" type="noConversion"/>
  </si>
  <si>
    <t>DBdrSG</t>
    <phoneticPr fontId="1" type="noConversion"/>
  </si>
  <si>
    <t>\",  \"subnetDescription\" : \"</t>
    <phoneticPr fontId="1" type="noConversion"/>
  </si>
  <si>
    <t>\" }"</t>
    <phoneticPr fontId="1" type="noConversion"/>
  </si>
  <si>
    <t>Command6</t>
  </si>
  <si>
    <t>WEBadr</t>
    <phoneticPr fontId="1" type="noConversion"/>
  </si>
  <si>
    <t>APPadr</t>
    <phoneticPr fontId="1" type="noConversion"/>
  </si>
  <si>
    <t>Dbadr</t>
    <phoneticPr fontId="1" type="noConversion"/>
  </si>
  <si>
    <t xml:space="preserve">scp-tool-cli configure set project-id </t>
    <phoneticPr fontId="1" type="noConversion"/>
  </si>
  <si>
    <t xml:space="preserve">scp-tool-cli project list-service-zones-of-project-v3 --project-id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</si>
</sst>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Q34"/>
  <sheetViews>
    <sheetView tabSelected="1" zoomScale="85" zoomScaleNormal="85" workbookViewId="0">
      <selection activeCell="B4" sqref="B4"/>
    </sheetView>
  </sheetViews>
  <sheetFormatPr defaultRowHeight="16.5" x14ac:dyDescent="0.3"/>
  <cols>
    <col min="1" max="1" width="22.75" bestFit="1" customWidth="1"/>
    <col min="2" max="2" width="12.25" style="1" customWidth="1"/>
    <col min="3" max="3" width="9.5" style="1" customWidth="1"/>
    <col min="4" max="10" width="7.5" style="1" customWidth="1"/>
    <col min="11" max="11" width="36" customWidth="1"/>
    <col min="12" max="12" width="179.25" customWidth="1"/>
    <col min="13" max="13" width="26.25" customWidth="1"/>
    <col min="14" max="14" width="24.25" customWidth="1"/>
    <col min="15" max="15" width="18.75" customWidth="1"/>
    <col min="16" max="16" width="34.75" customWidth="1"/>
    <col min="17" max="17" width="11.5" bestFit="1" customWidth="1"/>
  </cols>
  <sheetData>
    <row r="1" spans="1:17" ht="33" x14ac:dyDescent="0.3">
      <c r="A1" s="3" t="s">
        <v>18</v>
      </c>
      <c r="B1" s="9" t="s">
        <v>19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6" t="s">
        <v>58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99</v>
      </c>
    </row>
    <row r="2" spans="1:17" ht="33" x14ac:dyDescent="0.3">
      <c r="A2" s="4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8" t="s">
        <v>0</v>
      </c>
      <c r="L2" s="7"/>
      <c r="M2" s="7"/>
      <c r="N2" s="7"/>
      <c r="O2" s="7"/>
      <c r="P2" s="7"/>
      <c r="Q2" s="7"/>
    </row>
    <row r="3" spans="1:17" ht="33" x14ac:dyDescent="0.3">
      <c r="A3" s="4" t="s">
        <v>2</v>
      </c>
      <c r="B3" s="13"/>
      <c r="C3" s="10"/>
      <c r="D3" s="10"/>
      <c r="E3" s="10"/>
      <c r="F3" s="10"/>
      <c r="G3" s="10"/>
      <c r="H3" s="10"/>
      <c r="I3" s="10"/>
      <c r="J3" s="10"/>
      <c r="K3" s="8" t="str">
        <f>CONCATENATE(,"scp-tool-cli configure set access-key ",B3)</f>
        <v xml:space="preserve">scp-tool-cli configure set access-key </v>
      </c>
      <c r="L3" s="7"/>
      <c r="M3" s="7"/>
      <c r="N3" s="7"/>
      <c r="O3" s="7"/>
      <c r="P3" s="7"/>
      <c r="Q3" s="7"/>
    </row>
    <row r="4" spans="1:17" ht="31.5" customHeight="1" x14ac:dyDescent="0.3">
      <c r="A4" s="4" t="s">
        <v>3</v>
      </c>
      <c r="B4" s="13"/>
      <c r="C4" s="10"/>
      <c r="D4" s="10"/>
      <c r="E4" s="10"/>
      <c r="F4" s="10"/>
      <c r="G4" s="10"/>
      <c r="H4" s="10"/>
      <c r="I4" s="10"/>
      <c r="J4" s="10"/>
      <c r="K4" s="8" t="str">
        <f>CONCATENATE(,"scp-tool-cli configure set access-secret ",B4)</f>
        <v xml:space="preserve">scp-tool-cli configure set access-secret </v>
      </c>
      <c r="L4" s="7"/>
      <c r="M4" s="7"/>
      <c r="N4" s="7"/>
      <c r="O4" s="7"/>
      <c r="P4" s="7"/>
      <c r="Q4" s="7"/>
    </row>
    <row r="5" spans="1:17" ht="13.5" customHeight="1" x14ac:dyDescent="0.3">
      <c r="A5" s="4" t="s">
        <v>4</v>
      </c>
      <c r="B5" s="13"/>
      <c r="C5" s="10"/>
      <c r="D5" s="10"/>
      <c r="E5" s="10"/>
      <c r="F5" s="10"/>
      <c r="G5" s="10"/>
      <c r="H5" s="10"/>
      <c r="I5" s="10"/>
      <c r="J5" s="10"/>
      <c r="K5" s="8" t="str">
        <f>CONCATENATE(L5,B5)</f>
        <v xml:space="preserve">scp-tool-cli configure set project-id </v>
      </c>
      <c r="L5" s="7" t="s">
        <v>103</v>
      </c>
      <c r="M5" s="7"/>
      <c r="N5" s="7"/>
      <c r="O5" s="7"/>
      <c r="P5" s="7"/>
      <c r="Q5" s="7"/>
    </row>
    <row r="6" spans="1:17" x14ac:dyDescent="0.3">
      <c r="A6" s="4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8" t="s">
        <v>17</v>
      </c>
      <c r="L6" s="7"/>
      <c r="M6" s="7"/>
      <c r="N6" s="7"/>
      <c r="O6" s="7"/>
      <c r="P6" s="7"/>
      <c r="Q6" s="7"/>
    </row>
    <row r="7" spans="1:17" ht="33" x14ac:dyDescent="0.3">
      <c r="A7" s="4" t="s">
        <v>59</v>
      </c>
      <c r="B7" s="10"/>
      <c r="C7" s="10"/>
      <c r="D7" s="10"/>
      <c r="E7" s="10"/>
      <c r="F7" s="10"/>
      <c r="G7" s="10"/>
      <c r="H7" s="10"/>
      <c r="I7" s="10"/>
      <c r="J7" s="10"/>
      <c r="K7" s="8" t="str">
        <f>CONCATENATE(L7," ",B5)</f>
        <v xml:space="preserve">scp-tool-cli project list-service-zones-of-project-v3 --project-id  </v>
      </c>
      <c r="L7" s="7" t="s">
        <v>104</v>
      </c>
      <c r="M7" s="7"/>
      <c r="N7" s="7"/>
      <c r="O7" s="7"/>
      <c r="P7" s="7"/>
      <c r="Q7" s="7"/>
    </row>
    <row r="8" spans="1:17" ht="66" x14ac:dyDescent="0.3">
      <c r="A8" s="14" t="s">
        <v>22</v>
      </c>
      <c r="B8" s="10" t="s">
        <v>15</v>
      </c>
      <c r="C8" s="10" t="s">
        <v>10</v>
      </c>
      <c r="D8" s="10"/>
      <c r="E8" s="10"/>
      <c r="F8" s="10"/>
      <c r="G8" s="10"/>
      <c r="H8" s="10"/>
      <c r="I8" s="10"/>
      <c r="J8" s="11"/>
      <c r="K8" s="8" t="str">
        <f>CONCATENATE(L8,VLOOKUP(CLI!C8,Env_Setting!$B$1:$E$5,4,FALSE),CLI!M8,CLI!B8,CLI!N8)</f>
        <v>scp-tool-cli vpc create-vpc-v3 --req "{  \"serviceZoneId\" : \"ZONE-1txHHEZvs5cPYfYpy2_FPc\",  \"vpcName\" : \"VPCa\"}"</v>
      </c>
      <c r="L8" s="7" t="s">
        <v>7</v>
      </c>
      <c r="M8" s="7" t="s">
        <v>8</v>
      </c>
      <c r="N8" s="7" t="s">
        <v>9</v>
      </c>
      <c r="O8" s="7"/>
      <c r="P8" s="7"/>
      <c r="Q8" s="7"/>
    </row>
    <row r="9" spans="1:17" ht="66" x14ac:dyDescent="0.3">
      <c r="A9" s="14"/>
      <c r="B9" s="10" t="s">
        <v>24</v>
      </c>
      <c r="C9" s="10" t="s">
        <v>10</v>
      </c>
      <c r="D9" s="10"/>
      <c r="E9" s="10"/>
      <c r="F9" s="10"/>
      <c r="G9" s="10"/>
      <c r="H9" s="10"/>
      <c r="I9" s="10"/>
      <c r="J9" s="11"/>
      <c r="K9" s="8" t="str">
        <f>CONCATENATE(L9,VLOOKUP(CLI!C9,Env_Setting!$B$1:$E$5,4,FALSE),CLI!M9,CLI!B9,CLI!N9)</f>
        <v>scp-tool-cli vpc create-vpc-v3 --req "{  \"serviceZoneId\" : \"ZONE-1txHHEZvs5cPYfYpy2_FPc\",  \"vpcName\" : \"VPCb\"}"</v>
      </c>
      <c r="L9" s="7" t="s">
        <v>7</v>
      </c>
      <c r="M9" s="7" t="s">
        <v>8</v>
      </c>
      <c r="N9" s="7" t="s">
        <v>9</v>
      </c>
      <c r="O9" s="7"/>
      <c r="P9" s="7"/>
      <c r="Q9" s="7"/>
    </row>
    <row r="10" spans="1:17" ht="66" x14ac:dyDescent="0.3">
      <c r="A10" s="14"/>
      <c r="B10" s="10" t="s">
        <v>26</v>
      </c>
      <c r="C10" s="10" t="s">
        <v>10</v>
      </c>
      <c r="D10" s="10"/>
      <c r="E10" s="10"/>
      <c r="F10" s="10"/>
      <c r="G10" s="10"/>
      <c r="H10" s="10"/>
      <c r="I10" s="10"/>
      <c r="J10" s="11"/>
      <c r="K10" s="8" t="str">
        <f>CONCATENATE(L10,VLOOKUP(CLI!C10,Env_Setting!$B$1:$E$5,4,FALSE),CLI!M10,CLI!B10,CLI!N10)</f>
        <v>scp-tool-cli vpc create-vpc-v3 --req "{  \"serviceZoneId\" : \"ZONE-1txHHEZvs5cPYfYpy2_FPc\",  \"vpcName\" : \"VPCdmz\"}"</v>
      </c>
      <c r="L10" s="7" t="s">
        <v>7</v>
      </c>
      <c r="M10" s="7" t="s">
        <v>8</v>
      </c>
      <c r="N10" s="7" t="s">
        <v>9</v>
      </c>
      <c r="O10" s="7"/>
      <c r="P10" s="7"/>
      <c r="Q10" s="7"/>
    </row>
    <row r="11" spans="1:17" ht="66" x14ac:dyDescent="0.3">
      <c r="A11" s="14"/>
      <c r="B11" s="10" t="s">
        <v>28</v>
      </c>
      <c r="C11" s="10" t="s">
        <v>12</v>
      </c>
      <c r="D11" s="10"/>
      <c r="E11" s="10"/>
      <c r="F11" s="10"/>
      <c r="G11" s="10"/>
      <c r="H11" s="10"/>
      <c r="I11" s="10"/>
      <c r="J11" s="11"/>
      <c r="K11" s="8" t="str">
        <f>CONCATENATE(L11,VLOOKUP(CLI!C11,Env_Setting!$B$1:$E$5,4,FALSE),CLI!M11,CLI!B11,CLI!N11)</f>
        <v>scp-tool-cli vpc create-vpc-v3 --req "{  \"serviceZoneId\" : \"ZONE-Yi4UK3uHsujPbQYqsRgo7i\",  \"vpcName\" : \"VPCdr\"}"</v>
      </c>
      <c r="L11" s="7" t="s">
        <v>7</v>
      </c>
      <c r="M11" s="7" t="s">
        <v>8</v>
      </c>
      <c r="N11" s="7" t="s">
        <v>9</v>
      </c>
      <c r="O11" s="7"/>
      <c r="P11" s="7"/>
      <c r="Q11" s="7"/>
    </row>
    <row r="12" spans="1:17" x14ac:dyDescent="0.3">
      <c r="A12" s="5" t="s">
        <v>60</v>
      </c>
      <c r="B12" s="10"/>
      <c r="C12" s="10"/>
      <c r="D12" s="10"/>
      <c r="E12" s="10"/>
      <c r="F12" s="10"/>
      <c r="G12" s="10"/>
      <c r="H12" s="10"/>
      <c r="I12" s="10"/>
      <c r="J12" s="10"/>
      <c r="K12" s="8" t="s">
        <v>61</v>
      </c>
      <c r="L12" s="7"/>
      <c r="M12" s="7"/>
      <c r="N12" s="7"/>
      <c r="O12" s="7"/>
      <c r="P12" s="7"/>
      <c r="Q12" s="7"/>
    </row>
    <row r="13" spans="1:17" ht="148.5" x14ac:dyDescent="0.3">
      <c r="A13" s="14" t="s">
        <v>62</v>
      </c>
      <c r="B13" s="10"/>
      <c r="C13" s="10" t="s">
        <v>10</v>
      </c>
      <c r="D13" s="10" t="s">
        <v>14</v>
      </c>
      <c r="E13" s="10"/>
      <c r="F13" s="10"/>
      <c r="G13" s="10"/>
      <c r="H13" s="10"/>
      <c r="I13" s="10"/>
      <c r="J13" s="10"/>
      <c r="K13" s="8" t="str">
        <f>CONCATENATE(L13,VLOOKUP(CLI!C13,Env_Setting!$B$1:$E$5,4,FALSE),CLI!M13,VLOOKUP(CLI!D13,$B$8:$K$11,9,FALSE),CLI!N13)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3" s="7" t="s">
        <v>43</v>
      </c>
      <c r="M13" s="7" t="s">
        <v>44</v>
      </c>
      <c r="N13" s="7" t="s">
        <v>9</v>
      </c>
      <c r="O13" s="7"/>
      <c r="P13" s="7"/>
      <c r="Q13" s="7"/>
    </row>
    <row r="14" spans="1:17" ht="148.5" x14ac:dyDescent="0.3">
      <c r="A14" s="14"/>
      <c r="B14" s="10"/>
      <c r="C14" s="10" t="s">
        <v>10</v>
      </c>
      <c r="D14" s="10" t="s">
        <v>23</v>
      </c>
      <c r="E14" s="10"/>
      <c r="F14" s="10"/>
      <c r="G14" s="10"/>
      <c r="H14" s="10"/>
      <c r="I14" s="10"/>
      <c r="J14" s="10"/>
      <c r="K14" s="8" t="str">
        <f>CONCATENATE(L14,VLOOKUP(CLI!C14,Env_Setting!$B$1:$E$5,4,FALSE),CLI!M14,VLOOKUP(CLI!D14,$B$8:$K$11,9,FALSE),CLI!N14)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4" s="7" t="s">
        <v>43</v>
      </c>
      <c r="M14" s="7" t="s">
        <v>44</v>
      </c>
      <c r="N14" s="7" t="s">
        <v>9</v>
      </c>
      <c r="O14" s="7"/>
      <c r="P14" s="7"/>
      <c r="Q14" s="7"/>
    </row>
    <row r="15" spans="1:17" ht="148.5" x14ac:dyDescent="0.3">
      <c r="A15" s="14"/>
      <c r="B15" s="10"/>
      <c r="C15" s="10" t="s">
        <v>10</v>
      </c>
      <c r="D15" s="10" t="s">
        <v>25</v>
      </c>
      <c r="E15" s="10"/>
      <c r="F15" s="10"/>
      <c r="G15" s="10"/>
      <c r="H15" s="10"/>
      <c r="I15" s="10"/>
      <c r="J15" s="10"/>
      <c r="K15" s="8" t="str">
        <f>CONCATENATE(L15,VLOOKUP(CLI!C15,Env_Setting!$B$1:$E$5,4,FALSE),CLI!M15,VLOOKUP(CLI!D15,$B$8:$K$11,9,FALSE),CLI!N15)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5" s="7" t="s">
        <v>43</v>
      </c>
      <c r="M15" s="7" t="s">
        <v>44</v>
      </c>
      <c r="N15" s="7" t="s">
        <v>9</v>
      </c>
      <c r="O15" s="7"/>
      <c r="P15" s="7"/>
      <c r="Q15" s="7"/>
    </row>
    <row r="16" spans="1:17" ht="148.5" x14ac:dyDescent="0.3">
      <c r="A16" s="14"/>
      <c r="B16" s="10"/>
      <c r="C16" s="10" t="s">
        <v>12</v>
      </c>
      <c r="D16" s="10" t="s">
        <v>27</v>
      </c>
      <c r="E16" s="10"/>
      <c r="F16" s="10"/>
      <c r="G16" s="10"/>
      <c r="H16" s="10"/>
      <c r="I16" s="10"/>
      <c r="J16" s="10"/>
      <c r="K16" s="8" t="str">
        <f>CONCATENATE(L16,VLOOKUP(CLI!C16,Env_Setting!$B$1:$E$5,4,FALSE),CLI!M16,VLOOKUP(CLI!D16,$B$8:$K$11,9,FALSE),CLI!N16)</f>
        <v>scp-tool-cli internet-gateway create-internet-gateway-v3 --request "{  \"firewallEnabled\" : true,  \"firewallLoggable\" : false,  \"internetGatewayType\" : \"SHARED\",  \"serviceZoneId\" : \"ZONE-Yi4UK3uHsujPbQYqsRgo7i\", \"vpcId\" : \"\"}"</v>
      </c>
      <c r="L16" s="7" t="s">
        <v>43</v>
      </c>
      <c r="M16" s="7" t="s">
        <v>44</v>
      </c>
      <c r="N16" s="7" t="s">
        <v>9</v>
      </c>
      <c r="O16" s="7"/>
      <c r="P16" s="7"/>
      <c r="Q16" s="7"/>
    </row>
    <row r="17" spans="1:17" ht="132" x14ac:dyDescent="0.3">
      <c r="A17" s="14" t="s">
        <v>84</v>
      </c>
      <c r="B17" s="10" t="s">
        <v>72</v>
      </c>
      <c r="C17" s="10" t="s">
        <v>67</v>
      </c>
      <c r="D17" s="10" t="s">
        <v>68</v>
      </c>
      <c r="E17" s="10" t="s">
        <v>26</v>
      </c>
      <c r="F17" s="10" t="str">
        <f>CONCATENATE(E17,"-",B17," Subnet")</f>
        <v>VPCdmz-BASTIONdmz Subnet</v>
      </c>
      <c r="G17" s="10"/>
      <c r="H17" s="10"/>
      <c r="I17" s="10"/>
      <c r="J17" s="10"/>
      <c r="K17" s="8" t="str">
        <f>CONCATENATE(L17,C17,M17,B17,N17,D17,O17,VLOOKUP(E17,$B$8:$K$11,9,FALSE),P17,F17,Q17)</f>
        <v>scp-tool-cli subnet create-subnet-v2 --req-vo "{  \"subnetCidrBlock\" : \"192.168.0.0/24\",  \"subnetName\" : \"BASTIONdmz\",  \"subnetType\" : \"PUBLIC\",  \"vpcId\" : \"\",  \"subnetDescription\" : \"VPCdmz-BASTIONdmz Subnet\"}"</v>
      </c>
      <c r="L17" s="7" t="s">
        <v>63</v>
      </c>
      <c r="M17" s="7" t="s">
        <v>64</v>
      </c>
      <c r="N17" s="7" t="s">
        <v>65</v>
      </c>
      <c r="O17" s="7" t="s">
        <v>66</v>
      </c>
      <c r="P17" s="7" t="s">
        <v>97</v>
      </c>
      <c r="Q17" s="7" t="s">
        <v>9</v>
      </c>
    </row>
    <row r="18" spans="1:17" ht="132" x14ac:dyDescent="0.3">
      <c r="A18" s="14"/>
      <c r="B18" s="10" t="s">
        <v>74</v>
      </c>
      <c r="C18" s="10" t="s">
        <v>71</v>
      </c>
      <c r="D18" s="10" t="s">
        <v>73</v>
      </c>
      <c r="E18" s="10" t="s">
        <v>15</v>
      </c>
      <c r="F18" s="10" t="str">
        <f t="shared" ref="F18:F25" si="0">CONCATENATE(E18,"-",B18," Subnet")</f>
        <v>VPCa-WEBa Subnet</v>
      </c>
      <c r="G18" s="10"/>
      <c r="H18" s="10"/>
      <c r="I18" s="10"/>
      <c r="J18" s="10"/>
      <c r="K18" s="8" t="str">
        <f t="shared" ref="K18:K25" si="1">CONCATENATE(L18,C18,M18,B18,N18,D18,O18,VLOOKUP(E18,$B$8:$K$11,9,FALSE),P18,F18,Q18)</f>
        <v>scp-tool-cli subnet create-subnet-v2 --req-vo "{  \"subnetCidrBlock\" : \"192.168.11.0/24\",  \"subnetName\" : \"WEBa\",  \"subnetType\" : \"PRIVATE\",  \"vpcId\" : \"\",  \"subnetDescription\" : \"VPCa-WEBa Subnet\" }"</v>
      </c>
      <c r="L18" s="7" t="s">
        <v>63</v>
      </c>
      <c r="M18" s="7" t="s">
        <v>64</v>
      </c>
      <c r="N18" s="7" t="s">
        <v>65</v>
      </c>
      <c r="O18" s="7" t="s">
        <v>66</v>
      </c>
      <c r="P18" s="7" t="s">
        <v>97</v>
      </c>
      <c r="Q18" s="7" t="s">
        <v>98</v>
      </c>
    </row>
    <row r="19" spans="1:17" ht="132" x14ac:dyDescent="0.3">
      <c r="A19" s="14"/>
      <c r="B19" s="10" t="s">
        <v>69</v>
      </c>
      <c r="C19" s="10" t="s">
        <v>70</v>
      </c>
      <c r="D19" s="10" t="s">
        <v>73</v>
      </c>
      <c r="E19" s="10" t="s">
        <v>15</v>
      </c>
      <c r="F19" s="10" t="str">
        <f t="shared" si="0"/>
        <v>VPCa-APPa Subnet</v>
      </c>
      <c r="G19" s="10"/>
      <c r="H19" s="10"/>
      <c r="I19" s="10"/>
      <c r="J19" s="10"/>
      <c r="K19" s="8" t="str">
        <f t="shared" si="1"/>
        <v>scp-tool-cli subnet create-subnet-v2 --req-vo "{  \"subnetCidrBlock\" : \"192.168.12.0/24\",  \"subnetName\" : \"APPa\",  \"subnetType\" : \"PRIVATE\",  \"vpcId\" : \"\",  \"subnetDescription\" : \"VPCa-APPa Subnet\" }"</v>
      </c>
      <c r="L19" s="7" t="s">
        <v>63</v>
      </c>
      <c r="M19" s="7" t="s">
        <v>64</v>
      </c>
      <c r="N19" s="7" t="s">
        <v>65</v>
      </c>
      <c r="O19" s="7" t="s">
        <v>66</v>
      </c>
      <c r="P19" s="7" t="s">
        <v>97</v>
      </c>
      <c r="Q19" s="7" t="s">
        <v>98</v>
      </c>
    </row>
    <row r="20" spans="1:17" ht="132" x14ac:dyDescent="0.3">
      <c r="A20" s="14"/>
      <c r="B20" s="10" t="s">
        <v>75</v>
      </c>
      <c r="C20" s="10" t="s">
        <v>78</v>
      </c>
      <c r="D20" s="10" t="s">
        <v>73</v>
      </c>
      <c r="E20" s="10" t="s">
        <v>15</v>
      </c>
      <c r="F20" s="10" t="str">
        <f t="shared" si="0"/>
        <v>VPCa-Dba Subnet</v>
      </c>
      <c r="G20" s="10"/>
      <c r="H20" s="10"/>
      <c r="I20" s="10"/>
      <c r="J20" s="10"/>
      <c r="K20" s="8" t="str">
        <f t="shared" si="1"/>
        <v>scp-tool-cli subnet create-subnet-v2 --req-vo "{  \"subnetCidrBlock\" : \"192.168.13.0/24\",  \"subnetName\" : \"Dba\",  \"subnetType\" : \"PRIVATE\",  \"vpcId\" : \"\",  \"subnetDescription\" : \"VPCa-Dba Subnet\" }"</v>
      </c>
      <c r="L20" s="7" t="s">
        <v>63</v>
      </c>
      <c r="M20" s="7" t="s">
        <v>64</v>
      </c>
      <c r="N20" s="7" t="s">
        <v>65</v>
      </c>
      <c r="O20" s="7" t="s">
        <v>66</v>
      </c>
      <c r="P20" s="7" t="s">
        <v>97</v>
      </c>
      <c r="Q20" s="7" t="s">
        <v>98</v>
      </c>
    </row>
    <row r="21" spans="1:17" ht="132" x14ac:dyDescent="0.3">
      <c r="A21" s="14"/>
      <c r="B21" s="10" t="s">
        <v>76</v>
      </c>
      <c r="C21" s="10" t="s">
        <v>79</v>
      </c>
      <c r="D21" s="10" t="s">
        <v>73</v>
      </c>
      <c r="E21" s="10" t="s">
        <v>24</v>
      </c>
      <c r="F21" s="10" t="str">
        <f t="shared" si="0"/>
        <v>VPCb-K8Sb Subnet</v>
      </c>
      <c r="G21" s="10"/>
      <c r="H21" s="10"/>
      <c r="I21" s="10"/>
      <c r="J21" s="10"/>
      <c r="K21" s="8" t="str">
        <f t="shared" si="1"/>
        <v>scp-tool-cli subnet create-subnet-v2 --req-vo "{  \"subnetCidrBlock\" : \"192.168.21.0/24\",  \"subnetName\" : \"K8Sb\",  \"subnetType\" : \"PRIVATE\",  \"vpcId\" : \"\",  \"subnetDescription\" : \"VPCb-K8Sb Subnet\" }"</v>
      </c>
      <c r="L21" s="7" t="s">
        <v>63</v>
      </c>
      <c r="M21" s="7" t="s">
        <v>64</v>
      </c>
      <c r="N21" s="7" t="s">
        <v>65</v>
      </c>
      <c r="O21" s="7" t="s">
        <v>66</v>
      </c>
      <c r="P21" s="7" t="s">
        <v>97</v>
      </c>
      <c r="Q21" s="7" t="s">
        <v>98</v>
      </c>
    </row>
    <row r="22" spans="1:17" ht="132" x14ac:dyDescent="0.3">
      <c r="A22" s="14"/>
      <c r="B22" s="10" t="s">
        <v>77</v>
      </c>
      <c r="C22" s="10" t="s">
        <v>80</v>
      </c>
      <c r="D22" s="10" t="s">
        <v>68</v>
      </c>
      <c r="E22" s="10" t="s">
        <v>28</v>
      </c>
      <c r="F22" s="10" t="str">
        <f t="shared" si="0"/>
        <v>VPCdr-BASTIONdr Subnet</v>
      </c>
      <c r="G22" s="10"/>
      <c r="H22" s="10"/>
      <c r="I22" s="10"/>
      <c r="J22" s="10"/>
      <c r="K22" s="8" t="str">
        <f t="shared" si="1"/>
        <v>scp-tool-cli subnet create-subnet-v2 --req-vo "{  \"subnetCidrBlock\" : \"192.168.30.0/24\",  \"subnetName\" : \"BASTIONdr\",  \"subnetType\" : \"PUBLIC\",  \"vpcId\" : \"\",  \"subnetDescription\" : \"VPCdr-BASTIONdr Subnet\" }"</v>
      </c>
      <c r="L22" s="7" t="s">
        <v>63</v>
      </c>
      <c r="M22" s="7" t="s">
        <v>64</v>
      </c>
      <c r="N22" s="7" t="s">
        <v>65</v>
      </c>
      <c r="O22" s="7" t="s">
        <v>66</v>
      </c>
      <c r="P22" s="7" t="s">
        <v>97</v>
      </c>
      <c r="Q22" s="7" t="s">
        <v>98</v>
      </c>
    </row>
    <row r="23" spans="1:17" ht="132" x14ac:dyDescent="0.3">
      <c r="A23" s="14"/>
      <c r="B23" s="12" t="s">
        <v>100</v>
      </c>
      <c r="C23" s="10" t="s">
        <v>81</v>
      </c>
      <c r="D23" s="10" t="s">
        <v>73</v>
      </c>
      <c r="E23" s="10" t="s">
        <v>28</v>
      </c>
      <c r="F23" s="10" t="str">
        <f t="shared" si="0"/>
        <v>VPCdr-WEBadr Subnet</v>
      </c>
      <c r="G23" s="10"/>
      <c r="H23" s="10"/>
      <c r="I23" s="10"/>
      <c r="J23" s="10"/>
      <c r="K23" s="8" t="str">
        <f t="shared" si="1"/>
        <v>scp-tool-cli subnet create-subnet-v2 --req-vo "{  \"subnetCidrBlock\" : \"192.168.31.0/24\",  \"subnetName\" : \"WEBadr\",  \"subnetType\" : \"PRIVATE\",  \"vpcId\" : \"\",  \"subnetDescription\" : \"VPCdr-WEBadr Subnet\" }"</v>
      </c>
      <c r="L23" s="7" t="s">
        <v>63</v>
      </c>
      <c r="M23" s="7" t="s">
        <v>64</v>
      </c>
      <c r="N23" s="7" t="s">
        <v>65</v>
      </c>
      <c r="O23" s="7" t="s">
        <v>66</v>
      </c>
      <c r="P23" s="7" t="s">
        <v>97</v>
      </c>
      <c r="Q23" s="7" t="s">
        <v>98</v>
      </c>
    </row>
    <row r="24" spans="1:17" ht="132" x14ac:dyDescent="0.3">
      <c r="A24" s="14"/>
      <c r="B24" s="12" t="s">
        <v>101</v>
      </c>
      <c r="C24" s="10" t="s">
        <v>82</v>
      </c>
      <c r="D24" s="10" t="s">
        <v>73</v>
      </c>
      <c r="E24" s="10" t="s">
        <v>28</v>
      </c>
      <c r="F24" s="10" t="str">
        <f t="shared" si="0"/>
        <v>VPCdr-APPadr Subnet</v>
      </c>
      <c r="G24" s="10"/>
      <c r="H24" s="10"/>
      <c r="I24" s="10"/>
      <c r="J24" s="10"/>
      <c r="K24" s="8" t="str">
        <f t="shared" si="1"/>
        <v>scp-tool-cli subnet create-subnet-v2 --req-vo "{  \"subnetCidrBlock\" : \"192.168.32.0/24\",  \"subnetName\" : \"APPadr\",  \"subnetType\" : \"PRIVATE\",  \"vpcId\" : \"\",  \"subnetDescription\" : \"VPCdr-APPadr Subnet\" }"</v>
      </c>
      <c r="L24" s="7" t="s">
        <v>63</v>
      </c>
      <c r="M24" s="7" t="s">
        <v>64</v>
      </c>
      <c r="N24" s="7" t="s">
        <v>65</v>
      </c>
      <c r="O24" s="7" t="s">
        <v>66</v>
      </c>
      <c r="P24" s="7" t="s">
        <v>97</v>
      </c>
      <c r="Q24" s="7" t="s">
        <v>98</v>
      </c>
    </row>
    <row r="25" spans="1:17" ht="132" x14ac:dyDescent="0.3">
      <c r="A25" s="14"/>
      <c r="B25" s="12" t="s">
        <v>102</v>
      </c>
      <c r="C25" s="10" t="s">
        <v>83</v>
      </c>
      <c r="D25" s="10" t="s">
        <v>73</v>
      </c>
      <c r="E25" s="10" t="s">
        <v>28</v>
      </c>
      <c r="F25" s="10" t="str">
        <f t="shared" si="0"/>
        <v>VPCdr-Dbadr Subnet</v>
      </c>
      <c r="G25" s="10"/>
      <c r="H25" s="10"/>
      <c r="I25" s="10"/>
      <c r="J25" s="10"/>
      <c r="K25" s="8" t="str">
        <f t="shared" si="1"/>
        <v>scp-tool-cli subnet create-subnet-v2 --req-vo "{  \"subnetCidrBlock\" : \"192.168.33.0/24\",  \"subnetName\" : \"Dbadr\",  \"subnetType\" : \"PRIVATE\",  \"vpcId\" : \"\",  \"subnetDescription\" : \"VPCdr-Dbadr Subnet\" }"</v>
      </c>
      <c r="L25" s="7" t="s">
        <v>63</v>
      </c>
      <c r="M25" s="7" t="s">
        <v>64</v>
      </c>
      <c r="N25" s="7" t="s">
        <v>65</v>
      </c>
      <c r="O25" s="7" t="s">
        <v>66</v>
      </c>
      <c r="P25" s="7" t="s">
        <v>97</v>
      </c>
      <c r="Q25" s="7" t="s">
        <v>98</v>
      </c>
    </row>
    <row r="26" spans="1:17" ht="115.5" x14ac:dyDescent="0.3">
      <c r="A26" s="14" t="s">
        <v>93</v>
      </c>
      <c r="B26" s="10" t="s">
        <v>87</v>
      </c>
      <c r="C26" s="10" t="s">
        <v>10</v>
      </c>
      <c r="D26" s="10" t="s">
        <v>25</v>
      </c>
      <c r="E26" s="10"/>
      <c r="F26" s="10"/>
      <c r="G26" s="10"/>
      <c r="H26" s="10"/>
      <c r="I26" s="10"/>
      <c r="J26" s="10"/>
      <c r="K26" s="8" t="str">
        <f>CONCATENATE(L26,B26,M26,VLOOKUP(C26,Env_Setting!$B$2:$E$5,4,FALSE),N26,VLOOKUP(D26,$B$8:$K$11,9,FALSE),O26)</f>
        <v>scp-tool-cli security-group create-security-group-v3 --req "{  \"loggable\" : false,  \"securityGroupName\" : \"BASTIONdmzSG\",  \"serviceZoneId\" : \"ZONE-1txHHEZvs5cPYfYpy2_FPc\",  \"vpcId\" : \"\"}"</v>
      </c>
      <c r="L26" s="7" t="s">
        <v>85</v>
      </c>
      <c r="M26" s="7" t="s">
        <v>86</v>
      </c>
      <c r="N26" s="7" t="s">
        <v>66</v>
      </c>
      <c r="O26" s="7" t="s">
        <v>9</v>
      </c>
      <c r="P26" s="7"/>
      <c r="Q26" s="7"/>
    </row>
    <row r="27" spans="1:17" ht="115.5" x14ac:dyDescent="0.3">
      <c r="A27" s="14"/>
      <c r="B27" s="10" t="s">
        <v>88</v>
      </c>
      <c r="C27" s="10" t="s">
        <v>10</v>
      </c>
      <c r="D27" s="10" t="s">
        <v>15</v>
      </c>
      <c r="E27" s="10"/>
      <c r="F27" s="10"/>
      <c r="G27" s="10"/>
      <c r="H27" s="10"/>
      <c r="I27" s="10"/>
      <c r="J27" s="10"/>
      <c r="K27" s="8" t="str">
        <f>CONCATENATE(L27,B27,M27,VLOOKUP(C27,Env_Setting!$B$2:$E$5,4,FALSE),N27,VLOOKUP(D27,$B$8:$K$11,9,FALSE),O27)</f>
        <v>scp-tool-cli security-group create-security-group-v3 --req "{  \"loggable\" : false,  \"securityGroupName\" : \"WEBaSG\",  \"serviceZoneId\" : \"ZONE-1txHHEZvs5cPYfYpy2_FPc\",  \"vpcId\" : \"\"}"</v>
      </c>
      <c r="L27" s="7" t="s">
        <v>85</v>
      </c>
      <c r="M27" s="7" t="s">
        <v>86</v>
      </c>
      <c r="N27" s="7" t="s">
        <v>66</v>
      </c>
      <c r="O27" s="7" t="s">
        <v>9</v>
      </c>
      <c r="P27" s="7"/>
      <c r="Q27" s="7"/>
    </row>
    <row r="28" spans="1:17" ht="115.5" x14ac:dyDescent="0.3">
      <c r="A28" s="14"/>
      <c r="B28" s="10" t="s">
        <v>89</v>
      </c>
      <c r="C28" s="10" t="s">
        <v>10</v>
      </c>
      <c r="D28" s="10" t="s">
        <v>15</v>
      </c>
      <c r="E28" s="10"/>
      <c r="F28" s="10"/>
      <c r="G28" s="10"/>
      <c r="H28" s="10"/>
      <c r="I28" s="10"/>
      <c r="J28" s="10"/>
      <c r="K28" s="8" t="str">
        <f>CONCATENATE(L28,B28,M28,VLOOKUP(C28,Env_Setting!$B$2:$E$5,4,FALSE),N28,VLOOKUP(D28,$B$8:$K$11,9,FALSE),O28)</f>
        <v>scp-tool-cli security-group create-security-group-v3 --req "{  \"loggable\" : false,  \"securityGroupName\" : \"APPaSG\",  \"serviceZoneId\" : \"ZONE-1txHHEZvs5cPYfYpy2_FPc\",  \"vpcId\" : \"\"}"</v>
      </c>
      <c r="L28" s="7" t="s">
        <v>85</v>
      </c>
      <c r="M28" s="7" t="s">
        <v>86</v>
      </c>
      <c r="N28" s="7" t="s">
        <v>66</v>
      </c>
      <c r="O28" s="7" t="s">
        <v>9</v>
      </c>
      <c r="P28" s="7"/>
      <c r="Q28" s="7"/>
    </row>
    <row r="29" spans="1:17" ht="115.5" x14ac:dyDescent="0.3">
      <c r="A29" s="14"/>
      <c r="B29" s="10" t="s">
        <v>90</v>
      </c>
      <c r="C29" s="10" t="s">
        <v>10</v>
      </c>
      <c r="D29" s="10" t="s">
        <v>15</v>
      </c>
      <c r="E29" s="10"/>
      <c r="F29" s="10"/>
      <c r="G29" s="10"/>
      <c r="H29" s="10"/>
      <c r="I29" s="10"/>
      <c r="J29" s="10"/>
      <c r="K29" s="8" t="str">
        <f>CONCATENATE(L29,B29,M29,VLOOKUP(C29,Env_Setting!$B$2:$E$5,4,FALSE),N29,VLOOKUP(D29,$B$8:$K$11,9,FALSE),O29)</f>
        <v>scp-tool-cli security-group create-security-group-v3 --req "{  \"loggable\" : false,  \"securityGroupName\" : \"DbaSG\",  \"serviceZoneId\" : \"ZONE-1txHHEZvs5cPYfYpy2_FPc\",  \"vpcId\" : \"\"}"</v>
      </c>
      <c r="L29" s="7" t="s">
        <v>85</v>
      </c>
      <c r="M29" s="7" t="s">
        <v>86</v>
      </c>
      <c r="N29" s="7" t="s">
        <v>66</v>
      </c>
      <c r="O29" s="7" t="s">
        <v>9</v>
      </c>
      <c r="P29" s="7"/>
      <c r="Q29" s="7"/>
    </row>
    <row r="30" spans="1:17" ht="115.5" x14ac:dyDescent="0.3">
      <c r="A30" s="14"/>
      <c r="B30" s="10" t="s">
        <v>91</v>
      </c>
      <c r="C30" s="10" t="s">
        <v>10</v>
      </c>
      <c r="D30" s="10" t="s">
        <v>23</v>
      </c>
      <c r="E30" s="10"/>
      <c r="F30" s="10"/>
      <c r="G30" s="10"/>
      <c r="H30" s="10"/>
      <c r="I30" s="10"/>
      <c r="J30" s="10"/>
      <c r="K30" s="8" t="str">
        <f>CONCATENATE(L30,B30,M30,VLOOKUP(C30,Env_Setting!$B$2:$E$5,4,FALSE),N30,VLOOKUP(D30,$B$8:$K$11,9,FALSE),O30)</f>
        <v>scp-tool-cli security-group create-security-group-v3 --req "{  \"loggable\" : false,  \"securityGroupName\" : \"K8SbSG\",  \"serviceZoneId\" : \"ZONE-1txHHEZvs5cPYfYpy2_FPc\",  \"vpcId\" : \"\"}"</v>
      </c>
      <c r="L30" s="7" t="s">
        <v>85</v>
      </c>
      <c r="M30" s="7" t="s">
        <v>86</v>
      </c>
      <c r="N30" s="7" t="s">
        <v>66</v>
      </c>
      <c r="O30" s="7" t="s">
        <v>9</v>
      </c>
      <c r="P30" s="7"/>
      <c r="Q30" s="7"/>
    </row>
    <row r="31" spans="1:17" ht="115.5" x14ac:dyDescent="0.3">
      <c r="A31" s="14"/>
      <c r="B31" s="10" t="s">
        <v>92</v>
      </c>
      <c r="C31" s="10" t="s">
        <v>12</v>
      </c>
      <c r="D31" s="10" t="s">
        <v>27</v>
      </c>
      <c r="E31" s="10"/>
      <c r="F31" s="10"/>
      <c r="G31" s="10"/>
      <c r="H31" s="10"/>
      <c r="I31" s="10"/>
      <c r="J31" s="10"/>
      <c r="K31" s="8" t="str">
        <f>CONCATENATE(L31,B31,M31,VLOOKUP(C31,Env_Setting!$B$2:$E$5,4,FALSE),N31,VLOOKUP(D31,$B$8:$K$11,9,FALSE),O31)</f>
        <v>scp-tool-cli security-group create-security-group-v3 --req "{  \"loggable\" : false,  \"securityGroupName\" : \"BASTIONdrSG\",  \"serviceZoneId\" : \"ZONE-Yi4UK3uHsujPbQYqsRgo7i\",  \"vpcId\" : \"\"}"</v>
      </c>
      <c r="L31" s="7" t="s">
        <v>85</v>
      </c>
      <c r="M31" s="7" t="s">
        <v>86</v>
      </c>
      <c r="N31" s="7" t="s">
        <v>66</v>
      </c>
      <c r="O31" s="7" t="s">
        <v>9</v>
      </c>
      <c r="P31" s="7"/>
      <c r="Q31" s="7"/>
    </row>
    <row r="32" spans="1:17" ht="115.5" x14ac:dyDescent="0.3">
      <c r="A32" s="14"/>
      <c r="B32" s="10" t="s">
        <v>94</v>
      </c>
      <c r="C32" s="10" t="s">
        <v>12</v>
      </c>
      <c r="D32" s="10" t="s">
        <v>27</v>
      </c>
      <c r="E32" s="10"/>
      <c r="F32" s="10"/>
      <c r="G32" s="10"/>
      <c r="H32" s="10"/>
      <c r="I32" s="10"/>
      <c r="J32" s="10"/>
      <c r="K32" s="8" t="str">
        <f>CONCATENATE(L32,B32,M32,VLOOKUP(C32,Env_Setting!$B$2:$E$5,4,FALSE),N32,VLOOKUP(D32,$B$8:$K$11,9,FALSE),O32)</f>
        <v>scp-tool-cli security-group create-security-group-v3 --req "{  \"loggable\" : false,  \"securityGroupName\" : \"WEBdrSG\",  \"serviceZoneId\" : \"ZONE-Yi4UK3uHsujPbQYqsRgo7i\",  \"vpcId\" : \"\"}"</v>
      </c>
      <c r="L32" s="7" t="s">
        <v>85</v>
      </c>
      <c r="M32" s="7" t="s">
        <v>86</v>
      </c>
      <c r="N32" s="7" t="s">
        <v>66</v>
      </c>
      <c r="O32" s="7" t="s">
        <v>9</v>
      </c>
      <c r="P32" s="7"/>
      <c r="Q32" s="7"/>
    </row>
    <row r="33" spans="1:17" ht="115.5" x14ac:dyDescent="0.3">
      <c r="A33" s="14"/>
      <c r="B33" s="10" t="s">
        <v>95</v>
      </c>
      <c r="C33" s="10" t="s">
        <v>12</v>
      </c>
      <c r="D33" s="10" t="s">
        <v>27</v>
      </c>
      <c r="E33" s="10"/>
      <c r="F33" s="10"/>
      <c r="G33" s="10"/>
      <c r="H33" s="10"/>
      <c r="I33" s="10"/>
      <c r="J33" s="10"/>
      <c r="K33" s="8" t="str">
        <f>CONCATENATE(L33,B33,M33,VLOOKUP(C33,Env_Setting!$B$2:$E$5,4,FALSE),N33,VLOOKUP(D33,$B$8:$K$11,9,FALSE),O33)</f>
        <v>scp-tool-cli security-group create-security-group-v3 --req "{  \"loggable\" : false,  \"securityGroupName\" : \"APPdrSG\",  \"serviceZoneId\" : \"ZONE-Yi4UK3uHsujPbQYqsRgo7i\",  \"vpcId\" : \"\"}"</v>
      </c>
      <c r="L33" s="7" t="s">
        <v>85</v>
      </c>
      <c r="M33" s="7" t="s">
        <v>86</v>
      </c>
      <c r="N33" s="7" t="s">
        <v>66</v>
      </c>
      <c r="O33" s="7" t="s">
        <v>9</v>
      </c>
      <c r="P33" s="7"/>
      <c r="Q33" s="7"/>
    </row>
    <row r="34" spans="1:17" ht="115.5" x14ac:dyDescent="0.3">
      <c r="A34" s="14"/>
      <c r="B34" s="10" t="s">
        <v>96</v>
      </c>
      <c r="C34" s="10" t="s">
        <v>12</v>
      </c>
      <c r="D34" s="10" t="s">
        <v>27</v>
      </c>
      <c r="E34" s="10"/>
      <c r="F34" s="10"/>
      <c r="G34" s="10"/>
      <c r="H34" s="10"/>
      <c r="I34" s="10"/>
      <c r="J34" s="10"/>
      <c r="K34" s="8" t="str">
        <f>CONCATENATE(L34,B34,M34,VLOOKUP(C34,Env_Setting!$B$2:$E$5,4,FALSE),N34,VLOOKUP(D34,$B$8:$K$11,9,FALSE),O34)</f>
        <v>scp-tool-cli security-group create-security-group-v3 --req "{  \"loggable\" : false,  \"securityGroupName\" : \"DBdrSG\",  \"serviceZoneId\" : \"ZONE-Yi4UK3uHsujPbQYqsRgo7i\",  \"vpcId\" : \"\"}"</v>
      </c>
      <c r="L34" s="7" t="s">
        <v>85</v>
      </c>
      <c r="M34" s="7" t="s">
        <v>86</v>
      </c>
      <c r="N34" s="7" t="s">
        <v>66</v>
      </c>
      <c r="O34" s="7" t="s">
        <v>9</v>
      </c>
      <c r="P34" s="7"/>
      <c r="Q34" s="7"/>
    </row>
  </sheetData>
  <mergeCells count="4">
    <mergeCell ref="A8:A11"/>
    <mergeCell ref="A13:A16"/>
    <mergeCell ref="A17:A25"/>
    <mergeCell ref="A26:A34"/>
  </mergeCells>
  <phoneticPr fontId="1" type="noConversion"/>
  <dataValidations count="1">
    <dataValidation type="list" allowBlank="1" showInputMessage="1" showErrorMessage="1" sqref="D13:D16 D26:D34 E17:E25" xr:uid="{75D70CCA-DAB2-4464-AD5C-979A9F5DCFB8}">
      <formula1>$B$8:$B$11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C5:C16 C26:C34 C2:D4 D5:D7 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A660" sqref="A660"/>
    </sheetView>
  </sheetViews>
  <sheetFormatPr defaultRowHeight="16.5" x14ac:dyDescent="0.3"/>
  <cols>
    <col min="1" max="1" width="16.125" customWidth="1"/>
    <col min="2" max="2" width="17.125" customWidth="1"/>
    <col min="3" max="3" width="28.75" bestFit="1" customWidth="1"/>
    <col min="4" max="5" width="31.75" bestFit="1" customWidth="1"/>
  </cols>
  <sheetData>
    <row r="1" spans="1:5" x14ac:dyDescent="0.3">
      <c r="A1" s="2"/>
      <c r="B1" s="1" t="s">
        <v>5</v>
      </c>
      <c r="C1" s="1" t="s">
        <v>36</v>
      </c>
      <c r="D1" t="s">
        <v>35</v>
      </c>
      <c r="E1" t="s">
        <v>40</v>
      </c>
    </row>
    <row r="2" spans="1:5" x14ac:dyDescent="0.3">
      <c r="A2" s="15" t="s">
        <v>5</v>
      </c>
      <c r="B2" t="s">
        <v>11</v>
      </c>
      <c r="C2" t="s">
        <v>6</v>
      </c>
      <c r="D2" t="s">
        <v>33</v>
      </c>
      <c r="E2" t="s">
        <v>42</v>
      </c>
    </row>
    <row r="3" spans="1:5" x14ac:dyDescent="0.3">
      <c r="A3" s="15"/>
      <c r="B3" t="s">
        <v>20</v>
      </c>
      <c r="C3" t="s">
        <v>29</v>
      </c>
      <c r="D3" t="s">
        <v>32</v>
      </c>
      <c r="E3" t="s">
        <v>37</v>
      </c>
    </row>
    <row r="4" spans="1:5" x14ac:dyDescent="0.3">
      <c r="A4" s="15"/>
      <c r="B4" t="s">
        <v>21</v>
      </c>
      <c r="C4" t="s">
        <v>30</v>
      </c>
      <c r="D4" t="s">
        <v>34</v>
      </c>
      <c r="E4" t="s">
        <v>38</v>
      </c>
    </row>
    <row r="5" spans="1:5" x14ac:dyDescent="0.3">
      <c r="A5" s="15"/>
      <c r="B5" t="s">
        <v>13</v>
      </c>
      <c r="C5" t="s">
        <v>31</v>
      </c>
      <c r="D5" t="s">
        <v>41</v>
      </c>
      <c r="E5" t="s">
        <v>39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CLI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SunTae Hong</cp:lastModifiedBy>
  <dcterms:created xsi:type="dcterms:W3CDTF">2023-11-15T04:27:21Z</dcterms:created>
  <dcterms:modified xsi:type="dcterms:W3CDTF">2023-12-09T10:27:00Z</dcterms:modified>
</cp:coreProperties>
</file>