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2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kultet\II godina\ORT 2\Projekat\ORT2 - Projekat - Z.76\Ostalo\"/>
    </mc:Choice>
  </mc:AlternateContent>
  <xr:revisionPtr revIDLastSave="454" documentId="13_ncr:1_{8DDB538A-ACA6-4B09-A4D4-7DAE4DF3F2AF}" xr6:coauthVersionLast="46" xr6:coauthVersionMax="46" xr10:uidLastSave="{C0E17A00-03C5-4CD7-9B7F-E7D596DC79E9}"/>
  <bookViews>
    <workbookView xWindow="-108" yWindow="-108" windowWidth="23256" windowHeight="12576" xr2:uid="{00000000-000D-0000-FFFF-FFFF00000000}"/>
  </bookViews>
  <sheets>
    <sheet name="FETCH_Resenje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I33" i="1"/>
  <c r="W44" i="1"/>
  <c r="V44" i="1"/>
  <c r="U44" i="1"/>
  <c r="T44" i="1"/>
  <c r="S44" i="1"/>
  <c r="K44" i="1"/>
  <c r="B5" i="1"/>
  <c r="B4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O45" i="1"/>
  <c r="O46" i="1"/>
  <c r="O47" i="1"/>
  <c r="O48" i="1"/>
  <c r="O49" i="1"/>
  <c r="O50" i="1"/>
  <c r="N45" i="1"/>
  <c r="N46" i="1"/>
  <c r="N47" i="1"/>
  <c r="N48" i="1"/>
  <c r="N49" i="1"/>
  <c r="N50" i="1"/>
  <c r="M45" i="1"/>
  <c r="M46" i="1"/>
  <c r="M47" i="1"/>
  <c r="M48" i="1"/>
  <c r="M49" i="1"/>
  <c r="M50" i="1"/>
  <c r="L45" i="1"/>
  <c r="L46" i="1"/>
  <c r="L47" i="1"/>
  <c r="L48" i="1"/>
  <c r="L49" i="1"/>
  <c r="L50" i="1"/>
  <c r="K45" i="1"/>
  <c r="K46" i="1"/>
  <c r="K47" i="1"/>
  <c r="K48" i="1"/>
  <c r="K49" i="1"/>
  <c r="K50" i="1"/>
  <c r="O44" i="1"/>
  <c r="N44" i="1"/>
  <c r="M44" i="1"/>
  <c r="L44" i="1"/>
  <c r="C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C24" i="1"/>
  <c r="C25" i="1"/>
  <c r="C26" i="1"/>
  <c r="C27" i="1"/>
  <c r="C28" i="1"/>
  <c r="C29" i="1"/>
  <c r="C23" i="1"/>
  <c r="C22" i="1"/>
  <c r="C21" i="1"/>
  <c r="C20" i="1"/>
  <c r="C19" i="1"/>
  <c r="C18" i="1"/>
  <c r="C5" i="1"/>
  <c r="C4" i="1"/>
  <c r="C6" i="1"/>
  <c r="C7" i="1"/>
  <c r="C8" i="1"/>
  <c r="C9" i="1"/>
  <c r="C10" i="1"/>
  <c r="C11" i="1"/>
  <c r="C12" i="1"/>
  <c r="C13" i="1"/>
  <c r="C14" i="1"/>
  <c r="C15" i="1"/>
  <c r="C16" i="1"/>
  <c r="C17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<sst xmlns="http://schemas.openxmlformats.org/spreadsheetml/2006/main" count="114" uniqueCount="56">
  <si>
    <t>Адреса</t>
  </si>
  <si>
    <t>Садржај [h]</t>
  </si>
  <si>
    <t>ba[h]</t>
  </si>
  <si>
    <t>cc[h]</t>
  </si>
  <si>
    <t>Коментар</t>
  </si>
  <si>
    <t>ba</t>
  </si>
  <si>
    <t>cc</t>
  </si>
  <si>
    <t>stEXEC</t>
  </si>
  <si>
    <t>clADDR</t>
  </si>
  <si>
    <t>mxB1</t>
  </si>
  <si>
    <t>decB</t>
  </si>
  <si>
    <t>wrGPR</t>
  </si>
  <si>
    <t>mxMAR2</t>
  </si>
  <si>
    <t>incB</t>
  </si>
  <si>
    <t>mxMAR1</t>
  </si>
  <si>
    <t>ldDWH</t>
  </si>
  <si>
    <t>incMAR</t>
  </si>
  <si>
    <t>ldDWL</t>
  </si>
  <si>
    <t>ldMDR</t>
  </si>
  <si>
    <t>rdMEM</t>
  </si>
  <si>
    <t>mxB0</t>
  </si>
  <si>
    <t>ldMAR</t>
  </si>
  <si>
    <t>mxMAR0</t>
  </si>
  <si>
    <t>ldB</t>
  </si>
  <si>
    <t>0h</t>
  </si>
  <si>
    <t>1</t>
  </si>
  <si>
    <t>0</t>
  </si>
  <si>
    <t>Fh</t>
  </si>
  <si>
    <t>1A</t>
  </si>
  <si>
    <t>Б. С.</t>
  </si>
  <si>
    <t>CC[h]</t>
  </si>
  <si>
    <t>CC[b]</t>
  </si>
  <si>
    <t>bruncnd</t>
  </si>
  <si>
    <t>С.У.С.</t>
  </si>
  <si>
    <t>УСЛОВ</t>
  </si>
  <si>
    <t>brnotADDR</t>
  </si>
  <si>
    <t>notADDR</t>
  </si>
  <si>
    <t>brnotFCBUS</t>
  </si>
  <si>
    <t>notFCBUS</t>
  </si>
  <si>
    <t>brNoRead</t>
  </si>
  <si>
    <t>ST+JADR+STRLEN</t>
  </si>
  <si>
    <t>С.В.У.С.</t>
  </si>
  <si>
    <t>bradr</t>
  </si>
  <si>
    <t>СКОК НА КОРАК</t>
  </si>
  <si>
    <t>КОРАК - БИН</t>
  </si>
  <si>
    <t>KORAK - hex</t>
  </si>
  <si>
    <t>KORAK - bin</t>
  </si>
  <si>
    <t>immed</t>
  </si>
  <si>
    <t>memdir</t>
  </si>
  <si>
    <t>regdir</t>
  </si>
  <si>
    <t>memind</t>
  </si>
  <si>
    <t>preincr</t>
  </si>
  <si>
    <t>B</t>
  </si>
  <si>
    <t>postdec</t>
  </si>
  <si>
    <t>F</t>
  </si>
  <si>
    <t>regindpom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</si>
</sst>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444444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indexed="64"/>
      </top>
      <bottom style="medium">
        <color rgb="FF000000"/>
      </bottom>
      <diagonal/>
    </border>
    <border>
      <left/>
      <right/>
      <top style="thin">
        <color indexed="64"/>
      </top>
      <bottom style="medium">
        <color rgb="FF000000"/>
      </bottom>
      <diagonal/>
    </border>
    <border>
      <left/>
      <right style="thin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/>
    <xf numFmtId="0" fontId="0" fillId="0" borderId="10" xfId="0" applyBorder="1"/>
    <xf numFmtId="0" fontId="0" fillId="0" borderId="14" xfId="0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7" xfId="0" applyBorder="1"/>
    <xf numFmtId="0" fontId="0" fillId="0" borderId="19" xfId="0" applyBorder="1"/>
    <xf numFmtId="0" fontId="0" fillId="2" borderId="1" xfId="0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2" xfId="0" applyFont="1" applyFill="1" applyBorder="1" applyAlignment="1">
      <alignment horizontal="center"/>
    </xf>
    <xf numFmtId="0" fontId="0" fillId="2" borderId="23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3" xfId="0" applyFont="1" applyFill="1" applyBorder="1" applyAlignment="1">
      <alignment horizontal="center"/>
    </xf>
    <xf numFmtId="0" fontId="0" fillId="0" borderId="23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9" xfId="0" applyFont="1" applyFill="1" applyBorder="1" applyAlignment="1">
      <alignment horizontal="center"/>
    </xf>
    <xf numFmtId="0" fontId="0" fillId="0" borderId="31" xfId="0" applyBorder="1"/>
    <xf numFmtId="0" fontId="0" fillId="0" borderId="31" xfId="0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32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0" xfId="0" applyBorder="1"/>
    <xf numFmtId="0" fontId="0" fillId="0" borderId="41" xfId="0" applyBorder="1"/>
    <xf numFmtId="0" fontId="0" fillId="0" borderId="33" xfId="0" applyBorder="1"/>
    <xf numFmtId="0" fontId="0" fillId="0" borderId="43" xfId="0" applyBorder="1"/>
    <xf numFmtId="0" fontId="0" fillId="0" borderId="44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3" fillId="0" borderId="27" xfId="0" quotePrefix="1" applyFont="1" applyBorder="1" applyAlignment="1">
      <alignment horizontal="center" vertical="center" wrapText="1"/>
    </xf>
    <xf numFmtId="0" fontId="0" fillId="2" borderId="52" xfId="0" applyFill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7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2" borderId="53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</cellXfs>
  <cellStyles count="1">
    <cellStyle name="Normalan" xfId="0" builtinId="0"/>
  </cellStyles>
  <dxfs count="62">
    <dxf>
      <alignment horizontal="center" vertical="center" inden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inden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inden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inden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inden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inden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inden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inden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inden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inden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inden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inden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inden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inden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inden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indent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medium">
          <color rgb="FF000000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>
          <bgColor theme="0" tint="-4.9989318521683403E-2"/>
        </patternFill>
      </fill>
    </dxf>
    <dxf>
      <font>
        <b/>
        <color theme="1"/>
      </font>
      <border>
        <top style="thin">
          <color theme="1"/>
        </top>
      </border>
    </dxf>
    <dxf>
      <font>
        <b/>
        <color theme="1"/>
      </font>
      <border>
        <bottom style="thin">
          <color theme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TableStyleLight1 2" pivot="0" count="4" xr9:uid="{00000000-0011-0000-FFFF-FFFF00000000}">
      <tableStyleElement type="wholeTable" dxfId="61"/>
      <tableStyleElement type="headerRow" dxfId="60"/>
      <tableStyleElement type="totalRow" dxfId="59"/>
      <tableStyleElement type="firstRowStripe" dxfId="5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e5" displayName="Table5" ref="A3:AC29" headerRowCount="0" totalsRowShown="0">
  <tableColumns count="29">
    <tableColumn id="25" xr3:uid="{00000000-0010-0000-0000-000019000000}" name="Column25" headerRowDxfId="57" dataDxfId="56">
      <calculatedColumnFormula>DEC2HEX(HEX2DEC(LEFT(A2,LEN(A2)-1))+1)&amp;"h"</calculatedColumnFormula>
    </tableColumn>
    <tableColumn id="26" xr3:uid="{00000000-0010-0000-0000-00001A000000}" name="Column26" headerRowDxfId="55" dataDxfId="54">
      <calculatedColumnFormula>BIN2HEX(
IF(ISBLANK(F3),0,F3),1)&amp;
BIN2HEX(
IF(ISBLANK(G3),0,G3)&amp;
IF(ISBLANK(H3),0,H3)&amp;
IF(ISBLANK(I3),0,I3)&amp;
IF(ISBLANK(J3),0,J3)&amp;
IF(ISBLANK(K3),0,K3)&amp;
IF(ISBLANK(L3),0,L3)&amp;
IF(ISBLANK(M3),0,M3)&amp;
IF(ISBLANK(N3),0,N3),2)&amp;
BIN2HEX(
IF(ISBLANK(O3),0,O3)&amp;
IF(ISBLANK(P3),0,P3)&amp;
IF(ISBLANK(Q3),0,Q3)&amp;
IF(ISBLANK(R3),0,R3)&amp;
IF(ISBLANK(S3),0,S3)&amp;
IF(ISBLANK(T3),0,T3)&amp;
IF(ISBLANK(U3),0,U3)&amp;
IF(ISBLANK(V3),0,V3),2)&amp;
BIN2HEX(
IF(ISBLANK(W3),0,W3)&amp;
IF(ISBLANK(X3),0,X3)&amp;
IF(ISBLANK(Y3),0,Y3)&amp;
IF(ISBLANK(Z3),0,Z3)&amp;
IF(ISBLANK(AA3),0,AA3)&amp;
IF(ISBLANK(AB3),0,AB3)&amp;
IF(ISBLANK(AC3),0,AC3)&amp;
IF(ISBLANK(AD3),0,AD3),2)</calculatedColumnFormula>
    </tableColumn>
    <tableColumn id="30" xr3:uid="{00000000-0010-0000-0000-00001E000000}" name="Column30" headerRowDxfId="53" dataDxfId="52">
      <calculatedColumnFormula>BIN2HEX(
IF(ISBLANK(F3),0,F3) &amp;
IF(ISBLANK(G3),0,G3)&amp;
IF(ISBLANK(H3),0,H3) &amp;
IF(ISBLANK(I3),0,I3) &amp;
IF(ISBLANK(J3),0,J3))</calculatedColumnFormula>
    </tableColumn>
    <tableColumn id="29" xr3:uid="{00000000-0010-0000-0000-00001D000000}" name="Column29" headerRowDxfId="51" dataDxfId="50">
      <calculatedColumnFormula>BIN2HEX(
IF(ISBLANK(K3),0,K3)&amp;
IF(ISBLANK(L3),0,L3)&amp;
IF(ISBLANK(M3),0,M3)
)</calculatedColumnFormula>
    </tableColumn>
    <tableColumn id="27" xr3:uid="{00000000-0010-0000-0000-00001B000000}" name="Column27" headerRowDxfId="49" dataDxfId="48"/>
    <tableColumn id="5" xr3:uid="{00000000-0010-0000-0000-000005000000}" name="Column5" headerRowDxfId="47" dataDxfId="46"/>
    <tableColumn id="6" xr3:uid="{00000000-0010-0000-0000-000006000000}" name="Column6" headerRowDxfId="45" dataDxfId="44"/>
    <tableColumn id="7" xr3:uid="{00000000-0010-0000-0000-000007000000}" name="Column7" headerRowDxfId="43" dataDxfId="42"/>
    <tableColumn id="8" xr3:uid="{00000000-0010-0000-0000-000008000000}" name="Column8" headerRowDxfId="41" dataDxfId="40"/>
    <tableColumn id="9" xr3:uid="{00000000-0010-0000-0000-000009000000}" name="Column9" headerRowDxfId="39" dataDxfId="38"/>
    <tableColumn id="10" xr3:uid="{00000000-0010-0000-0000-00000A000000}" name="Column10" headerRowDxfId="37" dataDxfId="36"/>
    <tableColumn id="11" xr3:uid="{00000000-0010-0000-0000-00000B000000}" name="Column11" headerRowDxfId="35" dataDxfId="34"/>
    <tableColumn id="12" xr3:uid="{00000000-0010-0000-0000-00000C000000}" name="Column12" headerRowDxfId="33" dataDxfId="32"/>
    <tableColumn id="13" xr3:uid="{00000000-0010-0000-0000-00000D000000}" name="Column13" headerRowDxfId="31" dataDxfId="30"/>
    <tableColumn id="14" xr3:uid="{00000000-0010-0000-0000-00000E000000}" name="Column14" headerRowDxfId="29" dataDxfId="28"/>
    <tableColumn id="15" xr3:uid="{00000000-0010-0000-0000-00000F000000}" name="Column15" headerRowDxfId="27" dataDxfId="26"/>
    <tableColumn id="16" xr3:uid="{00000000-0010-0000-0000-000010000000}" name="Column16" headerRowDxfId="25" dataDxfId="24"/>
    <tableColumn id="17" xr3:uid="{00000000-0010-0000-0000-000011000000}" name="Column17" headerRowDxfId="23" dataDxfId="22"/>
    <tableColumn id="18" xr3:uid="{00000000-0010-0000-0000-000012000000}" name="Column18" headerRowDxfId="21" dataDxfId="20"/>
    <tableColumn id="19" xr3:uid="{00000000-0010-0000-0000-000013000000}" name="Column19" headerRowDxfId="19" dataDxfId="18"/>
    <tableColumn id="20" xr3:uid="{00000000-0010-0000-0000-000014000000}" name="Column20" headerRowDxfId="17" dataDxfId="16"/>
    <tableColumn id="21" xr3:uid="{00000000-0010-0000-0000-000015000000}" name="Column21" headerRowDxfId="15" dataDxfId="14"/>
    <tableColumn id="22" xr3:uid="{00000000-0010-0000-0000-000016000000}" name="Column22" headerRowDxfId="13" dataDxfId="12"/>
    <tableColumn id="23" xr3:uid="{00000000-0010-0000-0000-000017000000}" name="Column23" headerRowDxfId="11" dataDxfId="10"/>
    <tableColumn id="24" xr3:uid="{00000000-0010-0000-0000-000018000000}" name="Column24" headerRowDxfId="9" dataDxfId="8"/>
    <tableColumn id="1" xr3:uid="{5FB645EA-A5B2-41C2-A14F-08E01317BC32}" name="Kolona1" headerRowDxfId="7" dataDxfId="6"/>
    <tableColumn id="2" xr3:uid="{C07F7A35-8081-44BB-999A-0FB01328F21B}" name="Kolona2" headerRowDxfId="5" dataDxfId="4"/>
    <tableColumn id="3" xr3:uid="{65529860-785D-4E3A-9CCB-F7C5392C2468}" name="Kolona3" headerRowDxfId="3" dataDxfId="2"/>
    <tableColumn id="4" xr3:uid="{DF586643-982D-4ED5-B900-2D6857BD8604}" name="Kolona4" headerRowDxfId="1" dataDxfId="0"/>
  </tableColumns>
  <tableStyleInfo name="TableStyleLight1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51"/>
  <sheetViews>
    <sheetView tabSelected="1" zoomScale="80" zoomScaleNormal="80" workbookViewId="0">
      <pane xSplit="1" topLeftCell="B1" activePane="topRight" state="frozen"/>
      <selection pane="topRight" activeCell="F13" sqref="F13"/>
    </sheetView>
  </sheetViews>
  <sheetFormatPr defaultRowHeight="14.45"/>
  <cols>
    <col min="1" max="1" width="8.85546875" style="1"/>
    <col min="2" max="2" width="44.85546875" style="1" customWidth="1"/>
    <col min="3" max="4" width="11.7109375" style="1" customWidth="1"/>
    <col min="5" max="5" width="13.42578125" style="1" customWidth="1"/>
    <col min="6" max="25" width="11.42578125" customWidth="1"/>
  </cols>
  <sheetData>
    <row r="1" spans="1:30" ht="15">
      <c r="A1" s="23" t="s">
        <v>0</v>
      </c>
      <c r="B1" s="23" t="s">
        <v>1</v>
      </c>
      <c r="C1" s="23" t="s">
        <v>2</v>
      </c>
      <c r="D1" s="23" t="s">
        <v>3</v>
      </c>
      <c r="E1" s="21" t="s">
        <v>4</v>
      </c>
      <c r="F1" s="20">
        <v>24</v>
      </c>
      <c r="G1" s="20">
        <v>23</v>
      </c>
      <c r="H1" s="20">
        <v>22</v>
      </c>
      <c r="I1" s="20">
        <v>21</v>
      </c>
      <c r="J1" s="27">
        <v>20</v>
      </c>
      <c r="K1" s="49">
        <v>19</v>
      </c>
      <c r="L1" s="20">
        <v>18</v>
      </c>
      <c r="M1" s="36">
        <v>17</v>
      </c>
      <c r="N1" s="41">
        <v>16</v>
      </c>
      <c r="O1" s="49">
        <v>15</v>
      </c>
      <c r="P1" s="20">
        <v>14</v>
      </c>
      <c r="Q1" s="20">
        <v>13</v>
      </c>
      <c r="R1" s="20">
        <v>12</v>
      </c>
      <c r="S1" s="20">
        <v>11</v>
      </c>
      <c r="T1" s="20">
        <v>10</v>
      </c>
      <c r="U1" s="20">
        <v>9</v>
      </c>
      <c r="V1" s="20">
        <v>8</v>
      </c>
      <c r="W1" s="20">
        <v>7</v>
      </c>
      <c r="X1" s="20">
        <v>6</v>
      </c>
      <c r="Y1" s="20">
        <v>5</v>
      </c>
      <c r="Z1" s="20">
        <v>4</v>
      </c>
      <c r="AA1" s="20">
        <v>3</v>
      </c>
      <c r="AB1" s="20">
        <v>2</v>
      </c>
      <c r="AC1" s="20">
        <v>1</v>
      </c>
      <c r="AD1" s="20">
        <v>0</v>
      </c>
    </row>
    <row r="2" spans="1:30" ht="15">
      <c r="A2" s="24"/>
      <c r="B2" s="24"/>
      <c r="C2" s="24"/>
      <c r="D2" s="24"/>
      <c r="E2" s="22"/>
      <c r="F2" s="99" t="s">
        <v>5</v>
      </c>
      <c r="G2" s="100"/>
      <c r="H2" s="100"/>
      <c r="I2" s="100"/>
      <c r="J2" s="101"/>
      <c r="K2" s="99" t="s">
        <v>6</v>
      </c>
      <c r="L2" s="100"/>
      <c r="M2" s="102"/>
      <c r="N2" s="43" t="s">
        <v>7</v>
      </c>
      <c r="O2" s="13" t="s">
        <v>8</v>
      </c>
      <c r="P2" s="8" t="s">
        <v>9</v>
      </c>
      <c r="Q2" s="8" t="s">
        <v>10</v>
      </c>
      <c r="R2" s="8" t="s">
        <v>11</v>
      </c>
      <c r="S2" s="8" t="s">
        <v>12</v>
      </c>
      <c r="T2" s="8" t="s">
        <v>13</v>
      </c>
      <c r="U2" s="8" t="s">
        <v>14</v>
      </c>
      <c r="V2" s="8" t="s">
        <v>15</v>
      </c>
      <c r="W2" s="8" t="s">
        <v>16</v>
      </c>
      <c r="X2" s="8" t="s">
        <v>17</v>
      </c>
      <c r="Y2" s="8" t="s">
        <v>18</v>
      </c>
      <c r="Z2" s="8" t="s">
        <v>19</v>
      </c>
      <c r="AA2" s="8" t="s">
        <v>20</v>
      </c>
      <c r="AB2" s="8" t="s">
        <v>21</v>
      </c>
      <c r="AC2" s="8" t="s">
        <v>22</v>
      </c>
      <c r="AD2" s="8" t="s">
        <v>23</v>
      </c>
    </row>
    <row r="3" spans="1:30" ht="14.25" customHeight="1">
      <c r="A3" s="2" t="s">
        <v>24</v>
      </c>
      <c r="B3" s="44" t="str">
        <f>BIN2HEX(
IF(ISBLANK(F3),0,F3),1)&amp;
BIN2HEX(
IF(ISBLANK(G3),0,G3)&amp;
IF(ISBLANK(H3),0,H3)&amp;
IF(ISBLANK(I3),0,I3)&amp;
IF(ISBLANK(J3),0,J3)&amp;
IF(ISBLANK(K3),0,K3)&amp;
IF(ISBLANK(L3),0,L3)&amp;
IF(ISBLANK(M3),0,M3)&amp;
IF(ISBLANK(N3),0,N3),2)&amp;
BIN2HEX(
IF(ISBLANK(O3),0,O3)&amp;
IF(ISBLANK(P3),0,P3)&amp;
IF(ISBLANK(Q3),0,Q3)&amp;
IF(ISBLANK(R3),0,R3)&amp;
IF(ISBLANK(S3),0,S3)&amp;
IF(ISBLANK(T3),0,T3)&amp;
IF(ISBLANK(U3),0,U3)&amp;
IF(ISBLANK(V3),0,V3),2)&amp;
BIN2HEX(
IF(ISBLANK(W3),0,W3)&amp;
IF(ISBLANK(X3),0,X3)&amp;
IF(ISBLANK(Y3),0,Y3)&amp;
IF(ISBLANK(Z3),0,Z3)&amp;
IF(ISBLANK(AA3),0,AA3)&amp;
IF(ISBLANK(AB3),0,AB3)&amp;
IF(ISBLANK(AC3),0,AC3)&amp;
IF(ISBLANK(AD3),0,AD3),2)</f>
        <v>0040000</v>
      </c>
      <c r="C3" s="14" t="str">
        <f>BIN2HEX(
IF(ISBLANK(F3),0,F3) &amp;
IF(ISBLANK(G3),0,G3)&amp;
IF(ISBLANK(H3),0,H3) &amp;
IF(ISBLANK(I3),0,I3) &amp;
IF(ISBLANK(J3),0,J3))</f>
        <v>0</v>
      </c>
      <c r="D3" s="14" t="str">
        <f t="shared" ref="D3:D29" si="0">BIN2HEX(
IF(ISBLANK(K3),0,K3)&amp;
IF(ISBLANK(L3),0,L3)&amp;
IF(ISBLANK(M3),0,M3)
)</f>
        <v>2</v>
      </c>
      <c r="E3" s="7"/>
      <c r="F3" s="12"/>
      <c r="G3" s="12"/>
      <c r="H3" s="12"/>
      <c r="I3" s="26"/>
      <c r="J3" s="28"/>
      <c r="K3" s="25">
        <v>0</v>
      </c>
      <c r="L3" s="25">
        <v>1</v>
      </c>
      <c r="M3" s="50">
        <v>0</v>
      </c>
      <c r="N3" s="42"/>
      <c r="O3" s="46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</row>
    <row r="4" spans="1:30" ht="15">
      <c r="A4" s="25" t="str">
        <f t="shared" ref="A4:A16" si="1">DEC2HEX(HEX2DEC(LEFT(A3,LEN(A3)-1))+1)&amp;"h"</f>
        <v>1h</v>
      </c>
      <c r="B4" s="2" t="str">
        <f t="shared" ref="B4:B29" si="2">BIN2HEX(
IF(ISBLANK(F4),0,F4),1)&amp;
BIN2HEX(
IF(ISBLANK(G4),0,G4)&amp;
IF(ISBLANK(H4),0,H4)&amp;
IF(ISBLANK(I4),0,I4)&amp;
IF(ISBLANK(J4),0,J4)&amp;
IF(ISBLANK(K4),0,K4)&amp;
IF(ISBLANK(L4),0,L4)&amp;
IF(ISBLANK(M4),0,M4)&amp;
IF(ISBLANK(N4),0,N4),2)&amp;
BIN2HEX(
IF(ISBLANK(O4),0,O4)&amp;
IF(ISBLANK(P4),0,P4)&amp;
IF(ISBLANK(Q4),0,Q4)&amp;
IF(ISBLANK(R4),0,R4)&amp;
IF(ISBLANK(S4),0,S4)&amp;
IF(ISBLANK(T4),0,T4)&amp;
IF(ISBLANK(U4),0,U4)&amp;
IF(ISBLANK(V4),0,V4),2)&amp;
BIN2HEX(
IF(ISBLANK(W4),0,W4)&amp;
IF(ISBLANK(X4),0,X4)&amp;
IF(ISBLANK(Y4),0,Y4)&amp;
IF(ISBLANK(Z4),0,Z4)&amp;
IF(ISBLANK(AA4),0,AA4)&amp;
IF(ISBLANK(AB4),0,AB4)&amp;
IF(ISBLANK(AC4),0,AC4)&amp;
IF(ISBLANK(AD4),0,AD4),2)</f>
        <v>00A0000</v>
      </c>
      <c r="C4" s="14" t="str">
        <f>BIN2HEX(
IF(ISBLANK(F4),0,F4) &amp;
IF(ISBLANK(G4),0,G4)&amp;
IF(ISBLANK(H4),0,H4) &amp;
IF(ISBLANK(I4),0,I4) &amp;
IF(ISBLANK(J4),0,J4))</f>
        <v>0</v>
      </c>
      <c r="D4" s="14" t="str">
        <f t="shared" si="0"/>
        <v>5</v>
      </c>
      <c r="E4" s="4"/>
      <c r="F4" s="9"/>
      <c r="G4" s="9"/>
      <c r="H4" s="9"/>
      <c r="I4" s="9"/>
      <c r="J4" s="29"/>
      <c r="K4" s="25">
        <v>1</v>
      </c>
      <c r="L4" s="25">
        <v>0</v>
      </c>
      <c r="M4" s="25">
        <v>1</v>
      </c>
      <c r="N4" s="47"/>
      <c r="O4" s="11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</row>
    <row r="5" spans="1:30" ht="15">
      <c r="A5" s="25" t="str">
        <f t="shared" si="1"/>
        <v>2h</v>
      </c>
      <c r="B5" s="2" t="str">
        <f>BIN2HEX(
IF(ISBLANK(F5),0,F5),1)&amp;
BIN2HEX(
IF(ISBLANK(G5),0,G5)&amp;
IF(ISBLANK(H5),0,H5)&amp;
IF(ISBLANK(I5),0,I5)&amp;
IF(ISBLANK(J5),0,J5)&amp;
IF(ISBLANK(K5),0,K5)&amp;
IF(ISBLANK(L5),0,L5)&amp;
IF(ISBLANK(M5),0,M5)&amp;
IF(ISBLANK(N5),0,N5),2)&amp;
BIN2HEX(
IF(ISBLANK(O5),0,O5)&amp;
IF(ISBLANK(P5),0,P5)&amp;
IF(ISBLANK(Q5),0,Q5)&amp;
IF(ISBLANK(R5),0,R5)&amp;
IF(ISBLANK(S5),0,S5)&amp;
IF(ISBLANK(T5),0,T5)&amp;
IF(ISBLANK(U5),0,U5)&amp;
IF(ISBLANK(V5),0,V5),2)&amp;
BIN2HEX(
IF(ISBLANK(W5),0,W5)&amp;
IF(ISBLANK(X5),0,X5)&amp;
IF(ISBLANK(Y5),0,Y5)&amp;
IF(ISBLANK(Z5),0,Z5)&amp;
IF(ISBLANK(AA5),0,AA5)&amp;
IF(ISBLANK(AB5),0,AB5)&amp;
IF(ISBLANK(AC5),0,AC5)&amp;
IF(ISBLANK(AD5),0,AD5),2)</f>
        <v>1A20001</v>
      </c>
      <c r="C5" s="14" t="str">
        <f>BIN2HEX(
IF(ISBLANK(F5),0,F5) &amp;
IF(ISBLANK(G5),0,G5)&amp;
IF(ISBLANK(H5),0,H5) &amp;
IF(ISBLANK(I5),0,I5) &amp;
IF(ISBLANK(J5),0,J5))</f>
        <v>1A</v>
      </c>
      <c r="D5" s="14" t="str">
        <f t="shared" si="0"/>
        <v>1</v>
      </c>
      <c r="E5" s="4"/>
      <c r="F5" s="60" t="s">
        <v>25</v>
      </c>
      <c r="G5" s="61" t="s">
        <v>25</v>
      </c>
      <c r="H5" s="42" t="s">
        <v>26</v>
      </c>
      <c r="I5" s="52" t="s">
        <v>25</v>
      </c>
      <c r="J5" s="52" t="s">
        <v>26</v>
      </c>
      <c r="K5" s="25">
        <v>0</v>
      </c>
      <c r="L5" s="25">
        <v>0</v>
      </c>
      <c r="M5" s="25">
        <v>1</v>
      </c>
      <c r="N5" s="42"/>
      <c r="O5" s="11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>
        <v>1</v>
      </c>
    </row>
    <row r="6" spans="1:30" ht="15">
      <c r="A6" s="25" t="str">
        <f t="shared" si="1"/>
        <v>3h</v>
      </c>
      <c r="B6" s="2" t="str">
        <f t="shared" si="2"/>
        <v>1420006</v>
      </c>
      <c r="C6" s="14" t="str">
        <f t="shared" ref="C3:C17" si="3">BIN2HEX(
IF(ISBLANK(F6),0,F6) &amp;
IF(ISBLANK(G6),0,G6)&amp;
IF(ISBLANK(H6),0,H6) &amp;
IF(ISBLANK(I6),0,I6) &amp;
IF(ISBLANK(J6),0,J6))</f>
        <v>14</v>
      </c>
      <c r="D6" s="14" t="str">
        <f t="shared" si="0"/>
        <v>1</v>
      </c>
      <c r="E6" s="4"/>
      <c r="F6" s="9" t="s">
        <v>25</v>
      </c>
      <c r="G6" s="9" t="s">
        <v>26</v>
      </c>
      <c r="H6" s="9" t="s">
        <v>25</v>
      </c>
      <c r="I6" s="9" t="s">
        <v>26</v>
      </c>
      <c r="J6" s="30" t="s">
        <v>26</v>
      </c>
      <c r="K6" s="25">
        <v>0</v>
      </c>
      <c r="L6" s="25">
        <v>0</v>
      </c>
      <c r="M6" s="25">
        <v>1</v>
      </c>
      <c r="N6" s="47"/>
      <c r="O6" s="11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>
        <v>1</v>
      </c>
      <c r="AC6" s="48">
        <v>1</v>
      </c>
      <c r="AD6" s="48"/>
    </row>
    <row r="7" spans="1:30" ht="15">
      <c r="A7" s="25" t="str">
        <f t="shared" si="1"/>
        <v>4h</v>
      </c>
      <c r="B7" s="2" t="str">
        <f t="shared" si="2"/>
        <v>1A20009</v>
      </c>
      <c r="C7" s="14" t="str">
        <f t="shared" si="3"/>
        <v>1A</v>
      </c>
      <c r="D7" s="14" t="str">
        <f t="shared" si="0"/>
        <v>1</v>
      </c>
      <c r="E7" s="4"/>
      <c r="F7" s="60" t="s">
        <v>25</v>
      </c>
      <c r="G7" s="61" t="s">
        <v>25</v>
      </c>
      <c r="H7" s="42" t="s">
        <v>26</v>
      </c>
      <c r="I7" s="52" t="s">
        <v>25</v>
      </c>
      <c r="J7" s="52" t="s">
        <v>26</v>
      </c>
      <c r="K7" s="25">
        <v>0</v>
      </c>
      <c r="L7" s="25">
        <v>0</v>
      </c>
      <c r="M7" s="25">
        <v>1</v>
      </c>
      <c r="N7" s="42"/>
      <c r="O7" s="11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>
        <v>1</v>
      </c>
      <c r="AB7" s="48"/>
      <c r="AC7" s="48"/>
      <c r="AD7" s="48">
        <v>1</v>
      </c>
    </row>
    <row r="8" spans="1:30" ht="15">
      <c r="A8" s="25" t="str">
        <f t="shared" si="1"/>
        <v>5h</v>
      </c>
      <c r="B8" s="2" t="str">
        <f t="shared" si="2"/>
        <v>0000006</v>
      </c>
      <c r="C8" s="14" t="str">
        <f t="shared" si="3"/>
        <v>0</v>
      </c>
      <c r="D8" s="14" t="str">
        <f t="shared" si="0"/>
        <v>0</v>
      </c>
      <c r="E8" s="4"/>
      <c r="F8" s="9"/>
      <c r="G8" s="9"/>
      <c r="H8" s="9"/>
      <c r="I8" s="9"/>
      <c r="J8" s="31"/>
      <c r="K8" s="51"/>
      <c r="L8" s="25"/>
      <c r="M8" s="37"/>
      <c r="N8" s="42"/>
      <c r="O8" s="11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>
        <v>1</v>
      </c>
      <c r="AC8" s="48">
        <v>1</v>
      </c>
      <c r="AD8" s="48"/>
    </row>
    <row r="9" spans="1:30" ht="15">
      <c r="A9" s="25" t="str">
        <f t="shared" si="1"/>
        <v>6h</v>
      </c>
      <c r="B9" s="2" t="str">
        <f t="shared" si="2"/>
        <v>0660030</v>
      </c>
      <c r="C9" s="14" t="str">
        <f t="shared" si="3"/>
        <v>6</v>
      </c>
      <c r="D9" s="14" t="str">
        <f t="shared" si="0"/>
        <v>3</v>
      </c>
      <c r="E9" s="4"/>
      <c r="F9" s="9" t="s">
        <v>26</v>
      </c>
      <c r="G9" s="9" t="s">
        <v>26</v>
      </c>
      <c r="H9" s="9" t="s">
        <v>25</v>
      </c>
      <c r="I9" s="9" t="s">
        <v>25</v>
      </c>
      <c r="J9" s="30" t="s">
        <v>26</v>
      </c>
      <c r="K9" s="25">
        <v>0</v>
      </c>
      <c r="L9" s="25">
        <v>1</v>
      </c>
      <c r="M9" s="50">
        <v>1</v>
      </c>
      <c r="N9" s="47"/>
      <c r="O9" s="11"/>
      <c r="P9" s="48"/>
      <c r="Q9" s="48"/>
      <c r="R9" s="48"/>
      <c r="S9" s="48"/>
      <c r="T9" s="48"/>
      <c r="U9" s="48"/>
      <c r="V9" s="48"/>
      <c r="W9" s="48"/>
      <c r="X9" s="48"/>
      <c r="Y9" s="48">
        <v>1</v>
      </c>
      <c r="Z9" s="48">
        <v>1</v>
      </c>
      <c r="AA9" s="48"/>
      <c r="AB9" s="48"/>
      <c r="AC9" s="48"/>
      <c r="AD9" s="48"/>
    </row>
    <row r="10" spans="1:30" ht="15">
      <c r="A10" s="25" t="str">
        <f t="shared" si="1"/>
        <v>7h</v>
      </c>
      <c r="B10" s="2" t="str">
        <f t="shared" si="2"/>
        <v>00000C0</v>
      </c>
      <c r="C10" s="14" t="str">
        <f t="shared" si="3"/>
        <v>0</v>
      </c>
      <c r="D10" s="14" t="str">
        <f t="shared" si="0"/>
        <v>0</v>
      </c>
      <c r="E10" s="4"/>
      <c r="F10" s="9"/>
      <c r="G10" s="9"/>
      <c r="H10" s="9"/>
      <c r="I10" s="9"/>
      <c r="J10" s="30"/>
      <c r="K10" s="51"/>
      <c r="L10" s="25"/>
      <c r="M10" s="37"/>
      <c r="N10" s="42"/>
      <c r="O10" s="11"/>
      <c r="P10" s="48"/>
      <c r="Q10" s="48"/>
      <c r="R10" s="48"/>
      <c r="S10" s="48"/>
      <c r="T10" s="48"/>
      <c r="U10" s="48"/>
      <c r="V10" s="48"/>
      <c r="W10" s="48">
        <v>1</v>
      </c>
      <c r="X10" s="48">
        <v>1</v>
      </c>
      <c r="Y10" s="48"/>
      <c r="Z10" s="48"/>
      <c r="AA10" s="48"/>
      <c r="AB10" s="48"/>
      <c r="AC10" s="48"/>
      <c r="AD10" s="48"/>
    </row>
    <row r="11" spans="1:30" ht="15">
      <c r="A11" s="25" t="str">
        <f t="shared" si="1"/>
        <v>8h</v>
      </c>
      <c r="B11" s="2" t="str">
        <f t="shared" si="2"/>
        <v>0860030</v>
      </c>
      <c r="C11" s="14" t="str">
        <f t="shared" si="3"/>
        <v>8</v>
      </c>
      <c r="D11" s="14" t="str">
        <f t="shared" si="0"/>
        <v>3</v>
      </c>
      <c r="E11" s="4"/>
      <c r="F11" s="9" t="s">
        <v>26</v>
      </c>
      <c r="G11" s="9" t="s">
        <v>25</v>
      </c>
      <c r="H11" s="9" t="s">
        <v>26</v>
      </c>
      <c r="I11" s="9" t="s">
        <v>26</v>
      </c>
      <c r="J11" s="31" t="s">
        <v>26</v>
      </c>
      <c r="K11" s="25">
        <v>0</v>
      </c>
      <c r="L11" s="25">
        <v>1</v>
      </c>
      <c r="M11" s="50">
        <v>1</v>
      </c>
      <c r="N11" s="47"/>
      <c r="O11" s="11"/>
      <c r="P11" s="48"/>
      <c r="Q11" s="48"/>
      <c r="R11" s="48"/>
      <c r="S11" s="48"/>
      <c r="T11" s="48"/>
      <c r="U11" s="48"/>
      <c r="V11" s="48"/>
      <c r="W11" s="48"/>
      <c r="X11" s="48"/>
      <c r="Y11" s="48">
        <v>1</v>
      </c>
      <c r="Z11" s="48">
        <v>1</v>
      </c>
      <c r="AA11" s="48"/>
      <c r="AB11" s="48"/>
      <c r="AC11" s="48"/>
      <c r="AD11" s="48"/>
    </row>
    <row r="12" spans="1:30" ht="15">
      <c r="A12" s="25" t="str">
        <f t="shared" si="1"/>
        <v>9h</v>
      </c>
      <c r="B12" s="2" t="str">
        <f t="shared" si="2"/>
        <v>0000100</v>
      </c>
      <c r="C12" s="14" t="str">
        <f t="shared" si="3"/>
        <v>0</v>
      </c>
      <c r="D12" s="14" t="str">
        <f t="shared" si="0"/>
        <v>0</v>
      </c>
      <c r="E12" s="4"/>
      <c r="F12" s="9"/>
      <c r="G12" s="9"/>
      <c r="H12" s="9"/>
      <c r="I12" s="9"/>
      <c r="J12" s="30"/>
      <c r="K12" s="51"/>
      <c r="L12" s="25"/>
      <c r="M12" s="37"/>
      <c r="N12" s="42"/>
      <c r="O12" s="11"/>
      <c r="P12" s="48"/>
      <c r="Q12" s="48"/>
      <c r="R12" s="48"/>
      <c r="S12" s="48"/>
      <c r="T12" s="48"/>
      <c r="U12" s="48"/>
      <c r="V12" s="48">
        <v>1</v>
      </c>
      <c r="W12" s="48"/>
      <c r="X12" s="48"/>
      <c r="Y12" s="48"/>
      <c r="Z12" s="48"/>
      <c r="AA12" s="48"/>
      <c r="AB12" s="48"/>
      <c r="AC12" s="48"/>
      <c r="AD12" s="48"/>
    </row>
    <row r="13" spans="1:30" ht="15">
      <c r="A13" s="25" t="str">
        <f t="shared" si="1"/>
        <v>Ah</v>
      </c>
      <c r="B13" s="2" t="str">
        <f t="shared" si="2"/>
        <v>1420206</v>
      </c>
      <c r="C13" s="14" t="str">
        <f t="shared" si="3"/>
        <v>14</v>
      </c>
      <c r="D13" s="14" t="str">
        <f t="shared" si="0"/>
        <v>1</v>
      </c>
      <c r="E13" s="4"/>
      <c r="F13" s="9" t="s">
        <v>25</v>
      </c>
      <c r="G13" s="9" t="s">
        <v>26</v>
      </c>
      <c r="H13" s="9" t="s">
        <v>25</v>
      </c>
      <c r="I13" s="9" t="s">
        <v>26</v>
      </c>
      <c r="J13" s="30" t="s">
        <v>26</v>
      </c>
      <c r="K13" s="25">
        <v>0</v>
      </c>
      <c r="L13" s="25">
        <v>0</v>
      </c>
      <c r="M13" s="25">
        <v>1</v>
      </c>
      <c r="N13" s="42"/>
      <c r="O13" s="11"/>
      <c r="P13" s="48"/>
      <c r="Q13" s="48"/>
      <c r="R13" s="48"/>
      <c r="S13" s="48"/>
      <c r="T13" s="48"/>
      <c r="U13" s="48">
        <v>1</v>
      </c>
      <c r="V13" s="48"/>
      <c r="W13" s="48"/>
      <c r="X13" s="48"/>
      <c r="Y13" s="48"/>
      <c r="Z13" s="48"/>
      <c r="AA13" s="48"/>
      <c r="AB13" s="48">
        <v>1</v>
      </c>
      <c r="AC13" s="48">
        <v>1</v>
      </c>
      <c r="AD13" s="48"/>
    </row>
    <row r="14" spans="1:30" s="6" customFormat="1" ht="15">
      <c r="A14" s="25" t="str">
        <f t="shared" si="1"/>
        <v>Bh</v>
      </c>
      <c r="B14" s="2" t="str">
        <f t="shared" si="2"/>
        <v>0000009</v>
      </c>
      <c r="C14" s="14" t="str">
        <f t="shared" si="3"/>
        <v>0</v>
      </c>
      <c r="D14" s="14" t="str">
        <f t="shared" si="0"/>
        <v>0</v>
      </c>
      <c r="E14" s="4"/>
      <c r="F14" s="9"/>
      <c r="G14" s="9"/>
      <c r="H14" s="9"/>
      <c r="I14" s="9"/>
      <c r="J14" s="31"/>
      <c r="K14" s="51"/>
      <c r="L14" s="25"/>
      <c r="M14" s="37"/>
      <c r="N14" s="42"/>
      <c r="O14" s="11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>
        <v>1</v>
      </c>
      <c r="AB14" s="48"/>
      <c r="AC14" s="48"/>
      <c r="AD14" s="48">
        <v>1</v>
      </c>
    </row>
    <row r="15" spans="1:30" ht="15">
      <c r="A15" s="25" t="str">
        <f t="shared" si="1"/>
        <v>Ch</v>
      </c>
      <c r="B15" s="2" t="str">
        <f t="shared" si="2"/>
        <v>0000400</v>
      </c>
      <c r="C15" s="14" t="str">
        <f t="shared" si="3"/>
        <v>0</v>
      </c>
      <c r="D15" s="14" t="str">
        <f t="shared" si="0"/>
        <v>0</v>
      </c>
      <c r="E15" s="4"/>
      <c r="F15" s="9"/>
      <c r="G15" s="9"/>
      <c r="H15" s="9"/>
      <c r="I15" s="9"/>
      <c r="J15" s="30"/>
      <c r="K15" s="10"/>
      <c r="L15" s="9"/>
      <c r="M15" s="38"/>
      <c r="N15" s="47"/>
      <c r="O15" s="11"/>
      <c r="P15" s="48"/>
      <c r="Q15" s="48"/>
      <c r="R15" s="48"/>
      <c r="S15" s="48"/>
      <c r="T15" s="48">
        <v>1</v>
      </c>
      <c r="U15" s="48"/>
      <c r="V15" s="48"/>
      <c r="W15" s="48"/>
      <c r="X15" s="48"/>
      <c r="Y15" s="48"/>
      <c r="Z15" s="48"/>
      <c r="AA15" s="48"/>
      <c r="AB15" s="48"/>
      <c r="AC15" s="48"/>
      <c r="AD15" s="48"/>
    </row>
    <row r="16" spans="1:30" ht="15">
      <c r="A16" s="25" t="str">
        <f t="shared" si="1"/>
        <v>Dh</v>
      </c>
      <c r="B16" s="2" t="str">
        <f t="shared" si="2"/>
        <v>0000400</v>
      </c>
      <c r="C16" s="14" t="str">
        <f t="shared" si="3"/>
        <v>0</v>
      </c>
      <c r="D16" s="14" t="str">
        <f t="shared" si="0"/>
        <v>0</v>
      </c>
      <c r="E16" s="4"/>
      <c r="F16" s="9"/>
      <c r="G16" s="9"/>
      <c r="H16" s="9"/>
      <c r="I16" s="9"/>
      <c r="J16" s="30"/>
      <c r="K16" s="51"/>
      <c r="L16" s="25"/>
      <c r="M16" s="37"/>
      <c r="N16" s="42"/>
      <c r="O16" s="11"/>
      <c r="P16" s="48"/>
      <c r="Q16" s="48"/>
      <c r="R16" s="48"/>
      <c r="S16" s="48"/>
      <c r="T16" s="48">
        <v>1</v>
      </c>
      <c r="U16" s="48"/>
      <c r="V16" s="48"/>
      <c r="W16" s="48"/>
      <c r="X16" s="48"/>
      <c r="Y16" s="48"/>
      <c r="Z16" s="48"/>
      <c r="AA16" s="48"/>
      <c r="AB16" s="48"/>
      <c r="AC16" s="48"/>
      <c r="AD16" s="48"/>
    </row>
    <row r="17" spans="1:30" ht="15">
      <c r="A17" s="15" t="str">
        <f>DEC2HEX(HEX2DEC(LEFT(A16,LEN(A16)-1))+1)&amp;"h"</f>
        <v>Eh</v>
      </c>
      <c r="B17" s="2" t="str">
        <f t="shared" si="2"/>
        <v>1421804</v>
      </c>
      <c r="C17" s="14" t="str">
        <f t="shared" si="3"/>
        <v>14</v>
      </c>
      <c r="D17" s="16" t="str">
        <f t="shared" si="0"/>
        <v>1</v>
      </c>
      <c r="E17" s="17"/>
      <c r="F17" s="9" t="s">
        <v>25</v>
      </c>
      <c r="G17" s="9" t="s">
        <v>26</v>
      </c>
      <c r="H17" s="9" t="s">
        <v>25</v>
      </c>
      <c r="I17" s="9" t="s">
        <v>26</v>
      </c>
      <c r="J17" s="30" t="s">
        <v>26</v>
      </c>
      <c r="K17" s="25">
        <v>0</v>
      </c>
      <c r="L17" s="25">
        <v>0</v>
      </c>
      <c r="M17" s="25">
        <v>1</v>
      </c>
      <c r="N17" s="42"/>
      <c r="O17" s="32"/>
      <c r="P17" s="33"/>
      <c r="Q17" s="33"/>
      <c r="R17" s="33">
        <v>1</v>
      </c>
      <c r="S17" s="33">
        <v>1</v>
      </c>
      <c r="T17" s="33"/>
      <c r="U17" s="33"/>
      <c r="V17" s="33"/>
      <c r="W17" s="33"/>
      <c r="X17" s="33"/>
      <c r="Y17" s="33"/>
      <c r="Z17" s="25"/>
      <c r="AA17" s="25"/>
      <c r="AB17" s="25">
        <v>1</v>
      </c>
      <c r="AC17" s="25"/>
      <c r="AD17" s="33"/>
    </row>
    <row r="18" spans="1:30" ht="15">
      <c r="A18" s="15" t="s">
        <v>27</v>
      </c>
      <c r="B18" s="15" t="str">
        <f t="shared" si="2"/>
        <v>000020D</v>
      </c>
      <c r="C18" s="16" t="str">
        <f>BIN2HEX(
IF(ISBLANK(F18),0,F18) &amp;
IF(ISBLANK(G18),0,G18)&amp;
IF(ISBLANK(H18),0,H18) &amp;
IF(ISBLANK(I18),0,I18) &amp;
IF(ISBLANK(J18),0,J18))</f>
        <v>0</v>
      </c>
      <c r="D18" s="16" t="str">
        <f t="shared" si="0"/>
        <v>0</v>
      </c>
      <c r="E18" s="17"/>
      <c r="F18" s="9"/>
      <c r="G18" s="9"/>
      <c r="H18" s="9"/>
      <c r="I18" s="9"/>
      <c r="J18" s="31"/>
      <c r="K18" s="51"/>
      <c r="L18" s="25"/>
      <c r="M18" s="37"/>
      <c r="N18" s="42"/>
      <c r="O18" s="32"/>
      <c r="P18" s="33"/>
      <c r="Q18" s="33"/>
      <c r="R18" s="33"/>
      <c r="S18" s="33"/>
      <c r="T18" s="33"/>
      <c r="U18" s="33">
        <v>1</v>
      </c>
      <c r="V18" s="33"/>
      <c r="W18" s="33"/>
      <c r="X18" s="33"/>
      <c r="Y18" s="33"/>
      <c r="Z18" s="25"/>
      <c r="AA18" s="25">
        <v>1</v>
      </c>
      <c r="AB18" s="25">
        <v>1</v>
      </c>
      <c r="AC18" s="25"/>
      <c r="AD18" s="33">
        <v>1</v>
      </c>
    </row>
    <row r="19" spans="1:30" ht="15">
      <c r="A19" s="15">
        <v>10</v>
      </c>
      <c r="B19" s="15" t="str">
        <f t="shared" si="2"/>
        <v>0002000</v>
      </c>
      <c r="C19" s="16" t="str">
        <f>BIN2HEX(
IF(ISBLANK(F19),0,F19) &amp;
IF(ISBLANK(G19),0,G19)&amp;
IF(ISBLANK(H19),0,H19) &amp;
IF(ISBLANK(I19),0,I19) &amp;
IF(ISBLANK(J19),0,J19))</f>
        <v>0</v>
      </c>
      <c r="D19" s="16" t="str">
        <f t="shared" si="0"/>
        <v>0</v>
      </c>
      <c r="E19" s="17"/>
      <c r="F19" s="18"/>
      <c r="G19" s="18"/>
      <c r="H19" s="18"/>
      <c r="I19" s="18"/>
      <c r="J19" s="19"/>
      <c r="K19" s="18"/>
      <c r="L19" s="18"/>
      <c r="M19" s="39"/>
      <c r="N19" s="42"/>
      <c r="O19" s="32"/>
      <c r="P19" s="33"/>
      <c r="Q19" s="33">
        <v>1</v>
      </c>
      <c r="R19" s="33"/>
      <c r="S19" s="33"/>
      <c r="T19" s="33"/>
      <c r="U19" s="33"/>
      <c r="V19" s="33"/>
      <c r="W19" s="33"/>
      <c r="X19" s="33"/>
      <c r="Y19" s="33"/>
      <c r="Z19" s="25"/>
      <c r="AA19" s="25"/>
      <c r="AB19" s="25"/>
      <c r="AC19" s="25"/>
      <c r="AD19" s="33"/>
    </row>
    <row r="20" spans="1:30" ht="15">
      <c r="A20" s="15">
        <v>11</v>
      </c>
      <c r="B20" s="15" t="str">
        <f t="shared" si="2"/>
        <v>0002000</v>
      </c>
      <c r="C20" s="16" t="str">
        <f>BIN2HEX(
IF(ISBLANK(F20),0,F20) &amp;
IF(ISBLANK(G20),0,G20)&amp;
IF(ISBLANK(H20),0,H20) &amp;
IF(ISBLANK(I20),0,I20) &amp;
IF(ISBLANK(J20),0,J20))</f>
        <v>0</v>
      </c>
      <c r="D20" s="16" t="str">
        <f t="shared" si="0"/>
        <v>0</v>
      </c>
      <c r="E20" s="17"/>
      <c r="F20" s="33"/>
      <c r="G20" s="33"/>
      <c r="H20" s="33"/>
      <c r="I20" s="33"/>
      <c r="J20" s="34"/>
      <c r="K20" s="51"/>
      <c r="L20" s="25"/>
      <c r="M20" s="37"/>
      <c r="N20" s="42"/>
      <c r="O20" s="32"/>
      <c r="P20" s="33"/>
      <c r="Q20" s="33">
        <v>1</v>
      </c>
      <c r="R20" s="33"/>
      <c r="S20" s="33"/>
      <c r="T20" s="33"/>
      <c r="U20" s="33"/>
      <c r="V20" s="33"/>
      <c r="W20" s="33"/>
      <c r="X20" s="33"/>
      <c r="Y20" s="33"/>
      <c r="Z20" s="25"/>
      <c r="AA20" s="25"/>
      <c r="AB20" s="25"/>
      <c r="AC20" s="25"/>
      <c r="AD20" s="33"/>
    </row>
    <row r="21" spans="1:30" ht="15">
      <c r="A21" s="15">
        <v>12</v>
      </c>
      <c r="B21" s="15" t="str">
        <f t="shared" si="2"/>
        <v>1421000</v>
      </c>
      <c r="C21" s="16" t="str">
        <f>BIN2HEX(
IF(ISBLANK(F21),0,F21) &amp;
IF(ISBLANK(G21),0,G21)&amp;
IF(ISBLANK(H21),0,H21) &amp;
IF(ISBLANK(I21),0,I21) &amp;
IF(ISBLANK(J21),0,J21))</f>
        <v>14</v>
      </c>
      <c r="D21" s="16" t="str">
        <f t="shared" si="0"/>
        <v>1</v>
      </c>
      <c r="E21" s="17"/>
      <c r="F21" s="9" t="s">
        <v>25</v>
      </c>
      <c r="G21" s="9" t="s">
        <v>26</v>
      </c>
      <c r="H21" s="9" t="s">
        <v>25</v>
      </c>
      <c r="I21" s="9" t="s">
        <v>26</v>
      </c>
      <c r="J21" s="30" t="s">
        <v>26</v>
      </c>
      <c r="K21" s="25">
        <v>0</v>
      </c>
      <c r="L21" s="25">
        <v>0</v>
      </c>
      <c r="M21" s="25">
        <v>1</v>
      </c>
      <c r="N21" s="42"/>
      <c r="O21" s="32"/>
      <c r="P21" s="33"/>
      <c r="Q21" s="33"/>
      <c r="R21" s="33">
        <v>1</v>
      </c>
      <c r="S21" s="33"/>
      <c r="T21" s="33"/>
      <c r="U21" s="33"/>
      <c r="V21" s="33"/>
      <c r="W21" s="33"/>
      <c r="X21" s="33"/>
      <c r="Y21" s="33"/>
      <c r="Z21" s="25"/>
      <c r="AA21" s="25"/>
      <c r="AB21" s="25"/>
      <c r="AC21" s="25"/>
      <c r="AD21" s="33"/>
    </row>
    <row r="22" spans="1:30" ht="15">
      <c r="A22" s="15">
        <v>13</v>
      </c>
      <c r="B22" s="15" t="str">
        <f t="shared" si="2"/>
        <v>0000806</v>
      </c>
      <c r="C22" s="16" t="str">
        <f>BIN2HEX(
IF(ISBLANK(F22),0,F22) &amp;
IF(ISBLANK(G22),0,G22)&amp;
IF(ISBLANK(H22),0,H22) &amp;
IF(ISBLANK(I22),0,I22) &amp;
IF(ISBLANK(J22),0,J22))</f>
        <v>0</v>
      </c>
      <c r="D22" s="16" t="str">
        <f t="shared" si="0"/>
        <v>0</v>
      </c>
      <c r="E22" s="17"/>
      <c r="F22" s="33"/>
      <c r="G22" s="33"/>
      <c r="H22" s="33"/>
      <c r="I22" s="33"/>
      <c r="J22" s="34"/>
      <c r="K22" s="33"/>
      <c r="L22" s="33"/>
      <c r="M22" s="40"/>
      <c r="N22" s="42"/>
      <c r="O22" s="32"/>
      <c r="P22" s="33"/>
      <c r="Q22" s="33"/>
      <c r="R22" s="33"/>
      <c r="S22" s="33">
        <v>1</v>
      </c>
      <c r="T22" s="33"/>
      <c r="U22" s="33"/>
      <c r="V22" s="33"/>
      <c r="W22" s="33"/>
      <c r="X22" s="33"/>
      <c r="Y22" s="33"/>
      <c r="Z22" s="25"/>
      <c r="AA22" s="25"/>
      <c r="AB22" s="25">
        <v>1</v>
      </c>
      <c r="AC22" s="25">
        <v>1</v>
      </c>
      <c r="AD22" s="33"/>
    </row>
    <row r="23" spans="1:30" ht="15">
      <c r="A23" s="15">
        <v>14</v>
      </c>
      <c r="B23" s="15" t="str">
        <f t="shared" si="2"/>
        <v>1A80000</v>
      </c>
      <c r="C23" s="16" t="str">
        <f>BIN2HEX(
IF(ISBLANK(F23),0,F23) &amp;
IF(ISBLANK(G23),0,G23)&amp;
IF(ISBLANK(H23),0,H23) &amp;
IF(ISBLANK(I23),0,I23) &amp;
IF(ISBLANK(J23),0,J23))</f>
        <v>1A</v>
      </c>
      <c r="D23" s="16" t="str">
        <f t="shared" si="0"/>
        <v>4</v>
      </c>
      <c r="E23" s="17"/>
      <c r="F23" s="60" t="s">
        <v>25</v>
      </c>
      <c r="G23" s="61" t="s">
        <v>25</v>
      </c>
      <c r="H23" s="42" t="s">
        <v>26</v>
      </c>
      <c r="I23" s="52" t="s">
        <v>25</v>
      </c>
      <c r="J23" s="52" t="s">
        <v>26</v>
      </c>
      <c r="K23" s="25">
        <v>1</v>
      </c>
      <c r="L23" s="25">
        <v>0</v>
      </c>
      <c r="M23" s="50">
        <v>0</v>
      </c>
      <c r="N23" s="42"/>
      <c r="O23" s="32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25"/>
      <c r="AA23" s="25"/>
      <c r="AB23" s="25"/>
      <c r="AC23" s="25"/>
      <c r="AD23" s="33"/>
    </row>
    <row r="24" spans="1:30" ht="15">
      <c r="A24" s="15">
        <v>15</v>
      </c>
      <c r="B24" s="15" t="str">
        <f t="shared" si="2"/>
        <v>1560030</v>
      </c>
      <c r="C24" s="16" t="str">
        <f t="shared" ref="C24:C29" si="4">BIN2HEX(
IF(ISBLANK(F24),0,F24) &amp;
IF(ISBLANK(G24),0,G24)&amp;
IF(ISBLANK(H24),0,H24) &amp;
IF(ISBLANK(I24),0,I24) &amp;
IF(ISBLANK(J24),0,J24))</f>
        <v>15</v>
      </c>
      <c r="D24" s="16" t="str">
        <f t="shared" si="0"/>
        <v>3</v>
      </c>
      <c r="E24" s="17"/>
      <c r="F24" s="33" t="s">
        <v>25</v>
      </c>
      <c r="G24" s="33" t="s">
        <v>26</v>
      </c>
      <c r="H24" s="33" t="s">
        <v>25</v>
      </c>
      <c r="I24" s="33" t="s">
        <v>26</v>
      </c>
      <c r="J24" s="34" t="s">
        <v>25</v>
      </c>
      <c r="K24" s="25">
        <v>0</v>
      </c>
      <c r="L24" s="25">
        <v>1</v>
      </c>
      <c r="M24" s="50">
        <v>1</v>
      </c>
      <c r="N24" s="42"/>
      <c r="O24" s="32"/>
      <c r="P24" s="33"/>
      <c r="Q24" s="33"/>
      <c r="R24" s="33"/>
      <c r="S24" s="33"/>
      <c r="T24" s="33"/>
      <c r="U24" s="33"/>
      <c r="V24" s="33"/>
      <c r="W24" s="33"/>
      <c r="X24" s="33"/>
      <c r="Y24" s="33">
        <v>1</v>
      </c>
      <c r="Z24" s="25">
        <v>1</v>
      </c>
      <c r="AA24" s="25"/>
      <c r="AB24" s="25"/>
      <c r="AC24" s="25"/>
      <c r="AD24" s="33"/>
    </row>
    <row r="25" spans="1:30" ht="14.45" customHeight="1">
      <c r="A25" s="15">
        <v>16</v>
      </c>
      <c r="B25" s="15" t="str">
        <f t="shared" si="2"/>
        <v>00000C0</v>
      </c>
      <c r="C25" s="16" t="str">
        <f t="shared" si="4"/>
        <v>0</v>
      </c>
      <c r="D25" s="16" t="str">
        <f t="shared" si="0"/>
        <v>0</v>
      </c>
      <c r="E25" s="17"/>
      <c r="F25" s="33"/>
      <c r="G25" s="33"/>
      <c r="H25" s="33"/>
      <c r="I25" s="33"/>
      <c r="J25" s="34"/>
      <c r="K25" s="33"/>
      <c r="L25" s="33"/>
      <c r="M25" s="40"/>
      <c r="N25" s="42"/>
      <c r="O25" s="32"/>
      <c r="P25" s="33"/>
      <c r="Q25" s="33"/>
      <c r="R25" s="33"/>
      <c r="S25" s="33"/>
      <c r="T25" s="33"/>
      <c r="U25" s="33"/>
      <c r="V25" s="33"/>
      <c r="W25" s="33">
        <v>1</v>
      </c>
      <c r="X25" s="33">
        <v>1</v>
      </c>
      <c r="Y25" s="33"/>
      <c r="Z25" s="25"/>
      <c r="AA25" s="25"/>
      <c r="AB25" s="25"/>
      <c r="AC25" s="25"/>
      <c r="AD25" s="33"/>
    </row>
    <row r="26" spans="1:30" ht="15">
      <c r="A26" s="15">
        <v>17</v>
      </c>
      <c r="B26" s="15" t="str">
        <f t="shared" si="2"/>
        <v>1760030</v>
      </c>
      <c r="C26" s="16" t="str">
        <f t="shared" si="4"/>
        <v>17</v>
      </c>
      <c r="D26" s="16" t="str">
        <f t="shared" si="0"/>
        <v>3</v>
      </c>
      <c r="E26" s="17"/>
      <c r="F26" s="33" t="s">
        <v>25</v>
      </c>
      <c r="G26" s="33" t="s">
        <v>26</v>
      </c>
      <c r="H26" s="33" t="s">
        <v>25</v>
      </c>
      <c r="I26" s="33" t="s">
        <v>25</v>
      </c>
      <c r="J26" s="34" t="s">
        <v>25</v>
      </c>
      <c r="K26" s="25">
        <v>0</v>
      </c>
      <c r="L26" s="25">
        <v>1</v>
      </c>
      <c r="M26" s="50">
        <v>1</v>
      </c>
      <c r="N26" s="42"/>
      <c r="O26" s="32"/>
      <c r="P26" s="33"/>
      <c r="Q26" s="33"/>
      <c r="R26" s="33"/>
      <c r="S26" s="33"/>
      <c r="T26" s="33"/>
      <c r="U26" s="33"/>
      <c r="V26" s="33"/>
      <c r="W26" s="33"/>
      <c r="X26" s="33"/>
      <c r="Y26" s="33">
        <v>1</v>
      </c>
      <c r="Z26" s="25">
        <v>1</v>
      </c>
      <c r="AA26" s="25"/>
      <c r="AB26" s="25"/>
      <c r="AC26" s="25"/>
      <c r="AD26" s="33"/>
    </row>
    <row r="27" spans="1:30" ht="15">
      <c r="A27" s="15">
        <v>18</v>
      </c>
      <c r="B27" s="15" t="str">
        <f t="shared" si="2"/>
        <v>0000100</v>
      </c>
      <c r="C27" s="16" t="str">
        <f t="shared" si="4"/>
        <v>0</v>
      </c>
      <c r="D27" s="16" t="str">
        <f t="shared" si="0"/>
        <v>0</v>
      </c>
      <c r="E27" s="17"/>
      <c r="F27" s="33"/>
      <c r="G27" s="33"/>
      <c r="H27" s="33"/>
      <c r="I27" s="33"/>
      <c r="J27" s="34"/>
      <c r="K27" s="33"/>
      <c r="L27" s="33"/>
      <c r="M27" s="40"/>
      <c r="N27" s="42"/>
      <c r="O27" s="32"/>
      <c r="P27" s="33"/>
      <c r="Q27" s="33"/>
      <c r="R27" s="33"/>
      <c r="S27" s="33"/>
      <c r="T27" s="33"/>
      <c r="U27" s="33"/>
      <c r="V27" s="33">
        <v>1</v>
      </c>
      <c r="W27" s="33"/>
      <c r="X27" s="33"/>
      <c r="Y27" s="33"/>
      <c r="Z27" s="25"/>
      <c r="AA27" s="25"/>
      <c r="AB27" s="25"/>
      <c r="AC27" s="25"/>
      <c r="AD27" s="33"/>
    </row>
    <row r="28" spans="1:30" ht="14.45" customHeight="1">
      <c r="A28" s="15">
        <v>19</v>
      </c>
      <c r="B28" s="15" t="str">
        <f t="shared" si="2"/>
        <v>0004001</v>
      </c>
      <c r="C28" s="16" t="str">
        <f t="shared" si="4"/>
        <v>0</v>
      </c>
      <c r="D28" s="16" t="str">
        <f t="shared" si="0"/>
        <v>0</v>
      </c>
      <c r="E28" s="17"/>
      <c r="F28" s="33"/>
      <c r="G28" s="33"/>
      <c r="H28" s="33"/>
      <c r="I28" s="33"/>
      <c r="J28" s="34"/>
      <c r="K28" s="33"/>
      <c r="L28" s="33"/>
      <c r="M28" s="40"/>
      <c r="N28" s="42"/>
      <c r="O28" s="32"/>
      <c r="P28" s="33">
        <v>1</v>
      </c>
      <c r="Q28" s="33"/>
      <c r="R28" s="33"/>
      <c r="S28" s="33"/>
      <c r="T28" s="33"/>
      <c r="U28" s="33"/>
      <c r="V28" s="33"/>
      <c r="W28" s="33"/>
      <c r="X28" s="33"/>
      <c r="Y28" s="33"/>
      <c r="Z28" s="25"/>
      <c r="AA28" s="25"/>
      <c r="AB28" s="25"/>
      <c r="AC28" s="25"/>
      <c r="AD28" s="33">
        <v>1</v>
      </c>
    </row>
    <row r="29" spans="1:30" ht="15">
      <c r="A29" s="15" t="s">
        <v>28</v>
      </c>
      <c r="B29" s="15" t="str">
        <f t="shared" si="2"/>
        <v>0038000</v>
      </c>
      <c r="C29" s="16" t="str">
        <f t="shared" si="4"/>
        <v>0</v>
      </c>
      <c r="D29" s="16" t="str">
        <f t="shared" si="0"/>
        <v>1</v>
      </c>
      <c r="E29" s="17"/>
      <c r="F29" s="33"/>
      <c r="G29" s="33"/>
      <c r="H29" s="33"/>
      <c r="I29" s="33"/>
      <c r="J29" s="34"/>
      <c r="K29" s="25">
        <v>0</v>
      </c>
      <c r="L29" s="25">
        <v>0</v>
      </c>
      <c r="M29" s="25">
        <v>1</v>
      </c>
      <c r="N29" s="42">
        <v>1</v>
      </c>
      <c r="O29" s="32">
        <v>1</v>
      </c>
      <c r="P29" s="33"/>
      <c r="Q29" s="33"/>
      <c r="R29" s="33"/>
      <c r="S29" s="33"/>
      <c r="T29" s="33"/>
      <c r="U29" s="33"/>
      <c r="V29" s="33"/>
      <c r="W29" s="33"/>
      <c r="X29" s="33"/>
      <c r="Y29" s="35"/>
      <c r="Z29" s="33"/>
      <c r="AA29" s="33"/>
      <c r="AB29" s="33"/>
      <c r="AC29" s="33"/>
      <c r="AD29" s="52"/>
    </row>
    <row r="30" spans="1:30" ht="14.45" customHeight="1"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30" ht="14.45" customHeight="1"/>
    <row r="32" spans="1:30" ht="14.45" customHeight="1">
      <c r="F32" s="95" t="s">
        <v>29</v>
      </c>
      <c r="G32" s="90"/>
      <c r="H32" s="96"/>
      <c r="I32" s="3" t="s">
        <v>30</v>
      </c>
      <c r="J32" s="97" t="s">
        <v>31</v>
      </c>
      <c r="K32" s="90"/>
      <c r="L32" s="90"/>
    </row>
    <row r="33" spans="6:23" ht="14.45" customHeight="1">
      <c r="F33" s="84" t="s">
        <v>32</v>
      </c>
      <c r="G33" s="81"/>
      <c r="H33" s="85"/>
      <c r="I33" s="4" t="str">
        <f>BIN2HEX(J33&amp;K33&amp;L33)</f>
        <v>1</v>
      </c>
      <c r="J33" s="25">
        <v>0</v>
      </c>
      <c r="K33" s="25">
        <v>0</v>
      </c>
      <c r="L33" s="25">
        <v>1</v>
      </c>
    </row>
    <row r="34" spans="6:23" ht="14.45" customHeight="1"/>
    <row r="35" spans="6:23" ht="14.45" customHeight="1">
      <c r="F35" s="95" t="s">
        <v>33</v>
      </c>
      <c r="G35" s="90"/>
      <c r="H35" s="96"/>
      <c r="I35" s="3" t="s">
        <v>30</v>
      </c>
      <c r="J35" s="97" t="s">
        <v>31</v>
      </c>
      <c r="K35" s="90"/>
      <c r="L35" s="98"/>
      <c r="M35" s="78" t="s">
        <v>34</v>
      </c>
      <c r="N35" s="78"/>
    </row>
    <row r="36" spans="6:23" ht="14.45" customHeight="1">
      <c r="F36" s="84" t="s">
        <v>35</v>
      </c>
      <c r="G36" s="81"/>
      <c r="H36" s="85"/>
      <c r="I36" s="4">
        <v>2</v>
      </c>
      <c r="J36" s="25">
        <v>0</v>
      </c>
      <c r="K36" s="25">
        <v>1</v>
      </c>
      <c r="L36" s="50">
        <v>0</v>
      </c>
      <c r="M36" s="79" t="s">
        <v>36</v>
      </c>
      <c r="N36" s="79"/>
    </row>
    <row r="37" spans="6:23" ht="14.45" customHeight="1">
      <c r="F37" s="84" t="s">
        <v>37</v>
      </c>
      <c r="G37" s="81"/>
      <c r="H37" s="85"/>
      <c r="I37" s="4">
        <v>3</v>
      </c>
      <c r="J37" s="25">
        <v>0</v>
      </c>
      <c r="K37" s="25">
        <v>1</v>
      </c>
      <c r="L37" s="50">
        <v>1</v>
      </c>
      <c r="M37" s="79" t="s">
        <v>38</v>
      </c>
      <c r="N37" s="79"/>
    </row>
    <row r="38" spans="6:23" ht="15">
      <c r="F38" s="84" t="s">
        <v>39</v>
      </c>
      <c r="G38" s="81"/>
      <c r="H38" s="85"/>
      <c r="I38" s="4">
        <v>4</v>
      </c>
      <c r="J38" s="25">
        <v>1</v>
      </c>
      <c r="K38" s="25">
        <v>0</v>
      </c>
      <c r="L38" s="50">
        <v>0</v>
      </c>
      <c r="M38" s="79" t="s">
        <v>40</v>
      </c>
      <c r="N38" s="79"/>
    </row>
    <row r="39" spans="6:23" ht="15"/>
    <row r="40" spans="6:23" ht="15">
      <c r="F40" s="86" t="s">
        <v>41</v>
      </c>
      <c r="G40" s="87"/>
      <c r="H40" s="88"/>
      <c r="I40" s="62" t="s">
        <v>30</v>
      </c>
      <c r="J40" s="94" t="s">
        <v>31</v>
      </c>
      <c r="K40" s="94"/>
      <c r="L40" s="94"/>
      <c r="M40" s="53"/>
      <c r="N40" s="54"/>
    </row>
    <row r="41" spans="6:23" ht="15">
      <c r="F41" s="80" t="s">
        <v>42</v>
      </c>
      <c r="G41" s="81"/>
      <c r="H41" s="85"/>
      <c r="I41" s="4">
        <v>5</v>
      </c>
      <c r="J41" s="2">
        <v>1</v>
      </c>
      <c r="K41" s="2">
        <v>0</v>
      </c>
      <c r="L41" s="2">
        <v>1</v>
      </c>
      <c r="M41" s="5"/>
      <c r="N41" s="55"/>
    </row>
    <row r="42" spans="6:23" ht="15">
      <c r="F42" s="56"/>
      <c r="G42" s="5"/>
      <c r="H42" s="5"/>
      <c r="I42" s="5"/>
      <c r="J42" s="5"/>
      <c r="K42" s="5"/>
      <c r="L42" s="5"/>
      <c r="M42" s="5"/>
      <c r="N42" s="5"/>
      <c r="O42" s="54"/>
    </row>
    <row r="43" spans="6:23" ht="15.75">
      <c r="F43" s="89" t="s">
        <v>34</v>
      </c>
      <c r="G43" s="90"/>
      <c r="H43" s="90"/>
      <c r="I43" s="78" t="s">
        <v>43</v>
      </c>
      <c r="J43" s="91"/>
      <c r="K43" s="92" t="s">
        <v>44</v>
      </c>
      <c r="L43" s="92"/>
      <c r="M43" s="92"/>
      <c r="N43" s="92"/>
      <c r="O43" s="93"/>
      <c r="Q43" s="66" t="s">
        <v>45</v>
      </c>
      <c r="R43" s="66"/>
      <c r="S43" s="63" t="s">
        <v>46</v>
      </c>
      <c r="T43" s="64"/>
      <c r="U43" s="65"/>
      <c r="V43" s="65"/>
      <c r="W43" s="65"/>
    </row>
    <row r="44" spans="6:23" ht="18" customHeight="1">
      <c r="F44" s="80" t="s">
        <v>47</v>
      </c>
      <c r="G44" s="81"/>
      <c r="H44" s="82"/>
      <c r="I44" s="67">
        <v>2</v>
      </c>
      <c r="J44" s="83"/>
      <c r="K44" s="52" t="str">
        <f>MID(HEX2BIN(I44,5),1,1)</f>
        <v>0</v>
      </c>
      <c r="L44" s="52" t="str">
        <f>MID(HEX2BIN(I44,5),2,1)</f>
        <v>0</v>
      </c>
      <c r="M44" s="52" t="str">
        <f>MID(HEX2BIN(I44,5),3,1)</f>
        <v>0</v>
      </c>
      <c r="N44" s="52" t="str">
        <f>MID(HEX2BIN(I44,5),4,1)</f>
        <v>1</v>
      </c>
      <c r="O44" s="57" t="str">
        <f>MID(HEX2BIN(I44,5),5,1)</f>
        <v>0</v>
      </c>
      <c r="Q44" s="67">
        <v>17</v>
      </c>
      <c r="R44" s="67"/>
      <c r="S44" s="60" t="str">
        <f>MID(HEX2BIN(Q44,5),1,1)</f>
        <v>1</v>
      </c>
      <c r="T44" s="61" t="str">
        <f>MID(HEX2BIN(Q44,5),2,1)</f>
        <v>0</v>
      </c>
      <c r="U44" s="42" t="str">
        <f>MID(HEX2BIN(Q44,5),3,1)</f>
        <v>1</v>
      </c>
      <c r="V44" s="52" t="str">
        <f>MID(HEX2BIN(Q44,5),4,1)</f>
        <v>1</v>
      </c>
      <c r="W44" s="52" t="str">
        <f>MID(HEX2BIN(Q44,5),5,1)</f>
        <v>1</v>
      </c>
    </row>
    <row r="45" spans="6:23" ht="15">
      <c r="F45" s="80" t="s">
        <v>48</v>
      </c>
      <c r="G45" s="81"/>
      <c r="H45" s="82"/>
      <c r="I45" s="67">
        <v>3</v>
      </c>
      <c r="J45" s="83"/>
      <c r="K45" s="52" t="str">
        <f t="shared" ref="K45:K50" si="5">MID(HEX2BIN(I45,5),1,1)</f>
        <v>0</v>
      </c>
      <c r="L45" s="52" t="str">
        <f t="shared" ref="L45:L50" si="6">MID(HEX2BIN(I45,5),2,1)</f>
        <v>0</v>
      </c>
      <c r="M45" s="52" t="str">
        <f t="shared" ref="M45:M50" si="7">MID(HEX2BIN(I45,5),3,1)</f>
        <v>0</v>
      </c>
      <c r="N45" s="52" t="str">
        <f t="shared" ref="N45:N50" si="8">MID(HEX2BIN(I45,5),4,1)</f>
        <v>1</v>
      </c>
      <c r="O45" s="57" t="str">
        <f t="shared" ref="O45:O50" si="9">MID(HEX2BIN(I45,5),5,1)</f>
        <v>1</v>
      </c>
    </row>
    <row r="46" spans="6:23" ht="15">
      <c r="F46" s="80" t="s">
        <v>49</v>
      </c>
      <c r="G46" s="81"/>
      <c r="H46" s="82"/>
      <c r="I46" s="67">
        <v>4</v>
      </c>
      <c r="J46" s="83"/>
      <c r="K46" s="52" t="str">
        <f t="shared" si="5"/>
        <v>0</v>
      </c>
      <c r="L46" s="52" t="str">
        <f t="shared" si="6"/>
        <v>0</v>
      </c>
      <c r="M46" s="52" t="str">
        <f t="shared" si="7"/>
        <v>1</v>
      </c>
      <c r="N46" s="52" t="str">
        <f t="shared" si="8"/>
        <v>0</v>
      </c>
      <c r="O46" s="57" t="str">
        <f t="shared" si="9"/>
        <v>0</v>
      </c>
    </row>
    <row r="47" spans="6:23" ht="15">
      <c r="F47" s="68" t="s">
        <v>50</v>
      </c>
      <c r="G47" s="69"/>
      <c r="H47" s="70"/>
      <c r="I47" s="71">
        <v>5</v>
      </c>
      <c r="J47" s="72"/>
      <c r="K47" s="52" t="str">
        <f t="shared" si="5"/>
        <v>0</v>
      </c>
      <c r="L47" s="52" t="str">
        <f t="shared" si="6"/>
        <v>0</v>
      </c>
      <c r="M47" s="52" t="str">
        <f t="shared" si="7"/>
        <v>1</v>
      </c>
      <c r="N47" s="52" t="str">
        <f t="shared" si="8"/>
        <v>0</v>
      </c>
      <c r="O47" s="57" t="str">
        <f t="shared" si="9"/>
        <v>1</v>
      </c>
    </row>
    <row r="48" spans="6:23" ht="15">
      <c r="F48" s="68" t="s">
        <v>51</v>
      </c>
      <c r="G48" s="69"/>
      <c r="H48" s="70"/>
      <c r="I48" s="71" t="s">
        <v>52</v>
      </c>
      <c r="J48" s="72"/>
      <c r="K48" s="52" t="str">
        <f t="shared" si="5"/>
        <v>0</v>
      </c>
      <c r="L48" s="52" t="str">
        <f t="shared" si="6"/>
        <v>1</v>
      </c>
      <c r="M48" s="52" t="str">
        <f t="shared" si="7"/>
        <v>0</v>
      </c>
      <c r="N48" s="52" t="str">
        <f t="shared" si="8"/>
        <v>1</v>
      </c>
      <c r="O48" s="57" t="str">
        <f t="shared" si="9"/>
        <v>1</v>
      </c>
    </row>
    <row r="49" spans="6:15" ht="15">
      <c r="F49" s="68" t="s">
        <v>53</v>
      </c>
      <c r="G49" s="69"/>
      <c r="H49" s="70"/>
      <c r="I49" s="71" t="s">
        <v>54</v>
      </c>
      <c r="J49" s="72"/>
      <c r="K49" s="52" t="str">
        <f t="shared" si="5"/>
        <v>0</v>
      </c>
      <c r="L49" s="52" t="str">
        <f t="shared" si="6"/>
        <v>1</v>
      </c>
      <c r="M49" s="52" t="str">
        <f t="shared" si="7"/>
        <v>1</v>
      </c>
      <c r="N49" s="52" t="str">
        <f t="shared" si="8"/>
        <v>1</v>
      </c>
      <c r="O49" s="57" t="str">
        <f t="shared" si="9"/>
        <v>1</v>
      </c>
    </row>
    <row r="50" spans="6:15" ht="15">
      <c r="F50" s="73" t="s">
        <v>55</v>
      </c>
      <c r="G50" s="74"/>
      <c r="H50" s="75"/>
      <c r="I50" s="76">
        <v>13</v>
      </c>
      <c r="J50" s="77"/>
      <c r="K50" s="58" t="str">
        <f t="shared" si="5"/>
        <v>1</v>
      </c>
      <c r="L50" s="58" t="str">
        <f t="shared" si="6"/>
        <v>0</v>
      </c>
      <c r="M50" s="58" t="str">
        <f t="shared" si="7"/>
        <v>0</v>
      </c>
      <c r="N50" s="58" t="str">
        <f t="shared" si="8"/>
        <v>1</v>
      </c>
      <c r="O50" s="59" t="str">
        <f t="shared" si="9"/>
        <v>1</v>
      </c>
    </row>
    <row r="51" spans="6:15" ht="15"/>
  </sheetData>
  <mergeCells count="37">
    <mergeCell ref="F35:H35"/>
    <mergeCell ref="F36:H36"/>
    <mergeCell ref="F37:H37"/>
    <mergeCell ref="J35:L35"/>
    <mergeCell ref="F2:J2"/>
    <mergeCell ref="K2:M2"/>
    <mergeCell ref="F32:H32"/>
    <mergeCell ref="F33:H33"/>
    <mergeCell ref="J32:L32"/>
    <mergeCell ref="F38:H38"/>
    <mergeCell ref="F40:H40"/>
    <mergeCell ref="F41:H41"/>
    <mergeCell ref="F43:H43"/>
    <mergeCell ref="I43:J43"/>
    <mergeCell ref="J40:L40"/>
    <mergeCell ref="F50:H50"/>
    <mergeCell ref="I50:J50"/>
    <mergeCell ref="M35:N35"/>
    <mergeCell ref="M36:N36"/>
    <mergeCell ref="M37:N37"/>
    <mergeCell ref="M38:N38"/>
    <mergeCell ref="F44:H44"/>
    <mergeCell ref="F45:H45"/>
    <mergeCell ref="F46:H46"/>
    <mergeCell ref="F47:H47"/>
    <mergeCell ref="F48:H48"/>
    <mergeCell ref="I44:J44"/>
    <mergeCell ref="I45:J45"/>
    <mergeCell ref="I46:J46"/>
    <mergeCell ref="I47:J47"/>
    <mergeCell ref="I48:J48"/>
    <mergeCell ref="S43:W43"/>
    <mergeCell ref="Q43:R43"/>
    <mergeCell ref="Q44:R44"/>
    <mergeCell ref="F49:H49"/>
    <mergeCell ref="I49:J49"/>
    <mergeCell ref="K43:O43"/>
  </mergeCell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E16D3FA232CD4B9DF7651A9A710DE2" ma:contentTypeVersion="2" ma:contentTypeDescription="Create a new document." ma:contentTypeScope="" ma:versionID="8440ede80b3c0066d742a1a7cd959f54">
  <xsd:schema xmlns:xsd="http://www.w3.org/2001/XMLSchema" xmlns:xs="http://www.w3.org/2001/XMLSchema" xmlns:p="http://schemas.microsoft.com/office/2006/metadata/properties" xmlns:ns2="3f7b1b9e-8fd4-47b9-9dc5-7f40a7d8d032" targetNamespace="http://schemas.microsoft.com/office/2006/metadata/properties" ma:root="true" ma:fieldsID="f15f319e3c55583ed43e5575d09bd85a" ns2:_="">
    <xsd:import namespace="3f7b1b9e-8fd4-47b9-9dc5-7f40a7d8d0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7b1b9e-8fd4-47b9-9dc5-7f40a7d8d0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E1E3EF2-BAD3-4E97-BE27-EC1A9AEE380F}"/>
</file>

<file path=customXml/itemProps2.xml><?xml version="1.0" encoding="utf-8"?>
<ds:datastoreItem xmlns:ds="http://schemas.openxmlformats.org/officeDocument/2006/customXml" ds:itemID="{1BDEC8AF-A0A9-48CA-88B2-EC832FE1E20B}"/>
</file>

<file path=customXml/itemProps3.xml><?xml version="1.0" encoding="utf-8"?>
<ds:datastoreItem xmlns:ds="http://schemas.openxmlformats.org/officeDocument/2006/customXml" ds:itemID="{5831B934-A92B-4830-803B-4309ABCF7D6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danko</dc:creator>
  <cp:keywords/>
  <dc:description/>
  <cp:lastModifiedBy>Арсеније Симоновић</cp:lastModifiedBy>
  <cp:revision/>
  <dcterms:created xsi:type="dcterms:W3CDTF">2020-12-14T14:57:27Z</dcterms:created>
  <dcterms:modified xsi:type="dcterms:W3CDTF">2021-02-24T18:01:19Z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0x0101002BE16D3FA232CD4B9DF7651A9A710DE2</vt:lpwstr>
  </property>
</Properties>
</file>