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kultet\II godina\ORT 2\Projekat\v2\Projekat v2\ORT2 - Projekat - Z.76\Ostalo\"/>
    </mc:Choice>
  </mc:AlternateContent>
  <xr:revisionPtr revIDLastSave="0" documentId="13_ncr:1_{3D4A3666-31E8-4386-9A37-85D6F492EDE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TCH_Resenj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4" i="1" l="1"/>
  <c r="BC4" i="1"/>
  <c r="AZ5" i="1"/>
  <c r="BC5" i="1"/>
  <c r="AZ6" i="1"/>
  <c r="BC6" i="1"/>
  <c r="AZ7" i="1"/>
  <c r="BC7" i="1"/>
  <c r="AZ8" i="1"/>
  <c r="BC8" i="1"/>
  <c r="AZ9" i="1"/>
  <c r="BC9" i="1"/>
  <c r="AZ10" i="1"/>
  <c r="BC10" i="1"/>
  <c r="AZ11" i="1"/>
  <c r="BC11" i="1"/>
  <c r="AZ12" i="1"/>
  <c r="BC12" i="1"/>
  <c r="AZ13" i="1"/>
  <c r="BC13" i="1"/>
  <c r="AZ14" i="1"/>
  <c r="BC14" i="1"/>
  <c r="AZ15" i="1"/>
  <c r="BC15" i="1"/>
  <c r="AZ16" i="1"/>
  <c r="BC16" i="1"/>
  <c r="AZ17" i="1"/>
  <c r="BC17" i="1"/>
  <c r="AZ18" i="1"/>
  <c r="BC18" i="1"/>
  <c r="AZ19" i="1"/>
  <c r="BC19" i="1"/>
  <c r="AZ20" i="1"/>
  <c r="BC20" i="1"/>
  <c r="AZ21" i="1"/>
  <c r="BC21" i="1"/>
  <c r="AZ22" i="1"/>
  <c r="BC22" i="1"/>
  <c r="AZ23" i="1"/>
  <c r="BC23" i="1"/>
  <c r="AZ24" i="1"/>
  <c r="BC24" i="1"/>
  <c r="AZ25" i="1"/>
  <c r="BC25" i="1"/>
  <c r="AZ26" i="1"/>
  <c r="BC26" i="1"/>
  <c r="AZ27" i="1"/>
  <c r="BC27" i="1"/>
  <c r="AZ28" i="1"/>
  <c r="BC28" i="1"/>
  <c r="AZ29" i="1"/>
  <c r="BC29" i="1"/>
  <c r="AZ30" i="1"/>
  <c r="BC30" i="1"/>
  <c r="AZ31" i="1"/>
  <c r="BC31" i="1"/>
  <c r="AZ32" i="1"/>
  <c r="BC32" i="1"/>
  <c r="AZ33" i="1"/>
  <c r="BC33" i="1"/>
  <c r="AZ34" i="1"/>
  <c r="BC34" i="1"/>
  <c r="AZ35" i="1"/>
  <c r="BC35" i="1"/>
  <c r="AZ36" i="1"/>
  <c r="BC36" i="1"/>
  <c r="AZ37" i="1"/>
  <c r="BC37" i="1"/>
  <c r="AZ38" i="1"/>
  <c r="BC38" i="1"/>
  <c r="AZ39" i="1"/>
  <c r="BC39" i="1"/>
  <c r="AZ40" i="1"/>
  <c r="BC40" i="1"/>
  <c r="AZ41" i="1"/>
  <c r="BC41" i="1"/>
  <c r="AZ42" i="1"/>
  <c r="BC42" i="1"/>
  <c r="AZ43" i="1"/>
  <c r="BC43" i="1"/>
  <c r="AZ44" i="1"/>
  <c r="BC44" i="1"/>
  <c r="AZ45" i="1"/>
  <c r="BC45" i="1"/>
  <c r="AZ46" i="1"/>
  <c r="BC46" i="1"/>
  <c r="AZ47" i="1"/>
  <c r="BC47" i="1"/>
  <c r="AZ48" i="1"/>
  <c r="BC48" i="1"/>
  <c r="AZ49" i="1"/>
  <c r="BC49" i="1"/>
  <c r="AZ50" i="1"/>
  <c r="BC50" i="1"/>
  <c r="AZ51" i="1"/>
  <c r="BC51" i="1"/>
  <c r="AZ52" i="1"/>
  <c r="BC52" i="1"/>
  <c r="AZ53" i="1"/>
  <c r="BC53" i="1"/>
  <c r="AZ54" i="1"/>
  <c r="BC54" i="1"/>
  <c r="AZ55" i="1"/>
  <c r="BC55" i="1"/>
  <c r="AZ56" i="1"/>
  <c r="BC56" i="1"/>
  <c r="AZ57" i="1"/>
  <c r="BC57" i="1"/>
  <c r="AZ58" i="1"/>
  <c r="BC58" i="1"/>
  <c r="AZ59" i="1"/>
  <c r="BC59" i="1"/>
  <c r="AZ60" i="1"/>
  <c r="BC60" i="1"/>
  <c r="AZ61" i="1"/>
  <c r="BC61" i="1"/>
  <c r="AZ62" i="1"/>
  <c r="BC62" i="1"/>
  <c r="AZ63" i="1"/>
  <c r="BC63" i="1"/>
  <c r="AZ64" i="1"/>
  <c r="BC64" i="1"/>
  <c r="AZ65" i="1"/>
  <c r="BC65" i="1"/>
  <c r="AZ66" i="1"/>
  <c r="BC66" i="1"/>
  <c r="AZ67" i="1"/>
  <c r="BC67" i="1"/>
  <c r="AZ68" i="1"/>
  <c r="BC68" i="1"/>
  <c r="AZ69" i="1"/>
  <c r="BC69" i="1"/>
  <c r="AZ70" i="1"/>
  <c r="BC70" i="1"/>
  <c r="AZ71" i="1"/>
  <c r="BC71" i="1"/>
  <c r="AZ72" i="1"/>
  <c r="BC72" i="1"/>
  <c r="BC3" i="1"/>
  <c r="AZ3" i="1"/>
  <c r="C57" i="1"/>
  <c r="B51" i="1"/>
  <c r="C51" i="1"/>
  <c r="C37" i="1"/>
  <c r="C27" i="1"/>
  <c r="B20" i="1"/>
  <c r="C20" i="1"/>
  <c r="D20" i="1"/>
  <c r="B18" i="1"/>
  <c r="C15" i="1"/>
  <c r="C13" i="1"/>
  <c r="B13" i="1"/>
  <c r="A9" i="1"/>
  <c r="C7" i="1"/>
  <c r="W78" i="1"/>
  <c r="V78" i="1"/>
  <c r="U78" i="1"/>
  <c r="T78" i="1"/>
  <c r="S78" i="1"/>
  <c r="R78" i="1"/>
  <c r="Q7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C3" i="1"/>
  <c r="C4" i="1"/>
  <c r="C5" i="1"/>
  <c r="C6" i="1"/>
  <c r="C8" i="1"/>
  <c r="C9" i="1"/>
  <c r="C10" i="1"/>
  <c r="C11" i="1"/>
  <c r="C12" i="1"/>
  <c r="C14" i="1"/>
  <c r="C16" i="1"/>
  <c r="C17" i="1"/>
  <c r="C19" i="1"/>
  <c r="C21" i="1"/>
  <c r="C22" i="1"/>
  <c r="C23" i="1"/>
  <c r="C24" i="1"/>
  <c r="C25" i="1"/>
  <c r="C26" i="1"/>
  <c r="C28" i="1"/>
  <c r="C29" i="1"/>
  <c r="C30" i="1"/>
  <c r="C31" i="1"/>
  <c r="C32" i="1"/>
  <c r="C33" i="1"/>
  <c r="C34" i="1"/>
  <c r="C35" i="1"/>
  <c r="C36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B29" i="1"/>
  <c r="B3" i="1"/>
  <c r="B4" i="1"/>
  <c r="B5" i="1"/>
  <c r="B6" i="1"/>
  <c r="B8" i="1"/>
  <c r="B9" i="1"/>
  <c r="B10" i="1"/>
  <c r="B11" i="1"/>
  <c r="B12" i="1"/>
  <c r="B14" i="1"/>
  <c r="B15" i="1"/>
  <c r="B16" i="1"/>
  <c r="B17" i="1"/>
  <c r="B19" i="1"/>
  <c r="B21" i="1"/>
  <c r="B22" i="1"/>
  <c r="B23" i="1"/>
  <c r="B24" i="1"/>
  <c r="B25" i="1"/>
  <c r="B26" i="1"/>
  <c r="B28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I78" i="1"/>
  <c r="A4" i="1"/>
  <c r="A5" i="1" s="1"/>
  <c r="A6" i="1" s="1"/>
  <c r="A7" i="1" s="1"/>
  <c r="A8" i="1" s="1"/>
  <c r="B27" i="1" l="1"/>
  <c r="C18" i="1"/>
  <c r="A10" i="1"/>
  <c r="A11" i="1" s="1"/>
  <c r="A12" i="1" s="1"/>
  <c r="A13" i="1" s="1"/>
  <c r="A14" i="1" s="1"/>
  <c r="A15" i="1" s="1"/>
  <c r="A16" i="1" s="1"/>
  <c r="A17" i="1" s="1"/>
  <c r="B7" i="1"/>
</calcChain>
</file>

<file path=xl/sharedStrings.xml><?xml version="1.0" encoding="utf-8"?>
<sst xmlns="http://schemas.openxmlformats.org/spreadsheetml/2006/main" count="337" uniqueCount="87">
  <si>
    <t>Адреса</t>
  </si>
  <si>
    <t>Садржај [h]</t>
  </si>
  <si>
    <t>ba[h]</t>
  </si>
  <si>
    <t>cc[h]</t>
  </si>
  <si>
    <t>Коментар</t>
  </si>
  <si>
    <t>ba</t>
  </si>
  <si>
    <t>cc</t>
  </si>
  <si>
    <t>wrGPR</t>
  </si>
  <si>
    <t>mxMAR2</t>
  </si>
  <si>
    <t>mxMAR1</t>
  </si>
  <si>
    <t>ldDWH</t>
  </si>
  <si>
    <t>incMAR</t>
  </si>
  <si>
    <t>ldDWL</t>
  </si>
  <si>
    <t>ldMDR</t>
  </si>
  <si>
    <t>rdMEM</t>
  </si>
  <si>
    <t>ldMAR</t>
  </si>
  <si>
    <t>0h</t>
  </si>
  <si>
    <t>Fh</t>
  </si>
  <si>
    <t>1A</t>
  </si>
  <si>
    <t>Б. С.</t>
  </si>
  <si>
    <t>CC[h]</t>
  </si>
  <si>
    <t>CC[b]</t>
  </si>
  <si>
    <t>bruncnd</t>
  </si>
  <si>
    <t>С.У.С.</t>
  </si>
  <si>
    <t>УСЛОВ</t>
  </si>
  <si>
    <t>brnotFCBUS</t>
  </si>
  <si>
    <t>С.В.У.С.</t>
  </si>
  <si>
    <t>KORAK - hex</t>
  </si>
  <si>
    <t>KORAK - bin</t>
  </si>
  <si>
    <t>regdir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</si>
  <si>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</si>
  <si>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</si>
  <si>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</si>
  <si>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</si>
  <si>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</si>
  <si>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</si>
  <si>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</si>
  <si>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</si>
  <si>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</si>
  <si>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</si>
  <si>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</si>
  <si>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</si>
  <si>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</si>
  <si>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</si>
  <si>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</si>
  <si>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</si>
  <si>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</si>
  <si>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clEXEC</t>
  </si>
  <si>
    <t>stINTR</t>
  </si>
  <si>
    <t>incALU</t>
  </si>
  <si>
    <t>clA</t>
  </si>
  <si>
    <t>xorALU</t>
  </si>
  <si>
    <t>andALU</t>
  </si>
  <si>
    <t>mxGPR0</t>
  </si>
  <si>
    <t>mxA1</t>
  </si>
  <si>
    <t>mxMDR2</t>
  </si>
  <si>
    <t>mxPC1</t>
  </si>
  <si>
    <t>mxPC0</t>
  </si>
  <si>
    <t>mxMDR0</t>
  </si>
  <si>
    <t>wrMEM</t>
  </si>
  <si>
    <t>mxMDR1</t>
  </si>
  <si>
    <t>incSP</t>
  </si>
  <si>
    <t>aslALU</t>
  </si>
  <si>
    <t>mxA0</t>
  </si>
  <si>
    <t>ldA</t>
  </si>
  <si>
    <t>ldI</t>
  </si>
  <si>
    <t>ldV</t>
  </si>
  <si>
    <t>ldC</t>
  </si>
  <si>
    <t>ldN</t>
  </si>
  <si>
    <t>ldZ</t>
  </si>
  <si>
    <t>ldST</t>
  </si>
  <si>
    <t>ldPC</t>
  </si>
  <si>
    <t>decSP</t>
  </si>
  <si>
    <t>clPSWSTART</t>
  </si>
  <si>
    <t>brnotEXEC</t>
  </si>
  <si>
    <t>brnotbrorjump</t>
  </si>
  <si>
    <t>not(brorjump)</t>
  </si>
  <si>
    <t>not(FCBUS)</t>
  </si>
  <si>
    <t>not(EXEC)</t>
  </si>
  <si>
    <t>brregdir</t>
  </si>
  <si>
    <t>brMDR_ZERO</t>
  </si>
  <si>
    <t>MDR_ZERO</t>
  </si>
  <si>
    <t>bropr</t>
  </si>
  <si>
    <t>1</t>
  </si>
  <si>
    <t>0</t>
  </si>
  <si>
    <t>САДРЖАЈ 45..32 [h]</t>
  </si>
  <si>
    <t>САДРЖАЈ 31..0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</si>
</sst>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3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/>
    <xf numFmtId="0" fontId="0" fillId="0" borderId="17" xfId="0" applyBorder="1"/>
    <xf numFmtId="0" fontId="0" fillId="2" borderId="1" xfId="0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0" borderId="22" xfId="0" applyBorder="1"/>
    <xf numFmtId="0" fontId="0" fillId="0" borderId="18" xfId="0" applyBorder="1"/>
    <xf numFmtId="0" fontId="0" fillId="0" borderId="1" xfId="0" applyBorder="1"/>
    <xf numFmtId="0" fontId="0" fillId="0" borderId="3" xfId="0" applyBorder="1"/>
    <xf numFmtId="0" fontId="0" fillId="0" borderId="5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</cellXfs>
  <cellStyles count="1">
    <cellStyle name="Normal" xfId="0" builtinId="0"/>
  </cellStyles>
  <dxfs count="64"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rgb="FF000000"/>
        </left>
        <right style="medium">
          <color rgb="FF000000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 xr9:uid="{00000000-0011-0000-FFFF-FFFF00000000}">
      <tableStyleElement type="wholeTable" dxfId="63"/>
      <tableStyleElement type="headerRow" dxfId="62"/>
      <tableStyleElement type="totalRow" dxfId="61"/>
      <tableStyleElement type="firstRowStripe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3:AD72" headerRowCount="0" totalsRowShown="0">
  <tableColumns count="30">
    <tableColumn id="25" xr3:uid="{00000000-0010-0000-0000-000019000000}" name="Column25" headerRowDxfId="59" dataDxfId="58">
      <calculatedColumnFormula>DEC2HEX(HEX2DEC(LEFT(A2,LEN(A2)-1))+1)&amp;"h"</calculatedColumnFormula>
    </tableColumn>
    <tableColumn id="26" xr3:uid="{00000000-0010-0000-0000-00001A000000}" name="Column26" headerRowDxfId="57" dataDxfId="56">
      <calculatedColumnFormula>BIN2HEX(
IF(ISBLANK(F3),0,F3)&amp;
IF(ISBLANK(G3),0,G3)&amp;
IF(ISBLANK(H3),0,H3)&amp;
IF(ISBLANK(I3),0,I3)&amp;
IF(ISBLANK(J3),0,J3)&amp;
IF(ISBLANK(K3),0,K3),2)&amp;
BIN2HEX(
IF(ISBLANK(L3),0,L3)&amp;
IF(ISBLANK(M3),0,M3)&amp;
IF(ISBLANK(N3),0,N3)&amp;
IF(ISBLANK(O3),0,O3)&amp;
IF(ISBLANK(P3),0,P3)&amp;
IF(ISBLANK(Q3),0,Q3)&amp;
IF(ISBLANK(R3),0,R3)&amp;
IF(ISBLANK(S3),0,S3),2)&amp;
BIN2HEX(
IF(ISBLANK(T3),0,T3)&amp;
IF(ISBLANK(U3),0,U3)&amp;
IF(ISBLANK(V3),0,V3)&amp;
IF(ISBLANK(W3),0,W3)&amp;
IF(ISBLANK(X3),0,X3)&amp;
IF(ISBLANK(Y3),0,Y3)&amp;
IF(ISBLANK(Z3),0,Z3)&amp;
IF(ISBLANK(AA3),0,AA3),2)&amp;
BIN2HEX(
IF(ISBLANK(AB3),0,AB3)&amp;
IF(ISBLANK(AC3),0,AC3)&amp;
IF(ISBLANK(AD3),0,AD3)&amp;
IF(ISBLANK(AE3),0,AE3)&amp;
IF(ISBLANK(AF3),0,AF3)&amp;
IF(ISBLANK(AG3),0,AG3)&amp;
IF(ISBLANK(AH3),0,AH3)&amp;
IF(ISBLANK(AI3),0,AI3),2)&amp;
BIN2HEX(
IF(ISBLANK(AJ3),0,AJ3)&amp;
IF(ISBLANK(AK3),0,AK3)&amp;
IF(ISBLANK(AL3),0,AL3)&amp;
IF(ISBLANK(AM3),0,AM3)&amp;
IF(ISBLANK(AN3),0,AN3)&amp;
IF(ISBLANK(AO3),0,AO3)&amp;
IF(ISBLANK(AP3),0,AP3)&amp;
IF(ISBLANK(AQ3),0,AQ3),2)&amp;
BIN2HEX(
IF(ISBLANK(AR3),0,AR3)&amp;
IF(ISBLANK(AS3),0,AS3)&amp;
IF(ISBLANK(AT3),0,AT3)&amp;
IF(ISBLANK(AU3),0,AU3)&amp;
IF(ISBLANK(AV3),0,AV3)&amp;
IF(ISBLANK(AW3),0,AW3)&amp;
IF(ISBLANK(AX3),0,AX3)&amp;
IF(ISBLANK(AY3),0,AY3),2)</calculatedColumnFormula>
    </tableColumn>
    <tableColumn id="30" xr3:uid="{00000000-0010-0000-0000-00001E000000}" name="Column30" headerRowDxfId="55" dataDxfId="54">
      <calculatedColumnFormula>BIN2HEX(
IF(ISBLANK(F3),0,F3) &amp;
IF(ISBLANK(G3),0,G3)&amp;
IF(ISBLANK(H3),0,H3) &amp;
IF(ISBLANK(I3),0,I3) &amp;
IF(ISBLANK(J3),0,J3)&amp;
IF(ISBLANK(K3),0,K3)&amp;
IF(ISBLANK(L3),0,L3))</calculatedColumnFormula>
    </tableColumn>
    <tableColumn id="29" xr3:uid="{00000000-0010-0000-0000-00001D000000}" name="Column29" headerRowDxfId="53" dataDxfId="52">
      <calculatedColumnFormula>BIN2HEX(
IF(ISBLANK(M3),0,M3)&amp;
IF(ISBLANK(N3),0,N3)&amp;
IF(ISBLANK(O3),0,O3)
)</calculatedColumnFormula>
    </tableColumn>
    <tableColumn id="27" xr3:uid="{00000000-0010-0000-0000-00001B000000}" name="Column27" headerRowDxfId="51" dataDxfId="50"/>
    <tableColumn id="5" xr3:uid="{00000000-0010-0000-0000-000005000000}" name="Column5" headerRowDxfId="49" dataDxfId="48"/>
    <tableColumn id="6" xr3:uid="{00000000-0010-0000-0000-000006000000}" name="Column6" headerRowDxfId="47" dataDxfId="46"/>
    <tableColumn id="7" xr3:uid="{00000000-0010-0000-0000-000007000000}" name="Column7" headerRowDxfId="45" dataDxfId="44"/>
    <tableColumn id="8" xr3:uid="{00000000-0010-0000-0000-000008000000}" name="Column8" headerRowDxfId="43" dataDxfId="42"/>
    <tableColumn id="9" xr3:uid="{00000000-0010-0000-0000-000009000000}" name="Column9" headerRowDxfId="41" dataDxfId="40"/>
    <tableColumn id="10" xr3:uid="{00000000-0010-0000-0000-00000A000000}" name="Column10" headerRowDxfId="39" dataDxfId="38"/>
    <tableColumn id="11" xr3:uid="{00000000-0010-0000-0000-00000B000000}" name="Column11" headerRowDxfId="37" dataDxfId="36"/>
    <tableColumn id="12" xr3:uid="{00000000-0010-0000-0000-00000C000000}" name="Column12" headerRowDxfId="35" dataDxfId="34"/>
    <tableColumn id="13" xr3:uid="{00000000-0010-0000-0000-00000D000000}" name="Column13" headerRowDxfId="33" dataDxfId="32"/>
    <tableColumn id="14" xr3:uid="{00000000-0010-0000-0000-00000E000000}" name="Column14" headerRowDxfId="31" dataDxfId="30"/>
    <tableColumn id="15" xr3:uid="{00000000-0010-0000-0000-00000F000000}" name="Column15" headerRowDxfId="29" dataDxfId="28"/>
    <tableColumn id="16" xr3:uid="{00000000-0010-0000-0000-000010000000}" name="Column16" headerRowDxfId="27" dataDxfId="26"/>
    <tableColumn id="17" xr3:uid="{00000000-0010-0000-0000-000011000000}" name="Column17" headerRowDxfId="25" dataDxfId="24"/>
    <tableColumn id="18" xr3:uid="{00000000-0010-0000-0000-000012000000}" name="Column18" headerRowDxfId="23" dataDxfId="22"/>
    <tableColumn id="19" xr3:uid="{00000000-0010-0000-0000-000013000000}" name="Column19" headerRowDxfId="21" dataDxfId="20"/>
    <tableColumn id="20" xr3:uid="{00000000-0010-0000-0000-000014000000}" name="Column20" headerRowDxfId="19" dataDxfId="18"/>
    <tableColumn id="21" xr3:uid="{00000000-0010-0000-0000-000015000000}" name="Column21" headerRowDxfId="17" dataDxfId="16"/>
    <tableColumn id="22" xr3:uid="{00000000-0010-0000-0000-000016000000}" name="Column22" headerRowDxfId="15" dataDxfId="14"/>
    <tableColumn id="23" xr3:uid="{00000000-0010-0000-0000-000017000000}" name="Column23" headerRowDxfId="13" dataDxfId="12"/>
    <tableColumn id="24" xr3:uid="{00000000-0010-0000-0000-000018000000}" name="Column24" headerRowDxfId="11" dataDxfId="10"/>
    <tableColumn id="1" xr3:uid="{5FB645EA-A5B2-41C2-A14F-08E01317BC32}" name="Kolona1" headerRowDxfId="9" dataDxfId="8"/>
    <tableColumn id="2" xr3:uid="{C07F7A35-8081-44BB-999A-0FB01328F21B}" name="Kolona2" headerRowDxfId="7" dataDxfId="6"/>
    <tableColumn id="3" xr3:uid="{65529860-785D-4E3A-9CCB-F7C5392C2468}" name="Kolona3" headerRowDxfId="5" dataDxfId="4"/>
    <tableColumn id="4" xr3:uid="{DF586643-982D-4ED5-B900-2D6857BD8604}" name="Kolona4" headerRowDxfId="3" dataDxfId="2"/>
    <tableColumn id="28" xr3:uid="{C10AC29F-5047-4F90-8E85-C0E0F7462AFA}" name="Column1" headerRowDxfId="1" dataDxfId="0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90"/>
  <sheetViews>
    <sheetView tabSelected="1" topLeftCell="R1" zoomScale="50" zoomScaleNormal="50" workbookViewId="0">
      <selection activeCell="BC3" sqref="BC3:BE72"/>
    </sheetView>
  </sheetViews>
  <sheetFormatPr defaultRowHeight="14.4" x14ac:dyDescent="0.3"/>
  <cols>
    <col min="1" max="1" width="8.88671875" style="1"/>
    <col min="2" max="2" width="44.88671875" style="1" customWidth="1"/>
    <col min="3" max="4" width="11.6640625" style="1" customWidth="1"/>
    <col min="5" max="5" width="13.44140625" style="1" customWidth="1"/>
    <col min="6" max="25" width="11.44140625" customWidth="1"/>
    <col min="26" max="26" width="11.109375" customWidth="1"/>
    <col min="27" max="27" width="10.21875" customWidth="1"/>
    <col min="28" max="28" width="10" customWidth="1"/>
    <col min="29" max="29" width="11.33203125" customWidth="1"/>
    <col min="30" max="30" width="10.33203125" customWidth="1"/>
    <col min="31" max="31" width="10.88671875" customWidth="1"/>
    <col min="45" max="45" width="10.5546875" customWidth="1"/>
    <col min="46" max="46" width="11.33203125" customWidth="1"/>
    <col min="47" max="47" width="10.5546875" customWidth="1"/>
    <col min="48" max="48" width="11.44140625" customWidth="1"/>
    <col min="49" max="49" width="11" customWidth="1"/>
    <col min="51" max="51" width="18.44140625" customWidth="1"/>
  </cols>
  <sheetData>
    <row r="1" spans="1:57" x14ac:dyDescent="0.3">
      <c r="A1" s="23" t="s">
        <v>0</v>
      </c>
      <c r="B1" s="23" t="s">
        <v>1</v>
      </c>
      <c r="C1" s="23" t="s">
        <v>2</v>
      </c>
      <c r="D1" s="23" t="s">
        <v>3</v>
      </c>
      <c r="E1" s="21" t="s">
        <v>4</v>
      </c>
      <c r="F1" s="20">
        <v>45</v>
      </c>
      <c r="G1" s="20">
        <v>44</v>
      </c>
      <c r="H1" s="20">
        <v>43</v>
      </c>
      <c r="I1" s="43">
        <v>42</v>
      </c>
      <c r="J1" s="20">
        <v>41</v>
      </c>
      <c r="K1" s="44">
        <v>40</v>
      </c>
      <c r="L1" s="3">
        <v>39</v>
      </c>
      <c r="M1" s="44">
        <v>38</v>
      </c>
      <c r="N1" s="44">
        <v>37</v>
      </c>
      <c r="O1" s="3">
        <v>36</v>
      </c>
      <c r="P1" s="44">
        <v>35</v>
      </c>
      <c r="Q1" s="20">
        <v>34</v>
      </c>
      <c r="R1" s="20">
        <v>33</v>
      </c>
      <c r="S1" s="20">
        <v>32</v>
      </c>
      <c r="T1" s="20">
        <v>31</v>
      </c>
      <c r="U1" s="20">
        <v>30</v>
      </c>
      <c r="V1" s="20">
        <v>29</v>
      </c>
      <c r="W1" s="20">
        <v>28</v>
      </c>
      <c r="X1" s="20">
        <v>27</v>
      </c>
      <c r="Y1" s="20">
        <v>26</v>
      </c>
      <c r="Z1" s="20">
        <v>25</v>
      </c>
      <c r="AA1" s="20">
        <v>24</v>
      </c>
      <c r="AB1" s="20">
        <v>23</v>
      </c>
      <c r="AC1" s="20">
        <v>22</v>
      </c>
      <c r="AD1" s="20">
        <v>21</v>
      </c>
      <c r="AE1" s="20">
        <v>20</v>
      </c>
      <c r="AF1" s="20">
        <v>19</v>
      </c>
      <c r="AG1" s="20">
        <v>18</v>
      </c>
      <c r="AH1" s="20">
        <v>17</v>
      </c>
      <c r="AI1" s="20">
        <v>16</v>
      </c>
      <c r="AJ1" s="20">
        <v>15</v>
      </c>
      <c r="AK1" s="20">
        <v>14</v>
      </c>
      <c r="AL1" s="20">
        <v>13</v>
      </c>
      <c r="AM1" s="20">
        <v>12</v>
      </c>
      <c r="AN1" s="20">
        <v>11</v>
      </c>
      <c r="AO1" s="20">
        <v>10</v>
      </c>
      <c r="AP1" s="20">
        <v>9</v>
      </c>
      <c r="AQ1" s="20">
        <v>8</v>
      </c>
      <c r="AR1" s="20">
        <v>7</v>
      </c>
      <c r="AS1" s="20">
        <v>6</v>
      </c>
      <c r="AT1" s="20">
        <v>5</v>
      </c>
      <c r="AU1" s="20">
        <v>4</v>
      </c>
      <c r="AV1" s="20">
        <v>3</v>
      </c>
      <c r="AW1" s="20">
        <v>2</v>
      </c>
      <c r="AX1" s="20">
        <v>1</v>
      </c>
      <c r="AY1" s="66">
        <v>0</v>
      </c>
      <c r="AZ1" s="97" t="s">
        <v>85</v>
      </c>
      <c r="BA1" s="92"/>
      <c r="BB1" s="92"/>
      <c r="BC1" s="92" t="s">
        <v>86</v>
      </c>
      <c r="BD1" s="92"/>
      <c r="BE1" s="92"/>
    </row>
    <row r="2" spans="1:57" ht="15" thickBot="1" x14ac:dyDescent="0.35">
      <c r="A2" s="24"/>
      <c r="B2" s="24"/>
      <c r="C2" s="24"/>
      <c r="D2" s="24"/>
      <c r="E2" s="22"/>
      <c r="F2" s="67" t="s">
        <v>5</v>
      </c>
      <c r="G2" s="68"/>
      <c r="H2" s="68"/>
      <c r="I2" s="68"/>
      <c r="J2" s="68"/>
      <c r="K2" s="68"/>
      <c r="L2" s="69"/>
      <c r="M2" s="67" t="s">
        <v>6</v>
      </c>
      <c r="N2" s="68"/>
      <c r="O2" s="69"/>
      <c r="P2" s="13" t="s">
        <v>47</v>
      </c>
      <c r="Q2" s="8" t="s">
        <v>48</v>
      </c>
      <c r="R2" s="8" t="s">
        <v>49</v>
      </c>
      <c r="S2" s="8" t="s">
        <v>50</v>
      </c>
      <c r="T2" s="8" t="s">
        <v>51</v>
      </c>
      <c r="U2" s="8" t="s">
        <v>52</v>
      </c>
      <c r="V2" s="8" t="s">
        <v>53</v>
      </c>
      <c r="W2" s="8" t="s">
        <v>7</v>
      </c>
      <c r="X2" s="8" t="s">
        <v>11</v>
      </c>
      <c r="Y2" s="8" t="s">
        <v>54</v>
      </c>
      <c r="Z2" s="8" t="s">
        <v>55</v>
      </c>
      <c r="AA2" s="8" t="s">
        <v>56</v>
      </c>
      <c r="AB2" s="8" t="s">
        <v>57</v>
      </c>
      <c r="AC2" s="8" t="s">
        <v>58</v>
      </c>
      <c r="AD2" s="8" t="s">
        <v>59</v>
      </c>
      <c r="AE2" s="8" t="s">
        <v>60</v>
      </c>
      <c r="AF2" s="8" t="s">
        <v>61</v>
      </c>
      <c r="AG2" s="8" t="s">
        <v>62</v>
      </c>
      <c r="AH2" s="8" t="s">
        <v>63</v>
      </c>
      <c r="AI2" s="8" t="s">
        <v>64</v>
      </c>
      <c r="AJ2" s="8" t="s">
        <v>65</v>
      </c>
      <c r="AK2" s="8" t="s">
        <v>66</v>
      </c>
      <c r="AL2" s="8" t="s">
        <v>67</v>
      </c>
      <c r="AM2" s="8" t="s">
        <v>68</v>
      </c>
      <c r="AN2" s="8" t="s">
        <v>69</v>
      </c>
      <c r="AO2" s="8" t="s">
        <v>70</v>
      </c>
      <c r="AP2" s="8" t="s">
        <v>71</v>
      </c>
      <c r="AQ2" s="8" t="s">
        <v>12</v>
      </c>
      <c r="AR2" s="8" t="s">
        <v>10</v>
      </c>
      <c r="AS2" s="8" t="s">
        <v>13</v>
      </c>
      <c r="AT2" s="8" t="s">
        <v>14</v>
      </c>
      <c r="AU2" s="8" t="s">
        <v>72</v>
      </c>
      <c r="AV2" s="8" t="s">
        <v>8</v>
      </c>
      <c r="AW2" s="8" t="s">
        <v>9</v>
      </c>
      <c r="AX2" s="8" t="s">
        <v>15</v>
      </c>
      <c r="AY2" s="94" t="s">
        <v>73</v>
      </c>
      <c r="AZ2" s="101"/>
      <c r="BA2" s="102"/>
      <c r="BB2" s="102"/>
      <c r="BC2" s="102"/>
      <c r="BD2" s="102"/>
      <c r="BE2" s="102"/>
    </row>
    <row r="3" spans="1:57" ht="14.25" customHeight="1" thickTop="1" x14ac:dyDescent="0.3">
      <c r="A3" s="2" t="s">
        <v>16</v>
      </c>
      <c r="B3" s="31" t="str">
        <f t="shared" ref="B3:B34" si="0">BIN2HEX(
IF(ISBLANK(F3),0,F3)&amp;
IF(ISBLANK(G3),0,G3)&amp;
IF(ISBLANK(H3),0,H3)&amp;
IF(ISBLANK(I3),0,I3)&amp;
IF(ISBLANK(J3),0,J3)&amp;
IF(ISBLANK(K3),0,K3),2)&amp;
BIN2HEX(
IF(ISBLANK(L3),0,L3)&amp;
IF(ISBLANK(M3),0,M3)&amp;
IF(ISBLANK(N3),0,N3)&amp;
IF(ISBLANK(O3),0,O3)&amp;
IF(ISBLANK(P3),0,P3)&amp;
IF(ISBLANK(Q3),0,Q3)&amp;
IF(ISBLANK(R3),0,R3)&amp;
IF(ISBLANK(S3),0,S3),2)&amp;
BIN2HEX(
IF(ISBLANK(T3),0,T3)&amp;
IF(ISBLANK(U3),0,U3)&amp;
IF(ISBLANK(V3),0,V3)&amp;
IF(ISBLANK(W3),0,W3)&amp;
IF(ISBLANK(X3),0,X3)&amp;
IF(ISBLANK(Y3),0,Y3)&amp;
IF(ISBLANK(Z3),0,Z3)&amp;
IF(ISBLANK(AA3),0,AA3),2)&amp;
BIN2HEX(
IF(ISBLANK(AB3),0,AB3)&amp;
IF(ISBLANK(AC3),0,AC3)&amp;
IF(ISBLANK(AD3),0,AD3)&amp;
IF(ISBLANK(AE3),0,AE3)&amp;
IF(ISBLANK(AF3),0,AF3)&amp;
IF(ISBLANK(AG3),0,AG3)&amp;
IF(ISBLANK(AH3),0,AH3)&amp;
IF(ISBLANK(AI3),0,AI3),2)&amp;
BIN2HEX(
IF(ISBLANK(AJ3),0,AJ3)&amp;
IF(ISBLANK(AK3),0,AK3)&amp;
IF(ISBLANK(AL3),0,AL3)&amp;
IF(ISBLANK(AM3),0,AM3)&amp;
IF(ISBLANK(AN3),0,AN3)&amp;
IF(ISBLANK(AO3),0,AO3)&amp;
IF(ISBLANK(AP3),0,AP3)&amp;
IF(ISBLANK(AQ3),0,AQ3),2)&amp;
BIN2HEX(
IF(ISBLANK(AR3),0,AR3)&amp;
IF(ISBLANK(AS3),0,AS3)&amp;
IF(ISBLANK(AT3),0,AT3)&amp;
IF(ISBLANK(AU3),0,AU3)&amp;
IF(ISBLANK(AV3),0,AV3)&amp;
IF(ISBLANK(AW3),0,AW3)&amp;
IF(ISBLANK(AX3),0,AX3)&amp;
IF(ISBLANK(AY3),0,AY3),2)</f>
        <v>002000000000</v>
      </c>
      <c r="C3" s="14" t="str">
        <f t="shared" ref="C3:C34" si="1">BIN2HEX(
IF(ISBLANK(F3),0,F3) &amp;
IF(ISBLANK(G3),0,G3)&amp;
IF(ISBLANK(H3),0,H3) &amp;
IF(ISBLANK(I3),0,I3) &amp;
IF(ISBLANK(J3),0,J3)&amp;
IF(ISBLANK(K3),0,K3)&amp;
IF(ISBLANK(L3),0,L3))</f>
        <v>0</v>
      </c>
      <c r="D3" s="14" t="str">
        <f t="shared" ref="D3:D34" si="2">BIN2HEX(
IF(ISBLANK(M3),0,M3)&amp;
IF(ISBLANK(N3),0,N3)&amp;
IF(ISBLANK(O3),0,O3)
)</f>
        <v>2</v>
      </c>
      <c r="E3" s="7"/>
      <c r="F3" s="12"/>
      <c r="G3" s="12"/>
      <c r="H3" s="12"/>
      <c r="I3" s="48"/>
      <c r="J3" s="25"/>
      <c r="K3" s="42"/>
      <c r="L3" s="4"/>
      <c r="M3" s="25">
        <v>0</v>
      </c>
      <c r="N3" s="25">
        <v>1</v>
      </c>
      <c r="O3" s="45">
        <v>0</v>
      </c>
      <c r="P3" s="33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95"/>
      <c r="AZ3" s="99" t="str">
        <f>MID(B3, 1, 4)</f>
        <v>0020</v>
      </c>
      <c r="BA3" s="100"/>
      <c r="BB3" s="100"/>
      <c r="BC3" s="100" t="str">
        <f>MID(B3, 5, 8)</f>
        <v>00000000</v>
      </c>
      <c r="BD3" s="100"/>
      <c r="BE3" s="100"/>
    </row>
    <row r="4" spans="1:57" ht="15" thickBot="1" x14ac:dyDescent="0.35">
      <c r="A4" s="25" t="str">
        <f t="shared" ref="A4:A16" si="3">DEC2HEX(HEX2DEC(LEFT(A3,LEN(A3)-1))+1)&amp;"h"</f>
        <v>1h</v>
      </c>
      <c r="B4" s="2" t="str">
        <f t="shared" si="0"/>
        <v>007000000000</v>
      </c>
      <c r="C4" s="14" t="str">
        <f t="shared" si="1"/>
        <v>0</v>
      </c>
      <c r="D4" s="14" t="str">
        <f t="shared" si="2"/>
        <v>7</v>
      </c>
      <c r="E4" s="4"/>
      <c r="F4" s="9"/>
      <c r="G4" s="9"/>
      <c r="H4" s="9"/>
      <c r="I4" s="49"/>
      <c r="J4" s="25"/>
      <c r="K4" s="42"/>
      <c r="L4" s="4"/>
      <c r="M4" s="61">
        <v>1</v>
      </c>
      <c r="N4" s="61">
        <v>1</v>
      </c>
      <c r="O4" s="62">
        <v>1</v>
      </c>
      <c r="P4" s="11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96"/>
      <c r="AZ4" s="98" t="str">
        <f t="shared" ref="AZ4:AZ67" si="4">MID(B4, 1, 4)</f>
        <v>0070</v>
      </c>
      <c r="BA4" s="93"/>
      <c r="BB4" s="93"/>
      <c r="BC4" s="93" t="str">
        <f t="shared" ref="BC4:BC67" si="5">MID(B4, 5, 8)</f>
        <v>00000000</v>
      </c>
      <c r="BD4" s="93"/>
      <c r="BE4" s="93"/>
    </row>
    <row r="5" spans="1:57" x14ac:dyDescent="0.3">
      <c r="A5" s="25" t="str">
        <f t="shared" si="3"/>
        <v>2h</v>
      </c>
      <c r="B5" s="2" t="str">
        <f t="shared" si="0"/>
        <v>229000000001</v>
      </c>
      <c r="C5" s="14" t="str">
        <f t="shared" si="1"/>
        <v>45</v>
      </c>
      <c r="D5" s="14" t="str">
        <f t="shared" si="2"/>
        <v>1</v>
      </c>
      <c r="E5" s="4"/>
      <c r="F5" s="37" t="s">
        <v>83</v>
      </c>
      <c r="G5" s="38">
        <v>0</v>
      </c>
      <c r="H5" s="30" t="s">
        <v>84</v>
      </c>
      <c r="I5" s="40" t="s">
        <v>84</v>
      </c>
      <c r="J5" s="25" t="s">
        <v>83</v>
      </c>
      <c r="K5" s="42" t="s">
        <v>84</v>
      </c>
      <c r="L5" s="4" t="s">
        <v>83</v>
      </c>
      <c r="M5" s="25">
        <v>0</v>
      </c>
      <c r="N5" s="25">
        <v>0</v>
      </c>
      <c r="O5" s="25">
        <v>1</v>
      </c>
      <c r="P5" s="11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96">
        <v>1</v>
      </c>
      <c r="AZ5" s="98" t="str">
        <f t="shared" si="4"/>
        <v>2290</v>
      </c>
      <c r="BA5" s="93"/>
      <c r="BB5" s="93"/>
      <c r="BC5" s="93" t="str">
        <f t="shared" si="5"/>
        <v>00000001</v>
      </c>
      <c r="BD5" s="93"/>
      <c r="BE5" s="93"/>
    </row>
    <row r="6" spans="1:57" x14ac:dyDescent="0.3">
      <c r="A6" s="25" t="str">
        <f t="shared" si="3"/>
        <v>3h</v>
      </c>
      <c r="B6" s="2" t="str">
        <f t="shared" si="0"/>
        <v>00000000001E</v>
      </c>
      <c r="C6" s="14" t="str">
        <f t="shared" si="1"/>
        <v>0</v>
      </c>
      <c r="D6" s="14" t="str">
        <f t="shared" si="2"/>
        <v>0</v>
      </c>
      <c r="E6" s="4"/>
      <c r="F6" s="9"/>
      <c r="G6" s="9"/>
      <c r="H6" s="9"/>
      <c r="I6" s="49"/>
      <c r="J6" s="9"/>
      <c r="K6" s="42"/>
      <c r="L6" s="4"/>
      <c r="M6" s="42"/>
      <c r="N6" s="34"/>
      <c r="O6" s="55"/>
      <c r="P6" s="11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>
        <v>1</v>
      </c>
      <c r="AV6" s="35">
        <v>1</v>
      </c>
      <c r="AW6" s="35">
        <v>1</v>
      </c>
      <c r="AX6" s="35">
        <v>1</v>
      </c>
      <c r="AY6" s="96"/>
      <c r="AZ6" s="98" t="str">
        <f t="shared" si="4"/>
        <v>0000</v>
      </c>
      <c r="BA6" s="93"/>
      <c r="BB6" s="93"/>
      <c r="BC6" s="93" t="str">
        <f t="shared" si="5"/>
        <v>0000001E</v>
      </c>
      <c r="BD6" s="93"/>
      <c r="BE6" s="93"/>
    </row>
    <row r="7" spans="1:57" x14ac:dyDescent="0.3">
      <c r="A7" s="25" t="str">
        <f t="shared" si="3"/>
        <v>4h</v>
      </c>
      <c r="B7" s="2" t="str">
        <f t="shared" si="0"/>
        <v>023000000060</v>
      </c>
      <c r="C7" s="14" t="str">
        <f t="shared" si="1"/>
        <v>4</v>
      </c>
      <c r="D7" s="14" t="str">
        <f t="shared" si="2"/>
        <v>3</v>
      </c>
      <c r="E7" s="4"/>
      <c r="F7" s="37" t="s">
        <v>84</v>
      </c>
      <c r="G7" s="38">
        <v>0</v>
      </c>
      <c r="H7" s="30" t="s">
        <v>84</v>
      </c>
      <c r="I7" s="40" t="s">
        <v>84</v>
      </c>
      <c r="J7" s="25" t="s">
        <v>83</v>
      </c>
      <c r="K7" s="42" t="s">
        <v>84</v>
      </c>
      <c r="L7" s="4" t="s">
        <v>84</v>
      </c>
      <c r="M7" s="25">
        <v>0</v>
      </c>
      <c r="N7" s="25">
        <v>1</v>
      </c>
      <c r="O7" s="45">
        <v>1</v>
      </c>
      <c r="P7" s="11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>
        <v>1</v>
      </c>
      <c r="AT7" s="35">
        <v>1</v>
      </c>
      <c r="AU7" s="35"/>
      <c r="AV7" s="35"/>
      <c r="AW7" s="35"/>
      <c r="AX7" s="35"/>
      <c r="AY7" s="96"/>
      <c r="AZ7" s="98" t="str">
        <f t="shared" si="4"/>
        <v>0230</v>
      </c>
      <c r="BA7" s="93"/>
      <c r="BB7" s="93"/>
      <c r="BC7" s="93" t="str">
        <f t="shared" si="5"/>
        <v>00000060</v>
      </c>
      <c r="BD7" s="93"/>
      <c r="BE7" s="93"/>
    </row>
    <row r="8" spans="1:57" x14ac:dyDescent="0.3">
      <c r="A8" s="25" t="str">
        <f t="shared" si="3"/>
        <v>5h</v>
      </c>
      <c r="B8" s="2" t="str">
        <f t="shared" si="0"/>
        <v>00000000009E</v>
      </c>
      <c r="C8" s="14" t="str">
        <f t="shared" si="1"/>
        <v>0</v>
      </c>
      <c r="D8" s="14" t="str">
        <f t="shared" si="2"/>
        <v>0</v>
      </c>
      <c r="E8" s="4"/>
      <c r="F8" s="9"/>
      <c r="G8" s="9"/>
      <c r="H8" s="9"/>
      <c r="I8" s="49"/>
      <c r="J8" s="35"/>
      <c r="K8" s="36"/>
      <c r="L8" s="4"/>
      <c r="M8" s="42"/>
      <c r="N8" s="30"/>
      <c r="O8" s="55"/>
      <c r="P8" s="1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>
        <v>1</v>
      </c>
      <c r="AS8" s="35"/>
      <c r="AT8" s="35"/>
      <c r="AU8" s="35">
        <v>1</v>
      </c>
      <c r="AV8" s="35">
        <v>1</v>
      </c>
      <c r="AW8" s="35">
        <v>1</v>
      </c>
      <c r="AX8" s="35">
        <v>1</v>
      </c>
      <c r="AY8" s="96"/>
      <c r="AZ8" s="98" t="str">
        <f t="shared" si="4"/>
        <v>0000</v>
      </c>
      <c r="BA8" s="93"/>
      <c r="BB8" s="93"/>
      <c r="BC8" s="93" t="str">
        <f t="shared" si="5"/>
        <v>0000009E</v>
      </c>
      <c r="BD8" s="93"/>
      <c r="BE8" s="93"/>
    </row>
    <row r="9" spans="1:57" x14ac:dyDescent="0.3">
      <c r="A9" s="25" t="str">
        <f t="shared" si="3"/>
        <v>6h</v>
      </c>
      <c r="B9" s="2" t="str">
        <f t="shared" si="0"/>
        <v>033000000060</v>
      </c>
      <c r="C9" s="14" t="str">
        <f t="shared" si="1"/>
        <v>6</v>
      </c>
      <c r="D9" s="14" t="str">
        <f t="shared" si="2"/>
        <v>3</v>
      </c>
      <c r="E9" s="4"/>
      <c r="F9" s="9" t="s">
        <v>84</v>
      </c>
      <c r="G9" s="9" t="s">
        <v>84</v>
      </c>
      <c r="H9" s="9" t="s">
        <v>84</v>
      </c>
      <c r="I9" s="49" t="s">
        <v>84</v>
      </c>
      <c r="J9" s="9" t="s">
        <v>83</v>
      </c>
      <c r="K9" s="42" t="s">
        <v>83</v>
      </c>
      <c r="L9" s="4" t="s">
        <v>84</v>
      </c>
      <c r="M9" s="25">
        <v>0</v>
      </c>
      <c r="N9" s="25">
        <v>1</v>
      </c>
      <c r="O9" s="45">
        <v>1</v>
      </c>
      <c r="P9" s="1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>
        <v>1</v>
      </c>
      <c r="AT9" s="35">
        <v>1</v>
      </c>
      <c r="AU9" s="35"/>
      <c r="AV9" s="35"/>
      <c r="AW9" s="35"/>
      <c r="AX9" s="35"/>
      <c r="AY9" s="96"/>
      <c r="AZ9" s="98" t="str">
        <f t="shared" si="4"/>
        <v>0330</v>
      </c>
      <c r="BA9" s="93"/>
      <c r="BB9" s="93"/>
      <c r="BC9" s="93" t="str">
        <f t="shared" si="5"/>
        <v>00000060</v>
      </c>
      <c r="BD9" s="93"/>
      <c r="BE9" s="93"/>
    </row>
    <row r="10" spans="1:57" x14ac:dyDescent="0.3">
      <c r="A10" s="25" t="str">
        <f t="shared" si="3"/>
        <v>7h</v>
      </c>
      <c r="B10" s="2" t="str">
        <f t="shared" si="0"/>
        <v>000000000100</v>
      </c>
      <c r="C10" s="14" t="str">
        <f t="shared" si="1"/>
        <v>0</v>
      </c>
      <c r="D10" s="14" t="str">
        <f t="shared" si="2"/>
        <v>0</v>
      </c>
      <c r="E10" s="4"/>
      <c r="F10" s="9"/>
      <c r="G10" s="9"/>
      <c r="H10" s="9"/>
      <c r="I10" s="49"/>
      <c r="J10" s="9"/>
      <c r="K10" s="36"/>
      <c r="L10" s="4"/>
      <c r="M10" s="42"/>
      <c r="N10" s="30"/>
      <c r="O10" s="55"/>
      <c r="P10" s="1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>
        <v>1</v>
      </c>
      <c r="AR10" s="35"/>
      <c r="AS10" s="35"/>
      <c r="AT10" s="35"/>
      <c r="AU10" s="35"/>
      <c r="AV10" s="35"/>
      <c r="AW10" s="35"/>
      <c r="AX10" s="35"/>
      <c r="AY10" s="96"/>
      <c r="AZ10" s="98" t="str">
        <f t="shared" si="4"/>
        <v>0000</v>
      </c>
      <c r="BA10" s="93"/>
      <c r="BB10" s="93"/>
      <c r="BC10" s="93" t="str">
        <f t="shared" si="5"/>
        <v>00000100</v>
      </c>
      <c r="BD10" s="93"/>
      <c r="BE10" s="93"/>
    </row>
    <row r="11" spans="1:57" x14ac:dyDescent="0.3">
      <c r="A11" s="25" t="str">
        <f t="shared" si="3"/>
        <v>8h</v>
      </c>
      <c r="B11" s="2" t="str">
        <f t="shared" si="0"/>
        <v>229000000200</v>
      </c>
      <c r="C11" s="14" t="str">
        <f t="shared" si="1"/>
        <v>45</v>
      </c>
      <c r="D11" s="14" t="str">
        <f t="shared" si="2"/>
        <v>1</v>
      </c>
      <c r="E11" s="4"/>
      <c r="F11" s="63" t="s">
        <v>83</v>
      </c>
      <c r="G11" s="38">
        <v>0</v>
      </c>
      <c r="H11" s="30" t="s">
        <v>84</v>
      </c>
      <c r="I11" s="47" t="s">
        <v>84</v>
      </c>
      <c r="J11" s="25" t="s">
        <v>83</v>
      </c>
      <c r="K11" s="46" t="s">
        <v>84</v>
      </c>
      <c r="L11" s="4" t="s">
        <v>83</v>
      </c>
      <c r="M11" s="25">
        <v>0</v>
      </c>
      <c r="N11" s="25">
        <v>0</v>
      </c>
      <c r="O11" s="25">
        <v>1</v>
      </c>
      <c r="P11" s="1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>
        <v>1</v>
      </c>
      <c r="AQ11" s="35"/>
      <c r="AR11" s="35"/>
      <c r="AS11" s="35"/>
      <c r="AT11" s="35"/>
      <c r="AU11" s="35"/>
      <c r="AV11" s="35"/>
      <c r="AW11" s="35"/>
      <c r="AX11" s="35"/>
      <c r="AY11" s="96"/>
      <c r="AZ11" s="98" t="str">
        <f t="shared" si="4"/>
        <v>2290</v>
      </c>
      <c r="BA11" s="93"/>
      <c r="BB11" s="93"/>
      <c r="BC11" s="93" t="str">
        <f t="shared" si="5"/>
        <v>00000200</v>
      </c>
      <c r="BD11" s="93"/>
      <c r="BE11" s="93"/>
    </row>
    <row r="12" spans="1:57" x14ac:dyDescent="0.3">
      <c r="A12" s="25" t="str">
        <f t="shared" si="3"/>
        <v>9h</v>
      </c>
      <c r="B12" s="2" t="str">
        <f t="shared" si="0"/>
        <v>00000000001E</v>
      </c>
      <c r="C12" s="14" t="str">
        <f t="shared" si="1"/>
        <v>0</v>
      </c>
      <c r="D12" s="14" t="str">
        <f t="shared" si="2"/>
        <v>0</v>
      </c>
      <c r="E12" s="4"/>
      <c r="F12" s="9"/>
      <c r="G12" s="9"/>
      <c r="H12" s="9"/>
      <c r="I12" s="49"/>
      <c r="J12" s="9"/>
      <c r="K12" s="36"/>
      <c r="L12" s="4"/>
      <c r="M12" s="42"/>
      <c r="N12" s="30"/>
      <c r="O12" s="55"/>
      <c r="P12" s="1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>
        <v>1</v>
      </c>
      <c r="AV12" s="35">
        <v>1</v>
      </c>
      <c r="AW12" s="35">
        <v>1</v>
      </c>
      <c r="AX12" s="35">
        <v>1</v>
      </c>
      <c r="AY12" s="96"/>
      <c r="AZ12" s="98" t="str">
        <f t="shared" si="4"/>
        <v>0000</v>
      </c>
      <c r="BA12" s="93"/>
      <c r="BB12" s="93"/>
      <c r="BC12" s="93" t="str">
        <f t="shared" si="5"/>
        <v>0000001E</v>
      </c>
      <c r="BD12" s="93"/>
      <c r="BE12" s="93"/>
    </row>
    <row r="13" spans="1:57" x14ac:dyDescent="0.3">
      <c r="A13" s="25" t="str">
        <f t="shared" si="3"/>
        <v>Ah</v>
      </c>
      <c r="B13" s="2" t="str">
        <f t="shared" si="0"/>
        <v>053000000060</v>
      </c>
      <c r="C13" s="14" t="str">
        <f t="shared" si="1"/>
        <v>A</v>
      </c>
      <c r="D13" s="14" t="str">
        <f t="shared" si="2"/>
        <v>3</v>
      </c>
      <c r="E13" s="4"/>
      <c r="F13" s="9" t="s">
        <v>84</v>
      </c>
      <c r="G13" s="9" t="s">
        <v>84</v>
      </c>
      <c r="H13" s="9" t="s">
        <v>84</v>
      </c>
      <c r="I13" s="49" t="s">
        <v>83</v>
      </c>
      <c r="J13" s="9" t="s">
        <v>84</v>
      </c>
      <c r="K13" s="42" t="s">
        <v>83</v>
      </c>
      <c r="L13" s="4" t="s">
        <v>84</v>
      </c>
      <c r="M13" s="25">
        <v>0</v>
      </c>
      <c r="N13" s="25">
        <v>1</v>
      </c>
      <c r="O13" s="45">
        <v>1</v>
      </c>
      <c r="P13" s="1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>
        <v>1</v>
      </c>
      <c r="AT13" s="35">
        <v>1</v>
      </c>
      <c r="AU13" s="35"/>
      <c r="AV13" s="35"/>
      <c r="AW13" s="35"/>
      <c r="AX13" s="35"/>
      <c r="AY13" s="96"/>
      <c r="AZ13" s="98" t="str">
        <f t="shared" si="4"/>
        <v>0530</v>
      </c>
      <c r="BA13" s="93"/>
      <c r="BB13" s="93"/>
      <c r="BC13" s="93" t="str">
        <f t="shared" si="5"/>
        <v>00000060</v>
      </c>
      <c r="BD13" s="93"/>
      <c r="BE13" s="93"/>
    </row>
    <row r="14" spans="1:57" s="6" customFormat="1" ht="15" thickBot="1" x14ac:dyDescent="0.35">
      <c r="A14" s="25" t="str">
        <f t="shared" si="3"/>
        <v>Bh</v>
      </c>
      <c r="B14" s="2" t="str">
        <f t="shared" si="0"/>
        <v>00000000009E</v>
      </c>
      <c r="C14" s="14" t="str">
        <f t="shared" si="1"/>
        <v>0</v>
      </c>
      <c r="D14" s="14" t="str">
        <f t="shared" si="2"/>
        <v>0</v>
      </c>
      <c r="E14" s="4"/>
      <c r="F14" s="9"/>
      <c r="G14" s="9"/>
      <c r="H14" s="9"/>
      <c r="I14" s="49"/>
      <c r="J14" s="35"/>
      <c r="K14" s="36"/>
      <c r="L14" s="4"/>
      <c r="M14" s="42"/>
      <c r="N14" s="30"/>
      <c r="O14" s="55"/>
      <c r="P14" s="1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>
        <v>1</v>
      </c>
      <c r="AS14" s="35"/>
      <c r="AT14" s="35"/>
      <c r="AU14" s="35">
        <v>1</v>
      </c>
      <c r="AV14" s="35">
        <v>1</v>
      </c>
      <c r="AW14" s="35">
        <v>1</v>
      </c>
      <c r="AX14" s="35">
        <v>1</v>
      </c>
      <c r="AY14" s="96"/>
      <c r="AZ14" s="98" t="str">
        <f t="shared" si="4"/>
        <v>0000</v>
      </c>
      <c r="BA14" s="93"/>
      <c r="BB14" s="93"/>
      <c r="BC14" s="93" t="str">
        <f t="shared" si="5"/>
        <v>0000009E</v>
      </c>
      <c r="BD14" s="93"/>
      <c r="BE14" s="93"/>
    </row>
    <row r="15" spans="1:57" ht="15" thickTop="1" x14ac:dyDescent="0.3">
      <c r="A15" s="25" t="str">
        <f t="shared" si="3"/>
        <v>Ch</v>
      </c>
      <c r="B15" s="2" t="str">
        <f t="shared" si="0"/>
        <v>063000000060</v>
      </c>
      <c r="C15" s="14" t="str">
        <f t="shared" si="1"/>
        <v>C</v>
      </c>
      <c r="D15" s="14" t="str">
        <f t="shared" si="2"/>
        <v>3</v>
      </c>
      <c r="E15" s="4"/>
      <c r="F15" s="9" t="s">
        <v>84</v>
      </c>
      <c r="G15" s="9" t="s">
        <v>84</v>
      </c>
      <c r="H15" s="9" t="s">
        <v>84</v>
      </c>
      <c r="I15" s="49" t="s">
        <v>83</v>
      </c>
      <c r="J15" s="9" t="s">
        <v>83</v>
      </c>
      <c r="K15" s="10" t="s">
        <v>84</v>
      </c>
      <c r="L15" s="54" t="s">
        <v>84</v>
      </c>
      <c r="M15" s="25">
        <v>0</v>
      </c>
      <c r="N15" s="25">
        <v>1</v>
      </c>
      <c r="O15" s="45">
        <v>1</v>
      </c>
      <c r="P15" s="1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>
        <v>1</v>
      </c>
      <c r="AT15" s="35">
        <v>1</v>
      </c>
      <c r="AU15" s="35"/>
      <c r="AV15" s="35"/>
      <c r="AW15" s="35"/>
      <c r="AX15" s="35"/>
      <c r="AY15" s="96"/>
      <c r="AZ15" s="98" t="str">
        <f t="shared" si="4"/>
        <v>0630</v>
      </c>
      <c r="BA15" s="93"/>
      <c r="BB15" s="93"/>
      <c r="BC15" s="93" t="str">
        <f t="shared" si="5"/>
        <v>00000060</v>
      </c>
      <c r="BD15" s="93"/>
      <c r="BE15" s="93"/>
    </row>
    <row r="16" spans="1:57" x14ac:dyDescent="0.3">
      <c r="A16" s="25" t="str">
        <f t="shared" si="3"/>
        <v>Dh</v>
      </c>
      <c r="B16" s="2" t="str">
        <f t="shared" si="0"/>
        <v>00000000011E</v>
      </c>
      <c r="C16" s="14" t="str">
        <f t="shared" si="1"/>
        <v>0</v>
      </c>
      <c r="D16" s="14" t="str">
        <f t="shared" si="2"/>
        <v>0</v>
      </c>
      <c r="E16" s="4"/>
      <c r="F16" s="9"/>
      <c r="G16" s="9"/>
      <c r="H16" s="9"/>
      <c r="I16" s="49"/>
      <c r="J16" s="9"/>
      <c r="K16" s="36"/>
      <c r="L16" s="4"/>
      <c r="M16" s="42"/>
      <c r="N16" s="30"/>
      <c r="O16" s="55"/>
      <c r="P16" s="1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>
        <v>1</v>
      </c>
      <c r="AR16" s="35"/>
      <c r="AS16" s="35"/>
      <c r="AT16" s="35"/>
      <c r="AU16" s="35">
        <v>1</v>
      </c>
      <c r="AV16" s="35">
        <v>1</v>
      </c>
      <c r="AW16" s="35">
        <v>1</v>
      </c>
      <c r="AX16" s="35">
        <v>1</v>
      </c>
      <c r="AY16" s="96"/>
      <c r="AZ16" s="98" t="str">
        <f t="shared" si="4"/>
        <v>0000</v>
      </c>
      <c r="BA16" s="93"/>
      <c r="BB16" s="93"/>
      <c r="BC16" s="93" t="str">
        <f t="shared" si="5"/>
        <v>0000011E</v>
      </c>
      <c r="BD16" s="93"/>
      <c r="BE16" s="93"/>
    </row>
    <row r="17" spans="1:57" x14ac:dyDescent="0.3">
      <c r="A17" s="15" t="str">
        <f>DEC2HEX(HEX2DEC(LEFT(A16,LEN(A16)-1))+1)&amp;"h"</f>
        <v>Eh</v>
      </c>
      <c r="B17" s="2" t="str">
        <f t="shared" si="0"/>
        <v>00000000FC00</v>
      </c>
      <c r="C17" s="14" t="str">
        <f t="shared" si="1"/>
        <v>0</v>
      </c>
      <c r="D17" s="16" t="str">
        <f t="shared" si="2"/>
        <v>0</v>
      </c>
      <c r="E17" s="17"/>
      <c r="F17" s="9"/>
      <c r="G17" s="9"/>
      <c r="H17" s="9"/>
      <c r="I17" s="49"/>
      <c r="J17" s="9"/>
      <c r="K17" s="42"/>
      <c r="L17" s="4"/>
      <c r="M17" s="42"/>
      <c r="N17" s="30"/>
      <c r="O17" s="56"/>
      <c r="P17" s="26"/>
      <c r="Q17" s="27"/>
      <c r="R17" s="27"/>
      <c r="S17" s="27"/>
      <c r="T17" s="27"/>
      <c r="U17" s="27"/>
      <c r="V17" s="27"/>
      <c r="W17" s="27"/>
      <c r="X17" s="27"/>
      <c r="Y17" s="27"/>
      <c r="Z17" s="25"/>
      <c r="AA17" s="25"/>
      <c r="AB17" s="25"/>
      <c r="AC17" s="25"/>
      <c r="AD17" s="25"/>
      <c r="AE17" s="27"/>
      <c r="AF17" s="27"/>
      <c r="AG17" s="27"/>
      <c r="AH17" s="27"/>
      <c r="AI17" s="27"/>
      <c r="AJ17" s="27">
        <v>1</v>
      </c>
      <c r="AK17" s="27">
        <v>1</v>
      </c>
      <c r="AL17" s="27">
        <v>1</v>
      </c>
      <c r="AM17" s="27">
        <v>1</v>
      </c>
      <c r="AN17" s="27">
        <v>1</v>
      </c>
      <c r="AO17" s="27">
        <v>1</v>
      </c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98" t="str">
        <f t="shared" si="4"/>
        <v>0000</v>
      </c>
      <c r="BA17" s="93"/>
      <c r="BB17" s="93"/>
      <c r="BC17" s="93" t="str">
        <f t="shared" si="5"/>
        <v>0000FC00</v>
      </c>
      <c r="BD17" s="93"/>
      <c r="BE17" s="93"/>
    </row>
    <row r="18" spans="1:57" x14ac:dyDescent="0.3">
      <c r="A18" s="15" t="s">
        <v>17</v>
      </c>
      <c r="B18" s="15" t="str">
        <f t="shared" si="0"/>
        <v>07B000000060</v>
      </c>
      <c r="C18" s="16" t="str">
        <f t="shared" si="1"/>
        <v>F</v>
      </c>
      <c r="D18" s="16" t="str">
        <f t="shared" si="2"/>
        <v>3</v>
      </c>
      <c r="E18" s="17"/>
      <c r="F18" s="9" t="s">
        <v>84</v>
      </c>
      <c r="G18" s="9" t="s">
        <v>84</v>
      </c>
      <c r="H18" s="9" t="s">
        <v>84</v>
      </c>
      <c r="I18" s="49" t="s">
        <v>83</v>
      </c>
      <c r="J18" s="35" t="s">
        <v>83</v>
      </c>
      <c r="K18" s="36" t="s">
        <v>83</v>
      </c>
      <c r="L18" s="4" t="s">
        <v>83</v>
      </c>
      <c r="M18" s="25">
        <v>0</v>
      </c>
      <c r="N18" s="25">
        <v>1</v>
      </c>
      <c r="O18" s="45">
        <v>1</v>
      </c>
      <c r="P18" s="26"/>
      <c r="Q18" s="27"/>
      <c r="R18" s="27"/>
      <c r="S18" s="27"/>
      <c r="T18" s="27"/>
      <c r="U18" s="27"/>
      <c r="V18" s="27"/>
      <c r="W18" s="27"/>
      <c r="X18" s="27"/>
      <c r="Y18" s="27"/>
      <c r="Z18" s="25"/>
      <c r="AA18" s="25"/>
      <c r="AB18" s="25"/>
      <c r="AC18" s="25"/>
      <c r="AD18" s="25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>
        <v>1</v>
      </c>
      <c r="AT18" s="27">
        <v>1</v>
      </c>
      <c r="AU18" s="27"/>
      <c r="AV18" s="27"/>
      <c r="AW18" s="27"/>
      <c r="AX18" s="27"/>
      <c r="AY18" s="29"/>
      <c r="AZ18" s="98" t="str">
        <f t="shared" si="4"/>
        <v>07B0</v>
      </c>
      <c r="BA18" s="93"/>
      <c r="BB18" s="93"/>
      <c r="BC18" s="93" t="str">
        <f t="shared" si="5"/>
        <v>00000060</v>
      </c>
      <c r="BD18" s="93"/>
      <c r="BE18" s="93"/>
    </row>
    <row r="19" spans="1:57" x14ac:dyDescent="0.3">
      <c r="A19" s="15">
        <v>10</v>
      </c>
      <c r="B19" s="15" t="str">
        <f t="shared" si="0"/>
        <v>00000000009E</v>
      </c>
      <c r="C19" s="16" t="str">
        <f t="shared" si="1"/>
        <v>0</v>
      </c>
      <c r="D19" s="16" t="str">
        <f t="shared" si="2"/>
        <v>0</v>
      </c>
      <c r="E19" s="17"/>
      <c r="F19" s="18"/>
      <c r="G19" s="18"/>
      <c r="H19" s="18"/>
      <c r="I19" s="50"/>
      <c r="J19" s="52"/>
      <c r="K19" s="51"/>
      <c r="L19" s="19"/>
      <c r="M19" s="53"/>
      <c r="N19" s="30"/>
      <c r="O19" s="56"/>
      <c r="P19" s="26"/>
      <c r="Q19" s="27"/>
      <c r="R19" s="27"/>
      <c r="S19" s="27"/>
      <c r="T19" s="27"/>
      <c r="U19" s="27"/>
      <c r="V19" s="27"/>
      <c r="W19" s="27"/>
      <c r="X19" s="27"/>
      <c r="Y19" s="27"/>
      <c r="Z19" s="25"/>
      <c r="AA19" s="25"/>
      <c r="AB19" s="25"/>
      <c r="AC19" s="25"/>
      <c r="AD19" s="25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>
        <v>1</v>
      </c>
      <c r="AS19" s="27"/>
      <c r="AT19" s="27"/>
      <c r="AU19" s="27">
        <v>1</v>
      </c>
      <c r="AV19" s="27">
        <v>1</v>
      </c>
      <c r="AW19" s="27">
        <v>1</v>
      </c>
      <c r="AX19" s="27">
        <v>1</v>
      </c>
      <c r="AY19" s="29"/>
      <c r="AZ19" s="98" t="str">
        <f t="shared" si="4"/>
        <v>0000</v>
      </c>
      <c r="BA19" s="93"/>
      <c r="BB19" s="93"/>
      <c r="BC19" s="93" t="str">
        <f t="shared" si="5"/>
        <v>0000009E</v>
      </c>
      <c r="BD19" s="93"/>
      <c r="BE19" s="93"/>
    </row>
    <row r="20" spans="1:57" x14ac:dyDescent="0.3">
      <c r="A20" s="15">
        <v>11</v>
      </c>
      <c r="B20" s="15" t="str">
        <f t="shared" si="0"/>
        <v>08B000000060</v>
      </c>
      <c r="C20" s="16" t="str">
        <f t="shared" si="1"/>
        <v>11</v>
      </c>
      <c r="D20" s="16" t="str">
        <f t="shared" si="2"/>
        <v>3</v>
      </c>
      <c r="E20" s="17"/>
      <c r="F20" s="27" t="s">
        <v>84</v>
      </c>
      <c r="G20" s="27" t="s">
        <v>84</v>
      </c>
      <c r="H20" s="27" t="s">
        <v>83</v>
      </c>
      <c r="I20" s="29" t="s">
        <v>84</v>
      </c>
      <c r="J20" s="25" t="s">
        <v>84</v>
      </c>
      <c r="K20" s="36" t="s">
        <v>84</v>
      </c>
      <c r="L20" s="4" t="s">
        <v>83</v>
      </c>
      <c r="M20" s="25">
        <v>0</v>
      </c>
      <c r="N20" s="25">
        <v>1</v>
      </c>
      <c r="O20" s="45">
        <v>1</v>
      </c>
      <c r="P20" s="26"/>
      <c r="Q20" s="27"/>
      <c r="R20" s="27"/>
      <c r="S20" s="27"/>
      <c r="T20" s="27"/>
      <c r="U20" s="27"/>
      <c r="V20" s="27"/>
      <c r="W20" s="27"/>
      <c r="X20" s="27"/>
      <c r="Y20" s="27"/>
      <c r="Z20" s="25"/>
      <c r="AA20" s="25"/>
      <c r="AB20" s="25"/>
      <c r="AC20" s="25"/>
      <c r="AD20" s="25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>
        <v>1</v>
      </c>
      <c r="AT20" s="27">
        <v>1</v>
      </c>
      <c r="AU20" s="27"/>
      <c r="AV20" s="27"/>
      <c r="AW20" s="27"/>
      <c r="AX20" s="27"/>
      <c r="AY20" s="29"/>
      <c r="AZ20" s="98" t="str">
        <f t="shared" si="4"/>
        <v>08B0</v>
      </c>
      <c r="BA20" s="93"/>
      <c r="BB20" s="93"/>
      <c r="BC20" s="93" t="str">
        <f t="shared" si="5"/>
        <v>00000060</v>
      </c>
      <c r="BD20" s="93"/>
      <c r="BE20" s="93"/>
    </row>
    <row r="21" spans="1:57" x14ac:dyDescent="0.3">
      <c r="A21" s="15">
        <v>12</v>
      </c>
      <c r="B21" s="15" t="str">
        <f t="shared" si="0"/>
        <v>000000000100</v>
      </c>
      <c r="C21" s="16" t="str">
        <f t="shared" si="1"/>
        <v>0</v>
      </c>
      <c r="D21" s="16" t="str">
        <f t="shared" si="2"/>
        <v>0</v>
      </c>
      <c r="E21" s="17"/>
      <c r="F21" s="9"/>
      <c r="G21" s="9"/>
      <c r="H21" s="9"/>
      <c r="I21" s="49"/>
      <c r="J21" s="9"/>
      <c r="K21" s="42"/>
      <c r="L21" s="4"/>
      <c r="M21" s="42"/>
      <c r="N21" s="30"/>
      <c r="O21" s="56"/>
      <c r="P21" s="26"/>
      <c r="Q21" s="27"/>
      <c r="R21" s="27"/>
      <c r="S21" s="27"/>
      <c r="T21" s="27"/>
      <c r="U21" s="27"/>
      <c r="V21" s="27"/>
      <c r="W21" s="27"/>
      <c r="X21" s="27"/>
      <c r="Y21" s="27"/>
      <c r="Z21" s="25"/>
      <c r="AA21" s="25"/>
      <c r="AB21" s="25"/>
      <c r="AC21" s="25"/>
      <c r="AD21" s="25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>
        <v>1</v>
      </c>
      <c r="AR21" s="27"/>
      <c r="AS21" s="27"/>
      <c r="AT21" s="27"/>
      <c r="AU21" s="27"/>
      <c r="AV21" s="27"/>
      <c r="AW21" s="27"/>
      <c r="AX21" s="27"/>
      <c r="AY21" s="29"/>
      <c r="AZ21" s="98" t="str">
        <f t="shared" si="4"/>
        <v>0000</v>
      </c>
      <c r="BA21" s="93"/>
      <c r="BB21" s="93"/>
      <c r="BC21" s="93" t="str">
        <f t="shared" si="5"/>
        <v>00000100</v>
      </c>
      <c r="BD21" s="93"/>
      <c r="BE21" s="93"/>
    </row>
    <row r="22" spans="1:57" x14ac:dyDescent="0.3">
      <c r="A22" s="15">
        <v>13</v>
      </c>
      <c r="B22" s="15" t="str">
        <f t="shared" si="0"/>
        <v>019000010000</v>
      </c>
      <c r="C22" s="16" t="str">
        <f t="shared" si="1"/>
        <v>3</v>
      </c>
      <c r="D22" s="16" t="str">
        <f t="shared" si="2"/>
        <v>1</v>
      </c>
      <c r="E22" s="17"/>
      <c r="F22" s="27" t="s">
        <v>84</v>
      </c>
      <c r="G22" s="27" t="s">
        <v>84</v>
      </c>
      <c r="H22" s="27" t="s">
        <v>84</v>
      </c>
      <c r="I22" s="29" t="s">
        <v>84</v>
      </c>
      <c r="J22" s="25" t="s">
        <v>84</v>
      </c>
      <c r="K22" s="26" t="s">
        <v>83</v>
      </c>
      <c r="L22" s="28" t="s">
        <v>83</v>
      </c>
      <c r="M22" s="25">
        <v>0</v>
      </c>
      <c r="N22" s="25">
        <v>0</v>
      </c>
      <c r="O22" s="25">
        <v>1</v>
      </c>
      <c r="P22" s="26"/>
      <c r="Q22" s="27"/>
      <c r="R22" s="27"/>
      <c r="S22" s="27"/>
      <c r="T22" s="27"/>
      <c r="U22" s="27"/>
      <c r="V22" s="27"/>
      <c r="W22" s="27"/>
      <c r="X22" s="27"/>
      <c r="Y22" s="27"/>
      <c r="Z22" s="25"/>
      <c r="AA22" s="25"/>
      <c r="AB22" s="25"/>
      <c r="AC22" s="25"/>
      <c r="AD22" s="25"/>
      <c r="AE22" s="27"/>
      <c r="AF22" s="27"/>
      <c r="AG22" s="27"/>
      <c r="AH22" s="27"/>
      <c r="AI22" s="27">
        <v>1</v>
      </c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98" t="str">
        <f t="shared" si="4"/>
        <v>0190</v>
      </c>
      <c r="BA22" s="93"/>
      <c r="BB22" s="93"/>
      <c r="BC22" s="93" t="str">
        <f t="shared" si="5"/>
        <v>00010000</v>
      </c>
      <c r="BD22" s="93"/>
      <c r="BE22" s="93"/>
    </row>
    <row r="23" spans="1:57" x14ac:dyDescent="0.3">
      <c r="A23" s="15">
        <v>14</v>
      </c>
      <c r="B23" s="15" t="str">
        <f t="shared" si="0"/>
        <v>229000073800</v>
      </c>
      <c r="C23" s="16" t="str">
        <f t="shared" si="1"/>
        <v>45</v>
      </c>
      <c r="D23" s="16" t="str">
        <f t="shared" si="2"/>
        <v>1</v>
      </c>
      <c r="E23" s="17"/>
      <c r="F23" s="63" t="s">
        <v>83</v>
      </c>
      <c r="G23" s="38">
        <v>0</v>
      </c>
      <c r="H23" s="30" t="s">
        <v>84</v>
      </c>
      <c r="I23" s="47" t="s">
        <v>84</v>
      </c>
      <c r="J23" s="25" t="s">
        <v>83</v>
      </c>
      <c r="K23" s="46" t="s">
        <v>84</v>
      </c>
      <c r="L23" s="4" t="s">
        <v>83</v>
      </c>
      <c r="M23" s="25">
        <v>0</v>
      </c>
      <c r="N23" s="25">
        <v>0</v>
      </c>
      <c r="O23" s="25">
        <v>1</v>
      </c>
      <c r="P23" s="26"/>
      <c r="Q23" s="27"/>
      <c r="R23" s="27"/>
      <c r="S23" s="27"/>
      <c r="T23" s="27"/>
      <c r="U23" s="27"/>
      <c r="V23" s="27"/>
      <c r="W23" s="27"/>
      <c r="X23" s="27"/>
      <c r="Y23" s="27"/>
      <c r="Z23" s="25"/>
      <c r="AA23" s="25"/>
      <c r="AB23" s="25"/>
      <c r="AC23" s="25"/>
      <c r="AD23" s="25"/>
      <c r="AE23" s="27"/>
      <c r="AF23" s="27"/>
      <c r="AG23" s="27">
        <v>1</v>
      </c>
      <c r="AH23" s="27">
        <v>1</v>
      </c>
      <c r="AI23" s="27">
        <v>1</v>
      </c>
      <c r="AJ23" s="27"/>
      <c r="AK23" s="27"/>
      <c r="AL23" s="27">
        <v>1</v>
      </c>
      <c r="AM23" s="27">
        <v>1</v>
      </c>
      <c r="AN23" s="27">
        <v>1</v>
      </c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98" t="str">
        <f t="shared" si="4"/>
        <v>2290</v>
      </c>
      <c r="BA23" s="93"/>
      <c r="BB23" s="93"/>
      <c r="BC23" s="93" t="str">
        <f t="shared" si="5"/>
        <v>00073800</v>
      </c>
      <c r="BD23" s="93"/>
      <c r="BE23" s="93"/>
    </row>
    <row r="24" spans="1:57" x14ac:dyDescent="0.3">
      <c r="A24" s="15">
        <v>15</v>
      </c>
      <c r="B24" s="15" t="str">
        <f t="shared" si="0"/>
        <v>00000000001E</v>
      </c>
      <c r="C24" s="16" t="str">
        <f t="shared" si="1"/>
        <v>0</v>
      </c>
      <c r="D24" s="16" t="str">
        <f t="shared" si="2"/>
        <v>0</v>
      </c>
      <c r="E24" s="17"/>
      <c r="F24" s="27"/>
      <c r="G24" s="27"/>
      <c r="H24" s="27"/>
      <c r="I24" s="29"/>
      <c r="J24" s="25"/>
      <c r="K24" s="42"/>
      <c r="L24" s="4"/>
      <c r="M24" s="42"/>
      <c r="N24" s="30"/>
      <c r="O24" s="56"/>
      <c r="P24" s="26"/>
      <c r="Q24" s="27"/>
      <c r="R24" s="27"/>
      <c r="S24" s="27"/>
      <c r="T24" s="27"/>
      <c r="U24" s="27"/>
      <c r="V24" s="27"/>
      <c r="W24" s="27"/>
      <c r="X24" s="27"/>
      <c r="Y24" s="27"/>
      <c r="Z24" s="25"/>
      <c r="AA24" s="25"/>
      <c r="AB24" s="25"/>
      <c r="AC24" s="25"/>
      <c r="AD24" s="25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>
        <v>1</v>
      </c>
      <c r="AV24" s="27">
        <v>1</v>
      </c>
      <c r="AW24" s="27">
        <v>1</v>
      </c>
      <c r="AX24" s="27">
        <v>1</v>
      </c>
      <c r="AY24" s="29"/>
      <c r="AZ24" s="98" t="str">
        <f t="shared" si="4"/>
        <v>0000</v>
      </c>
      <c r="BA24" s="93"/>
      <c r="BB24" s="93"/>
      <c r="BC24" s="93" t="str">
        <f t="shared" si="5"/>
        <v>0000001E</v>
      </c>
      <c r="BD24" s="93"/>
      <c r="BE24" s="93"/>
    </row>
    <row r="25" spans="1:57" ht="14.4" customHeight="1" x14ac:dyDescent="0.3">
      <c r="A25" s="15">
        <v>16</v>
      </c>
      <c r="B25" s="15" t="str">
        <f t="shared" si="0"/>
        <v>0B3000000060</v>
      </c>
      <c r="C25" s="16" t="str">
        <f t="shared" si="1"/>
        <v>16</v>
      </c>
      <c r="D25" s="16" t="str">
        <f t="shared" si="2"/>
        <v>3</v>
      </c>
      <c r="E25" s="17"/>
      <c r="F25" s="27" t="s">
        <v>84</v>
      </c>
      <c r="G25" s="27" t="s">
        <v>84</v>
      </c>
      <c r="H25" s="27" t="s">
        <v>83</v>
      </c>
      <c r="I25" s="29" t="s">
        <v>84</v>
      </c>
      <c r="J25" s="25" t="s">
        <v>83</v>
      </c>
      <c r="K25" s="26" t="s">
        <v>83</v>
      </c>
      <c r="L25" s="28" t="s">
        <v>84</v>
      </c>
      <c r="M25" s="25">
        <v>0</v>
      </c>
      <c r="N25" s="25">
        <v>1</v>
      </c>
      <c r="O25" s="45">
        <v>1</v>
      </c>
      <c r="P25" s="26"/>
      <c r="Q25" s="27"/>
      <c r="R25" s="27"/>
      <c r="S25" s="27"/>
      <c r="T25" s="27"/>
      <c r="U25" s="27"/>
      <c r="V25" s="27"/>
      <c r="W25" s="27"/>
      <c r="X25" s="27"/>
      <c r="Y25" s="27"/>
      <c r="Z25" s="25"/>
      <c r="AA25" s="25"/>
      <c r="AB25" s="25"/>
      <c r="AC25" s="25"/>
      <c r="AD25" s="25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>
        <v>1</v>
      </c>
      <c r="AT25" s="27">
        <v>1</v>
      </c>
      <c r="AU25" s="27"/>
      <c r="AV25" s="27"/>
      <c r="AW25" s="27"/>
      <c r="AX25" s="27"/>
      <c r="AY25" s="29"/>
      <c r="AZ25" s="98" t="str">
        <f t="shared" si="4"/>
        <v>0B30</v>
      </c>
      <c r="BA25" s="93"/>
      <c r="BB25" s="93"/>
      <c r="BC25" s="93" t="str">
        <f t="shared" si="5"/>
        <v>00000060</v>
      </c>
      <c r="BD25" s="93"/>
      <c r="BE25" s="93"/>
    </row>
    <row r="26" spans="1:57" x14ac:dyDescent="0.3">
      <c r="A26" s="15">
        <v>17</v>
      </c>
      <c r="B26" s="15" t="str">
        <f t="shared" si="0"/>
        <v>00000000009E</v>
      </c>
      <c r="C26" s="16" t="str">
        <f t="shared" si="1"/>
        <v>0</v>
      </c>
      <c r="D26" s="16" t="str">
        <f t="shared" si="2"/>
        <v>0</v>
      </c>
      <c r="E26" s="17"/>
      <c r="F26" s="27"/>
      <c r="G26" s="27"/>
      <c r="H26" s="27"/>
      <c r="I26" s="29"/>
      <c r="J26" s="25"/>
      <c r="K26" s="42"/>
      <c r="L26" s="4"/>
      <c r="M26" s="42"/>
      <c r="N26" s="30"/>
      <c r="O26" s="56"/>
      <c r="P26" s="26"/>
      <c r="Q26" s="27"/>
      <c r="R26" s="27"/>
      <c r="S26" s="27"/>
      <c r="T26" s="27"/>
      <c r="U26" s="27"/>
      <c r="V26" s="27"/>
      <c r="W26" s="27"/>
      <c r="X26" s="27"/>
      <c r="Y26" s="27"/>
      <c r="Z26" s="25"/>
      <c r="AA26" s="25"/>
      <c r="AB26" s="25"/>
      <c r="AC26" s="25"/>
      <c r="AD26" s="25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>
        <v>1</v>
      </c>
      <c r="AS26" s="27"/>
      <c r="AT26" s="27"/>
      <c r="AU26" s="27">
        <v>1</v>
      </c>
      <c r="AV26" s="27">
        <v>1</v>
      </c>
      <c r="AW26" s="27">
        <v>1</v>
      </c>
      <c r="AX26" s="27">
        <v>1</v>
      </c>
      <c r="AY26" s="29"/>
      <c r="AZ26" s="98" t="str">
        <f t="shared" si="4"/>
        <v>0000</v>
      </c>
      <c r="BA26" s="93"/>
      <c r="BB26" s="93"/>
      <c r="BC26" s="93" t="str">
        <f t="shared" si="5"/>
        <v>0000009E</v>
      </c>
      <c r="BD26" s="93"/>
      <c r="BE26" s="93"/>
    </row>
    <row r="27" spans="1:57" x14ac:dyDescent="0.3">
      <c r="A27" s="15">
        <v>18</v>
      </c>
      <c r="B27" s="15" t="str">
        <f t="shared" si="0"/>
        <v>0C3000000060</v>
      </c>
      <c r="C27" s="16" t="str">
        <f t="shared" si="1"/>
        <v>18</v>
      </c>
      <c r="D27" s="16" t="str">
        <f t="shared" si="2"/>
        <v>3</v>
      </c>
      <c r="E27" s="17"/>
      <c r="F27" s="27" t="s">
        <v>84</v>
      </c>
      <c r="G27" s="27" t="s">
        <v>84</v>
      </c>
      <c r="H27" s="27" t="s">
        <v>83</v>
      </c>
      <c r="I27" s="29" t="s">
        <v>83</v>
      </c>
      <c r="J27" s="25" t="s">
        <v>84</v>
      </c>
      <c r="K27" s="26" t="s">
        <v>84</v>
      </c>
      <c r="L27" s="28" t="s">
        <v>84</v>
      </c>
      <c r="M27" s="25">
        <v>0</v>
      </c>
      <c r="N27" s="25">
        <v>1</v>
      </c>
      <c r="O27" s="45">
        <v>1</v>
      </c>
      <c r="P27" s="26"/>
      <c r="Q27" s="27"/>
      <c r="R27" s="27"/>
      <c r="S27" s="27"/>
      <c r="T27" s="27"/>
      <c r="U27" s="27"/>
      <c r="V27" s="27"/>
      <c r="W27" s="27"/>
      <c r="X27" s="27"/>
      <c r="Y27" s="27"/>
      <c r="Z27" s="25"/>
      <c r="AA27" s="25"/>
      <c r="AB27" s="25"/>
      <c r="AC27" s="25"/>
      <c r="AD27" s="25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>
        <v>1</v>
      </c>
      <c r="AT27" s="27">
        <v>1</v>
      </c>
      <c r="AU27" s="27"/>
      <c r="AV27" s="27"/>
      <c r="AW27" s="27"/>
      <c r="AX27" s="27"/>
      <c r="AY27" s="29"/>
      <c r="AZ27" s="98" t="str">
        <f t="shared" si="4"/>
        <v>0C30</v>
      </c>
      <c r="BA27" s="93"/>
      <c r="BB27" s="93"/>
      <c r="BC27" s="93" t="str">
        <f t="shared" si="5"/>
        <v>00000060</v>
      </c>
      <c r="BD27" s="93"/>
      <c r="BE27" s="93"/>
    </row>
    <row r="28" spans="1:57" ht="14.4" customHeight="1" x14ac:dyDescent="0.3">
      <c r="A28" s="15">
        <v>19</v>
      </c>
      <c r="B28" s="15" t="str">
        <f t="shared" si="0"/>
        <v>000000000100</v>
      </c>
      <c r="C28" s="16" t="str">
        <f t="shared" si="1"/>
        <v>0</v>
      </c>
      <c r="D28" s="16" t="str">
        <f t="shared" si="2"/>
        <v>0</v>
      </c>
      <c r="E28" s="17"/>
      <c r="F28" s="27"/>
      <c r="G28" s="27"/>
      <c r="H28" s="27"/>
      <c r="I28" s="29"/>
      <c r="J28" s="25"/>
      <c r="K28" s="26"/>
      <c r="L28" s="28"/>
      <c r="M28" s="42"/>
      <c r="N28" s="30"/>
      <c r="O28" s="56"/>
      <c r="P28" s="26"/>
      <c r="Q28" s="27"/>
      <c r="R28" s="27"/>
      <c r="S28" s="27"/>
      <c r="T28" s="27"/>
      <c r="U28" s="27"/>
      <c r="V28" s="27"/>
      <c r="W28" s="27"/>
      <c r="X28" s="27"/>
      <c r="Y28" s="27"/>
      <c r="Z28" s="25"/>
      <c r="AA28" s="25"/>
      <c r="AB28" s="25"/>
      <c r="AC28" s="25"/>
      <c r="AD28" s="25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>
        <v>1</v>
      </c>
      <c r="AR28" s="27"/>
      <c r="AS28" s="27"/>
      <c r="AT28" s="27"/>
      <c r="AU28" s="27"/>
      <c r="AV28" s="27"/>
      <c r="AW28" s="27"/>
      <c r="AX28" s="27"/>
      <c r="AY28" s="29"/>
      <c r="AZ28" s="98" t="str">
        <f t="shared" si="4"/>
        <v>0000</v>
      </c>
      <c r="BA28" s="93"/>
      <c r="BB28" s="93"/>
      <c r="BC28" s="93" t="str">
        <f t="shared" si="5"/>
        <v>00000100</v>
      </c>
      <c r="BD28" s="93"/>
      <c r="BE28" s="93"/>
    </row>
    <row r="29" spans="1:57" x14ac:dyDescent="0.3">
      <c r="A29" s="15" t="s">
        <v>18</v>
      </c>
      <c r="B29" s="15" t="str">
        <f>BIN2HEX(
IF(ISBLANK(F29),0,F29)&amp;
IF(ISBLANK(G29),0,G29)&amp;
IF(ISBLANK(H29),0,H29)&amp;
IF(ISBLANK(I29),0,I29)&amp;
IF(ISBLANK(J29),0,J29)&amp;
IF(ISBLANK(K29),0,K29),2)&amp;
BIN2HEX(
IF(ISBLANK(L29),0,L29)&amp;
IF(ISBLANK(M29),0,M29)&amp;
IF(ISBLANK(N29),0,N29)&amp;
IF(ISBLANK(O29),0,O29)&amp;
IF(ISBLANK(P29),0,P29)&amp;
IF(ISBLANK(Q29),0,Q29)&amp;
IF(ISBLANK(R29),0,R29)&amp;
IF(ISBLANK(S29),0,S29),2)&amp;
BIN2HEX(
IF(ISBLANK(T29),0,T29)&amp;
IF(ISBLANK(U29),0,U29)&amp;
IF(ISBLANK(V29),0,V29)&amp;
IF(ISBLANK(W29),0,W29)&amp;
IF(ISBLANK(X29),0,X29)&amp;
IF(ISBLANK(Y29),0,Y29)&amp;
IF(ISBLANK(Z29),0,Z29)&amp;
IF(ISBLANK(AA29),0,AA29),2)&amp;
BIN2HEX(
IF(ISBLANK(AB29),0,AB29)&amp;
IF(ISBLANK(AC29),0,AC29)&amp;
IF(ISBLANK(AD29),0,AD29)&amp;
IF(ISBLANK(AE29),0,AE29)&amp;
IF(ISBLANK(AF29),0,AF29)&amp;
IF(ISBLANK(AG29),0,AG29)&amp;
IF(ISBLANK(AH29),0,AH29)&amp;
IF(ISBLANK(AI29),0,AI29),2)&amp;
BIN2HEX(
IF(ISBLANK(AJ29),0,AJ29)&amp;
IF(ISBLANK(AK29),0,AK29)&amp;
IF(ISBLANK(AL29),0,AL29)&amp;
IF(ISBLANK(AM29),0,AM29)&amp;
IF(ISBLANK(AN29),0,AN29)&amp;
IF(ISBLANK(AO29),0,AO29)&amp;
IF(ISBLANK(AP29),0,AP29)&amp;
IF(ISBLANK(AQ29),0,AQ29),2)&amp;
BIN2HEX(
IF(ISBLANK(AR29),0,AR29)&amp;
IF(ISBLANK(AS29),0,AS29)&amp;
IF(ISBLANK(AT29),0,AT29)&amp;
IF(ISBLANK(AU29),0,AU29)&amp;
IF(ISBLANK(AV29),0,AV29)&amp;
IF(ISBLANK(AW29),0,AW29)&amp;
IF(ISBLANK(AX29),0,AX29)&amp;
IF(ISBLANK(AY29),0,AY29),2)</f>
        <v>22900000FC00</v>
      </c>
      <c r="C29" s="16" t="str">
        <f t="shared" si="1"/>
        <v>45</v>
      </c>
      <c r="D29" s="16" t="str">
        <f t="shared" si="2"/>
        <v>1</v>
      </c>
      <c r="E29" s="17"/>
      <c r="F29" s="63" t="s">
        <v>83</v>
      </c>
      <c r="G29" s="38">
        <v>0</v>
      </c>
      <c r="H29" s="30" t="s">
        <v>84</v>
      </c>
      <c r="I29" s="47" t="s">
        <v>84</v>
      </c>
      <c r="J29" s="25" t="s">
        <v>83</v>
      </c>
      <c r="K29" s="46" t="s">
        <v>84</v>
      </c>
      <c r="L29" s="4" t="s">
        <v>83</v>
      </c>
      <c r="M29" s="25">
        <v>0</v>
      </c>
      <c r="N29" s="25">
        <v>0</v>
      </c>
      <c r="O29" s="25">
        <v>1</v>
      </c>
      <c r="P29" s="26"/>
      <c r="Q29" s="27"/>
      <c r="R29" s="27"/>
      <c r="S29" s="27"/>
      <c r="T29" s="27"/>
      <c r="U29" s="27"/>
      <c r="V29" s="27"/>
      <c r="W29" s="27"/>
      <c r="X29" s="27"/>
      <c r="Y29" s="29"/>
      <c r="Z29" s="27"/>
      <c r="AA29" s="27"/>
      <c r="AB29" s="27"/>
      <c r="AC29" s="27"/>
      <c r="AD29" s="25"/>
      <c r="AE29" s="39"/>
      <c r="AF29" s="39"/>
      <c r="AG29" s="39"/>
      <c r="AH29" s="39"/>
      <c r="AI29" s="39"/>
      <c r="AJ29" s="39">
        <v>1</v>
      </c>
      <c r="AK29" s="39">
        <v>1</v>
      </c>
      <c r="AL29" s="39">
        <v>1</v>
      </c>
      <c r="AM29" s="39">
        <v>1</v>
      </c>
      <c r="AN29" s="39">
        <v>1</v>
      </c>
      <c r="AO29" s="39">
        <v>1</v>
      </c>
      <c r="AP29" s="39"/>
      <c r="AQ29" s="39"/>
      <c r="AR29" s="39"/>
      <c r="AS29" s="39"/>
      <c r="AT29" s="39"/>
      <c r="AU29" s="39"/>
      <c r="AV29" s="39"/>
      <c r="AW29" s="39"/>
      <c r="AX29" s="39"/>
      <c r="AY29" s="65"/>
      <c r="AZ29" s="98" t="str">
        <f t="shared" si="4"/>
        <v>2290</v>
      </c>
      <c r="BA29" s="93"/>
      <c r="BB29" s="93"/>
      <c r="BC29" s="93" t="str">
        <f t="shared" si="5"/>
        <v>0000FC00</v>
      </c>
      <c r="BD29" s="93"/>
      <c r="BE29" s="93"/>
    </row>
    <row r="30" spans="1:57" ht="14.4" customHeight="1" x14ac:dyDescent="0.3">
      <c r="A30" s="15" t="s">
        <v>30</v>
      </c>
      <c r="B30" s="15" t="str">
        <f t="shared" si="0"/>
        <v>000000080000</v>
      </c>
      <c r="C30" s="16" t="str">
        <f t="shared" si="1"/>
        <v>0</v>
      </c>
      <c r="D30" s="16" t="str">
        <f t="shared" si="2"/>
        <v>0</v>
      </c>
      <c r="E30" s="17"/>
      <c r="F30" s="27"/>
      <c r="G30" s="27"/>
      <c r="H30" s="27"/>
      <c r="I30" s="29"/>
      <c r="J30" s="25"/>
      <c r="K30" s="42"/>
      <c r="L30" s="4"/>
      <c r="M30" s="42"/>
      <c r="N30" s="30"/>
      <c r="O30" s="56"/>
      <c r="P30" s="26"/>
      <c r="Q30" s="27"/>
      <c r="R30" s="27"/>
      <c r="S30" s="27"/>
      <c r="T30" s="27"/>
      <c r="U30" s="27"/>
      <c r="V30" s="27"/>
      <c r="W30" s="27"/>
      <c r="X30" s="27"/>
      <c r="Y30" s="29"/>
      <c r="Z30" s="27"/>
      <c r="AA30" s="27"/>
      <c r="AB30" s="27"/>
      <c r="AC30" s="27"/>
      <c r="AD30" s="25"/>
      <c r="AE30" s="39"/>
      <c r="AF30" s="39">
        <v>1</v>
      </c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65"/>
      <c r="AZ30" s="98" t="str">
        <f t="shared" si="4"/>
        <v>0000</v>
      </c>
      <c r="BA30" s="93"/>
      <c r="BB30" s="93"/>
      <c r="BC30" s="93" t="str">
        <f t="shared" si="5"/>
        <v>00080000</v>
      </c>
      <c r="BD30" s="93"/>
      <c r="BE30" s="93"/>
    </row>
    <row r="31" spans="1:57" ht="14.4" customHeight="1" x14ac:dyDescent="0.3">
      <c r="A31" s="15" t="s">
        <v>31</v>
      </c>
      <c r="B31" s="15" t="str">
        <f t="shared" si="0"/>
        <v>00000018004E</v>
      </c>
      <c r="C31" s="16" t="str">
        <f t="shared" si="1"/>
        <v>0</v>
      </c>
      <c r="D31" s="16" t="str">
        <f t="shared" si="2"/>
        <v>0</v>
      </c>
      <c r="E31" s="17"/>
      <c r="F31" s="27"/>
      <c r="G31" s="27"/>
      <c r="H31" s="27"/>
      <c r="I31" s="29"/>
      <c r="J31" s="25"/>
      <c r="K31" s="42"/>
      <c r="L31" s="4"/>
      <c r="M31" s="42"/>
      <c r="N31" s="30"/>
      <c r="O31" s="56"/>
      <c r="P31" s="26"/>
      <c r="Q31" s="27"/>
      <c r="R31" s="27"/>
      <c r="S31" s="27"/>
      <c r="T31" s="27"/>
      <c r="U31" s="27"/>
      <c r="V31" s="27"/>
      <c r="W31" s="27"/>
      <c r="X31" s="27"/>
      <c r="Y31" s="29"/>
      <c r="Z31" s="27"/>
      <c r="AA31" s="27"/>
      <c r="AB31" s="27"/>
      <c r="AC31" s="27"/>
      <c r="AD31" s="25"/>
      <c r="AE31" s="39">
        <v>1</v>
      </c>
      <c r="AF31" s="39">
        <v>1</v>
      </c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>
        <v>1</v>
      </c>
      <c r="AT31" s="39"/>
      <c r="AU31" s="39"/>
      <c r="AV31" s="39">
        <v>1</v>
      </c>
      <c r="AW31" s="39">
        <v>1</v>
      </c>
      <c r="AX31" s="39">
        <v>1</v>
      </c>
      <c r="AY31" s="65"/>
      <c r="AZ31" s="98" t="str">
        <f t="shared" si="4"/>
        <v>0000</v>
      </c>
      <c r="BA31" s="93"/>
      <c r="BB31" s="93"/>
      <c r="BC31" s="93" t="str">
        <f t="shared" si="5"/>
        <v>0018004E</v>
      </c>
      <c r="BD31" s="93"/>
      <c r="BE31" s="93"/>
    </row>
    <row r="32" spans="1:57" ht="14.4" customHeight="1" x14ac:dyDescent="0.3">
      <c r="A32" s="15" t="s">
        <v>32</v>
      </c>
      <c r="B32" s="15" t="str">
        <f t="shared" si="0"/>
        <v>0EB000200000</v>
      </c>
      <c r="C32" s="16" t="str">
        <f t="shared" si="1"/>
        <v>1D</v>
      </c>
      <c r="D32" s="16" t="str">
        <f t="shared" si="2"/>
        <v>3</v>
      </c>
      <c r="E32" s="17"/>
      <c r="F32" s="27" t="s">
        <v>84</v>
      </c>
      <c r="G32" s="27" t="s">
        <v>84</v>
      </c>
      <c r="H32" s="27" t="s">
        <v>83</v>
      </c>
      <c r="I32" s="29" t="s">
        <v>83</v>
      </c>
      <c r="J32" s="25" t="s">
        <v>83</v>
      </c>
      <c r="K32" s="42" t="s">
        <v>84</v>
      </c>
      <c r="L32" s="4" t="s">
        <v>83</v>
      </c>
      <c r="M32" s="25">
        <v>0</v>
      </c>
      <c r="N32" s="25">
        <v>1</v>
      </c>
      <c r="O32" s="45">
        <v>1</v>
      </c>
      <c r="P32" s="26"/>
      <c r="Q32" s="27"/>
      <c r="R32" s="27"/>
      <c r="S32" s="27"/>
      <c r="T32" s="27"/>
      <c r="U32" s="27"/>
      <c r="V32" s="27"/>
      <c r="W32" s="27"/>
      <c r="X32" s="27"/>
      <c r="Y32" s="29"/>
      <c r="Z32" s="27"/>
      <c r="AA32" s="27"/>
      <c r="AB32" s="27"/>
      <c r="AC32" s="27"/>
      <c r="AD32" s="25">
        <v>1</v>
      </c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65"/>
      <c r="AZ32" s="98" t="str">
        <f t="shared" si="4"/>
        <v>0EB0</v>
      </c>
      <c r="BA32" s="93"/>
      <c r="BB32" s="93"/>
      <c r="BC32" s="93" t="str">
        <f t="shared" si="5"/>
        <v>00200000</v>
      </c>
      <c r="BD32" s="93"/>
      <c r="BE32" s="93"/>
    </row>
    <row r="33" spans="1:57" ht="14.4" customHeight="1" x14ac:dyDescent="0.3">
      <c r="A33" s="15" t="s">
        <v>33</v>
      </c>
      <c r="B33" s="15" t="str">
        <f t="shared" si="0"/>
        <v>00000040004E</v>
      </c>
      <c r="C33" s="16" t="str">
        <f t="shared" si="1"/>
        <v>0</v>
      </c>
      <c r="D33" s="16" t="str">
        <f t="shared" si="2"/>
        <v>0</v>
      </c>
      <c r="E33" s="17"/>
      <c r="F33" s="27"/>
      <c r="G33" s="27"/>
      <c r="H33" s="27"/>
      <c r="I33" s="29"/>
      <c r="J33" s="25"/>
      <c r="K33" s="42"/>
      <c r="L33" s="4"/>
      <c r="M33" s="42"/>
      <c r="N33" s="30"/>
      <c r="O33" s="56"/>
      <c r="P33" s="26"/>
      <c r="Q33" s="27"/>
      <c r="R33" s="27"/>
      <c r="S33" s="27"/>
      <c r="T33" s="27"/>
      <c r="U33" s="27"/>
      <c r="V33" s="27"/>
      <c r="W33" s="27"/>
      <c r="X33" s="27"/>
      <c r="Y33" s="29"/>
      <c r="Z33" s="27"/>
      <c r="AA33" s="27"/>
      <c r="AB33" s="27"/>
      <c r="AC33" s="27">
        <v>1</v>
      </c>
      <c r="AD33" s="25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>
        <v>1</v>
      </c>
      <c r="AT33" s="39"/>
      <c r="AU33" s="39"/>
      <c r="AV33" s="39">
        <v>1</v>
      </c>
      <c r="AW33" s="39">
        <v>1</v>
      </c>
      <c r="AX33" s="39">
        <v>1</v>
      </c>
      <c r="AY33" s="65"/>
      <c r="AZ33" s="98" t="str">
        <f t="shared" si="4"/>
        <v>0000</v>
      </c>
      <c r="BA33" s="93"/>
      <c r="BB33" s="93"/>
      <c r="BC33" s="93" t="str">
        <f t="shared" si="5"/>
        <v>0040004E</v>
      </c>
      <c r="BD33" s="93"/>
      <c r="BE33" s="93"/>
    </row>
    <row r="34" spans="1:57" ht="14.4" customHeight="1" x14ac:dyDescent="0.3">
      <c r="A34" s="15" t="s">
        <v>34</v>
      </c>
      <c r="B34" s="15" t="str">
        <f t="shared" si="0"/>
        <v>0FB000200000</v>
      </c>
      <c r="C34" s="16" t="str">
        <f t="shared" si="1"/>
        <v>1F</v>
      </c>
      <c r="D34" s="16" t="str">
        <f t="shared" si="2"/>
        <v>3</v>
      </c>
      <c r="E34" s="17"/>
      <c r="F34" s="27" t="s">
        <v>84</v>
      </c>
      <c r="G34" s="27" t="s">
        <v>84</v>
      </c>
      <c r="H34" s="27" t="s">
        <v>83</v>
      </c>
      <c r="I34" s="29" t="s">
        <v>83</v>
      </c>
      <c r="J34" s="25" t="s">
        <v>83</v>
      </c>
      <c r="K34" s="42" t="s">
        <v>83</v>
      </c>
      <c r="L34" s="4" t="s">
        <v>83</v>
      </c>
      <c r="M34" s="25">
        <v>0</v>
      </c>
      <c r="N34" s="25">
        <v>1</v>
      </c>
      <c r="O34" s="45">
        <v>1</v>
      </c>
      <c r="P34" s="26"/>
      <c r="Q34" s="27"/>
      <c r="R34" s="27"/>
      <c r="S34" s="27"/>
      <c r="T34" s="27"/>
      <c r="U34" s="27"/>
      <c r="V34" s="27"/>
      <c r="W34" s="27"/>
      <c r="X34" s="27"/>
      <c r="Y34" s="29"/>
      <c r="Z34" s="27"/>
      <c r="AA34" s="27"/>
      <c r="AB34" s="27"/>
      <c r="AC34" s="27"/>
      <c r="AD34" s="25">
        <v>1</v>
      </c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65"/>
      <c r="AZ34" s="98" t="str">
        <f t="shared" si="4"/>
        <v>0FB0</v>
      </c>
      <c r="BA34" s="93"/>
      <c r="BB34" s="93"/>
      <c r="BC34" s="93" t="str">
        <f t="shared" si="5"/>
        <v>00200000</v>
      </c>
      <c r="BD34" s="93"/>
      <c r="BE34" s="93"/>
    </row>
    <row r="35" spans="1:57" ht="14.4" customHeight="1" x14ac:dyDescent="0.3">
      <c r="A35" s="15">
        <v>20</v>
      </c>
      <c r="B35" s="15" t="str">
        <f t="shared" ref="B35:B66" si="6">BIN2HEX(
IF(ISBLANK(F35),0,F35)&amp;
IF(ISBLANK(G35),0,G35)&amp;
IF(ISBLANK(H35),0,H35)&amp;
IF(ISBLANK(I35),0,I35)&amp;
IF(ISBLANK(J35),0,J35)&amp;
IF(ISBLANK(K35),0,K35),2)&amp;
BIN2HEX(
IF(ISBLANK(L35),0,L35)&amp;
IF(ISBLANK(M35),0,M35)&amp;
IF(ISBLANK(N35),0,N35)&amp;
IF(ISBLANK(O35),0,O35)&amp;
IF(ISBLANK(P35),0,P35)&amp;
IF(ISBLANK(Q35),0,Q35)&amp;
IF(ISBLANK(R35),0,R35)&amp;
IF(ISBLANK(S35),0,S35),2)&amp;
BIN2HEX(
IF(ISBLANK(T35),0,T35)&amp;
IF(ISBLANK(U35),0,U35)&amp;
IF(ISBLANK(V35),0,V35)&amp;
IF(ISBLANK(W35),0,W35)&amp;
IF(ISBLANK(X35),0,X35)&amp;
IF(ISBLANK(Y35),0,Y35)&amp;
IF(ISBLANK(Z35),0,Z35)&amp;
IF(ISBLANK(AA35),0,AA35),2)&amp;
BIN2HEX(
IF(ISBLANK(AB35),0,AB35)&amp;
IF(ISBLANK(AC35),0,AC35)&amp;
IF(ISBLANK(AD35),0,AD35)&amp;
IF(ISBLANK(AE35),0,AE35)&amp;
IF(ISBLANK(AF35),0,AF35)&amp;
IF(ISBLANK(AG35),0,AG35)&amp;
IF(ISBLANK(AH35),0,AH35)&amp;
IF(ISBLANK(AI35),0,AI35),2)&amp;
BIN2HEX(
IF(ISBLANK(AJ35),0,AJ35)&amp;
IF(ISBLANK(AK35),0,AK35)&amp;
IF(ISBLANK(AL35),0,AL35)&amp;
IF(ISBLANK(AM35),0,AM35)&amp;
IF(ISBLANK(AN35),0,AN35)&amp;
IF(ISBLANK(AO35),0,AO35)&amp;
IF(ISBLANK(AP35),0,AP35)&amp;
IF(ISBLANK(AQ35),0,AQ35),2)&amp;
BIN2HEX(
IF(ISBLANK(AR35),0,AR35)&amp;
IF(ISBLANK(AS35),0,AS35)&amp;
IF(ISBLANK(AT35),0,AT35)&amp;
IF(ISBLANK(AU35),0,AU35)&amp;
IF(ISBLANK(AV35),0,AV35)&amp;
IF(ISBLANK(AW35),0,AW35)&amp;
IF(ISBLANK(AX35),0,AX35)&amp;
IF(ISBLANK(AY35),0,AY35),2)</f>
        <v>229000000000</v>
      </c>
      <c r="C35" s="16" t="str">
        <f t="shared" ref="C35:C66" si="7">BIN2HEX(
IF(ISBLANK(F35),0,F35) &amp;
IF(ISBLANK(G35),0,G35)&amp;
IF(ISBLANK(H35),0,H35) &amp;
IF(ISBLANK(I35),0,I35) &amp;
IF(ISBLANK(J35),0,J35)&amp;
IF(ISBLANK(K35),0,K35)&amp;
IF(ISBLANK(L35),0,L35))</f>
        <v>45</v>
      </c>
      <c r="D35" s="16" t="str">
        <f t="shared" ref="D35:D66" si="8">BIN2HEX(
IF(ISBLANK(M35),0,M35)&amp;
IF(ISBLANK(N35),0,N35)&amp;
IF(ISBLANK(O35),0,O35)
)</f>
        <v>1</v>
      </c>
      <c r="E35" s="17"/>
      <c r="F35" s="63" t="s">
        <v>83</v>
      </c>
      <c r="G35" s="38">
        <v>0</v>
      </c>
      <c r="H35" s="30" t="s">
        <v>84</v>
      </c>
      <c r="I35" s="47" t="s">
        <v>84</v>
      </c>
      <c r="J35" s="25" t="s">
        <v>83</v>
      </c>
      <c r="K35" s="46" t="s">
        <v>84</v>
      </c>
      <c r="L35" s="4" t="s">
        <v>83</v>
      </c>
      <c r="M35" s="25">
        <v>0</v>
      </c>
      <c r="N35" s="25">
        <v>0</v>
      </c>
      <c r="O35" s="25">
        <v>1</v>
      </c>
      <c r="P35" s="26"/>
      <c r="Q35" s="27"/>
      <c r="R35" s="27"/>
      <c r="S35" s="27"/>
      <c r="T35" s="27"/>
      <c r="U35" s="27"/>
      <c r="V35" s="27"/>
      <c r="W35" s="27"/>
      <c r="X35" s="27"/>
      <c r="Y35" s="29"/>
      <c r="Z35" s="27"/>
      <c r="AA35" s="27"/>
      <c r="AB35" s="27"/>
      <c r="AC35" s="27"/>
      <c r="AD35" s="25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65"/>
      <c r="AZ35" s="98" t="str">
        <f t="shared" si="4"/>
        <v>2290</v>
      </c>
      <c r="BA35" s="93"/>
      <c r="BB35" s="93"/>
      <c r="BC35" s="93" t="str">
        <f t="shared" si="5"/>
        <v>00000000</v>
      </c>
      <c r="BD35" s="93"/>
      <c r="BE35" s="93"/>
    </row>
    <row r="36" spans="1:57" ht="14.4" customHeight="1" x14ac:dyDescent="0.3">
      <c r="A36" s="15">
        <v>21</v>
      </c>
      <c r="B36" s="15" t="str">
        <f t="shared" si="6"/>
        <v>00000000001E</v>
      </c>
      <c r="C36" s="16" t="str">
        <f t="shared" si="7"/>
        <v>0</v>
      </c>
      <c r="D36" s="16" t="str">
        <f t="shared" si="8"/>
        <v>0</v>
      </c>
      <c r="E36" s="17"/>
      <c r="F36" s="27"/>
      <c r="G36" s="27"/>
      <c r="H36" s="27"/>
      <c r="I36" s="29"/>
      <c r="J36" s="25"/>
      <c r="K36" s="42"/>
      <c r="L36" s="4"/>
      <c r="M36" s="42"/>
      <c r="N36" s="30"/>
      <c r="O36" s="56"/>
      <c r="P36" s="26"/>
      <c r="Q36" s="27"/>
      <c r="R36" s="27"/>
      <c r="S36" s="27"/>
      <c r="T36" s="27"/>
      <c r="U36" s="27"/>
      <c r="V36" s="27"/>
      <c r="W36" s="27"/>
      <c r="X36" s="27"/>
      <c r="Y36" s="29"/>
      <c r="Z36" s="27"/>
      <c r="AA36" s="27"/>
      <c r="AB36" s="27"/>
      <c r="AC36" s="27"/>
      <c r="AD36" s="25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>
        <v>1</v>
      </c>
      <c r="AV36" s="39">
        <v>1</v>
      </c>
      <c r="AW36" s="39">
        <v>1</v>
      </c>
      <c r="AX36" s="39">
        <v>1</v>
      </c>
      <c r="AY36" s="65"/>
      <c r="AZ36" s="98" t="str">
        <f t="shared" si="4"/>
        <v>0000</v>
      </c>
      <c r="BA36" s="93"/>
      <c r="BB36" s="93"/>
      <c r="BC36" s="93" t="str">
        <f t="shared" si="5"/>
        <v>0000001E</v>
      </c>
      <c r="BD36" s="93"/>
      <c r="BE36" s="93"/>
    </row>
    <row r="37" spans="1:57" ht="14.4" customHeight="1" x14ac:dyDescent="0.3">
      <c r="A37" s="15">
        <v>22</v>
      </c>
      <c r="B37" s="15" t="str">
        <f t="shared" si="6"/>
        <v>113000000060</v>
      </c>
      <c r="C37" s="16" t="str">
        <f t="shared" si="7"/>
        <v>22</v>
      </c>
      <c r="D37" s="16" t="str">
        <f t="shared" si="8"/>
        <v>3</v>
      </c>
      <c r="E37" s="17"/>
      <c r="F37" s="27" t="s">
        <v>84</v>
      </c>
      <c r="G37" s="27" t="s">
        <v>83</v>
      </c>
      <c r="H37" s="27" t="s">
        <v>84</v>
      </c>
      <c r="I37" s="29" t="s">
        <v>84</v>
      </c>
      <c r="J37" s="25" t="s">
        <v>84</v>
      </c>
      <c r="K37" s="42" t="s">
        <v>83</v>
      </c>
      <c r="L37" s="4" t="s">
        <v>84</v>
      </c>
      <c r="M37" s="25">
        <v>0</v>
      </c>
      <c r="N37" s="25">
        <v>1</v>
      </c>
      <c r="O37" s="45">
        <v>1</v>
      </c>
      <c r="P37" s="26"/>
      <c r="Q37" s="27"/>
      <c r="R37" s="27"/>
      <c r="S37" s="27"/>
      <c r="T37" s="27"/>
      <c r="U37" s="27"/>
      <c r="V37" s="27"/>
      <c r="W37" s="27"/>
      <c r="X37" s="27"/>
      <c r="Y37" s="29"/>
      <c r="Z37" s="27"/>
      <c r="AA37" s="27"/>
      <c r="AB37" s="27"/>
      <c r="AC37" s="27"/>
      <c r="AD37" s="25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>
        <v>1</v>
      </c>
      <c r="AT37" s="39">
        <v>1</v>
      </c>
      <c r="AU37" s="39"/>
      <c r="AV37" s="39"/>
      <c r="AW37" s="39"/>
      <c r="AX37" s="39"/>
      <c r="AY37" s="65"/>
      <c r="AZ37" s="98" t="str">
        <f t="shared" si="4"/>
        <v>1130</v>
      </c>
      <c r="BA37" s="93"/>
      <c r="BB37" s="93"/>
      <c r="BC37" s="93" t="str">
        <f t="shared" si="5"/>
        <v>00000060</v>
      </c>
      <c r="BD37" s="93"/>
      <c r="BE37" s="93"/>
    </row>
    <row r="38" spans="1:57" x14ac:dyDescent="0.3">
      <c r="A38" s="15">
        <v>23</v>
      </c>
      <c r="B38" s="15" t="str">
        <f t="shared" si="6"/>
        <v>00000000009E</v>
      </c>
      <c r="C38" s="16" t="str">
        <f t="shared" si="7"/>
        <v>0</v>
      </c>
      <c r="D38" s="16" t="str">
        <f t="shared" si="8"/>
        <v>0</v>
      </c>
      <c r="E38" s="17"/>
      <c r="F38" s="27"/>
      <c r="G38" s="27"/>
      <c r="H38" s="27"/>
      <c r="I38" s="29"/>
      <c r="J38" s="25"/>
      <c r="K38" s="42"/>
      <c r="L38" s="4"/>
      <c r="M38" s="42"/>
      <c r="N38" s="30"/>
      <c r="O38" s="56"/>
      <c r="P38" s="26"/>
      <c r="Q38" s="27"/>
      <c r="R38" s="27"/>
      <c r="S38" s="27"/>
      <c r="T38" s="27"/>
      <c r="U38" s="27"/>
      <c r="V38" s="27"/>
      <c r="W38" s="27"/>
      <c r="X38" s="27"/>
      <c r="Y38" s="29"/>
      <c r="Z38" s="27"/>
      <c r="AA38" s="27"/>
      <c r="AB38" s="27"/>
      <c r="AC38" s="27"/>
      <c r="AD38" s="25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>
        <v>1</v>
      </c>
      <c r="AS38" s="39"/>
      <c r="AT38" s="39"/>
      <c r="AU38" s="39">
        <v>1</v>
      </c>
      <c r="AV38" s="39">
        <v>1</v>
      </c>
      <c r="AW38" s="39">
        <v>1</v>
      </c>
      <c r="AX38" s="39">
        <v>1</v>
      </c>
      <c r="AY38" s="65"/>
      <c r="AZ38" s="98" t="str">
        <f t="shared" si="4"/>
        <v>0000</v>
      </c>
      <c r="BA38" s="93"/>
      <c r="BB38" s="93"/>
      <c r="BC38" s="93" t="str">
        <f t="shared" si="5"/>
        <v>0000009E</v>
      </c>
      <c r="BD38" s="93"/>
      <c r="BE38" s="93"/>
    </row>
    <row r="39" spans="1:57" x14ac:dyDescent="0.3">
      <c r="A39" s="15">
        <v>24</v>
      </c>
      <c r="B39" s="15" t="str">
        <f t="shared" si="6"/>
        <v>123000000060</v>
      </c>
      <c r="C39" s="16" t="str">
        <f t="shared" si="7"/>
        <v>24</v>
      </c>
      <c r="D39" s="16" t="str">
        <f t="shared" si="8"/>
        <v>3</v>
      </c>
      <c r="E39" s="17"/>
      <c r="F39" s="27" t="s">
        <v>84</v>
      </c>
      <c r="G39" s="27" t="s">
        <v>83</v>
      </c>
      <c r="H39" s="27" t="s">
        <v>84</v>
      </c>
      <c r="I39" s="29" t="s">
        <v>84</v>
      </c>
      <c r="J39" s="25" t="s">
        <v>83</v>
      </c>
      <c r="K39" s="42" t="s">
        <v>84</v>
      </c>
      <c r="L39" s="4" t="s">
        <v>84</v>
      </c>
      <c r="M39" s="25">
        <v>0</v>
      </c>
      <c r="N39" s="25">
        <v>1</v>
      </c>
      <c r="O39" s="45">
        <v>1</v>
      </c>
      <c r="P39" s="26"/>
      <c r="Q39" s="27"/>
      <c r="R39" s="27"/>
      <c r="S39" s="27"/>
      <c r="T39" s="27"/>
      <c r="U39" s="27"/>
      <c r="V39" s="27"/>
      <c r="W39" s="27"/>
      <c r="X39" s="27"/>
      <c r="Y39" s="29"/>
      <c r="Z39" s="27"/>
      <c r="AA39" s="27"/>
      <c r="AB39" s="27"/>
      <c r="AC39" s="27"/>
      <c r="AD39" s="25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>
        <v>1</v>
      </c>
      <c r="AT39" s="39">
        <v>1</v>
      </c>
      <c r="AU39" s="39"/>
      <c r="AV39" s="39"/>
      <c r="AW39" s="39"/>
      <c r="AX39" s="39"/>
      <c r="AY39" s="65"/>
      <c r="AZ39" s="98" t="str">
        <f t="shared" si="4"/>
        <v>1230</v>
      </c>
      <c r="BA39" s="93"/>
      <c r="BB39" s="93"/>
      <c r="BC39" s="93" t="str">
        <f t="shared" si="5"/>
        <v>00000060</v>
      </c>
      <c r="BD39" s="93"/>
      <c r="BE39" s="93"/>
    </row>
    <row r="40" spans="1:57" x14ac:dyDescent="0.3">
      <c r="A40" s="15">
        <v>25</v>
      </c>
      <c r="B40" s="15" t="str">
        <f t="shared" si="6"/>
        <v>000000000100</v>
      </c>
      <c r="C40" s="16" t="str">
        <f t="shared" si="7"/>
        <v>0</v>
      </c>
      <c r="D40" s="16" t="str">
        <f t="shared" si="8"/>
        <v>0</v>
      </c>
      <c r="E40" s="17"/>
      <c r="F40" s="27"/>
      <c r="G40" s="27"/>
      <c r="H40" s="27"/>
      <c r="I40" s="29"/>
      <c r="J40" s="25"/>
      <c r="K40" s="42"/>
      <c r="L40" s="4"/>
      <c r="M40" s="42"/>
      <c r="N40" s="30"/>
      <c r="O40" s="56"/>
      <c r="P40" s="26"/>
      <c r="Q40" s="27"/>
      <c r="R40" s="27"/>
      <c r="S40" s="27"/>
      <c r="T40" s="27"/>
      <c r="U40" s="27"/>
      <c r="V40" s="27"/>
      <c r="W40" s="27"/>
      <c r="X40" s="27"/>
      <c r="Y40" s="29"/>
      <c r="Z40" s="27"/>
      <c r="AA40" s="27"/>
      <c r="AB40" s="27"/>
      <c r="AC40" s="27"/>
      <c r="AD40" s="25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>
        <v>1</v>
      </c>
      <c r="AR40" s="39"/>
      <c r="AS40" s="39"/>
      <c r="AT40" s="39"/>
      <c r="AU40" s="39"/>
      <c r="AV40" s="39"/>
      <c r="AW40" s="39"/>
      <c r="AX40" s="39"/>
      <c r="AY40" s="65"/>
      <c r="AZ40" s="98" t="str">
        <f t="shared" si="4"/>
        <v>0000</v>
      </c>
      <c r="BA40" s="93"/>
      <c r="BB40" s="93"/>
      <c r="BC40" s="93" t="str">
        <f t="shared" si="5"/>
        <v>00000100</v>
      </c>
      <c r="BD40" s="93"/>
      <c r="BE40" s="93"/>
    </row>
    <row r="41" spans="1:57" x14ac:dyDescent="0.3">
      <c r="A41" s="15">
        <v>26</v>
      </c>
      <c r="B41" s="15" t="str">
        <f t="shared" si="6"/>
        <v>000000010000</v>
      </c>
      <c r="C41" s="16" t="str">
        <f t="shared" si="7"/>
        <v>0</v>
      </c>
      <c r="D41" s="16" t="str">
        <f t="shared" si="8"/>
        <v>0</v>
      </c>
      <c r="E41" s="17"/>
      <c r="F41" s="27"/>
      <c r="G41" s="27"/>
      <c r="H41" s="27"/>
      <c r="I41" s="29"/>
      <c r="J41" s="25"/>
      <c r="K41" s="42"/>
      <c r="L41" s="4"/>
      <c r="M41" s="42"/>
      <c r="N41" s="30"/>
      <c r="O41" s="56"/>
      <c r="P41" s="26"/>
      <c r="Q41" s="27"/>
      <c r="R41" s="27"/>
      <c r="S41" s="27"/>
      <c r="T41" s="27"/>
      <c r="U41" s="27"/>
      <c r="V41" s="27"/>
      <c r="W41" s="27"/>
      <c r="X41" s="27"/>
      <c r="Y41" s="29"/>
      <c r="Z41" s="27"/>
      <c r="AA41" s="27"/>
      <c r="AB41" s="27"/>
      <c r="AC41" s="27"/>
      <c r="AD41" s="25"/>
      <c r="AE41" s="39"/>
      <c r="AF41" s="39"/>
      <c r="AG41" s="39"/>
      <c r="AH41" s="39"/>
      <c r="AI41" s="39">
        <v>1</v>
      </c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65"/>
      <c r="AZ41" s="98" t="str">
        <f t="shared" si="4"/>
        <v>0000</v>
      </c>
      <c r="BA41" s="93"/>
      <c r="BB41" s="93"/>
      <c r="BC41" s="93" t="str">
        <f t="shared" si="5"/>
        <v>00010000</v>
      </c>
      <c r="BD41" s="93"/>
      <c r="BE41" s="93"/>
    </row>
    <row r="42" spans="1:57" x14ac:dyDescent="0.3">
      <c r="A42" s="15">
        <v>27</v>
      </c>
      <c r="B42" s="15" t="str">
        <f t="shared" si="6"/>
        <v>229000001800</v>
      </c>
      <c r="C42" s="16" t="str">
        <f t="shared" si="7"/>
        <v>45</v>
      </c>
      <c r="D42" s="16" t="str">
        <f t="shared" si="8"/>
        <v>1</v>
      </c>
      <c r="E42" s="17"/>
      <c r="F42" s="63" t="s">
        <v>83</v>
      </c>
      <c r="G42" s="38">
        <v>0</v>
      </c>
      <c r="H42" s="30" t="s">
        <v>84</v>
      </c>
      <c r="I42" s="47" t="s">
        <v>84</v>
      </c>
      <c r="J42" s="25" t="s">
        <v>83</v>
      </c>
      <c r="K42" s="46" t="s">
        <v>84</v>
      </c>
      <c r="L42" s="4" t="s">
        <v>83</v>
      </c>
      <c r="M42" s="25">
        <v>0</v>
      </c>
      <c r="N42" s="25">
        <v>0</v>
      </c>
      <c r="O42" s="25">
        <v>1</v>
      </c>
      <c r="P42" s="26"/>
      <c r="Q42" s="27"/>
      <c r="R42" s="27"/>
      <c r="S42" s="27"/>
      <c r="T42" s="27"/>
      <c r="U42" s="27"/>
      <c r="V42" s="27"/>
      <c r="W42" s="27"/>
      <c r="X42" s="27"/>
      <c r="Y42" s="29"/>
      <c r="Z42" s="27"/>
      <c r="AA42" s="27"/>
      <c r="AB42" s="27"/>
      <c r="AC42" s="27"/>
      <c r="AD42" s="25"/>
      <c r="AE42" s="39"/>
      <c r="AF42" s="39"/>
      <c r="AG42" s="39"/>
      <c r="AH42" s="39"/>
      <c r="AI42" s="39"/>
      <c r="AJ42" s="39"/>
      <c r="AK42" s="39"/>
      <c r="AL42" s="39"/>
      <c r="AM42" s="39">
        <v>1</v>
      </c>
      <c r="AN42" s="39">
        <v>1</v>
      </c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65"/>
      <c r="AZ42" s="98" t="str">
        <f t="shared" si="4"/>
        <v>2290</v>
      </c>
      <c r="BA42" s="93"/>
      <c r="BB42" s="93"/>
      <c r="BC42" s="93" t="str">
        <f t="shared" si="5"/>
        <v>00001800</v>
      </c>
      <c r="BD42" s="93"/>
      <c r="BE42" s="93"/>
    </row>
    <row r="43" spans="1:57" x14ac:dyDescent="0.3">
      <c r="A43" s="15">
        <v>28</v>
      </c>
      <c r="B43" s="15" t="str">
        <f t="shared" si="6"/>
        <v>22C000000000</v>
      </c>
      <c r="C43" s="16" t="str">
        <f t="shared" si="7"/>
        <v>45</v>
      </c>
      <c r="D43" s="16" t="str">
        <f t="shared" si="8"/>
        <v>4</v>
      </c>
      <c r="E43" s="17"/>
      <c r="F43" s="63" t="s">
        <v>83</v>
      </c>
      <c r="G43" s="38">
        <v>0</v>
      </c>
      <c r="H43" s="30" t="s">
        <v>84</v>
      </c>
      <c r="I43" s="47" t="s">
        <v>84</v>
      </c>
      <c r="J43" s="25" t="s">
        <v>83</v>
      </c>
      <c r="K43" s="46" t="s">
        <v>84</v>
      </c>
      <c r="L43" s="4" t="s">
        <v>83</v>
      </c>
      <c r="M43" s="25">
        <v>1</v>
      </c>
      <c r="N43" s="25">
        <v>0</v>
      </c>
      <c r="O43" s="45">
        <v>0</v>
      </c>
      <c r="P43" s="26"/>
      <c r="Q43" s="27"/>
      <c r="R43" s="27"/>
      <c r="S43" s="27"/>
      <c r="T43" s="27"/>
      <c r="U43" s="27"/>
      <c r="V43" s="27"/>
      <c r="W43" s="27"/>
      <c r="X43" s="27"/>
      <c r="Y43" s="29"/>
      <c r="Z43" s="27"/>
      <c r="AA43" s="27"/>
      <c r="AB43" s="27"/>
      <c r="AC43" s="27"/>
      <c r="AD43" s="25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65"/>
      <c r="AZ43" s="98" t="str">
        <f t="shared" si="4"/>
        <v>22C0</v>
      </c>
      <c r="BA43" s="93"/>
      <c r="BB43" s="93"/>
      <c r="BC43" s="93" t="str">
        <f t="shared" si="5"/>
        <v>00000000</v>
      </c>
      <c r="BD43" s="93"/>
      <c r="BE43" s="93"/>
    </row>
    <row r="44" spans="1:57" ht="18" customHeight="1" x14ac:dyDescent="0.3">
      <c r="A44" s="15">
        <v>29</v>
      </c>
      <c r="B44" s="15" t="str">
        <f t="shared" si="6"/>
        <v>229000800200</v>
      </c>
      <c r="C44" s="16" t="str">
        <f t="shared" si="7"/>
        <v>45</v>
      </c>
      <c r="D44" s="16" t="str">
        <f t="shared" si="8"/>
        <v>1</v>
      </c>
      <c r="E44" s="17"/>
      <c r="F44" s="63" t="s">
        <v>83</v>
      </c>
      <c r="G44" s="38">
        <v>0</v>
      </c>
      <c r="H44" s="30" t="s">
        <v>84</v>
      </c>
      <c r="I44" s="47" t="s">
        <v>84</v>
      </c>
      <c r="J44" s="25" t="s">
        <v>83</v>
      </c>
      <c r="K44" s="46" t="s">
        <v>84</v>
      </c>
      <c r="L44" s="4" t="s">
        <v>83</v>
      </c>
      <c r="M44" s="25">
        <v>0</v>
      </c>
      <c r="N44" s="25">
        <v>0</v>
      </c>
      <c r="O44" s="25">
        <v>1</v>
      </c>
      <c r="P44" s="26"/>
      <c r="Q44" s="27"/>
      <c r="R44" s="27"/>
      <c r="S44" s="27"/>
      <c r="T44" s="27"/>
      <c r="U44" s="27"/>
      <c r="V44" s="27"/>
      <c r="W44" s="27"/>
      <c r="X44" s="27"/>
      <c r="Y44" s="29"/>
      <c r="Z44" s="27"/>
      <c r="AA44" s="27"/>
      <c r="AB44" s="27">
        <v>1</v>
      </c>
      <c r="AC44" s="27"/>
      <c r="AD44" s="25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>
        <v>1</v>
      </c>
      <c r="AQ44" s="39"/>
      <c r="AR44" s="39"/>
      <c r="AS44" s="39"/>
      <c r="AT44" s="39"/>
      <c r="AU44" s="39"/>
      <c r="AV44" s="39"/>
      <c r="AW44" s="39"/>
      <c r="AX44" s="39"/>
      <c r="AY44" s="65"/>
      <c r="AZ44" s="98" t="str">
        <f t="shared" si="4"/>
        <v>2290</v>
      </c>
      <c r="BA44" s="93"/>
      <c r="BB44" s="93"/>
      <c r="BC44" s="93" t="str">
        <f t="shared" si="5"/>
        <v>00800200</v>
      </c>
      <c r="BD44" s="93"/>
      <c r="BE44" s="93"/>
    </row>
    <row r="45" spans="1:57" x14ac:dyDescent="0.3">
      <c r="A45" s="15" t="s">
        <v>35</v>
      </c>
      <c r="B45" s="15" t="str">
        <f t="shared" si="6"/>
        <v>22C000000000</v>
      </c>
      <c r="C45" s="16" t="str">
        <f t="shared" si="7"/>
        <v>45</v>
      </c>
      <c r="D45" s="16" t="str">
        <f t="shared" si="8"/>
        <v>4</v>
      </c>
      <c r="E45" s="17"/>
      <c r="F45" s="63" t="s">
        <v>83</v>
      </c>
      <c r="G45" s="38">
        <v>0</v>
      </c>
      <c r="H45" s="30" t="s">
        <v>84</v>
      </c>
      <c r="I45" s="47" t="s">
        <v>84</v>
      </c>
      <c r="J45" s="25" t="s">
        <v>83</v>
      </c>
      <c r="K45" s="46" t="s">
        <v>84</v>
      </c>
      <c r="L45" s="4" t="s">
        <v>83</v>
      </c>
      <c r="M45" s="25">
        <v>1</v>
      </c>
      <c r="N45" s="25">
        <v>0</v>
      </c>
      <c r="O45" s="45">
        <v>0</v>
      </c>
      <c r="P45" s="26"/>
      <c r="Q45" s="27"/>
      <c r="R45" s="27"/>
      <c r="S45" s="27"/>
      <c r="T45" s="27"/>
      <c r="U45" s="27"/>
      <c r="V45" s="27"/>
      <c r="W45" s="27"/>
      <c r="X45" s="27"/>
      <c r="Y45" s="29"/>
      <c r="Z45" s="27"/>
      <c r="AA45" s="27"/>
      <c r="AB45" s="27"/>
      <c r="AC45" s="27"/>
      <c r="AD45" s="25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65"/>
      <c r="AZ45" s="98" t="str">
        <f t="shared" si="4"/>
        <v>22C0</v>
      </c>
      <c r="BA45" s="93"/>
      <c r="BB45" s="93"/>
      <c r="BC45" s="93" t="str">
        <f t="shared" si="5"/>
        <v>00000000</v>
      </c>
      <c r="BD45" s="93"/>
      <c r="BE45" s="93"/>
    </row>
    <row r="46" spans="1:57" x14ac:dyDescent="0.3">
      <c r="A46" s="15" t="s">
        <v>36</v>
      </c>
      <c r="B46" s="15" t="str">
        <f t="shared" si="6"/>
        <v>229001000200</v>
      </c>
      <c r="C46" s="16" t="str">
        <f t="shared" si="7"/>
        <v>45</v>
      </c>
      <c r="D46" s="16" t="str">
        <f t="shared" si="8"/>
        <v>1</v>
      </c>
      <c r="E46" s="17"/>
      <c r="F46" s="63" t="s">
        <v>83</v>
      </c>
      <c r="G46" s="38">
        <v>0</v>
      </c>
      <c r="H46" s="30" t="s">
        <v>84</v>
      </c>
      <c r="I46" s="47" t="s">
        <v>84</v>
      </c>
      <c r="J46" s="25" t="s">
        <v>83</v>
      </c>
      <c r="K46" s="46" t="s">
        <v>84</v>
      </c>
      <c r="L46" s="4" t="s">
        <v>83</v>
      </c>
      <c r="M46" s="25">
        <v>0</v>
      </c>
      <c r="N46" s="25">
        <v>0</v>
      </c>
      <c r="O46" s="25">
        <v>1</v>
      </c>
      <c r="P46" s="26"/>
      <c r="Q46" s="27"/>
      <c r="R46" s="27"/>
      <c r="S46" s="27"/>
      <c r="T46" s="27"/>
      <c r="U46" s="27"/>
      <c r="V46" s="27"/>
      <c r="W46" s="27"/>
      <c r="X46" s="27"/>
      <c r="Y46" s="29"/>
      <c r="Z46" s="27"/>
      <c r="AA46" s="27">
        <v>1</v>
      </c>
      <c r="AB46" s="27"/>
      <c r="AC46" s="27"/>
      <c r="AD46" s="25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>
        <v>1</v>
      </c>
      <c r="AQ46" s="39"/>
      <c r="AR46" s="39"/>
      <c r="AS46" s="39"/>
      <c r="AT46" s="39"/>
      <c r="AU46" s="39"/>
      <c r="AV46" s="39"/>
      <c r="AW46" s="39"/>
      <c r="AX46" s="39"/>
      <c r="AY46" s="65"/>
      <c r="AZ46" s="98" t="str">
        <f t="shared" si="4"/>
        <v>2290</v>
      </c>
      <c r="BA46" s="93"/>
      <c r="BB46" s="93"/>
      <c r="BC46" s="93" t="str">
        <f t="shared" si="5"/>
        <v>01000200</v>
      </c>
      <c r="BD46" s="93"/>
      <c r="BE46" s="93"/>
    </row>
    <row r="47" spans="1:57" x14ac:dyDescent="0.3">
      <c r="A47" s="15" t="s">
        <v>37</v>
      </c>
      <c r="B47" s="15" t="str">
        <f t="shared" si="6"/>
        <v>000000080000</v>
      </c>
      <c r="C47" s="16" t="str">
        <f t="shared" si="7"/>
        <v>0</v>
      </c>
      <c r="D47" s="16" t="str">
        <f t="shared" si="8"/>
        <v>0</v>
      </c>
      <c r="E47" s="17"/>
      <c r="F47" s="27"/>
      <c r="G47" s="27"/>
      <c r="H47" s="27"/>
      <c r="I47" s="29"/>
      <c r="J47" s="25"/>
      <c r="K47" s="42"/>
      <c r="L47" s="4"/>
      <c r="M47" s="42"/>
      <c r="N47" s="30"/>
      <c r="O47" s="56"/>
      <c r="P47" s="26"/>
      <c r="Q47" s="27"/>
      <c r="R47" s="27"/>
      <c r="S47" s="27"/>
      <c r="T47" s="27"/>
      <c r="U47" s="27"/>
      <c r="V47" s="27"/>
      <c r="W47" s="27"/>
      <c r="X47" s="27"/>
      <c r="Y47" s="29"/>
      <c r="Z47" s="27"/>
      <c r="AA47" s="27"/>
      <c r="AB47" s="27"/>
      <c r="AC47" s="27"/>
      <c r="AD47" s="25"/>
      <c r="AE47" s="39"/>
      <c r="AF47" s="39">
        <v>1</v>
      </c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65"/>
      <c r="AZ47" s="98" t="str">
        <f t="shared" si="4"/>
        <v>0000</v>
      </c>
      <c r="BA47" s="93"/>
      <c r="BB47" s="93"/>
      <c r="BC47" s="93" t="str">
        <f t="shared" si="5"/>
        <v>00080000</v>
      </c>
      <c r="BD47" s="93"/>
      <c r="BE47" s="93"/>
    </row>
    <row r="48" spans="1:57" x14ac:dyDescent="0.3">
      <c r="A48" s="15" t="s">
        <v>38</v>
      </c>
      <c r="B48" s="15" t="str">
        <f t="shared" si="6"/>
        <v>00000208004E</v>
      </c>
      <c r="C48" s="16" t="str">
        <f t="shared" si="7"/>
        <v>0</v>
      </c>
      <c r="D48" s="16" t="str">
        <f t="shared" si="8"/>
        <v>0</v>
      </c>
      <c r="E48" s="17"/>
      <c r="F48" s="27"/>
      <c r="G48" s="27"/>
      <c r="H48" s="27"/>
      <c r="I48" s="29"/>
      <c r="J48" s="25"/>
      <c r="K48" s="42"/>
      <c r="L48" s="4"/>
      <c r="M48" s="42"/>
      <c r="N48" s="30"/>
      <c r="O48" s="56"/>
      <c r="P48" s="26"/>
      <c r="Q48" s="27"/>
      <c r="R48" s="27"/>
      <c r="S48" s="27"/>
      <c r="T48" s="27"/>
      <c r="U48" s="27"/>
      <c r="V48" s="27"/>
      <c r="W48" s="27"/>
      <c r="X48" s="27"/>
      <c r="Y48" s="29"/>
      <c r="Z48" s="27">
        <v>1</v>
      </c>
      <c r="AA48" s="27"/>
      <c r="AB48" s="27"/>
      <c r="AC48" s="27"/>
      <c r="AD48" s="25"/>
      <c r="AE48" s="39"/>
      <c r="AF48" s="39">
        <v>1</v>
      </c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>
        <v>1</v>
      </c>
      <c r="AT48" s="39"/>
      <c r="AU48" s="39"/>
      <c r="AV48" s="39">
        <v>1</v>
      </c>
      <c r="AW48" s="39">
        <v>1</v>
      </c>
      <c r="AX48" s="39">
        <v>1</v>
      </c>
      <c r="AY48" s="65"/>
      <c r="AZ48" s="98" t="str">
        <f t="shared" si="4"/>
        <v>0000</v>
      </c>
      <c r="BA48" s="93"/>
      <c r="BB48" s="93"/>
      <c r="BC48" s="93" t="str">
        <f t="shared" si="5"/>
        <v>0208004E</v>
      </c>
      <c r="BD48" s="93"/>
      <c r="BE48" s="93"/>
    </row>
    <row r="49" spans="1:57" x14ac:dyDescent="0.3">
      <c r="A49" s="15" t="s">
        <v>39</v>
      </c>
      <c r="B49" s="15" t="str">
        <f t="shared" si="6"/>
        <v>173000200000</v>
      </c>
      <c r="C49" s="16" t="str">
        <f t="shared" si="7"/>
        <v>2E</v>
      </c>
      <c r="D49" s="16" t="str">
        <f t="shared" si="8"/>
        <v>3</v>
      </c>
      <c r="E49" s="17"/>
      <c r="F49" s="27" t="s">
        <v>84</v>
      </c>
      <c r="G49" s="27" t="s">
        <v>83</v>
      </c>
      <c r="H49" s="27" t="s">
        <v>84</v>
      </c>
      <c r="I49" s="29" t="s">
        <v>83</v>
      </c>
      <c r="J49" s="25" t="s">
        <v>83</v>
      </c>
      <c r="K49" s="42" t="s">
        <v>83</v>
      </c>
      <c r="L49" s="4" t="s">
        <v>84</v>
      </c>
      <c r="M49" s="25">
        <v>0</v>
      </c>
      <c r="N49" s="25">
        <v>1</v>
      </c>
      <c r="O49" s="45">
        <v>1</v>
      </c>
      <c r="P49" s="26"/>
      <c r="Q49" s="27"/>
      <c r="R49" s="27"/>
      <c r="S49" s="27"/>
      <c r="T49" s="27"/>
      <c r="U49" s="27"/>
      <c r="V49" s="27"/>
      <c r="W49" s="27"/>
      <c r="X49" s="27"/>
      <c r="Y49" s="29"/>
      <c r="Z49" s="27"/>
      <c r="AA49" s="27"/>
      <c r="AB49" s="27"/>
      <c r="AC49" s="27"/>
      <c r="AD49" s="25">
        <v>1</v>
      </c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65"/>
      <c r="AZ49" s="98" t="str">
        <f t="shared" si="4"/>
        <v>1730</v>
      </c>
      <c r="BA49" s="93"/>
      <c r="BB49" s="93"/>
      <c r="BC49" s="93" t="str">
        <f t="shared" si="5"/>
        <v>00200000</v>
      </c>
      <c r="BD49" s="93"/>
      <c r="BE49" s="93"/>
    </row>
    <row r="50" spans="1:57" x14ac:dyDescent="0.3">
      <c r="A50" s="15" t="s">
        <v>40</v>
      </c>
      <c r="B50" s="15" t="str">
        <f t="shared" si="6"/>
        <v>00000050004E</v>
      </c>
      <c r="C50" s="16" t="str">
        <f t="shared" si="7"/>
        <v>0</v>
      </c>
      <c r="D50" s="16" t="str">
        <f t="shared" si="8"/>
        <v>0</v>
      </c>
      <c r="E50" s="17"/>
      <c r="F50" s="27"/>
      <c r="G50" s="27"/>
      <c r="H50" s="27"/>
      <c r="I50" s="29"/>
      <c r="J50" s="25"/>
      <c r="K50" s="42"/>
      <c r="L50" s="4"/>
      <c r="M50" s="42"/>
      <c r="N50" s="30"/>
      <c r="O50" s="56"/>
      <c r="P50" s="26"/>
      <c r="Q50" s="27"/>
      <c r="R50" s="27"/>
      <c r="S50" s="27"/>
      <c r="T50" s="27"/>
      <c r="U50" s="27"/>
      <c r="V50" s="27"/>
      <c r="W50" s="27"/>
      <c r="X50" s="27"/>
      <c r="Y50" s="29"/>
      <c r="Z50" s="27"/>
      <c r="AA50" s="27"/>
      <c r="AB50" s="27"/>
      <c r="AC50" s="27">
        <v>1</v>
      </c>
      <c r="AD50" s="25"/>
      <c r="AE50" s="39">
        <v>1</v>
      </c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>
        <v>1</v>
      </c>
      <c r="AT50" s="39"/>
      <c r="AU50" s="39"/>
      <c r="AV50" s="39">
        <v>1</v>
      </c>
      <c r="AW50" s="39">
        <v>1</v>
      </c>
      <c r="AX50" s="39">
        <v>1</v>
      </c>
      <c r="AY50" s="65"/>
      <c r="AZ50" s="98" t="str">
        <f t="shared" si="4"/>
        <v>0000</v>
      </c>
      <c r="BA50" s="93"/>
      <c r="BB50" s="93"/>
      <c r="BC50" s="93" t="str">
        <f t="shared" si="5"/>
        <v>0050004E</v>
      </c>
      <c r="BD50" s="93"/>
      <c r="BE50" s="93"/>
    </row>
    <row r="51" spans="1:57" x14ac:dyDescent="0.3">
      <c r="A51" s="15">
        <v>30</v>
      </c>
      <c r="B51" s="15" t="str">
        <f t="shared" si="6"/>
        <v>183000200000</v>
      </c>
      <c r="C51" s="16" t="str">
        <f t="shared" si="7"/>
        <v>30</v>
      </c>
      <c r="D51" s="16" t="str">
        <f t="shared" si="8"/>
        <v>3</v>
      </c>
      <c r="E51" s="17"/>
      <c r="F51" s="27" t="s">
        <v>84</v>
      </c>
      <c r="G51" s="27" t="s">
        <v>83</v>
      </c>
      <c r="H51" s="27" t="s">
        <v>83</v>
      </c>
      <c r="I51" s="29" t="s">
        <v>84</v>
      </c>
      <c r="J51" s="25" t="s">
        <v>84</v>
      </c>
      <c r="K51" s="42" t="s">
        <v>84</v>
      </c>
      <c r="L51" s="4" t="s">
        <v>84</v>
      </c>
      <c r="M51" s="25">
        <v>0</v>
      </c>
      <c r="N51" s="25">
        <v>1</v>
      </c>
      <c r="O51" s="45">
        <v>1</v>
      </c>
      <c r="P51" s="26"/>
      <c r="Q51" s="27"/>
      <c r="R51" s="27"/>
      <c r="S51" s="27"/>
      <c r="T51" s="27"/>
      <c r="U51" s="27"/>
      <c r="V51" s="27"/>
      <c r="W51" s="27"/>
      <c r="X51" s="27"/>
      <c r="Y51" s="29"/>
      <c r="Z51" s="27"/>
      <c r="AA51" s="27"/>
      <c r="AB51" s="27"/>
      <c r="AC51" s="27"/>
      <c r="AD51" s="25">
        <v>1</v>
      </c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65"/>
      <c r="AZ51" s="98" t="str">
        <f t="shared" si="4"/>
        <v>1830</v>
      </c>
      <c r="BA51" s="93"/>
      <c r="BB51" s="93"/>
      <c r="BC51" s="93" t="str">
        <f t="shared" si="5"/>
        <v>00200000</v>
      </c>
      <c r="BD51" s="93"/>
      <c r="BE51" s="93"/>
    </row>
    <row r="52" spans="1:57" x14ac:dyDescent="0.3">
      <c r="A52" s="15">
        <v>31</v>
      </c>
      <c r="B52" s="15" t="str">
        <f t="shared" si="6"/>
        <v>229001000200</v>
      </c>
      <c r="C52" s="16" t="str">
        <f t="shared" si="7"/>
        <v>45</v>
      </c>
      <c r="D52" s="16" t="str">
        <f t="shared" si="8"/>
        <v>1</v>
      </c>
      <c r="E52" s="17"/>
      <c r="F52" s="63" t="s">
        <v>83</v>
      </c>
      <c r="G52" s="38">
        <v>0</v>
      </c>
      <c r="H52" s="30" t="s">
        <v>84</v>
      </c>
      <c r="I52" s="47" t="s">
        <v>84</v>
      </c>
      <c r="J52" s="25" t="s">
        <v>83</v>
      </c>
      <c r="K52" s="46" t="s">
        <v>84</v>
      </c>
      <c r="L52" s="4" t="s">
        <v>83</v>
      </c>
      <c r="M52" s="25">
        <v>0</v>
      </c>
      <c r="N52" s="25">
        <v>0</v>
      </c>
      <c r="O52" s="25">
        <v>1</v>
      </c>
      <c r="P52" s="26"/>
      <c r="Q52" s="27"/>
      <c r="R52" s="27"/>
      <c r="S52" s="27"/>
      <c r="T52" s="27"/>
      <c r="U52" s="27"/>
      <c r="V52" s="27"/>
      <c r="W52" s="27"/>
      <c r="X52" s="27"/>
      <c r="Y52" s="29"/>
      <c r="Z52" s="27"/>
      <c r="AA52" s="27">
        <v>1</v>
      </c>
      <c r="AB52" s="27"/>
      <c r="AC52" s="27"/>
      <c r="AD52" s="25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>
        <v>1</v>
      </c>
      <c r="AQ52" s="39"/>
      <c r="AR52" s="39"/>
      <c r="AS52" s="39"/>
      <c r="AT52" s="39"/>
      <c r="AU52" s="39"/>
      <c r="AV52" s="39"/>
      <c r="AW52" s="39"/>
      <c r="AX52" s="39"/>
      <c r="AY52" s="65"/>
      <c r="AZ52" s="98" t="str">
        <f t="shared" si="4"/>
        <v>2290</v>
      </c>
      <c r="BA52" s="93"/>
      <c r="BB52" s="93"/>
      <c r="BC52" s="93" t="str">
        <f t="shared" si="5"/>
        <v>01000200</v>
      </c>
      <c r="BD52" s="93"/>
      <c r="BE52" s="93"/>
    </row>
    <row r="53" spans="1:57" x14ac:dyDescent="0.3">
      <c r="A53" s="15">
        <v>32</v>
      </c>
      <c r="B53" s="15" t="str">
        <f t="shared" si="6"/>
        <v>000004010000</v>
      </c>
      <c r="C53" s="16" t="str">
        <f t="shared" si="7"/>
        <v>0</v>
      </c>
      <c r="D53" s="16" t="str">
        <f t="shared" si="8"/>
        <v>0</v>
      </c>
      <c r="E53" s="17"/>
      <c r="F53" s="27"/>
      <c r="G53" s="27"/>
      <c r="H53" s="27"/>
      <c r="I53" s="29"/>
      <c r="J53" s="25"/>
      <c r="K53" s="42"/>
      <c r="L53" s="4"/>
      <c r="M53" s="42"/>
      <c r="N53" s="30"/>
      <c r="O53" s="56"/>
      <c r="P53" s="26"/>
      <c r="Q53" s="27"/>
      <c r="R53" s="27"/>
      <c r="S53" s="27"/>
      <c r="T53" s="27"/>
      <c r="U53" s="27"/>
      <c r="V53" s="27"/>
      <c r="W53" s="27"/>
      <c r="X53" s="27"/>
      <c r="Y53" s="29">
        <v>1</v>
      </c>
      <c r="Z53" s="27"/>
      <c r="AA53" s="27"/>
      <c r="AB53" s="27"/>
      <c r="AC53" s="27"/>
      <c r="AD53" s="25"/>
      <c r="AE53" s="39"/>
      <c r="AF53" s="39"/>
      <c r="AG53" s="39"/>
      <c r="AH53" s="39"/>
      <c r="AI53" s="39">
        <v>1</v>
      </c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65"/>
      <c r="AZ53" s="98" t="str">
        <f t="shared" si="4"/>
        <v>0000</v>
      </c>
      <c r="BA53" s="93"/>
      <c r="BB53" s="93"/>
      <c r="BC53" s="93" t="str">
        <f t="shared" si="5"/>
        <v>04010000</v>
      </c>
      <c r="BD53" s="93"/>
      <c r="BE53" s="93"/>
    </row>
    <row r="54" spans="1:57" x14ac:dyDescent="0.3">
      <c r="A54" s="15">
        <v>33</v>
      </c>
      <c r="B54" s="15" t="str">
        <f t="shared" si="6"/>
        <v>229000001800</v>
      </c>
      <c r="C54" s="16" t="str">
        <f t="shared" si="7"/>
        <v>45</v>
      </c>
      <c r="D54" s="16" t="str">
        <f t="shared" si="8"/>
        <v>1</v>
      </c>
      <c r="E54" s="17"/>
      <c r="F54" s="63" t="s">
        <v>83</v>
      </c>
      <c r="G54" s="38">
        <v>0</v>
      </c>
      <c r="H54" s="30" t="s">
        <v>84</v>
      </c>
      <c r="I54" s="47" t="s">
        <v>84</v>
      </c>
      <c r="J54" s="25" t="s">
        <v>83</v>
      </c>
      <c r="K54" s="46" t="s">
        <v>84</v>
      </c>
      <c r="L54" s="4" t="s">
        <v>83</v>
      </c>
      <c r="M54" s="25">
        <v>0</v>
      </c>
      <c r="N54" s="25">
        <v>0</v>
      </c>
      <c r="O54" s="25">
        <v>1</v>
      </c>
      <c r="P54" s="26"/>
      <c r="Q54" s="27"/>
      <c r="R54" s="27"/>
      <c r="S54" s="27"/>
      <c r="T54" s="27"/>
      <c r="U54" s="27"/>
      <c r="V54" s="27"/>
      <c r="W54" s="27"/>
      <c r="X54" s="27"/>
      <c r="Y54" s="29"/>
      <c r="Z54" s="27"/>
      <c r="AA54" s="27"/>
      <c r="AB54" s="27"/>
      <c r="AC54" s="27"/>
      <c r="AD54" s="25"/>
      <c r="AE54" s="39"/>
      <c r="AF54" s="39"/>
      <c r="AG54" s="39"/>
      <c r="AH54" s="39"/>
      <c r="AI54" s="39"/>
      <c r="AJ54" s="39"/>
      <c r="AK54" s="39"/>
      <c r="AL54" s="39"/>
      <c r="AM54" s="39">
        <v>1</v>
      </c>
      <c r="AN54" s="39">
        <v>1</v>
      </c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65"/>
      <c r="AZ54" s="98" t="str">
        <f t="shared" si="4"/>
        <v>2290</v>
      </c>
      <c r="BA54" s="93"/>
      <c r="BB54" s="93"/>
      <c r="BC54" s="93" t="str">
        <f t="shared" si="5"/>
        <v>00001800</v>
      </c>
      <c r="BD54" s="93"/>
      <c r="BE54" s="93"/>
    </row>
    <row r="55" spans="1:57" x14ac:dyDescent="0.3">
      <c r="A55" s="15">
        <v>34</v>
      </c>
      <c r="B55" s="15" t="str">
        <f t="shared" si="6"/>
        <v>1D5000000000</v>
      </c>
      <c r="C55" s="16" t="str">
        <f t="shared" si="7"/>
        <v>3A</v>
      </c>
      <c r="D55" s="16" t="str">
        <f t="shared" si="8"/>
        <v>5</v>
      </c>
      <c r="E55" s="17"/>
      <c r="F55" s="27" t="s">
        <v>84</v>
      </c>
      <c r="G55" s="27" t="s">
        <v>83</v>
      </c>
      <c r="H55" s="27" t="s">
        <v>83</v>
      </c>
      <c r="I55" s="29" t="s">
        <v>83</v>
      </c>
      <c r="J55" s="25" t="s">
        <v>84</v>
      </c>
      <c r="K55" s="42" t="s">
        <v>83</v>
      </c>
      <c r="L55" s="4" t="s">
        <v>84</v>
      </c>
      <c r="M55" s="25">
        <v>1</v>
      </c>
      <c r="N55" s="25">
        <v>0</v>
      </c>
      <c r="O55" s="45">
        <v>1</v>
      </c>
      <c r="P55" s="26"/>
      <c r="Q55" s="27"/>
      <c r="R55" s="27"/>
      <c r="S55" s="27"/>
      <c r="T55" s="27"/>
      <c r="U55" s="27"/>
      <c r="V55" s="27"/>
      <c r="W55" s="27"/>
      <c r="X55" s="27"/>
      <c r="Y55" s="29"/>
      <c r="Z55" s="27"/>
      <c r="AA55" s="27"/>
      <c r="AB55" s="27"/>
      <c r="AC55" s="27"/>
      <c r="AD55" s="25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65"/>
      <c r="AZ55" s="98" t="str">
        <f t="shared" si="4"/>
        <v>1D50</v>
      </c>
      <c r="BA55" s="93"/>
      <c r="BB55" s="93"/>
      <c r="BC55" s="93" t="str">
        <f t="shared" si="5"/>
        <v>00000000</v>
      </c>
      <c r="BD55" s="93"/>
      <c r="BE55" s="93"/>
    </row>
    <row r="56" spans="1:57" x14ac:dyDescent="0.3">
      <c r="A56" s="15">
        <v>35</v>
      </c>
      <c r="B56" s="15" t="str">
        <f t="shared" si="6"/>
        <v>000000100040</v>
      </c>
      <c r="C56" s="16" t="str">
        <f t="shared" si="7"/>
        <v>0</v>
      </c>
      <c r="D56" s="16" t="str">
        <f t="shared" si="8"/>
        <v>0</v>
      </c>
      <c r="E56" s="17"/>
      <c r="F56" s="27"/>
      <c r="G56" s="27"/>
      <c r="H56" s="27"/>
      <c r="I56" s="29"/>
      <c r="J56" s="25"/>
      <c r="K56" s="42"/>
      <c r="L56" s="4"/>
      <c r="M56" s="42"/>
      <c r="N56" s="30"/>
      <c r="O56" s="56"/>
      <c r="P56" s="26"/>
      <c r="Q56" s="27"/>
      <c r="R56" s="27"/>
      <c r="S56" s="27"/>
      <c r="T56" s="27"/>
      <c r="U56" s="27"/>
      <c r="V56" s="27"/>
      <c r="W56" s="27"/>
      <c r="X56" s="27"/>
      <c r="Y56" s="29"/>
      <c r="Z56" s="27"/>
      <c r="AA56" s="27"/>
      <c r="AB56" s="27"/>
      <c r="AC56" s="27"/>
      <c r="AD56" s="25"/>
      <c r="AE56" s="39">
        <v>1</v>
      </c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>
        <v>1</v>
      </c>
      <c r="AT56" s="39"/>
      <c r="AU56" s="39"/>
      <c r="AV56" s="39"/>
      <c r="AW56" s="39"/>
      <c r="AX56" s="39"/>
      <c r="AY56" s="65"/>
      <c r="AZ56" s="98" t="str">
        <f t="shared" si="4"/>
        <v>0000</v>
      </c>
      <c r="BA56" s="93"/>
      <c r="BB56" s="93"/>
      <c r="BC56" s="93" t="str">
        <f t="shared" si="5"/>
        <v>00100040</v>
      </c>
      <c r="BD56" s="93"/>
      <c r="BE56" s="93"/>
    </row>
    <row r="57" spans="1:57" x14ac:dyDescent="0.3">
      <c r="A57" s="15">
        <v>36</v>
      </c>
      <c r="B57" s="15" t="str">
        <f t="shared" si="6"/>
        <v>1B3000200000</v>
      </c>
      <c r="C57" s="16" t="str">
        <f t="shared" si="7"/>
        <v>36</v>
      </c>
      <c r="D57" s="16" t="str">
        <f t="shared" si="8"/>
        <v>3</v>
      </c>
      <c r="E57" s="17"/>
      <c r="F57" s="27" t="s">
        <v>84</v>
      </c>
      <c r="G57" s="27" t="s">
        <v>83</v>
      </c>
      <c r="H57" s="27" t="s">
        <v>83</v>
      </c>
      <c r="I57" s="29" t="s">
        <v>84</v>
      </c>
      <c r="J57" s="25" t="s">
        <v>83</v>
      </c>
      <c r="K57" s="42" t="s">
        <v>83</v>
      </c>
      <c r="L57" s="4" t="s">
        <v>84</v>
      </c>
      <c r="M57" s="25">
        <v>0</v>
      </c>
      <c r="N57" s="25">
        <v>1</v>
      </c>
      <c r="O57" s="45">
        <v>1</v>
      </c>
      <c r="P57" s="26"/>
      <c r="Q57" s="27"/>
      <c r="R57" s="27"/>
      <c r="S57" s="27"/>
      <c r="T57" s="27"/>
      <c r="U57" s="27"/>
      <c r="V57" s="27"/>
      <c r="W57" s="27"/>
      <c r="X57" s="27"/>
      <c r="Y57" s="29"/>
      <c r="Z57" s="27"/>
      <c r="AA57" s="27"/>
      <c r="AB57" s="27"/>
      <c r="AC57" s="27"/>
      <c r="AD57" s="25">
        <v>1</v>
      </c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65"/>
      <c r="AZ57" s="98" t="str">
        <f t="shared" si="4"/>
        <v>1B30</v>
      </c>
      <c r="BA57" s="93"/>
      <c r="BB57" s="93"/>
      <c r="BC57" s="93" t="str">
        <f t="shared" si="5"/>
        <v>00200000</v>
      </c>
      <c r="BD57" s="93"/>
      <c r="BE57" s="93"/>
    </row>
    <row r="58" spans="1:57" x14ac:dyDescent="0.3">
      <c r="A58" s="15">
        <v>37</v>
      </c>
      <c r="B58" s="15" t="str">
        <f t="shared" si="6"/>
        <v>000008400040</v>
      </c>
      <c r="C58" s="16" t="str">
        <f t="shared" si="7"/>
        <v>0</v>
      </c>
      <c r="D58" s="16" t="str">
        <f t="shared" si="8"/>
        <v>0</v>
      </c>
      <c r="E58" s="17"/>
      <c r="F58" s="27"/>
      <c r="G58" s="27"/>
      <c r="H58" s="27"/>
      <c r="I58" s="29"/>
      <c r="J58" s="25"/>
      <c r="K58" s="42"/>
      <c r="L58" s="4"/>
      <c r="M58" s="42"/>
      <c r="N58" s="30"/>
      <c r="O58" s="56"/>
      <c r="P58" s="26"/>
      <c r="Q58" s="27"/>
      <c r="R58" s="27"/>
      <c r="S58" s="27"/>
      <c r="T58" s="27"/>
      <c r="U58" s="27"/>
      <c r="V58" s="27"/>
      <c r="W58" s="27"/>
      <c r="X58" s="27">
        <v>1</v>
      </c>
      <c r="Y58" s="29"/>
      <c r="Z58" s="27"/>
      <c r="AA58" s="27"/>
      <c r="AB58" s="27"/>
      <c r="AC58" s="27">
        <v>1</v>
      </c>
      <c r="AD58" s="25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>
        <v>1</v>
      </c>
      <c r="AT58" s="39"/>
      <c r="AU58" s="39"/>
      <c r="AV58" s="39"/>
      <c r="AW58" s="39"/>
      <c r="AX58" s="39"/>
      <c r="AY58" s="65"/>
      <c r="AZ58" s="98" t="str">
        <f t="shared" si="4"/>
        <v>0000</v>
      </c>
      <c r="BA58" s="93"/>
      <c r="BB58" s="93"/>
      <c r="BC58" s="93" t="str">
        <f t="shared" si="5"/>
        <v>08400040</v>
      </c>
      <c r="BD58" s="93"/>
      <c r="BE58" s="93"/>
    </row>
    <row r="59" spans="1:57" x14ac:dyDescent="0.3">
      <c r="A59" s="15">
        <v>38</v>
      </c>
      <c r="B59" s="15" t="str">
        <f t="shared" si="6"/>
        <v>1C3000200000</v>
      </c>
      <c r="C59" s="16" t="str">
        <f t="shared" si="7"/>
        <v>38</v>
      </c>
      <c r="D59" s="16" t="str">
        <f t="shared" si="8"/>
        <v>3</v>
      </c>
      <c r="E59" s="17"/>
      <c r="F59" s="27" t="s">
        <v>84</v>
      </c>
      <c r="G59" s="27" t="s">
        <v>83</v>
      </c>
      <c r="H59" s="27" t="s">
        <v>83</v>
      </c>
      <c r="I59" s="29" t="s">
        <v>83</v>
      </c>
      <c r="J59" s="25" t="s">
        <v>84</v>
      </c>
      <c r="K59" s="42" t="s">
        <v>84</v>
      </c>
      <c r="L59" s="4" t="s">
        <v>84</v>
      </c>
      <c r="M59" s="25">
        <v>0</v>
      </c>
      <c r="N59" s="25">
        <v>1</v>
      </c>
      <c r="O59" s="45">
        <v>1</v>
      </c>
      <c r="P59" s="26"/>
      <c r="Q59" s="27"/>
      <c r="R59" s="27"/>
      <c r="S59" s="27"/>
      <c r="T59" s="27"/>
      <c r="U59" s="27"/>
      <c r="V59" s="27"/>
      <c r="W59" s="27"/>
      <c r="X59" s="27"/>
      <c r="Y59" s="29"/>
      <c r="Z59" s="27"/>
      <c r="AA59" s="27"/>
      <c r="AB59" s="27"/>
      <c r="AC59" s="27"/>
      <c r="AD59" s="25">
        <v>1</v>
      </c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65"/>
      <c r="AZ59" s="98" t="str">
        <f t="shared" si="4"/>
        <v>1C30</v>
      </c>
      <c r="BA59" s="93"/>
      <c r="BB59" s="93"/>
      <c r="BC59" s="93" t="str">
        <f t="shared" si="5"/>
        <v>00200000</v>
      </c>
      <c r="BD59" s="93"/>
      <c r="BE59" s="93"/>
    </row>
    <row r="60" spans="1:57" x14ac:dyDescent="0.3">
      <c r="A60" s="15">
        <v>39</v>
      </c>
      <c r="B60" s="15" t="str">
        <f t="shared" si="6"/>
        <v>229000000000</v>
      </c>
      <c r="C60" s="16" t="str">
        <f t="shared" si="7"/>
        <v>45</v>
      </c>
      <c r="D60" s="16" t="str">
        <f t="shared" si="8"/>
        <v>1</v>
      </c>
      <c r="E60" s="17"/>
      <c r="F60" s="63" t="s">
        <v>83</v>
      </c>
      <c r="G60" s="38">
        <v>0</v>
      </c>
      <c r="H60" s="30" t="s">
        <v>84</v>
      </c>
      <c r="I60" s="47" t="s">
        <v>84</v>
      </c>
      <c r="J60" s="25" t="s">
        <v>83</v>
      </c>
      <c r="K60" s="46" t="s">
        <v>84</v>
      </c>
      <c r="L60" s="4" t="s">
        <v>83</v>
      </c>
      <c r="M60" s="25">
        <v>0</v>
      </c>
      <c r="N60" s="25">
        <v>0</v>
      </c>
      <c r="O60" s="25">
        <v>1</v>
      </c>
      <c r="P60" s="26"/>
      <c r="Q60" s="27"/>
      <c r="R60" s="27"/>
      <c r="S60" s="27"/>
      <c r="T60" s="27"/>
      <c r="U60" s="27"/>
      <c r="V60" s="27"/>
      <c r="W60" s="27"/>
      <c r="X60" s="27"/>
      <c r="Y60" s="29"/>
      <c r="Z60" s="27"/>
      <c r="AA60" s="27"/>
      <c r="AB60" s="27"/>
      <c r="AC60" s="27"/>
      <c r="AD60" s="25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65"/>
      <c r="AZ60" s="98" t="str">
        <f t="shared" si="4"/>
        <v>2290</v>
      </c>
      <c r="BA60" s="93"/>
      <c r="BB60" s="93"/>
      <c r="BC60" s="93" t="str">
        <f t="shared" si="5"/>
        <v>00000000</v>
      </c>
      <c r="BD60" s="93"/>
      <c r="BE60" s="93"/>
    </row>
    <row r="61" spans="1:57" x14ac:dyDescent="0.3">
      <c r="A61" s="15" t="s">
        <v>41</v>
      </c>
      <c r="B61" s="15" t="str">
        <f t="shared" si="6"/>
        <v>229030000000</v>
      </c>
      <c r="C61" s="16" t="str">
        <f t="shared" si="7"/>
        <v>45</v>
      </c>
      <c r="D61" s="16" t="str">
        <f t="shared" si="8"/>
        <v>1</v>
      </c>
      <c r="E61" s="17"/>
      <c r="F61" s="63" t="s">
        <v>83</v>
      </c>
      <c r="G61" s="38">
        <v>0</v>
      </c>
      <c r="H61" s="30" t="s">
        <v>84</v>
      </c>
      <c r="I61" s="47" t="s">
        <v>84</v>
      </c>
      <c r="J61" s="25" t="s">
        <v>83</v>
      </c>
      <c r="K61" s="46" t="s">
        <v>84</v>
      </c>
      <c r="L61" s="4" t="s">
        <v>83</v>
      </c>
      <c r="M61" s="25">
        <v>0</v>
      </c>
      <c r="N61" s="25">
        <v>0</v>
      </c>
      <c r="O61" s="25">
        <v>1</v>
      </c>
      <c r="P61" s="26"/>
      <c r="Q61" s="27"/>
      <c r="R61" s="27"/>
      <c r="S61" s="27"/>
      <c r="T61" s="27"/>
      <c r="U61" s="27"/>
      <c r="V61" s="27">
        <v>1</v>
      </c>
      <c r="W61" s="27">
        <v>1</v>
      </c>
      <c r="X61" s="27"/>
      <c r="Y61" s="29"/>
      <c r="Z61" s="27"/>
      <c r="AA61" s="27"/>
      <c r="AB61" s="27"/>
      <c r="AC61" s="27"/>
      <c r="AD61" s="25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65"/>
      <c r="AZ61" s="98" t="str">
        <f t="shared" si="4"/>
        <v>2290</v>
      </c>
      <c r="BA61" s="93"/>
      <c r="BB61" s="93"/>
      <c r="BC61" s="93" t="str">
        <f t="shared" si="5"/>
        <v>30000000</v>
      </c>
      <c r="BD61" s="93"/>
      <c r="BE61" s="93"/>
    </row>
    <row r="62" spans="1:57" x14ac:dyDescent="0.3">
      <c r="A62" s="15" t="s">
        <v>42</v>
      </c>
      <c r="B62" s="15" t="str">
        <f t="shared" si="6"/>
        <v>229001800200</v>
      </c>
      <c r="C62" s="16" t="str">
        <f t="shared" si="7"/>
        <v>45</v>
      </c>
      <c r="D62" s="16" t="str">
        <f t="shared" si="8"/>
        <v>1</v>
      </c>
      <c r="E62" s="17"/>
      <c r="F62" s="63" t="s">
        <v>83</v>
      </c>
      <c r="G62" s="38">
        <v>0</v>
      </c>
      <c r="H62" s="30" t="s">
        <v>84</v>
      </c>
      <c r="I62" s="47" t="s">
        <v>84</v>
      </c>
      <c r="J62" s="25" t="s">
        <v>83</v>
      </c>
      <c r="K62" s="46" t="s">
        <v>84</v>
      </c>
      <c r="L62" s="4" t="s">
        <v>83</v>
      </c>
      <c r="M62" s="25">
        <v>0</v>
      </c>
      <c r="N62" s="25">
        <v>0</v>
      </c>
      <c r="O62" s="25">
        <v>1</v>
      </c>
      <c r="P62" s="26"/>
      <c r="Q62" s="27"/>
      <c r="R62" s="27"/>
      <c r="S62" s="27"/>
      <c r="T62" s="27"/>
      <c r="U62" s="27"/>
      <c r="V62" s="27"/>
      <c r="W62" s="27"/>
      <c r="X62" s="27"/>
      <c r="Y62" s="29"/>
      <c r="Z62" s="27"/>
      <c r="AA62" s="27">
        <v>1</v>
      </c>
      <c r="AB62" s="27">
        <v>1</v>
      </c>
      <c r="AC62" s="27"/>
      <c r="AD62" s="25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>
        <v>1</v>
      </c>
      <c r="AQ62" s="39"/>
      <c r="AR62" s="39"/>
      <c r="AS62" s="39"/>
      <c r="AT62" s="39"/>
      <c r="AU62" s="39"/>
      <c r="AV62" s="39"/>
      <c r="AW62" s="39"/>
      <c r="AX62" s="39"/>
      <c r="AY62" s="65"/>
      <c r="AZ62" s="98" t="str">
        <f t="shared" si="4"/>
        <v>2290</v>
      </c>
      <c r="BA62" s="93"/>
      <c r="BB62" s="93"/>
      <c r="BC62" s="93" t="str">
        <f t="shared" si="5"/>
        <v>01800200</v>
      </c>
      <c r="BD62" s="93"/>
      <c r="BE62" s="93"/>
    </row>
    <row r="63" spans="1:57" x14ac:dyDescent="0.3">
      <c r="A63" s="15" t="s">
        <v>43</v>
      </c>
      <c r="B63" s="15" t="str">
        <f t="shared" si="6"/>
        <v>229040001800</v>
      </c>
      <c r="C63" s="16" t="str">
        <f t="shared" si="7"/>
        <v>45</v>
      </c>
      <c r="D63" s="16" t="str">
        <f t="shared" si="8"/>
        <v>1</v>
      </c>
      <c r="E63" s="17"/>
      <c r="F63" s="63" t="s">
        <v>83</v>
      </c>
      <c r="G63" s="38">
        <v>0</v>
      </c>
      <c r="H63" s="30" t="s">
        <v>84</v>
      </c>
      <c r="I63" s="47" t="s">
        <v>84</v>
      </c>
      <c r="J63" s="25" t="s">
        <v>83</v>
      </c>
      <c r="K63" s="46" t="s">
        <v>84</v>
      </c>
      <c r="L63" s="4" t="s">
        <v>83</v>
      </c>
      <c r="M63" s="25">
        <v>0</v>
      </c>
      <c r="N63" s="25">
        <v>0</v>
      </c>
      <c r="O63" s="25">
        <v>1</v>
      </c>
      <c r="P63" s="26"/>
      <c r="Q63" s="27"/>
      <c r="R63" s="27"/>
      <c r="S63" s="27"/>
      <c r="T63" s="27"/>
      <c r="U63" s="27">
        <v>1</v>
      </c>
      <c r="V63" s="27"/>
      <c r="W63" s="27"/>
      <c r="X63" s="27"/>
      <c r="Y63" s="29"/>
      <c r="Z63" s="27"/>
      <c r="AA63" s="27"/>
      <c r="AB63" s="27"/>
      <c r="AC63" s="27"/>
      <c r="AD63" s="25"/>
      <c r="AE63" s="39"/>
      <c r="AF63" s="39"/>
      <c r="AG63" s="39"/>
      <c r="AH63" s="39"/>
      <c r="AI63" s="39"/>
      <c r="AJ63" s="39"/>
      <c r="AK63" s="39"/>
      <c r="AL63" s="39"/>
      <c r="AM63" s="39">
        <v>1</v>
      </c>
      <c r="AN63" s="39">
        <v>1</v>
      </c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65"/>
      <c r="AZ63" s="98" t="str">
        <f t="shared" si="4"/>
        <v>2290</v>
      </c>
      <c r="BA63" s="93"/>
      <c r="BB63" s="93"/>
      <c r="BC63" s="93" t="str">
        <f t="shared" si="5"/>
        <v>40001800</v>
      </c>
      <c r="BD63" s="93"/>
      <c r="BE63" s="93"/>
    </row>
    <row r="64" spans="1:57" x14ac:dyDescent="0.3">
      <c r="A64" s="15" t="s">
        <v>44</v>
      </c>
      <c r="B64" s="15" t="str">
        <f t="shared" si="6"/>
        <v>000080030000</v>
      </c>
      <c r="C64" s="16" t="str">
        <f t="shared" si="7"/>
        <v>0</v>
      </c>
      <c r="D64" s="16" t="str">
        <f t="shared" si="8"/>
        <v>0</v>
      </c>
      <c r="E64" s="17"/>
      <c r="F64" s="27"/>
      <c r="G64" s="27"/>
      <c r="H64" s="27"/>
      <c r="I64" s="29"/>
      <c r="J64" s="25"/>
      <c r="K64" s="42"/>
      <c r="L64" s="4"/>
      <c r="M64" s="42"/>
      <c r="N64" s="30"/>
      <c r="O64" s="56"/>
      <c r="P64" s="26"/>
      <c r="Q64" s="27"/>
      <c r="R64" s="27"/>
      <c r="S64" s="27"/>
      <c r="T64" s="27">
        <v>1</v>
      </c>
      <c r="U64" s="27"/>
      <c r="V64" s="27"/>
      <c r="W64" s="27"/>
      <c r="X64" s="27"/>
      <c r="Y64" s="29"/>
      <c r="Z64" s="27"/>
      <c r="AA64" s="27"/>
      <c r="AB64" s="27"/>
      <c r="AC64" s="27"/>
      <c r="AD64" s="25"/>
      <c r="AE64" s="39"/>
      <c r="AF64" s="39"/>
      <c r="AG64" s="39"/>
      <c r="AH64" s="39">
        <v>1</v>
      </c>
      <c r="AI64" s="39">
        <v>1</v>
      </c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65"/>
      <c r="AZ64" s="98" t="str">
        <f t="shared" si="4"/>
        <v>0000</v>
      </c>
      <c r="BA64" s="93"/>
      <c r="BB64" s="93"/>
      <c r="BC64" s="93" t="str">
        <f t="shared" si="5"/>
        <v>80030000</v>
      </c>
      <c r="BD64" s="93"/>
      <c r="BE64" s="93"/>
    </row>
    <row r="65" spans="1:57" x14ac:dyDescent="0.3">
      <c r="A65" s="15" t="s">
        <v>45</v>
      </c>
      <c r="B65" s="15" t="str">
        <f t="shared" si="6"/>
        <v>229000001800</v>
      </c>
      <c r="C65" s="16" t="str">
        <f t="shared" si="7"/>
        <v>45</v>
      </c>
      <c r="D65" s="16" t="str">
        <f t="shared" si="8"/>
        <v>1</v>
      </c>
      <c r="E65" s="17"/>
      <c r="F65" s="63" t="s">
        <v>83</v>
      </c>
      <c r="G65" s="38">
        <v>0</v>
      </c>
      <c r="H65" s="30" t="s">
        <v>84</v>
      </c>
      <c r="I65" s="47" t="s">
        <v>84</v>
      </c>
      <c r="J65" s="25" t="s">
        <v>83</v>
      </c>
      <c r="K65" s="46" t="s">
        <v>84</v>
      </c>
      <c r="L65" s="4" t="s">
        <v>83</v>
      </c>
      <c r="M65" s="25">
        <v>0</v>
      </c>
      <c r="N65" s="25">
        <v>0</v>
      </c>
      <c r="O65" s="25">
        <v>1</v>
      </c>
      <c r="P65" s="26"/>
      <c r="Q65" s="27"/>
      <c r="R65" s="27"/>
      <c r="S65" s="27"/>
      <c r="T65" s="27"/>
      <c r="U65" s="27"/>
      <c r="V65" s="27"/>
      <c r="W65" s="27"/>
      <c r="X65" s="27"/>
      <c r="Y65" s="29"/>
      <c r="Z65" s="27"/>
      <c r="AA65" s="27"/>
      <c r="AB65" s="27"/>
      <c r="AC65" s="27"/>
      <c r="AD65" s="25"/>
      <c r="AE65" s="39"/>
      <c r="AF65" s="39"/>
      <c r="AG65" s="39"/>
      <c r="AH65" s="39"/>
      <c r="AI65" s="39"/>
      <c r="AJ65" s="39"/>
      <c r="AK65" s="39"/>
      <c r="AL65" s="39"/>
      <c r="AM65" s="39">
        <v>1</v>
      </c>
      <c r="AN65" s="39">
        <v>1</v>
      </c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65"/>
      <c r="AZ65" s="98" t="str">
        <f t="shared" si="4"/>
        <v>2290</v>
      </c>
      <c r="BA65" s="93"/>
      <c r="BB65" s="93"/>
      <c r="BC65" s="93" t="str">
        <f t="shared" si="5"/>
        <v>00001800</v>
      </c>
      <c r="BD65" s="93"/>
      <c r="BE65" s="93"/>
    </row>
    <row r="66" spans="1:57" x14ac:dyDescent="0.3">
      <c r="A66" s="15" t="s">
        <v>46</v>
      </c>
      <c r="B66" s="15" t="str">
        <f t="shared" si="6"/>
        <v>000100000000</v>
      </c>
      <c r="C66" s="16" t="str">
        <f t="shared" si="7"/>
        <v>0</v>
      </c>
      <c r="D66" s="16" t="str">
        <f t="shared" si="8"/>
        <v>0</v>
      </c>
      <c r="E66" s="17"/>
      <c r="F66" s="27"/>
      <c r="G66" s="27"/>
      <c r="H66" s="27"/>
      <c r="I66" s="29"/>
      <c r="J66" s="25"/>
      <c r="K66" s="42"/>
      <c r="L66" s="4"/>
      <c r="M66" s="42"/>
      <c r="N66" s="30"/>
      <c r="O66" s="56"/>
      <c r="P66" s="26"/>
      <c r="Q66" s="27"/>
      <c r="R66" s="27"/>
      <c r="S66" s="27">
        <v>1</v>
      </c>
      <c r="T66" s="27"/>
      <c r="U66" s="27"/>
      <c r="V66" s="27"/>
      <c r="W66" s="27"/>
      <c r="X66" s="27"/>
      <c r="Y66" s="29"/>
      <c r="Z66" s="27"/>
      <c r="AA66" s="27"/>
      <c r="AB66" s="27"/>
      <c r="AC66" s="27"/>
      <c r="AD66" s="25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65"/>
      <c r="AZ66" s="98" t="str">
        <f t="shared" si="4"/>
        <v>0001</v>
      </c>
      <c r="BA66" s="93"/>
      <c r="BB66" s="93"/>
      <c r="BC66" s="93" t="str">
        <f t="shared" si="5"/>
        <v>00000000</v>
      </c>
      <c r="BD66" s="93"/>
      <c r="BE66" s="93"/>
    </row>
    <row r="67" spans="1:57" x14ac:dyDescent="0.3">
      <c r="A67" s="15">
        <v>40</v>
      </c>
      <c r="B67" s="15" t="str">
        <f t="shared" ref="B67:B72" si="9">BIN2HEX(
IF(ISBLANK(F67),0,F67)&amp;
IF(ISBLANK(G67),0,G67)&amp;
IF(ISBLANK(H67),0,H67)&amp;
IF(ISBLANK(I67),0,I67)&amp;
IF(ISBLANK(J67),0,J67)&amp;
IF(ISBLANK(K67),0,K67),2)&amp;
BIN2HEX(
IF(ISBLANK(L67),0,L67)&amp;
IF(ISBLANK(M67),0,M67)&amp;
IF(ISBLANK(N67),0,N67)&amp;
IF(ISBLANK(O67),0,O67)&amp;
IF(ISBLANK(P67),0,P67)&amp;
IF(ISBLANK(Q67),0,Q67)&amp;
IF(ISBLANK(R67),0,R67)&amp;
IF(ISBLANK(S67),0,S67),2)&amp;
BIN2HEX(
IF(ISBLANK(T67),0,T67)&amp;
IF(ISBLANK(U67),0,U67)&amp;
IF(ISBLANK(V67),0,V67)&amp;
IF(ISBLANK(W67),0,W67)&amp;
IF(ISBLANK(X67),0,X67)&amp;
IF(ISBLANK(Y67),0,Y67)&amp;
IF(ISBLANK(Z67),0,Z67)&amp;
IF(ISBLANK(AA67),0,AA67),2)&amp;
BIN2HEX(
IF(ISBLANK(AB67),0,AB67)&amp;
IF(ISBLANK(AC67),0,AC67)&amp;
IF(ISBLANK(AD67),0,AD67)&amp;
IF(ISBLANK(AE67),0,AE67)&amp;
IF(ISBLANK(AF67),0,AF67)&amp;
IF(ISBLANK(AG67),0,AG67)&amp;
IF(ISBLANK(AH67),0,AH67)&amp;
IF(ISBLANK(AI67),0,AI67),2)&amp;
BIN2HEX(
IF(ISBLANK(AJ67),0,AJ67)&amp;
IF(ISBLANK(AK67),0,AK67)&amp;
IF(ISBLANK(AL67),0,AL67)&amp;
IF(ISBLANK(AM67),0,AM67)&amp;
IF(ISBLANK(AN67),0,AN67)&amp;
IF(ISBLANK(AO67),0,AO67)&amp;
IF(ISBLANK(AP67),0,AP67)&amp;
IF(ISBLANK(AQ67),0,AQ67),2)&amp;
BIN2HEX(
IF(ISBLANK(AR67),0,AR67)&amp;
IF(ISBLANK(AS67),0,AS67)&amp;
IF(ISBLANK(AT67),0,AT67)&amp;
IF(ISBLANK(AU67),0,AU67)&amp;
IF(ISBLANK(AV67),0,AV67)&amp;
IF(ISBLANK(AW67),0,AW67)&amp;
IF(ISBLANK(AX67),0,AX67)&amp;
IF(ISBLANK(AY67),0,AY67),2)</f>
        <v>203000000060</v>
      </c>
      <c r="C67" s="16" t="str">
        <f t="shared" ref="C67:C72" si="10">BIN2HEX(
IF(ISBLANK(F67),0,F67) &amp;
IF(ISBLANK(G67),0,G67)&amp;
IF(ISBLANK(H67),0,H67) &amp;
IF(ISBLANK(I67),0,I67) &amp;
IF(ISBLANK(J67),0,J67)&amp;
IF(ISBLANK(K67),0,K67)&amp;
IF(ISBLANK(L67),0,L67))</f>
        <v>40</v>
      </c>
      <c r="D67" s="16" t="str">
        <f t="shared" ref="D67:D72" si="11">BIN2HEX(
IF(ISBLANK(M67),0,M67)&amp;
IF(ISBLANK(N67),0,N67)&amp;
IF(ISBLANK(O67),0,O67)
)</f>
        <v>3</v>
      </c>
      <c r="E67" s="17"/>
      <c r="F67" s="27" t="s">
        <v>83</v>
      </c>
      <c r="G67" s="27" t="s">
        <v>84</v>
      </c>
      <c r="H67" s="27" t="s">
        <v>84</v>
      </c>
      <c r="I67" s="29" t="s">
        <v>84</v>
      </c>
      <c r="J67" s="25" t="s">
        <v>84</v>
      </c>
      <c r="K67" s="42" t="s">
        <v>84</v>
      </c>
      <c r="L67" s="4" t="s">
        <v>84</v>
      </c>
      <c r="M67" s="25">
        <v>0</v>
      </c>
      <c r="N67" s="25">
        <v>1</v>
      </c>
      <c r="O67" s="45">
        <v>1</v>
      </c>
      <c r="P67" s="26"/>
      <c r="Q67" s="27"/>
      <c r="R67" s="27"/>
      <c r="S67" s="27"/>
      <c r="T67" s="27"/>
      <c r="U67" s="27"/>
      <c r="V67" s="27"/>
      <c r="W67" s="27"/>
      <c r="X67" s="27"/>
      <c r="Y67" s="29"/>
      <c r="Z67" s="27"/>
      <c r="AA67" s="27"/>
      <c r="AB67" s="27"/>
      <c r="AC67" s="27"/>
      <c r="AD67" s="25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>
        <v>1</v>
      </c>
      <c r="AT67" s="39">
        <v>1</v>
      </c>
      <c r="AU67" s="39"/>
      <c r="AV67" s="39"/>
      <c r="AW67" s="39"/>
      <c r="AX67" s="39"/>
      <c r="AY67" s="65"/>
      <c r="AZ67" s="98" t="str">
        <f t="shared" si="4"/>
        <v>2030</v>
      </c>
      <c r="BA67" s="93"/>
      <c r="BB67" s="93"/>
      <c r="BC67" s="93" t="str">
        <f t="shared" si="5"/>
        <v>00000060</v>
      </c>
      <c r="BD67" s="93"/>
      <c r="BE67" s="93"/>
    </row>
    <row r="68" spans="1:57" x14ac:dyDescent="0.3">
      <c r="A68" s="15">
        <v>41</v>
      </c>
      <c r="B68" s="15" t="str">
        <f t="shared" si="9"/>
        <v>226000000000</v>
      </c>
      <c r="C68" s="16" t="str">
        <f t="shared" si="10"/>
        <v>44</v>
      </c>
      <c r="D68" s="16" t="str">
        <f t="shared" si="11"/>
        <v>6</v>
      </c>
      <c r="E68" s="17"/>
      <c r="F68" s="27" t="s">
        <v>83</v>
      </c>
      <c r="G68" s="27" t="s">
        <v>84</v>
      </c>
      <c r="H68" s="27" t="s">
        <v>84</v>
      </c>
      <c r="I68" s="29" t="s">
        <v>84</v>
      </c>
      <c r="J68" s="25" t="s">
        <v>83</v>
      </c>
      <c r="K68" s="42" t="s">
        <v>84</v>
      </c>
      <c r="L68" s="4" t="s">
        <v>84</v>
      </c>
      <c r="M68" s="25">
        <v>1</v>
      </c>
      <c r="N68" s="25">
        <v>1</v>
      </c>
      <c r="O68" s="45">
        <v>0</v>
      </c>
      <c r="P68" s="26"/>
      <c r="Q68" s="27"/>
      <c r="R68" s="27"/>
      <c r="S68" s="27"/>
      <c r="T68" s="27"/>
      <c r="U68" s="27"/>
      <c r="V68" s="27"/>
      <c r="W68" s="27"/>
      <c r="X68" s="27"/>
      <c r="Y68" s="29"/>
      <c r="Z68" s="27"/>
      <c r="AA68" s="27"/>
      <c r="AB68" s="27"/>
      <c r="AC68" s="27"/>
      <c r="AD68" s="25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65"/>
      <c r="AZ68" s="98" t="str">
        <f t="shared" ref="AZ68:AZ72" si="12">MID(B68, 1, 4)</f>
        <v>2260</v>
      </c>
      <c r="BA68" s="93"/>
      <c r="BB68" s="93"/>
      <c r="BC68" s="93" t="str">
        <f t="shared" ref="BC68:BC72" si="13">MID(B68, 5, 8)</f>
        <v>00000000</v>
      </c>
      <c r="BD68" s="93"/>
      <c r="BE68" s="93"/>
    </row>
    <row r="69" spans="1:57" x14ac:dyDescent="0.3">
      <c r="A69" s="15">
        <v>42</v>
      </c>
      <c r="B69" s="15" t="str">
        <f t="shared" si="9"/>
        <v>000208032000</v>
      </c>
      <c r="C69" s="16" t="str">
        <f t="shared" si="10"/>
        <v>0</v>
      </c>
      <c r="D69" s="16" t="str">
        <f t="shared" si="11"/>
        <v>0</v>
      </c>
      <c r="E69" s="17"/>
      <c r="F69" s="27"/>
      <c r="G69" s="27"/>
      <c r="H69" s="27"/>
      <c r="I69" s="29"/>
      <c r="J69" s="25"/>
      <c r="K69" s="42"/>
      <c r="L69" s="4"/>
      <c r="M69" s="42"/>
      <c r="N69" s="30"/>
      <c r="O69" s="56"/>
      <c r="P69" s="26"/>
      <c r="Q69" s="27"/>
      <c r="R69" s="27">
        <v>1</v>
      </c>
      <c r="S69" s="27"/>
      <c r="T69" s="27"/>
      <c r="U69" s="27"/>
      <c r="V69" s="27"/>
      <c r="W69" s="27"/>
      <c r="X69" s="27">
        <v>1</v>
      </c>
      <c r="Y69" s="29"/>
      <c r="Z69" s="27"/>
      <c r="AA69" s="27"/>
      <c r="AB69" s="27"/>
      <c r="AC69" s="27"/>
      <c r="AD69" s="25"/>
      <c r="AE69" s="39"/>
      <c r="AF69" s="39"/>
      <c r="AG69" s="39"/>
      <c r="AH69" s="39">
        <v>1</v>
      </c>
      <c r="AI69" s="39">
        <v>1</v>
      </c>
      <c r="AJ69" s="39"/>
      <c r="AK69" s="39"/>
      <c r="AL69" s="39">
        <v>1</v>
      </c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65"/>
      <c r="AZ69" s="98" t="str">
        <f t="shared" si="12"/>
        <v>0002</v>
      </c>
      <c r="BA69" s="93"/>
      <c r="BB69" s="93"/>
      <c r="BC69" s="93" t="str">
        <f t="shared" si="13"/>
        <v>08032000</v>
      </c>
      <c r="BD69" s="93"/>
      <c r="BE69" s="93"/>
    </row>
    <row r="70" spans="1:57" x14ac:dyDescent="0.3">
      <c r="A70" s="15">
        <v>43</v>
      </c>
      <c r="B70" s="15" t="str">
        <f t="shared" si="9"/>
        <v>201000005000</v>
      </c>
      <c r="C70" s="16" t="str">
        <f t="shared" si="10"/>
        <v>40</v>
      </c>
      <c r="D70" s="16" t="str">
        <f t="shared" si="11"/>
        <v>1</v>
      </c>
      <c r="E70" s="17"/>
      <c r="F70" s="27" t="s">
        <v>83</v>
      </c>
      <c r="G70" s="27" t="s">
        <v>84</v>
      </c>
      <c r="H70" s="27" t="s">
        <v>84</v>
      </c>
      <c r="I70" s="29" t="s">
        <v>84</v>
      </c>
      <c r="J70" s="25" t="s">
        <v>84</v>
      </c>
      <c r="K70" s="46" t="s">
        <v>84</v>
      </c>
      <c r="L70" s="4" t="s">
        <v>84</v>
      </c>
      <c r="M70" s="25">
        <v>0</v>
      </c>
      <c r="N70" s="25">
        <v>0</v>
      </c>
      <c r="O70" s="25">
        <v>1</v>
      </c>
      <c r="P70" s="26"/>
      <c r="Q70" s="27"/>
      <c r="R70" s="27"/>
      <c r="S70" s="27"/>
      <c r="T70" s="27"/>
      <c r="U70" s="27"/>
      <c r="V70" s="27"/>
      <c r="W70" s="27"/>
      <c r="X70" s="27"/>
      <c r="Y70" s="29"/>
      <c r="Z70" s="27"/>
      <c r="AA70" s="27"/>
      <c r="AB70" s="27"/>
      <c r="AC70" s="27"/>
      <c r="AD70" s="25"/>
      <c r="AE70" s="39"/>
      <c r="AF70" s="39"/>
      <c r="AG70" s="39"/>
      <c r="AH70" s="39"/>
      <c r="AI70" s="39"/>
      <c r="AJ70" s="39"/>
      <c r="AK70" s="39">
        <v>1</v>
      </c>
      <c r="AL70" s="39"/>
      <c r="AM70" s="39">
        <v>1</v>
      </c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65"/>
      <c r="AZ70" s="98" t="str">
        <f t="shared" si="12"/>
        <v>2010</v>
      </c>
      <c r="BA70" s="93"/>
      <c r="BB70" s="93"/>
      <c r="BC70" s="93" t="str">
        <f t="shared" si="13"/>
        <v>00005000</v>
      </c>
      <c r="BD70" s="93"/>
      <c r="BE70" s="93"/>
    </row>
    <row r="71" spans="1:57" x14ac:dyDescent="0.3">
      <c r="A71" s="15">
        <v>44</v>
      </c>
      <c r="B71" s="15" t="str">
        <f t="shared" si="9"/>
        <v>000000000800</v>
      </c>
      <c r="C71" s="16" t="str">
        <f t="shared" si="10"/>
        <v>0</v>
      </c>
      <c r="D71" s="16" t="str">
        <f t="shared" si="11"/>
        <v>0</v>
      </c>
      <c r="E71" s="17"/>
      <c r="F71" s="27"/>
      <c r="G71" s="27"/>
      <c r="H71" s="27"/>
      <c r="I71" s="29"/>
      <c r="J71" s="25"/>
      <c r="K71" s="42"/>
      <c r="L71" s="4"/>
      <c r="M71" s="42"/>
      <c r="N71" s="30"/>
      <c r="O71" s="56"/>
      <c r="P71" s="26"/>
      <c r="Q71" s="27"/>
      <c r="R71" s="27"/>
      <c r="S71" s="27"/>
      <c r="T71" s="27"/>
      <c r="U71" s="27"/>
      <c r="V71" s="27"/>
      <c r="W71" s="27"/>
      <c r="X71" s="27"/>
      <c r="Y71" s="29"/>
      <c r="Z71" s="27"/>
      <c r="AA71" s="27"/>
      <c r="AB71" s="27"/>
      <c r="AC71" s="27"/>
      <c r="AD71" s="25"/>
      <c r="AE71" s="39"/>
      <c r="AF71" s="39"/>
      <c r="AG71" s="39"/>
      <c r="AH71" s="39"/>
      <c r="AI71" s="39"/>
      <c r="AJ71" s="39"/>
      <c r="AK71" s="39"/>
      <c r="AL71" s="39"/>
      <c r="AM71" s="39"/>
      <c r="AN71" s="39">
        <v>1</v>
      </c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65"/>
      <c r="AZ71" s="98" t="str">
        <f t="shared" si="12"/>
        <v>0000</v>
      </c>
      <c r="BA71" s="93"/>
      <c r="BB71" s="93"/>
      <c r="BC71" s="93" t="str">
        <f t="shared" si="13"/>
        <v>00000800</v>
      </c>
      <c r="BD71" s="93"/>
      <c r="BE71" s="93"/>
    </row>
    <row r="72" spans="1:57" x14ac:dyDescent="0.3">
      <c r="A72" s="15">
        <v>45</v>
      </c>
      <c r="B72" s="15" t="str">
        <f t="shared" si="9"/>
        <v>001C00000000</v>
      </c>
      <c r="C72" s="16" t="str">
        <f t="shared" si="10"/>
        <v>0</v>
      </c>
      <c r="D72" s="16" t="str">
        <f t="shared" si="11"/>
        <v>1</v>
      </c>
      <c r="E72" s="17"/>
      <c r="F72" s="27"/>
      <c r="G72" s="27"/>
      <c r="H72" s="27"/>
      <c r="I72" s="29"/>
      <c r="J72" s="25"/>
      <c r="K72" s="42"/>
      <c r="L72" s="4"/>
      <c r="M72" s="25">
        <v>0</v>
      </c>
      <c r="N72" s="25">
        <v>0</v>
      </c>
      <c r="O72" s="25">
        <v>1</v>
      </c>
      <c r="P72" s="26">
        <v>1</v>
      </c>
      <c r="Q72" s="27">
        <v>1</v>
      </c>
      <c r="R72" s="27"/>
      <c r="S72" s="27"/>
      <c r="T72" s="27"/>
      <c r="U72" s="27"/>
      <c r="V72" s="27"/>
      <c r="W72" s="27"/>
      <c r="X72" s="27"/>
      <c r="Y72" s="29"/>
      <c r="Z72" s="27"/>
      <c r="AA72" s="27"/>
      <c r="AB72" s="27"/>
      <c r="AC72" s="27"/>
      <c r="AD72" s="27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65"/>
      <c r="AZ72" s="98" t="str">
        <f t="shared" si="12"/>
        <v>001C</v>
      </c>
      <c r="BA72" s="93"/>
      <c r="BB72" s="93"/>
      <c r="BC72" s="93" t="str">
        <f t="shared" si="13"/>
        <v>00000000</v>
      </c>
      <c r="BD72" s="93"/>
      <c r="BE72" s="93"/>
    </row>
    <row r="77" spans="1:57" ht="15.6" x14ac:dyDescent="0.3">
      <c r="F77" s="86" t="s">
        <v>19</v>
      </c>
      <c r="G77" s="87"/>
      <c r="H77" s="88"/>
      <c r="I77" s="3" t="s">
        <v>20</v>
      </c>
      <c r="J77" s="89" t="s">
        <v>21</v>
      </c>
      <c r="K77" s="87"/>
      <c r="L77" s="87"/>
      <c r="O77" s="75" t="s">
        <v>27</v>
      </c>
      <c r="P77" s="76"/>
      <c r="Q77" s="91" t="s">
        <v>28</v>
      </c>
      <c r="R77" s="91"/>
      <c r="S77" s="91"/>
      <c r="T77" s="91"/>
      <c r="U77" s="91"/>
      <c r="V77" s="91"/>
      <c r="W77" s="91"/>
    </row>
    <row r="78" spans="1:57" x14ac:dyDescent="0.3">
      <c r="F78" s="83" t="s">
        <v>22</v>
      </c>
      <c r="G78" s="84"/>
      <c r="H78" s="85"/>
      <c r="I78" s="4" t="str">
        <f>BIN2HEX(J78&amp;K78&amp;L78)</f>
        <v>1</v>
      </c>
      <c r="J78" s="25">
        <v>0</v>
      </c>
      <c r="K78" s="25">
        <v>0</v>
      </c>
      <c r="L78" s="25">
        <v>1</v>
      </c>
      <c r="O78" s="77">
        <v>44</v>
      </c>
      <c r="P78" s="78"/>
      <c r="Q78" s="25" t="str">
        <f>MID(HEX2BIN(O78,7),1,1)</f>
        <v>1</v>
      </c>
      <c r="R78" s="64" t="str">
        <f>MID(HEX2BIN(O78,7),2,1)</f>
        <v>0</v>
      </c>
      <c r="S78" s="25" t="str">
        <f>MID(HEX2BIN(O78,7),3,1)</f>
        <v>0</v>
      </c>
      <c r="T78" s="25" t="str">
        <f>MID(HEX2BIN(O78,7),4,1)</f>
        <v>0</v>
      </c>
      <c r="U78" s="25" t="str">
        <f>MID(HEX2BIN(O78,7),5,1)</f>
        <v>1</v>
      </c>
      <c r="V78" s="25" t="str">
        <f>MID(HEX2BIN(O78,7),6,1)</f>
        <v>0</v>
      </c>
      <c r="W78" s="25" t="str">
        <f>MID(HEX2BIN(O78,7),7,1)</f>
        <v>0</v>
      </c>
    </row>
    <row r="80" spans="1:57" x14ac:dyDescent="0.3">
      <c r="F80" s="86" t="s">
        <v>23</v>
      </c>
      <c r="G80" s="87"/>
      <c r="H80" s="88"/>
      <c r="I80" s="3" t="s">
        <v>20</v>
      </c>
      <c r="J80" s="89" t="s">
        <v>21</v>
      </c>
      <c r="K80" s="87"/>
      <c r="L80" s="90"/>
      <c r="M80" s="82" t="s">
        <v>24</v>
      </c>
      <c r="N80" s="82"/>
    </row>
    <row r="81" spans="6:14" x14ac:dyDescent="0.3">
      <c r="F81" s="83" t="s">
        <v>74</v>
      </c>
      <c r="G81" s="84"/>
      <c r="H81" s="85"/>
      <c r="I81" s="4">
        <v>2</v>
      </c>
      <c r="J81" s="25">
        <v>0</v>
      </c>
      <c r="K81" s="25">
        <v>1</v>
      </c>
      <c r="L81" s="41">
        <v>0</v>
      </c>
      <c r="M81" s="70" t="s">
        <v>78</v>
      </c>
      <c r="N81" s="71"/>
    </row>
    <row r="82" spans="6:14" x14ac:dyDescent="0.3">
      <c r="F82" s="83" t="s">
        <v>25</v>
      </c>
      <c r="G82" s="84"/>
      <c r="H82" s="85"/>
      <c r="I82" s="4">
        <v>3</v>
      </c>
      <c r="J82" s="25">
        <v>0</v>
      </c>
      <c r="K82" s="25">
        <v>1</v>
      </c>
      <c r="L82" s="41">
        <v>1</v>
      </c>
      <c r="M82" s="70" t="s">
        <v>77</v>
      </c>
      <c r="N82" s="71"/>
    </row>
    <row r="83" spans="6:14" x14ac:dyDescent="0.3">
      <c r="F83" s="83" t="s">
        <v>75</v>
      </c>
      <c r="G83" s="84"/>
      <c r="H83" s="85"/>
      <c r="I83" s="4">
        <v>4</v>
      </c>
      <c r="J83" s="25">
        <v>1</v>
      </c>
      <c r="K83" s="25">
        <v>0</v>
      </c>
      <c r="L83" s="41">
        <v>0</v>
      </c>
      <c r="M83" s="70" t="s">
        <v>76</v>
      </c>
      <c r="N83" s="71"/>
    </row>
    <row r="84" spans="6:14" x14ac:dyDescent="0.3">
      <c r="F84" s="83" t="s">
        <v>79</v>
      </c>
      <c r="G84" s="84"/>
      <c r="H84" s="85"/>
      <c r="I84" s="4">
        <v>5</v>
      </c>
      <c r="J84" s="25">
        <v>1</v>
      </c>
      <c r="K84" s="25">
        <v>0</v>
      </c>
      <c r="L84" s="41">
        <v>1</v>
      </c>
      <c r="M84" s="70" t="s">
        <v>29</v>
      </c>
      <c r="N84" s="71"/>
    </row>
    <row r="85" spans="6:14" x14ac:dyDescent="0.3">
      <c r="F85" s="83" t="s">
        <v>80</v>
      </c>
      <c r="G85" s="84"/>
      <c r="H85" s="85"/>
      <c r="I85" s="4">
        <v>6</v>
      </c>
      <c r="J85" s="25">
        <v>1</v>
      </c>
      <c r="K85" s="25">
        <v>1</v>
      </c>
      <c r="L85" s="41">
        <v>0</v>
      </c>
      <c r="M85" s="70" t="s">
        <v>81</v>
      </c>
      <c r="N85" s="71"/>
    </row>
    <row r="86" spans="6:14" ht="15" thickBot="1" x14ac:dyDescent="0.35"/>
    <row r="87" spans="6:14" x14ac:dyDescent="0.3">
      <c r="F87" s="79" t="s">
        <v>26</v>
      </c>
      <c r="G87" s="80"/>
      <c r="H87" s="81"/>
      <c r="I87" s="57" t="s">
        <v>20</v>
      </c>
      <c r="J87" s="58" t="s">
        <v>21</v>
      </c>
      <c r="K87" s="58"/>
      <c r="L87" s="59"/>
    </row>
    <row r="88" spans="6:14" ht="15" thickBot="1" x14ac:dyDescent="0.35">
      <c r="F88" s="72" t="s">
        <v>82</v>
      </c>
      <c r="G88" s="73"/>
      <c r="H88" s="74"/>
      <c r="I88" s="60">
        <v>7</v>
      </c>
      <c r="J88" s="61">
        <v>1</v>
      </c>
      <c r="K88" s="61">
        <v>1</v>
      </c>
      <c r="L88" s="62">
        <v>1</v>
      </c>
    </row>
    <row r="89" spans="6:14" x14ac:dyDescent="0.3">
      <c r="M89" s="5"/>
      <c r="N89" s="5"/>
    </row>
    <row r="90" spans="6:14" x14ac:dyDescent="0.3">
      <c r="M90" s="5"/>
      <c r="N90" s="5"/>
    </row>
  </sheetData>
  <mergeCells count="165">
    <mergeCell ref="AZ71:BB71"/>
    <mergeCell ref="BC71:BE71"/>
    <mergeCell ref="AZ72:BB72"/>
    <mergeCell ref="BC72:BE72"/>
    <mergeCell ref="AZ68:BB68"/>
    <mergeCell ref="BC68:BE68"/>
    <mergeCell ref="AZ69:BB69"/>
    <mergeCell ref="BC69:BE69"/>
    <mergeCell ref="AZ70:BB70"/>
    <mergeCell ref="BC70:BE70"/>
    <mergeCell ref="AZ65:BB65"/>
    <mergeCell ref="BC65:BE65"/>
    <mergeCell ref="AZ66:BB66"/>
    <mergeCell ref="BC66:BE66"/>
    <mergeCell ref="AZ67:BB67"/>
    <mergeCell ref="BC67:BE67"/>
    <mergeCell ref="AZ62:BB62"/>
    <mergeCell ref="BC62:BE62"/>
    <mergeCell ref="AZ63:BB63"/>
    <mergeCell ref="BC63:BE63"/>
    <mergeCell ref="AZ64:BB64"/>
    <mergeCell ref="BC64:BE64"/>
    <mergeCell ref="AZ59:BB59"/>
    <mergeCell ref="BC59:BE59"/>
    <mergeCell ref="AZ60:BB60"/>
    <mergeCell ref="BC60:BE60"/>
    <mergeCell ref="AZ61:BB61"/>
    <mergeCell ref="BC61:BE61"/>
    <mergeCell ref="AZ56:BB56"/>
    <mergeCell ref="BC56:BE56"/>
    <mergeCell ref="AZ57:BB57"/>
    <mergeCell ref="BC57:BE57"/>
    <mergeCell ref="AZ58:BB58"/>
    <mergeCell ref="BC58:BE58"/>
    <mergeCell ref="AZ53:BB53"/>
    <mergeCell ref="BC53:BE53"/>
    <mergeCell ref="AZ54:BB54"/>
    <mergeCell ref="BC54:BE54"/>
    <mergeCell ref="AZ55:BB55"/>
    <mergeCell ref="BC55:BE55"/>
    <mergeCell ref="AZ50:BB50"/>
    <mergeCell ref="BC50:BE50"/>
    <mergeCell ref="AZ51:BB51"/>
    <mergeCell ref="BC51:BE51"/>
    <mergeCell ref="AZ52:BB52"/>
    <mergeCell ref="BC52:BE52"/>
    <mergeCell ref="AZ47:BB47"/>
    <mergeCell ref="BC47:BE47"/>
    <mergeCell ref="AZ48:BB48"/>
    <mergeCell ref="BC48:BE48"/>
    <mergeCell ref="AZ49:BB49"/>
    <mergeCell ref="BC49:BE49"/>
    <mergeCell ref="AZ44:BB44"/>
    <mergeCell ref="BC44:BE44"/>
    <mergeCell ref="AZ45:BB45"/>
    <mergeCell ref="BC45:BE45"/>
    <mergeCell ref="AZ46:BB46"/>
    <mergeCell ref="BC46:BE46"/>
    <mergeCell ref="AZ41:BB41"/>
    <mergeCell ref="BC41:BE41"/>
    <mergeCell ref="AZ42:BB42"/>
    <mergeCell ref="BC42:BE42"/>
    <mergeCell ref="AZ43:BB43"/>
    <mergeCell ref="BC43:BE43"/>
    <mergeCell ref="AZ38:BB38"/>
    <mergeCell ref="BC38:BE38"/>
    <mergeCell ref="AZ39:BB39"/>
    <mergeCell ref="BC39:BE39"/>
    <mergeCell ref="AZ40:BB40"/>
    <mergeCell ref="BC40:BE40"/>
    <mergeCell ref="AZ35:BB35"/>
    <mergeCell ref="BC35:BE35"/>
    <mergeCell ref="AZ36:BB36"/>
    <mergeCell ref="BC36:BE36"/>
    <mergeCell ref="AZ37:BB37"/>
    <mergeCell ref="BC37:BE37"/>
    <mergeCell ref="AZ32:BB32"/>
    <mergeCell ref="BC32:BE32"/>
    <mergeCell ref="AZ33:BB33"/>
    <mergeCell ref="BC33:BE33"/>
    <mergeCell ref="AZ34:BB34"/>
    <mergeCell ref="BC34:BE34"/>
    <mergeCell ref="AZ29:BB29"/>
    <mergeCell ref="BC29:BE29"/>
    <mergeCell ref="AZ30:BB30"/>
    <mergeCell ref="BC30:BE30"/>
    <mergeCell ref="AZ31:BB31"/>
    <mergeCell ref="BC31:BE31"/>
    <mergeCell ref="AZ26:BB26"/>
    <mergeCell ref="BC26:BE26"/>
    <mergeCell ref="AZ27:BB27"/>
    <mergeCell ref="BC27:BE27"/>
    <mergeCell ref="AZ28:BB28"/>
    <mergeCell ref="BC28:BE28"/>
    <mergeCell ref="AZ23:BB23"/>
    <mergeCell ref="BC23:BE23"/>
    <mergeCell ref="AZ24:BB24"/>
    <mergeCell ref="BC24:BE24"/>
    <mergeCell ref="AZ25:BB25"/>
    <mergeCell ref="BC25:BE25"/>
    <mergeCell ref="AZ20:BB20"/>
    <mergeCell ref="BC20:BE20"/>
    <mergeCell ref="AZ21:BB21"/>
    <mergeCell ref="BC21:BE21"/>
    <mergeCell ref="AZ22:BB22"/>
    <mergeCell ref="BC22:BE22"/>
    <mergeCell ref="AZ17:BB17"/>
    <mergeCell ref="BC17:BE17"/>
    <mergeCell ref="AZ18:BB18"/>
    <mergeCell ref="BC18:BE18"/>
    <mergeCell ref="AZ19:BB19"/>
    <mergeCell ref="BC19:BE19"/>
    <mergeCell ref="AZ14:BB14"/>
    <mergeCell ref="BC14:BE14"/>
    <mergeCell ref="AZ15:BB15"/>
    <mergeCell ref="BC15:BE15"/>
    <mergeCell ref="AZ16:BB16"/>
    <mergeCell ref="BC16:BE16"/>
    <mergeCell ref="AZ11:BB11"/>
    <mergeCell ref="BC11:BE11"/>
    <mergeCell ref="AZ12:BB12"/>
    <mergeCell ref="BC12:BE12"/>
    <mergeCell ref="AZ13:BB13"/>
    <mergeCell ref="BC13:BE13"/>
    <mergeCell ref="AZ8:BB8"/>
    <mergeCell ref="BC8:BE8"/>
    <mergeCell ref="AZ9:BB9"/>
    <mergeCell ref="BC9:BE9"/>
    <mergeCell ref="AZ10:BB10"/>
    <mergeCell ref="BC10:BE10"/>
    <mergeCell ref="AZ5:BB5"/>
    <mergeCell ref="BC5:BE5"/>
    <mergeCell ref="AZ6:BB6"/>
    <mergeCell ref="BC6:BE6"/>
    <mergeCell ref="AZ7:BB7"/>
    <mergeCell ref="BC7:BE7"/>
    <mergeCell ref="AZ1:BB2"/>
    <mergeCell ref="BC1:BE2"/>
    <mergeCell ref="AZ3:BB3"/>
    <mergeCell ref="BC3:BE3"/>
    <mergeCell ref="AZ4:BB4"/>
    <mergeCell ref="BC4:BE4"/>
    <mergeCell ref="M83:N83"/>
    <mergeCell ref="M84:N84"/>
    <mergeCell ref="F78:H78"/>
    <mergeCell ref="J77:L77"/>
    <mergeCell ref="Q77:W77"/>
    <mergeCell ref="M81:N81"/>
    <mergeCell ref="M82:N82"/>
    <mergeCell ref="F2:L2"/>
    <mergeCell ref="M2:O2"/>
    <mergeCell ref="M85:N85"/>
    <mergeCell ref="F88:H88"/>
    <mergeCell ref="O77:P77"/>
    <mergeCell ref="O78:P78"/>
    <mergeCell ref="F87:H87"/>
    <mergeCell ref="M80:N80"/>
    <mergeCell ref="F85:H85"/>
    <mergeCell ref="F81:H81"/>
    <mergeCell ref="F82:H82"/>
    <mergeCell ref="F84:H84"/>
    <mergeCell ref="F83:H83"/>
    <mergeCell ref="F80:H80"/>
    <mergeCell ref="J80:L80"/>
    <mergeCell ref="F77:H77"/>
  </mergeCells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2" ma:contentTypeDescription="Create a new document." ma:contentTypeScope="" ma:versionID="8440ede80b3c0066d742a1a7cd959f54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f15f319e3c55583ed43e5575d09bd85a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31B934-A92B-4830-803B-4309ABCF7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DEC8AF-A0A9-48CA-88B2-EC832FE1E2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E1E3EF2-BAD3-4E97-BE27-EC1A9AEE38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FETCH_Resenje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danko</dc:creator>
  <cp:keywords/>
  <dc:description/>
  <cp:lastModifiedBy>Arsenije</cp:lastModifiedBy>
  <cp:revision/>
  <dcterms:created xsi:type="dcterms:W3CDTF">2020-12-14T14:57:27Z</dcterms:created>
  <dcterms:modified xsi:type="dcterms:W3CDTF">2021-02-26T05:58:21Z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