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416"/>
  <workbookPr autoCompressPictures="0"/>
  <bookViews>
    <workbookView xWindow="520" yWindow="640" windowWidth="25000" windowHeight="14020"/>
  </bookViews>
  <sheets>
    <sheet name="TBSubNat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0" i="1" l="1"/>
  <c r="I20" i="1"/>
  <c r="H20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3" i="1"/>
  <c r="F3" i="1"/>
  <c r="G3" i="1"/>
</calcChain>
</file>

<file path=xl/comments1.xml><?xml version="1.0" encoding="utf-8"?>
<comments xmlns="http://schemas.openxmlformats.org/spreadsheetml/2006/main">
  <authors>
    <author>lenovo</author>
  </authors>
  <commentList>
    <comment ref="K15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1"/>
            <color indexed="81"/>
            <rFont val="Tahoma"/>
            <family val="2"/>
          </rPr>
          <t>Here 2 cases are wrong, 1 is TI and 1 is double counted</t>
        </r>
      </text>
    </comment>
    <comment ref="L15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0"/>
            <color indexed="81"/>
            <rFont val="Tahoma"/>
            <family val="2"/>
          </rPr>
          <t>1 case comes from TI, PTC confirmed</t>
        </r>
      </text>
    </comment>
  </commentList>
</comments>
</file>

<file path=xl/sharedStrings.xml><?xml version="1.0" encoding="utf-8"?>
<sst xmlns="http://schemas.openxmlformats.org/spreadsheetml/2006/main" count="57" uniqueCount="37">
  <si>
    <t>Country</t>
  </si>
  <si>
    <t>ID</t>
  </si>
  <si>
    <t>Province</t>
  </si>
  <si>
    <t>Population</t>
  </si>
  <si>
    <t>New and relapse cases 2012</t>
  </si>
  <si>
    <t>Number of suspects (people with presumptive TB) screened 2012</t>
  </si>
  <si>
    <t>Number successfully treated in new treatment cohort 2011</t>
  </si>
  <si>
    <t>Laos</t>
  </si>
  <si>
    <t>Oudômxai</t>
  </si>
  <si>
    <t>Phôngsali</t>
  </si>
  <si>
    <t>Savannakhét</t>
  </si>
  <si>
    <t>Vientiane</t>
  </si>
  <si>
    <t>Xékong</t>
  </si>
  <si>
    <t>Xiangkhoang</t>
  </si>
  <si>
    <t>Bokeo</t>
  </si>
  <si>
    <t>Bolikhamxai</t>
  </si>
  <si>
    <t>Champasak</t>
  </si>
  <si>
    <t>Attapeu</t>
  </si>
  <si>
    <t>Khammouane</t>
  </si>
  <si>
    <t>Xayabouri</t>
  </si>
  <si>
    <t>Country ID</t>
  </si>
  <si>
    <t>Huaphan</t>
  </si>
  <si>
    <t>Luang Namtha</t>
  </si>
  <si>
    <t>Luangphrabang</t>
  </si>
  <si>
    <t>Salavane</t>
  </si>
  <si>
    <t>Vientiane [municipality &amp; central hospitals]</t>
  </si>
  <si>
    <t>S-</t>
  </si>
  <si>
    <t>S+</t>
  </si>
  <si>
    <t>Re</t>
  </si>
  <si>
    <t>EP</t>
  </si>
  <si>
    <t>Number of new treatment cohort 2011*</t>
  </si>
  <si>
    <t>* Note: most of the TB patients diagnosed in Vientiane central hospitals are referred for treatment in their originating province</t>
  </si>
  <si>
    <t>Registered in 2011</t>
  </si>
  <si>
    <t>Successfully treated in 2011</t>
  </si>
  <si>
    <t>sum registered</t>
  </si>
  <si>
    <t>sum sucessfully treated</t>
  </si>
  <si>
    <t>trt success rate all new and relapse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</si>
</sst>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\ _€_-;\-* #,##0.00\ _€_-;_-* &quot;-&quot;??\ _€_-;_-@_-"/>
    <numFmt numFmtId="165" formatCode="_(* #,##0_);_(* \(#,##0\);_(* &quot;-&quot;??_);_(@_)"/>
    <numFmt numFmtId="166" formatCode="0.0%"/>
  </numFmts>
  <fonts count="11" x14ac:knownFonts="1"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0"/>
      <name val="Verdana"/>
      <family val="2"/>
    </font>
    <font>
      <sz val="10"/>
      <name val="MS Sans Serif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indexed="81"/>
      <name val="Tahoma"/>
      <family val="2"/>
    </font>
    <font>
      <sz val="10"/>
      <color indexed="81"/>
      <name val="Tahoma"/>
      <family val="2"/>
    </font>
    <font>
      <i/>
      <sz val="11"/>
      <color indexed="8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</borders>
  <cellStyleXfs count="2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wrapText="1"/>
    </xf>
    <xf numFmtId="165" fontId="2" fillId="0" borderId="0" xfId="1" applyNumberFormat="1" applyFont="1" applyFill="1" applyAlignment="1">
      <alignment vertical="center"/>
    </xf>
    <xf numFmtId="0" fontId="2" fillId="0" borderId="1" xfId="3" applyFont="1" applyFill="1" applyBorder="1" applyAlignment="1">
      <alignment horizontal="center" vertical="center"/>
    </xf>
    <xf numFmtId="0" fontId="0" fillId="2" borderId="0" xfId="0" applyFill="1"/>
    <xf numFmtId="0" fontId="0" fillId="2" borderId="0" xfId="0" applyFill="1" applyAlignment="1">
      <alignment wrapText="1"/>
    </xf>
    <xf numFmtId="0" fontId="10" fillId="2" borderId="0" xfId="0" applyFont="1" applyFill="1" applyAlignment="1">
      <alignment wrapText="1"/>
    </xf>
    <xf numFmtId="0" fontId="10" fillId="2" borderId="0" xfId="0" applyFont="1" applyFill="1"/>
    <xf numFmtId="166" fontId="10" fillId="2" borderId="0" xfId="2" applyNumberFormat="1" applyFont="1" applyFill="1"/>
  </cellXfs>
  <cellStyles count="24">
    <cellStyle name="Lien hypertexte" xfId="4" builtinId="8" hidden="1"/>
    <cellStyle name="Lien hypertexte" xfId="6" builtinId="8" hidden="1"/>
    <cellStyle name="Lien hypertexte" xfId="8" builtinId="8" hidden="1"/>
    <cellStyle name="Lien hypertexte" xfId="10" builtinId="8" hidden="1"/>
    <cellStyle name="Lien hypertexte" xfId="12" builtinId="8" hidden="1"/>
    <cellStyle name="Lien hypertexte" xfId="14" builtinId="8" hidden="1"/>
    <cellStyle name="Lien hypertexte" xfId="16" builtinId="8" hidden="1"/>
    <cellStyle name="Lien hypertexte" xfId="18" builtinId="8" hidden="1"/>
    <cellStyle name="Lien hypertexte" xfId="20" builtinId="8" hidden="1"/>
    <cellStyle name="Lien hypertexte" xfId="22" builtinId="8" hidden="1"/>
    <cellStyle name="Lien hypertexte visité" xfId="5" builtinId="9" hidden="1"/>
    <cellStyle name="Lien hypertexte visité" xfId="7" builtinId="9" hidden="1"/>
    <cellStyle name="Lien hypertexte visité" xfId="9" builtinId="9" hidden="1"/>
    <cellStyle name="Lien hypertexte visité" xfId="11" builtinId="9" hidden="1"/>
    <cellStyle name="Lien hypertexte visité" xfId="13" builtinId="9" hidden="1"/>
    <cellStyle name="Lien hypertexte visité" xfId="15" builtinId="9" hidden="1"/>
    <cellStyle name="Lien hypertexte visité" xfId="17" builtinId="9" hidden="1"/>
    <cellStyle name="Lien hypertexte visité" xfId="19" builtinId="9" hidden="1"/>
    <cellStyle name="Lien hypertexte visité" xfId="21" builtinId="9" hidden="1"/>
    <cellStyle name="Lien hypertexte visité" xfId="23" builtinId="9" hidden="1"/>
    <cellStyle name="Milliers" xfId="1" builtinId="3"/>
    <cellStyle name="Normal" xfId="0" builtinId="0"/>
    <cellStyle name="Normal_CASEF-96" xfId="3"/>
    <cellStyle name="Pourcentage" xfId="2" builtinId="5"/>
  </cellStyles>
  <dxfs count="5"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21"/>
  <sheetViews>
    <sheetView tabSelected="1" workbookViewId="0">
      <selection activeCell="L33" sqref="L33"/>
    </sheetView>
  </sheetViews>
  <sheetFormatPr baseColWidth="10" defaultColWidth="8.83203125" defaultRowHeight="14" x14ac:dyDescent="0"/>
  <cols>
    <col min="1" max="1" width="7.5" customWidth="1"/>
    <col min="2" max="2" width="6.33203125" customWidth="1"/>
    <col min="4" max="4" width="19.5" customWidth="1"/>
    <col min="5" max="5" width="11.1640625" customWidth="1"/>
    <col min="6" max="6" width="14.33203125" customWidth="1"/>
    <col min="7" max="7" width="16.5" customWidth="1"/>
    <col min="8" max="8" width="15.83203125" customWidth="1"/>
    <col min="9" max="9" width="19.1640625" customWidth="1"/>
    <col min="10" max="10" width="14.6640625" customWidth="1"/>
    <col min="11" max="21" width="6.5" customWidth="1"/>
    <col min="22" max="22" width="8.83203125" customWidth="1"/>
  </cols>
  <sheetData>
    <row r="1" spans="1:22">
      <c r="J1" s="4"/>
      <c r="K1" s="4" t="s">
        <v>32</v>
      </c>
      <c r="L1" s="4"/>
      <c r="M1" s="4"/>
      <c r="N1" s="4"/>
      <c r="O1" s="4"/>
      <c r="P1" s="4" t="s">
        <v>33</v>
      </c>
      <c r="Q1" s="4"/>
      <c r="R1" s="4"/>
      <c r="S1" s="4"/>
      <c r="T1" s="4"/>
      <c r="U1" s="4"/>
      <c r="V1" s="4"/>
    </row>
    <row r="2" spans="1:22" ht="56">
      <c r="A2" t="s">
        <v>0</v>
      </c>
      <c r="B2" t="s">
        <v>1</v>
      </c>
      <c r="C2" t="s">
        <v>20</v>
      </c>
      <c r="D2" t="s">
        <v>2</v>
      </c>
      <c r="E2" s="1" t="s">
        <v>3</v>
      </c>
      <c r="F2" s="1" t="s">
        <v>4</v>
      </c>
      <c r="G2" s="1" t="s">
        <v>5</v>
      </c>
      <c r="H2" s="1" t="s">
        <v>30</v>
      </c>
      <c r="I2" s="1" t="s">
        <v>6</v>
      </c>
      <c r="J2" s="6" t="s">
        <v>36</v>
      </c>
      <c r="K2" s="5" t="s">
        <v>27</v>
      </c>
      <c r="L2" s="5" t="s">
        <v>28</v>
      </c>
      <c r="M2" s="5" t="s">
        <v>26</v>
      </c>
      <c r="N2" s="5" t="s">
        <v>29</v>
      </c>
      <c r="O2" s="6" t="s">
        <v>34</v>
      </c>
      <c r="P2" s="5" t="s">
        <v>27</v>
      </c>
      <c r="Q2" s="4"/>
      <c r="R2" s="5" t="s">
        <v>28</v>
      </c>
      <c r="S2" s="4"/>
      <c r="T2" s="5" t="s">
        <v>26</v>
      </c>
      <c r="U2" s="4" t="s">
        <v>29</v>
      </c>
      <c r="V2" s="6" t="s">
        <v>35</v>
      </c>
    </row>
    <row r="3" spans="1:22" ht="28">
      <c r="A3" t="s">
        <v>7</v>
      </c>
      <c r="B3">
        <v>1612</v>
      </c>
      <c r="C3">
        <v>1</v>
      </c>
      <c r="D3" s="1" t="s">
        <v>25</v>
      </c>
      <c r="E3" s="2">
        <v>802147.87806151004</v>
      </c>
      <c r="F3" s="3">
        <f>431+500</f>
        <v>931</v>
      </c>
      <c r="G3">
        <f>1469+6057</f>
        <v>7526</v>
      </c>
      <c r="H3">
        <v>933</v>
      </c>
      <c r="I3">
        <v>715</v>
      </c>
      <c r="J3" s="8">
        <f>I3/H3</f>
        <v>0.7663451232583065</v>
      </c>
      <c r="K3" s="4">
        <v>541</v>
      </c>
      <c r="L3" s="4">
        <v>29</v>
      </c>
      <c r="M3" s="4">
        <v>208</v>
      </c>
      <c r="N3" s="4">
        <v>155</v>
      </c>
      <c r="O3" s="7">
        <f>SUM(K3:N3)</f>
        <v>933</v>
      </c>
      <c r="P3" s="4">
        <v>388</v>
      </c>
      <c r="Q3" s="4">
        <v>45</v>
      </c>
      <c r="R3" s="4">
        <v>14</v>
      </c>
      <c r="S3" s="4">
        <v>3</v>
      </c>
      <c r="T3" s="4">
        <v>145</v>
      </c>
      <c r="U3" s="4">
        <v>120</v>
      </c>
      <c r="V3" s="7">
        <f>SUM(P3:U3)</f>
        <v>715</v>
      </c>
    </row>
    <row r="4" spans="1:22">
      <c r="A4" t="s">
        <v>7</v>
      </c>
      <c r="B4">
        <v>1608</v>
      </c>
      <c r="C4">
        <v>2</v>
      </c>
      <c r="D4" t="s">
        <v>9</v>
      </c>
      <c r="E4" s="2">
        <v>188020.31613783713</v>
      </c>
      <c r="F4" s="3">
        <v>57</v>
      </c>
      <c r="G4">
        <v>449</v>
      </c>
      <c r="H4">
        <v>78</v>
      </c>
      <c r="I4">
        <v>73</v>
      </c>
      <c r="J4" s="8">
        <f t="shared" ref="J4:J20" si="0">I4/H4</f>
        <v>0.9358974358974359</v>
      </c>
      <c r="K4" s="4">
        <v>62</v>
      </c>
      <c r="L4" s="4">
        <v>9</v>
      </c>
      <c r="M4" s="4">
        <v>7</v>
      </c>
      <c r="N4" s="4">
        <v>0</v>
      </c>
      <c r="O4" s="7">
        <f t="shared" ref="O4:O19" si="1">SUM(K4:N4)</f>
        <v>78</v>
      </c>
      <c r="P4" s="4">
        <v>57</v>
      </c>
      <c r="Q4" s="4">
        <v>1</v>
      </c>
      <c r="R4" s="4">
        <v>9</v>
      </c>
      <c r="S4" s="4">
        <v>0</v>
      </c>
      <c r="T4" s="4">
        <v>5</v>
      </c>
      <c r="U4" s="4">
        <v>1</v>
      </c>
      <c r="V4" s="7">
        <f t="shared" ref="V4:V19" si="2">SUM(P4:U4)</f>
        <v>73</v>
      </c>
    </row>
    <row r="5" spans="1:22">
      <c r="A5" t="s">
        <v>7</v>
      </c>
      <c r="B5">
        <v>1605</v>
      </c>
      <c r="C5">
        <v>3</v>
      </c>
      <c r="D5" t="s">
        <v>22</v>
      </c>
      <c r="E5" s="2">
        <v>166995.92236285232</v>
      </c>
      <c r="F5" s="3">
        <v>153</v>
      </c>
      <c r="G5">
        <v>1246</v>
      </c>
      <c r="H5">
        <v>155</v>
      </c>
      <c r="I5">
        <v>138</v>
      </c>
      <c r="J5" s="8">
        <f t="shared" si="0"/>
        <v>0.89032258064516134</v>
      </c>
      <c r="K5" s="4">
        <v>131</v>
      </c>
      <c r="L5" s="4">
        <v>11</v>
      </c>
      <c r="M5" s="4">
        <v>3</v>
      </c>
      <c r="N5" s="4">
        <v>10</v>
      </c>
      <c r="O5" s="7">
        <f t="shared" si="1"/>
        <v>155</v>
      </c>
      <c r="P5" s="4">
        <v>113</v>
      </c>
      <c r="Q5" s="4">
        <v>4</v>
      </c>
      <c r="R5" s="4">
        <v>7</v>
      </c>
      <c r="S5" s="4">
        <v>2</v>
      </c>
      <c r="T5" s="4">
        <v>2</v>
      </c>
      <c r="U5" s="4">
        <v>10</v>
      </c>
      <c r="V5" s="7">
        <f t="shared" si="2"/>
        <v>138</v>
      </c>
    </row>
    <row r="6" spans="1:22">
      <c r="A6" t="s">
        <v>7</v>
      </c>
      <c r="B6">
        <v>1607</v>
      </c>
      <c r="C6">
        <v>4</v>
      </c>
      <c r="D6" t="s">
        <v>8</v>
      </c>
      <c r="E6" s="2">
        <v>232929.33100025338</v>
      </c>
      <c r="F6" s="3">
        <v>201</v>
      </c>
      <c r="G6">
        <v>1809</v>
      </c>
      <c r="H6">
        <v>242</v>
      </c>
      <c r="I6">
        <v>227</v>
      </c>
      <c r="J6" s="8">
        <f t="shared" si="0"/>
        <v>0.93801652892561982</v>
      </c>
      <c r="K6" s="4">
        <v>179</v>
      </c>
      <c r="L6" s="4">
        <v>14</v>
      </c>
      <c r="M6" s="4">
        <v>27</v>
      </c>
      <c r="N6" s="4">
        <v>22</v>
      </c>
      <c r="O6" s="7">
        <f t="shared" si="1"/>
        <v>242</v>
      </c>
      <c r="P6" s="4">
        <v>162</v>
      </c>
      <c r="Q6" s="4">
        <v>11</v>
      </c>
      <c r="R6" s="4">
        <v>6</v>
      </c>
      <c r="S6" s="4">
        <v>1</v>
      </c>
      <c r="T6" s="4">
        <v>26</v>
      </c>
      <c r="U6" s="4">
        <v>21</v>
      </c>
      <c r="V6" s="7">
        <f t="shared" si="2"/>
        <v>227</v>
      </c>
    </row>
    <row r="7" spans="1:22">
      <c r="A7" t="s">
        <v>7</v>
      </c>
      <c r="B7">
        <v>1600</v>
      </c>
      <c r="C7">
        <v>5</v>
      </c>
      <c r="D7" t="s">
        <v>14</v>
      </c>
      <c r="E7" s="2">
        <v>173627.2847221916</v>
      </c>
      <c r="F7" s="3">
        <v>142</v>
      </c>
      <c r="G7">
        <v>838</v>
      </c>
      <c r="H7">
        <v>106</v>
      </c>
      <c r="I7">
        <v>91</v>
      </c>
      <c r="J7" s="8">
        <f t="shared" si="0"/>
        <v>0.85849056603773588</v>
      </c>
      <c r="K7" s="4">
        <v>81</v>
      </c>
      <c r="L7" s="4">
        <v>8</v>
      </c>
      <c r="M7" s="4">
        <v>14</v>
      </c>
      <c r="N7" s="4">
        <v>3</v>
      </c>
      <c r="O7" s="7">
        <f t="shared" si="1"/>
        <v>106</v>
      </c>
      <c r="P7" s="4">
        <v>63</v>
      </c>
      <c r="Q7" s="4">
        <v>9</v>
      </c>
      <c r="R7" s="4">
        <v>7</v>
      </c>
      <c r="S7" s="4">
        <v>0</v>
      </c>
      <c r="T7" s="4">
        <v>8</v>
      </c>
      <c r="U7" s="4">
        <v>4</v>
      </c>
      <c r="V7" s="7">
        <f t="shared" si="2"/>
        <v>91</v>
      </c>
    </row>
    <row r="8" spans="1:22">
      <c r="A8" t="s">
        <v>7</v>
      </c>
      <c r="B8">
        <v>1606</v>
      </c>
      <c r="C8">
        <v>6</v>
      </c>
      <c r="D8" t="s">
        <v>23</v>
      </c>
      <c r="E8" s="2">
        <v>466307.79809655761</v>
      </c>
      <c r="F8" s="3">
        <v>174</v>
      </c>
      <c r="G8">
        <v>2535</v>
      </c>
      <c r="H8">
        <v>212</v>
      </c>
      <c r="I8">
        <v>195</v>
      </c>
      <c r="J8" s="8">
        <f t="shared" si="0"/>
        <v>0.91981132075471694</v>
      </c>
      <c r="K8" s="4">
        <v>156</v>
      </c>
      <c r="L8" s="4">
        <v>8</v>
      </c>
      <c r="M8" s="4">
        <v>37</v>
      </c>
      <c r="N8" s="4">
        <v>11</v>
      </c>
      <c r="O8" s="7">
        <f t="shared" si="1"/>
        <v>212</v>
      </c>
      <c r="P8" s="4">
        <v>143</v>
      </c>
      <c r="Q8" s="4">
        <v>0</v>
      </c>
      <c r="R8" s="4">
        <v>7</v>
      </c>
      <c r="S8" s="4">
        <v>1</v>
      </c>
      <c r="T8" s="4">
        <v>34</v>
      </c>
      <c r="U8" s="4">
        <v>10</v>
      </c>
      <c r="V8" s="7">
        <f t="shared" si="2"/>
        <v>195</v>
      </c>
    </row>
    <row r="9" spans="1:22">
      <c r="A9" t="s">
        <v>7</v>
      </c>
      <c r="B9">
        <v>1603</v>
      </c>
      <c r="C9">
        <v>7</v>
      </c>
      <c r="D9" t="s">
        <v>21</v>
      </c>
      <c r="E9" s="2">
        <v>321631.98694179842</v>
      </c>
      <c r="F9" s="3">
        <v>31</v>
      </c>
      <c r="G9">
        <v>292</v>
      </c>
      <c r="H9">
        <v>24</v>
      </c>
      <c r="I9">
        <v>22</v>
      </c>
      <c r="J9" s="8">
        <f t="shared" si="0"/>
        <v>0.91666666666666663</v>
      </c>
      <c r="K9" s="4">
        <v>15</v>
      </c>
      <c r="L9" s="4">
        <v>1</v>
      </c>
      <c r="M9" s="4">
        <v>4</v>
      </c>
      <c r="N9" s="4">
        <v>4</v>
      </c>
      <c r="O9" s="7">
        <f t="shared" si="1"/>
        <v>24</v>
      </c>
      <c r="P9" s="4">
        <v>13</v>
      </c>
      <c r="Q9" s="4">
        <v>0</v>
      </c>
      <c r="R9" s="4">
        <v>1</v>
      </c>
      <c r="S9" s="4">
        <v>0</v>
      </c>
      <c r="T9" s="4">
        <v>4</v>
      </c>
      <c r="U9" s="4">
        <v>4</v>
      </c>
      <c r="V9" s="7">
        <f t="shared" si="2"/>
        <v>22</v>
      </c>
    </row>
    <row r="10" spans="1:22">
      <c r="A10" t="s">
        <v>7</v>
      </c>
      <c r="B10">
        <v>1613</v>
      </c>
      <c r="C10">
        <v>8</v>
      </c>
      <c r="D10" t="s">
        <v>19</v>
      </c>
      <c r="E10" s="2">
        <v>398987.92585830396</v>
      </c>
      <c r="F10" s="3">
        <v>160</v>
      </c>
      <c r="G10">
        <v>1368</v>
      </c>
      <c r="H10">
        <v>166</v>
      </c>
      <c r="I10">
        <v>154</v>
      </c>
      <c r="J10" s="8">
        <f t="shared" si="0"/>
        <v>0.92771084337349397</v>
      </c>
      <c r="K10" s="4">
        <v>112</v>
      </c>
      <c r="L10" s="4">
        <v>7</v>
      </c>
      <c r="M10" s="4">
        <v>26</v>
      </c>
      <c r="N10" s="4">
        <v>21</v>
      </c>
      <c r="O10" s="7">
        <f t="shared" si="1"/>
        <v>166</v>
      </c>
      <c r="P10" s="4">
        <v>95</v>
      </c>
      <c r="Q10" s="4">
        <v>8</v>
      </c>
      <c r="R10" s="4">
        <v>6</v>
      </c>
      <c r="S10" s="4">
        <v>1</v>
      </c>
      <c r="T10" s="4">
        <v>23</v>
      </c>
      <c r="U10" s="4">
        <v>21</v>
      </c>
      <c r="V10" s="7">
        <f t="shared" si="2"/>
        <v>154</v>
      </c>
    </row>
    <row r="11" spans="1:22">
      <c r="A11" t="s">
        <v>7</v>
      </c>
      <c r="B11">
        <v>1616</v>
      </c>
      <c r="C11">
        <v>9</v>
      </c>
      <c r="D11" t="s">
        <v>13</v>
      </c>
      <c r="E11" s="2">
        <v>263049.01789168519</v>
      </c>
      <c r="F11" s="3">
        <v>31</v>
      </c>
      <c r="G11">
        <v>792</v>
      </c>
      <c r="H11">
        <v>28</v>
      </c>
      <c r="I11">
        <v>25</v>
      </c>
      <c r="J11" s="8">
        <f t="shared" si="0"/>
        <v>0.8928571428571429</v>
      </c>
      <c r="K11" s="4">
        <v>18</v>
      </c>
      <c r="L11" s="4">
        <v>4</v>
      </c>
      <c r="M11" s="4">
        <v>3</v>
      </c>
      <c r="N11" s="4">
        <v>3</v>
      </c>
      <c r="O11" s="7">
        <f t="shared" si="1"/>
        <v>28</v>
      </c>
      <c r="P11" s="4">
        <v>16</v>
      </c>
      <c r="Q11" s="4">
        <v>0</v>
      </c>
      <c r="R11" s="4">
        <v>4</v>
      </c>
      <c r="S11" s="4">
        <v>0</v>
      </c>
      <c r="T11" s="4">
        <v>2</v>
      </c>
      <c r="U11" s="4">
        <v>3</v>
      </c>
      <c r="V11" s="7">
        <f t="shared" si="2"/>
        <v>25</v>
      </c>
    </row>
    <row r="12" spans="1:22">
      <c r="A12" t="s">
        <v>7</v>
      </c>
      <c r="B12">
        <v>1611</v>
      </c>
      <c r="C12">
        <v>10</v>
      </c>
      <c r="D12" t="s">
        <v>11</v>
      </c>
      <c r="E12" s="2">
        <v>475991.21827484109</v>
      </c>
      <c r="F12" s="3">
        <v>212</v>
      </c>
      <c r="G12">
        <v>1767</v>
      </c>
      <c r="H12">
        <v>229</v>
      </c>
      <c r="I12">
        <v>210</v>
      </c>
      <c r="J12" s="8">
        <f t="shared" si="0"/>
        <v>0.91703056768558955</v>
      </c>
      <c r="K12" s="4">
        <v>162</v>
      </c>
      <c r="L12" s="4">
        <v>11</v>
      </c>
      <c r="M12" s="4">
        <v>32</v>
      </c>
      <c r="N12" s="4">
        <v>24</v>
      </c>
      <c r="O12" s="7">
        <f t="shared" si="1"/>
        <v>229</v>
      </c>
      <c r="P12" s="4">
        <v>124</v>
      </c>
      <c r="Q12" s="4">
        <v>25</v>
      </c>
      <c r="R12" s="4">
        <v>6</v>
      </c>
      <c r="S12" s="4">
        <v>2</v>
      </c>
      <c r="T12" s="4">
        <v>31</v>
      </c>
      <c r="U12" s="4">
        <v>22</v>
      </c>
      <c r="V12" s="7">
        <f t="shared" si="2"/>
        <v>210</v>
      </c>
    </row>
    <row r="13" spans="1:22">
      <c r="A13" t="s">
        <v>7</v>
      </c>
      <c r="B13">
        <v>1601</v>
      </c>
      <c r="C13">
        <v>11</v>
      </c>
      <c r="D13" t="s">
        <v>15</v>
      </c>
      <c r="E13" s="2">
        <v>258646.10572758544</v>
      </c>
      <c r="F13" s="3">
        <v>87</v>
      </c>
      <c r="G13">
        <v>872</v>
      </c>
      <c r="H13">
        <v>92</v>
      </c>
      <c r="I13">
        <v>91</v>
      </c>
      <c r="J13" s="8">
        <f t="shared" si="0"/>
        <v>0.98913043478260865</v>
      </c>
      <c r="K13" s="4">
        <v>81</v>
      </c>
      <c r="L13" s="4">
        <v>6</v>
      </c>
      <c r="M13" s="4">
        <v>3</v>
      </c>
      <c r="N13" s="4">
        <v>2</v>
      </c>
      <c r="O13" s="7">
        <f t="shared" si="1"/>
        <v>92</v>
      </c>
      <c r="P13" s="4">
        <v>80</v>
      </c>
      <c r="Q13" s="4">
        <v>0</v>
      </c>
      <c r="R13" s="4">
        <v>6</v>
      </c>
      <c r="S13" s="4">
        <v>0</v>
      </c>
      <c r="T13" s="4">
        <v>3</v>
      </c>
      <c r="U13" s="4">
        <v>2</v>
      </c>
      <c r="V13" s="7">
        <f t="shared" si="2"/>
        <v>91</v>
      </c>
    </row>
    <row r="14" spans="1:22">
      <c r="A14" t="s">
        <v>7</v>
      </c>
      <c r="B14">
        <v>1604</v>
      </c>
      <c r="C14">
        <v>12</v>
      </c>
      <c r="D14" t="s">
        <v>18</v>
      </c>
      <c r="E14" s="2">
        <v>387555.05740819062</v>
      </c>
      <c r="F14" s="3">
        <v>310</v>
      </c>
      <c r="G14">
        <v>2011</v>
      </c>
      <c r="H14">
        <v>339</v>
      </c>
      <c r="I14">
        <v>310</v>
      </c>
      <c r="J14" s="8">
        <f t="shared" si="0"/>
        <v>0.91445427728613571</v>
      </c>
      <c r="K14" s="4">
        <v>280</v>
      </c>
      <c r="L14" s="4">
        <v>19</v>
      </c>
      <c r="M14" s="4">
        <v>26</v>
      </c>
      <c r="N14" s="4">
        <v>14</v>
      </c>
      <c r="O14" s="7">
        <f t="shared" si="1"/>
        <v>339</v>
      </c>
      <c r="P14" s="4">
        <v>255</v>
      </c>
      <c r="Q14" s="4">
        <v>6</v>
      </c>
      <c r="R14" s="4">
        <v>16</v>
      </c>
      <c r="S14" s="4">
        <v>1</v>
      </c>
      <c r="T14" s="4">
        <v>20</v>
      </c>
      <c r="U14" s="4">
        <v>12</v>
      </c>
      <c r="V14" s="7">
        <f t="shared" si="2"/>
        <v>310</v>
      </c>
    </row>
    <row r="15" spans="1:22">
      <c r="A15" t="s">
        <v>7</v>
      </c>
      <c r="B15">
        <v>1610</v>
      </c>
      <c r="C15">
        <v>13</v>
      </c>
      <c r="D15" t="s">
        <v>10</v>
      </c>
      <c r="E15" s="2">
        <v>1001836.5432113287</v>
      </c>
      <c r="F15" s="3">
        <v>741</v>
      </c>
      <c r="G15">
        <v>5075</v>
      </c>
      <c r="H15">
        <v>824</v>
      </c>
      <c r="I15">
        <v>802</v>
      </c>
      <c r="J15" s="8">
        <f t="shared" si="0"/>
        <v>0.97330097087378642</v>
      </c>
      <c r="K15" s="4">
        <v>710</v>
      </c>
      <c r="L15" s="4">
        <v>11</v>
      </c>
      <c r="M15" s="4">
        <v>70</v>
      </c>
      <c r="N15" s="4">
        <v>33</v>
      </c>
      <c r="O15" s="7">
        <f t="shared" si="1"/>
        <v>824</v>
      </c>
      <c r="P15" s="4">
        <v>701</v>
      </c>
      <c r="Q15" s="4">
        <v>1</v>
      </c>
      <c r="R15" s="4">
        <v>9</v>
      </c>
      <c r="S15" s="4">
        <v>0</v>
      </c>
      <c r="T15" s="4">
        <v>59</v>
      </c>
      <c r="U15" s="4">
        <v>32</v>
      </c>
      <c r="V15" s="7">
        <f t="shared" si="2"/>
        <v>802</v>
      </c>
    </row>
    <row r="16" spans="1:22">
      <c r="A16" t="s">
        <v>7</v>
      </c>
      <c r="B16">
        <v>1609</v>
      </c>
      <c r="C16">
        <v>14</v>
      </c>
      <c r="D16" t="s">
        <v>24</v>
      </c>
      <c r="E16" s="2">
        <v>380160.96776553214</v>
      </c>
      <c r="F16" s="3">
        <v>224</v>
      </c>
      <c r="G16">
        <v>2024</v>
      </c>
      <c r="H16">
        <v>298</v>
      </c>
      <c r="I16">
        <v>270</v>
      </c>
      <c r="J16" s="8">
        <f t="shared" si="0"/>
        <v>0.90604026845637586</v>
      </c>
      <c r="K16" s="4">
        <v>264</v>
      </c>
      <c r="L16" s="4">
        <v>14</v>
      </c>
      <c r="M16" s="4">
        <v>12</v>
      </c>
      <c r="N16" s="4">
        <v>8</v>
      </c>
      <c r="O16" s="7">
        <f t="shared" si="1"/>
        <v>298</v>
      </c>
      <c r="P16" s="4">
        <v>190</v>
      </c>
      <c r="Q16" s="4">
        <v>49</v>
      </c>
      <c r="R16" s="4">
        <v>9</v>
      </c>
      <c r="S16" s="4">
        <v>3</v>
      </c>
      <c r="T16" s="4">
        <v>13</v>
      </c>
      <c r="U16" s="4">
        <v>6</v>
      </c>
      <c r="V16" s="7">
        <f t="shared" si="2"/>
        <v>270</v>
      </c>
    </row>
    <row r="17" spans="1:22">
      <c r="A17" t="s">
        <v>7</v>
      </c>
      <c r="B17">
        <v>1615</v>
      </c>
      <c r="C17">
        <v>15</v>
      </c>
      <c r="D17" t="s">
        <v>12</v>
      </c>
      <c r="E17" s="2">
        <v>107997.12910105001</v>
      </c>
      <c r="F17" s="3">
        <v>47</v>
      </c>
      <c r="G17">
        <v>627</v>
      </c>
      <c r="H17">
        <v>48</v>
      </c>
      <c r="I17">
        <v>45</v>
      </c>
      <c r="J17" s="8">
        <f t="shared" si="0"/>
        <v>0.9375</v>
      </c>
      <c r="K17" s="4">
        <v>34</v>
      </c>
      <c r="L17" s="4">
        <v>0</v>
      </c>
      <c r="M17" s="4">
        <v>10</v>
      </c>
      <c r="N17" s="4">
        <v>4</v>
      </c>
      <c r="O17" s="7">
        <f t="shared" si="1"/>
        <v>48</v>
      </c>
      <c r="P17" s="4">
        <v>30</v>
      </c>
      <c r="Q17" s="4">
        <v>1</v>
      </c>
      <c r="R17" s="4">
        <v>0</v>
      </c>
      <c r="S17" s="4">
        <v>0</v>
      </c>
      <c r="T17" s="4">
        <v>10</v>
      </c>
      <c r="U17" s="4">
        <v>4</v>
      </c>
      <c r="V17" s="7">
        <f t="shared" si="2"/>
        <v>45</v>
      </c>
    </row>
    <row r="18" spans="1:22">
      <c r="A18" t="s">
        <v>7</v>
      </c>
      <c r="B18">
        <v>1602</v>
      </c>
      <c r="C18">
        <v>16</v>
      </c>
      <c r="D18" t="s">
        <v>16</v>
      </c>
      <c r="E18" s="2">
        <v>731568.03589846753</v>
      </c>
      <c r="F18" s="3">
        <v>500</v>
      </c>
      <c r="G18">
        <v>4766</v>
      </c>
      <c r="H18">
        <v>470</v>
      </c>
      <c r="I18">
        <v>422</v>
      </c>
      <c r="J18" s="8">
        <f t="shared" si="0"/>
        <v>0.89787234042553188</v>
      </c>
      <c r="K18" s="4">
        <v>401</v>
      </c>
      <c r="L18" s="4">
        <v>15</v>
      </c>
      <c r="M18" s="4">
        <v>29</v>
      </c>
      <c r="N18" s="4">
        <v>25</v>
      </c>
      <c r="O18" s="7">
        <f t="shared" si="1"/>
        <v>470</v>
      </c>
      <c r="P18" s="4">
        <v>364</v>
      </c>
      <c r="Q18" s="4">
        <v>1</v>
      </c>
      <c r="R18" s="4">
        <v>13</v>
      </c>
      <c r="S18" s="4">
        <v>1</v>
      </c>
      <c r="T18" s="4">
        <v>21</v>
      </c>
      <c r="U18" s="4">
        <v>22</v>
      </c>
      <c r="V18" s="7">
        <f t="shared" si="2"/>
        <v>422</v>
      </c>
    </row>
    <row r="19" spans="1:22">
      <c r="A19" t="s">
        <v>7</v>
      </c>
      <c r="B19">
        <v>1599</v>
      </c>
      <c r="C19">
        <v>17</v>
      </c>
      <c r="D19" t="s">
        <v>17</v>
      </c>
      <c r="E19" s="2">
        <v>128849.22002588741</v>
      </c>
      <c r="F19" s="3">
        <v>64</v>
      </c>
      <c r="G19">
        <v>579</v>
      </c>
      <c r="H19">
        <v>62</v>
      </c>
      <c r="I19">
        <v>56</v>
      </c>
      <c r="J19" s="8">
        <f t="shared" si="0"/>
        <v>0.90322580645161288</v>
      </c>
      <c r="K19" s="4">
        <v>44</v>
      </c>
      <c r="L19" s="4">
        <v>3</v>
      </c>
      <c r="M19" s="4">
        <v>5</v>
      </c>
      <c r="N19" s="4">
        <v>10</v>
      </c>
      <c r="O19" s="7">
        <f t="shared" si="1"/>
        <v>62</v>
      </c>
      <c r="P19" s="4">
        <v>39</v>
      </c>
      <c r="Q19" s="4">
        <v>2</v>
      </c>
      <c r="R19" s="4">
        <v>3</v>
      </c>
      <c r="S19" s="4">
        <v>0</v>
      </c>
      <c r="T19" s="4">
        <v>3</v>
      </c>
      <c r="U19" s="4">
        <v>9</v>
      </c>
      <c r="V19" s="7">
        <f t="shared" si="2"/>
        <v>56</v>
      </c>
    </row>
    <row r="20" spans="1:22">
      <c r="H20">
        <f>SUM(H3:H19)</f>
        <v>4306</v>
      </c>
      <c r="I20">
        <f>SUM(I3:I19)</f>
        <v>3846</v>
      </c>
      <c r="J20" s="8">
        <f t="shared" si="0"/>
        <v>0.89317231769623784</v>
      </c>
      <c r="K20" s="4"/>
      <c r="L20" s="4"/>
      <c r="M20" s="4"/>
      <c r="N20" s="4"/>
      <c r="O20" s="7"/>
      <c r="P20" s="4"/>
      <c r="Q20" s="4"/>
      <c r="R20" s="4"/>
      <c r="S20" s="4"/>
      <c r="T20" s="4"/>
      <c r="U20" s="4"/>
      <c r="V20" s="4"/>
    </row>
    <row r="21" spans="1:22">
      <c r="A21" t="s">
        <v>31</v>
      </c>
    </row>
  </sheetData>
  <sortState ref="A2:I19">
    <sortCondition ref="C1"/>
  </sortState>
  <pageMargins left="0.7" right="0.7" top="0.75" bottom="0.75" header="0.3" footer="0.3"/>
  <pageSetup paperSize="9" orientation="landscape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TBSubNat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jacques2</cp:lastModifiedBy>
  <dcterms:created xsi:type="dcterms:W3CDTF">2013-09-02T11:06:21Z</dcterms:created>
  <dcterms:modified xsi:type="dcterms:W3CDTF">2013-09-05T11:09:11Z</dcterms:modified>
</cp:coreProperties>
</file>