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https://noconline.sharepoint.com/sites/Digital-Conceptualisationteam/Shared Documents/General/005 In-Flight/UC - RMO Agentic AI/02 Colab/01 Oil well test monitoring/Data/anonymized data/"/>
    </mc:Choice>
  </mc:AlternateContent>
  <xr:revisionPtr revIDLastSave="1" documentId="14_{82BBFAFE-A5F1-4F36-A4C1-A0DCD116C636}" xr6:coauthVersionLast="47" xr6:coauthVersionMax="47" xr10:uidLastSave="{BF6443C5-78B9-4CC6-AB21-0FD885FA409C}"/>
  <bookViews>
    <workbookView xWindow="-110" yWindow="-110" windowWidth="25820" windowHeight="15500" firstSheet="2" activeTab="2" xr2:uid="{B7CE08A2-946C-44C5-86BB-F8C8E6105459}"/>
  </bookViews>
  <sheets>
    <sheet name="cheetah-20" sheetId="2" r:id="rId1"/>
    <sheet name="cheetah-90" sheetId="11" r:id="rId2"/>
    <sheet name="cheetah-10" sheetId="12" r:id="rId3"/>
    <sheet name="EH-12" sheetId="6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2" l="1"/>
  <c r="L4" i="12"/>
  <c r="M4" i="12"/>
  <c r="N4" i="12"/>
  <c r="O4" i="12"/>
  <c r="P4" i="12"/>
  <c r="Q4" i="12"/>
  <c r="K5" i="12"/>
  <c r="L5" i="12"/>
  <c r="M5" i="12"/>
  <c r="N5" i="12"/>
  <c r="O5" i="12"/>
  <c r="P5" i="12"/>
  <c r="Q5" i="12"/>
  <c r="K6" i="12"/>
  <c r="L6" i="12"/>
  <c r="M6" i="12"/>
  <c r="N6" i="12"/>
  <c r="O6" i="12"/>
  <c r="P6" i="12"/>
  <c r="Q6" i="12"/>
  <c r="K7" i="12"/>
  <c r="L7" i="12"/>
  <c r="M7" i="12"/>
  <c r="N7" i="12"/>
  <c r="O7" i="12"/>
  <c r="P7" i="12"/>
  <c r="Q7" i="12"/>
  <c r="K8" i="12"/>
  <c r="L8" i="12"/>
  <c r="M8" i="12"/>
  <c r="N8" i="12"/>
  <c r="O8" i="12"/>
  <c r="P8" i="12"/>
  <c r="Q8" i="12"/>
  <c r="K9" i="12"/>
  <c r="L9" i="12"/>
  <c r="M9" i="12"/>
  <c r="N9" i="12"/>
  <c r="O9" i="12"/>
  <c r="P9" i="12"/>
  <c r="Q9" i="12"/>
  <c r="K10" i="12"/>
  <c r="L10" i="12"/>
  <c r="M10" i="12"/>
  <c r="N10" i="12"/>
  <c r="O10" i="12"/>
  <c r="P10" i="12"/>
  <c r="Q10" i="12"/>
  <c r="K11" i="12"/>
  <c r="L11" i="12"/>
  <c r="M11" i="12"/>
  <c r="N11" i="12"/>
  <c r="O11" i="12"/>
  <c r="P11" i="12"/>
  <c r="Q11" i="12"/>
  <c r="K12" i="12"/>
  <c r="L12" i="12"/>
  <c r="M12" i="12"/>
  <c r="N12" i="12"/>
  <c r="O12" i="12"/>
  <c r="P12" i="12"/>
  <c r="Q12" i="12"/>
  <c r="K13" i="12"/>
  <c r="L13" i="12"/>
  <c r="M13" i="12"/>
  <c r="N13" i="12"/>
  <c r="O13" i="12"/>
  <c r="P13" i="12"/>
  <c r="Q13" i="12"/>
  <c r="K14" i="12"/>
  <c r="L14" i="12"/>
  <c r="M14" i="12"/>
  <c r="N14" i="12"/>
  <c r="O14" i="12"/>
  <c r="P14" i="12"/>
  <c r="Q14" i="12"/>
  <c r="K15" i="12"/>
  <c r="L15" i="12"/>
  <c r="M15" i="12"/>
  <c r="N15" i="12"/>
  <c r="O15" i="12"/>
  <c r="P15" i="12"/>
  <c r="Q15" i="12"/>
  <c r="K16" i="12"/>
  <c r="L16" i="12"/>
  <c r="M16" i="12"/>
  <c r="N16" i="12"/>
  <c r="O16" i="12"/>
  <c r="P16" i="12"/>
  <c r="Q16" i="12"/>
  <c r="K17" i="12"/>
  <c r="L17" i="12"/>
  <c r="M17" i="12"/>
  <c r="N17" i="12"/>
  <c r="O17" i="12"/>
  <c r="P17" i="12"/>
  <c r="Q17" i="12"/>
  <c r="K18" i="12"/>
  <c r="L18" i="12"/>
  <c r="M18" i="12"/>
  <c r="N18" i="12"/>
  <c r="O18" i="12"/>
  <c r="P18" i="12"/>
  <c r="Q18" i="12"/>
  <c r="K19" i="12"/>
  <c r="L19" i="12"/>
  <c r="M19" i="12"/>
  <c r="N19" i="12"/>
  <c r="O19" i="12"/>
  <c r="P19" i="12"/>
  <c r="Q19" i="12"/>
  <c r="K20" i="12"/>
  <c r="L20" i="12"/>
  <c r="M20" i="12"/>
  <c r="N20" i="12"/>
  <c r="O20" i="12"/>
  <c r="P20" i="12"/>
  <c r="Q20" i="12"/>
  <c r="K21" i="12"/>
  <c r="L21" i="12"/>
  <c r="M21" i="12"/>
  <c r="N21" i="12"/>
  <c r="O21" i="12"/>
  <c r="P21" i="12"/>
  <c r="Q21" i="12"/>
  <c r="K22" i="12"/>
  <c r="L22" i="12"/>
  <c r="M22" i="12"/>
  <c r="N22" i="12"/>
  <c r="O22" i="12"/>
  <c r="P22" i="12"/>
  <c r="Q22" i="12"/>
  <c r="K23" i="12"/>
  <c r="L23" i="12"/>
  <c r="M23" i="12"/>
  <c r="N23" i="12"/>
  <c r="O23" i="12"/>
  <c r="P23" i="12"/>
  <c r="Q23" i="12"/>
  <c r="K24" i="12"/>
  <c r="L24" i="12"/>
  <c r="M24" i="12"/>
  <c r="N24" i="12"/>
  <c r="O24" i="12"/>
  <c r="P24" i="12"/>
  <c r="Q24" i="12"/>
  <c r="K25" i="12"/>
  <c r="L25" i="12"/>
  <c r="M25" i="12"/>
  <c r="N25" i="12"/>
  <c r="O25" i="12"/>
  <c r="P25" i="12"/>
  <c r="Q25" i="12"/>
  <c r="K26" i="12"/>
  <c r="L26" i="12"/>
  <c r="M26" i="12"/>
  <c r="N26" i="12"/>
  <c r="O26" i="12"/>
  <c r="P26" i="12"/>
  <c r="Q26" i="12"/>
  <c r="K27" i="12"/>
  <c r="L27" i="12"/>
  <c r="M27" i="12"/>
  <c r="N27" i="12"/>
  <c r="O27" i="12"/>
  <c r="P27" i="12"/>
  <c r="Q27" i="12"/>
  <c r="K28" i="12"/>
  <c r="L28" i="12"/>
  <c r="M28" i="12"/>
  <c r="N28" i="12"/>
  <c r="O28" i="12"/>
  <c r="P28" i="12"/>
  <c r="Q28" i="12"/>
  <c r="K29" i="12"/>
  <c r="L29" i="12"/>
  <c r="M29" i="12"/>
  <c r="N29" i="12"/>
  <c r="O29" i="12"/>
  <c r="P29" i="12"/>
  <c r="Q29" i="12"/>
  <c r="K30" i="12"/>
  <c r="L30" i="12"/>
  <c r="M30" i="12"/>
  <c r="N30" i="12"/>
  <c r="O30" i="12"/>
  <c r="P30" i="12"/>
  <c r="Q30" i="12"/>
  <c r="K31" i="12"/>
  <c r="L31" i="12"/>
  <c r="M31" i="12"/>
  <c r="N31" i="12"/>
  <c r="O31" i="12"/>
  <c r="P31" i="12"/>
  <c r="Q31" i="12"/>
  <c r="K32" i="12"/>
  <c r="L32" i="12"/>
  <c r="M32" i="12"/>
  <c r="N32" i="12"/>
  <c r="O32" i="12"/>
  <c r="P32" i="12"/>
  <c r="Q32" i="12"/>
  <c r="K33" i="12"/>
  <c r="L33" i="12"/>
  <c r="M33" i="12"/>
  <c r="N33" i="12"/>
  <c r="O33" i="12"/>
  <c r="P33" i="12"/>
  <c r="Q33" i="12"/>
  <c r="K34" i="12"/>
  <c r="L34" i="12"/>
  <c r="M34" i="12"/>
  <c r="N34" i="12"/>
  <c r="O34" i="12"/>
  <c r="P34" i="12"/>
  <c r="Q34" i="12"/>
  <c r="K35" i="12"/>
  <c r="L35" i="12"/>
  <c r="M35" i="12"/>
  <c r="N35" i="12"/>
  <c r="O35" i="12"/>
  <c r="P35" i="12"/>
  <c r="Q35" i="12"/>
  <c r="K36" i="12"/>
  <c r="L36" i="12"/>
  <c r="M36" i="12"/>
  <c r="N36" i="12"/>
  <c r="O36" i="12"/>
  <c r="P36" i="12"/>
  <c r="Q36" i="12"/>
  <c r="K37" i="12"/>
  <c r="L37" i="12"/>
  <c r="M37" i="12"/>
  <c r="N37" i="12"/>
  <c r="O37" i="12"/>
  <c r="P37" i="12"/>
  <c r="Q37" i="12"/>
  <c r="K38" i="12"/>
  <c r="L38" i="12"/>
  <c r="M38" i="12"/>
  <c r="N38" i="12"/>
  <c r="O38" i="12"/>
  <c r="P38" i="12"/>
  <c r="Q38" i="12"/>
  <c r="K39" i="12"/>
  <c r="L39" i="12"/>
  <c r="M39" i="12"/>
  <c r="N39" i="12"/>
  <c r="O39" i="12"/>
  <c r="P39" i="12"/>
  <c r="Q39" i="12"/>
  <c r="K40" i="12"/>
  <c r="L40" i="12"/>
  <c r="M40" i="12"/>
  <c r="N40" i="12"/>
  <c r="O40" i="12"/>
  <c r="P40" i="12"/>
  <c r="Q40" i="12"/>
  <c r="K41" i="12"/>
  <c r="L41" i="12"/>
  <c r="M41" i="12"/>
  <c r="N41" i="12"/>
  <c r="O41" i="12"/>
  <c r="P41" i="12"/>
  <c r="Q41" i="12"/>
  <c r="K42" i="12"/>
  <c r="L42" i="12"/>
  <c r="M42" i="12"/>
  <c r="N42" i="12"/>
  <c r="O42" i="12"/>
  <c r="P42" i="12"/>
  <c r="Q42" i="12"/>
  <c r="K43" i="12"/>
  <c r="L43" i="12"/>
  <c r="M43" i="12"/>
  <c r="N43" i="12"/>
  <c r="O43" i="12"/>
  <c r="P43" i="12"/>
  <c r="Q43" i="12"/>
  <c r="K44" i="12"/>
  <c r="L44" i="12"/>
  <c r="M44" i="12"/>
  <c r="N44" i="12"/>
  <c r="O44" i="12"/>
  <c r="P44" i="12"/>
  <c r="Q44" i="12"/>
  <c r="K45" i="12"/>
  <c r="L45" i="12"/>
  <c r="M45" i="12"/>
  <c r="N45" i="12"/>
  <c r="O45" i="12"/>
  <c r="P45" i="12"/>
  <c r="Q45" i="12"/>
  <c r="K46" i="12"/>
  <c r="L46" i="12"/>
  <c r="M46" i="12"/>
  <c r="N46" i="12"/>
  <c r="O46" i="12"/>
  <c r="P46" i="12"/>
  <c r="Q46" i="12"/>
  <c r="K47" i="12"/>
  <c r="L47" i="12"/>
  <c r="M47" i="12"/>
  <c r="N47" i="12"/>
  <c r="O47" i="12"/>
  <c r="P47" i="12"/>
  <c r="Q47" i="12"/>
  <c r="K48" i="12"/>
  <c r="L48" i="12"/>
  <c r="M48" i="12"/>
  <c r="N48" i="12"/>
  <c r="O48" i="12"/>
  <c r="P48" i="12"/>
  <c r="Q48" i="12"/>
  <c r="K49" i="12"/>
  <c r="L49" i="12"/>
  <c r="M49" i="12"/>
  <c r="N49" i="12"/>
  <c r="O49" i="12"/>
  <c r="P49" i="12"/>
  <c r="Q49" i="12"/>
  <c r="K50" i="12"/>
  <c r="L50" i="12"/>
  <c r="M50" i="12"/>
  <c r="N50" i="12"/>
  <c r="O50" i="12"/>
  <c r="P50" i="12"/>
  <c r="Q50" i="12"/>
  <c r="K51" i="12"/>
  <c r="L51" i="12"/>
  <c r="M51" i="12"/>
  <c r="N51" i="12"/>
  <c r="O51" i="12"/>
  <c r="P51" i="12"/>
  <c r="Q51" i="12"/>
  <c r="K52" i="12"/>
  <c r="L52" i="12"/>
  <c r="M52" i="12"/>
  <c r="N52" i="12"/>
  <c r="O52" i="12"/>
  <c r="P52" i="12"/>
  <c r="Q52" i="12"/>
  <c r="K53" i="12"/>
  <c r="L53" i="12"/>
  <c r="M53" i="12"/>
  <c r="N53" i="12"/>
  <c r="O53" i="12"/>
  <c r="P53" i="12"/>
  <c r="Q53" i="12"/>
  <c r="K54" i="12"/>
  <c r="L54" i="12"/>
  <c r="M54" i="12"/>
  <c r="N54" i="12"/>
  <c r="O54" i="12"/>
  <c r="P54" i="12"/>
  <c r="Q54" i="12"/>
  <c r="K55" i="12"/>
  <c r="L55" i="12"/>
  <c r="M55" i="12"/>
  <c r="N55" i="12"/>
  <c r="O55" i="12"/>
  <c r="P55" i="12"/>
  <c r="Q55" i="12"/>
  <c r="L3" i="12"/>
  <c r="M3" i="12"/>
  <c r="N3" i="12"/>
  <c r="O3" i="12"/>
  <c r="P3" i="12"/>
  <c r="Q3" i="12"/>
  <c r="K3" i="12"/>
  <c r="K4" i="11"/>
  <c r="L4" i="11"/>
  <c r="M4" i="11"/>
  <c r="N4" i="11"/>
  <c r="O4" i="11"/>
  <c r="P4" i="11"/>
  <c r="Q4" i="11"/>
  <c r="K5" i="11"/>
  <c r="L5" i="11"/>
  <c r="M5" i="11"/>
  <c r="N5" i="11"/>
  <c r="O5" i="11"/>
  <c r="P5" i="11"/>
  <c r="Q5" i="11"/>
  <c r="K6" i="11"/>
  <c r="L6" i="11"/>
  <c r="M6" i="11"/>
  <c r="N6" i="11"/>
  <c r="O6" i="11"/>
  <c r="P6" i="11"/>
  <c r="Q6" i="11"/>
  <c r="K7" i="11"/>
  <c r="L7" i="11"/>
  <c r="M7" i="11"/>
  <c r="N7" i="11"/>
  <c r="O7" i="11"/>
  <c r="P7" i="11"/>
  <c r="Q7" i="11"/>
  <c r="K8" i="11"/>
  <c r="L8" i="11"/>
  <c r="M8" i="11"/>
  <c r="N8" i="11"/>
  <c r="O8" i="11"/>
  <c r="P8" i="11"/>
  <c r="Q8" i="11"/>
  <c r="K9" i="11"/>
  <c r="L9" i="11"/>
  <c r="M9" i="11"/>
  <c r="N9" i="11"/>
  <c r="O9" i="11"/>
  <c r="P9" i="11"/>
  <c r="Q9" i="11"/>
  <c r="K10" i="11"/>
  <c r="L10" i="11"/>
  <c r="M10" i="11"/>
  <c r="N10" i="11"/>
  <c r="O10" i="11"/>
  <c r="P10" i="11"/>
  <c r="Q10" i="11"/>
  <c r="K11" i="11"/>
  <c r="L11" i="11"/>
  <c r="M11" i="11"/>
  <c r="N11" i="11"/>
  <c r="O11" i="11"/>
  <c r="P11" i="11"/>
  <c r="Q11" i="11"/>
  <c r="K12" i="11"/>
  <c r="L12" i="11"/>
  <c r="M12" i="11"/>
  <c r="N12" i="11"/>
  <c r="O12" i="11"/>
  <c r="P12" i="11"/>
  <c r="Q12" i="11"/>
  <c r="K13" i="11"/>
  <c r="L13" i="11"/>
  <c r="M13" i="11"/>
  <c r="N13" i="11"/>
  <c r="O13" i="11"/>
  <c r="P13" i="11"/>
  <c r="Q13" i="11"/>
  <c r="K14" i="11"/>
  <c r="L14" i="11"/>
  <c r="M14" i="11"/>
  <c r="N14" i="11"/>
  <c r="O14" i="11"/>
  <c r="P14" i="11"/>
  <c r="Q14" i="11"/>
  <c r="K15" i="11"/>
  <c r="L15" i="11"/>
  <c r="M15" i="11"/>
  <c r="N15" i="11"/>
  <c r="O15" i="11"/>
  <c r="P15" i="11"/>
  <c r="Q15" i="11"/>
  <c r="K16" i="11"/>
  <c r="L16" i="11"/>
  <c r="M16" i="11"/>
  <c r="N16" i="11"/>
  <c r="O16" i="11"/>
  <c r="P16" i="11"/>
  <c r="Q16" i="11"/>
  <c r="K17" i="11"/>
  <c r="L17" i="11"/>
  <c r="M17" i="11"/>
  <c r="N17" i="11"/>
  <c r="O17" i="11"/>
  <c r="P17" i="11"/>
  <c r="Q17" i="11"/>
  <c r="K18" i="11"/>
  <c r="L18" i="11"/>
  <c r="M18" i="11"/>
  <c r="N18" i="11"/>
  <c r="O18" i="11"/>
  <c r="P18" i="11"/>
  <c r="Q18" i="11"/>
  <c r="K19" i="11"/>
  <c r="L19" i="11"/>
  <c r="M19" i="11"/>
  <c r="N19" i="11"/>
  <c r="O19" i="11"/>
  <c r="P19" i="11"/>
  <c r="Q19" i="11"/>
  <c r="K20" i="11"/>
  <c r="L20" i="11"/>
  <c r="M20" i="11"/>
  <c r="N20" i="11"/>
  <c r="O20" i="11"/>
  <c r="P20" i="11"/>
  <c r="Q20" i="11"/>
  <c r="K21" i="11"/>
  <c r="L21" i="11"/>
  <c r="M21" i="11"/>
  <c r="N21" i="11"/>
  <c r="O21" i="11"/>
  <c r="P21" i="11"/>
  <c r="Q21" i="11"/>
  <c r="K22" i="11"/>
  <c r="L22" i="11"/>
  <c r="M22" i="11"/>
  <c r="N22" i="11"/>
  <c r="O22" i="11"/>
  <c r="P22" i="11"/>
  <c r="Q22" i="11"/>
  <c r="K23" i="11"/>
  <c r="L23" i="11"/>
  <c r="M23" i="11"/>
  <c r="N23" i="11"/>
  <c r="O23" i="11"/>
  <c r="P23" i="11"/>
  <c r="Q23" i="11"/>
  <c r="K24" i="11"/>
  <c r="L24" i="11"/>
  <c r="M24" i="11"/>
  <c r="N24" i="11"/>
  <c r="O24" i="11"/>
  <c r="P24" i="11"/>
  <c r="Q24" i="11"/>
  <c r="K25" i="11"/>
  <c r="L25" i="11"/>
  <c r="M25" i="11"/>
  <c r="N25" i="11"/>
  <c r="O25" i="11"/>
  <c r="P25" i="11"/>
  <c r="Q25" i="11"/>
  <c r="K26" i="11"/>
  <c r="L26" i="11"/>
  <c r="M26" i="11"/>
  <c r="N26" i="11"/>
  <c r="O26" i="11"/>
  <c r="P26" i="11"/>
  <c r="Q26" i="11"/>
  <c r="K27" i="11"/>
  <c r="L27" i="11"/>
  <c r="M27" i="11"/>
  <c r="N27" i="11"/>
  <c r="O27" i="11"/>
  <c r="P27" i="11"/>
  <c r="Q27" i="11"/>
  <c r="K28" i="11"/>
  <c r="L28" i="11"/>
  <c r="M28" i="11"/>
  <c r="N28" i="11"/>
  <c r="O28" i="11"/>
  <c r="P28" i="11"/>
  <c r="Q28" i="11"/>
  <c r="K29" i="11"/>
  <c r="L29" i="11"/>
  <c r="M29" i="11"/>
  <c r="N29" i="11"/>
  <c r="O29" i="11"/>
  <c r="P29" i="11"/>
  <c r="Q29" i="11"/>
  <c r="K30" i="11"/>
  <c r="L30" i="11"/>
  <c r="M30" i="11"/>
  <c r="N30" i="11"/>
  <c r="O30" i="11"/>
  <c r="P30" i="11"/>
  <c r="Q30" i="11"/>
  <c r="K31" i="11"/>
  <c r="L31" i="11"/>
  <c r="M31" i="11"/>
  <c r="N31" i="11"/>
  <c r="O31" i="11"/>
  <c r="P31" i="11"/>
  <c r="Q31" i="11"/>
  <c r="K32" i="11"/>
  <c r="L32" i="11"/>
  <c r="M32" i="11"/>
  <c r="N32" i="11"/>
  <c r="O32" i="11"/>
  <c r="P32" i="11"/>
  <c r="Q32" i="11"/>
  <c r="K33" i="11"/>
  <c r="L33" i="11"/>
  <c r="M33" i="11"/>
  <c r="N33" i="11"/>
  <c r="O33" i="11"/>
  <c r="P33" i="11"/>
  <c r="Q33" i="11"/>
  <c r="K34" i="11"/>
  <c r="L34" i="11"/>
  <c r="M34" i="11"/>
  <c r="N34" i="11"/>
  <c r="O34" i="11"/>
  <c r="P34" i="11"/>
  <c r="Q34" i="11"/>
  <c r="K35" i="11"/>
  <c r="L35" i="11"/>
  <c r="M35" i="11"/>
  <c r="N35" i="11"/>
  <c r="O35" i="11"/>
  <c r="P35" i="11"/>
  <c r="Q35" i="11"/>
  <c r="K36" i="11"/>
  <c r="L36" i="11"/>
  <c r="M36" i="11"/>
  <c r="N36" i="11"/>
  <c r="O36" i="11"/>
  <c r="P36" i="11"/>
  <c r="Q36" i="11"/>
  <c r="K37" i="11"/>
  <c r="L37" i="11"/>
  <c r="M37" i="11"/>
  <c r="N37" i="11"/>
  <c r="O37" i="11"/>
  <c r="P37" i="11"/>
  <c r="Q37" i="11"/>
  <c r="K38" i="11"/>
  <c r="L38" i="11"/>
  <c r="M38" i="11"/>
  <c r="N38" i="11"/>
  <c r="O38" i="11"/>
  <c r="P38" i="11"/>
  <c r="Q38" i="11"/>
  <c r="K39" i="11"/>
  <c r="L39" i="11"/>
  <c r="M39" i="11"/>
  <c r="N39" i="11"/>
  <c r="O39" i="11"/>
  <c r="P39" i="11"/>
  <c r="Q39" i="11"/>
  <c r="K40" i="11"/>
  <c r="L40" i="11"/>
  <c r="M40" i="11"/>
  <c r="N40" i="11"/>
  <c r="O40" i="11"/>
  <c r="P40" i="11"/>
  <c r="Q40" i="11"/>
  <c r="K41" i="11"/>
  <c r="L41" i="11"/>
  <c r="M41" i="11"/>
  <c r="N41" i="11"/>
  <c r="O41" i="11"/>
  <c r="P41" i="11"/>
  <c r="Q41" i="11"/>
  <c r="K42" i="11"/>
  <c r="L42" i="11"/>
  <c r="M42" i="11"/>
  <c r="N42" i="11"/>
  <c r="O42" i="11"/>
  <c r="P42" i="11"/>
  <c r="Q42" i="11"/>
  <c r="K43" i="11"/>
  <c r="L43" i="11"/>
  <c r="M43" i="11"/>
  <c r="N43" i="11"/>
  <c r="O43" i="11"/>
  <c r="P43" i="11"/>
  <c r="Q43" i="11"/>
  <c r="K44" i="11"/>
  <c r="L44" i="11"/>
  <c r="M44" i="11"/>
  <c r="N44" i="11"/>
  <c r="O44" i="11"/>
  <c r="P44" i="11"/>
  <c r="Q44" i="11"/>
  <c r="K45" i="11"/>
  <c r="L45" i="11"/>
  <c r="M45" i="11"/>
  <c r="N45" i="11"/>
  <c r="O45" i="11"/>
  <c r="P45" i="11"/>
  <c r="Q45" i="11"/>
  <c r="K46" i="11"/>
  <c r="L46" i="11"/>
  <c r="M46" i="11"/>
  <c r="N46" i="11"/>
  <c r="O46" i="11"/>
  <c r="P46" i="11"/>
  <c r="Q46" i="11"/>
  <c r="K47" i="11"/>
  <c r="L47" i="11"/>
  <c r="M47" i="11"/>
  <c r="N47" i="11"/>
  <c r="O47" i="11"/>
  <c r="P47" i="11"/>
  <c r="Q47" i="11"/>
  <c r="K48" i="11"/>
  <c r="L48" i="11"/>
  <c r="M48" i="11"/>
  <c r="N48" i="11"/>
  <c r="O48" i="11"/>
  <c r="P48" i="11"/>
  <c r="Q48" i="11"/>
  <c r="K49" i="11"/>
  <c r="L49" i="11"/>
  <c r="M49" i="11"/>
  <c r="N49" i="11"/>
  <c r="O49" i="11"/>
  <c r="P49" i="11"/>
  <c r="Q49" i="11"/>
  <c r="K50" i="11"/>
  <c r="L50" i="11"/>
  <c r="M50" i="11"/>
  <c r="N50" i="11"/>
  <c r="O50" i="11"/>
  <c r="P50" i="11"/>
  <c r="Q50" i="11"/>
  <c r="Q3" i="11"/>
  <c r="P3" i="11"/>
  <c r="O3" i="11"/>
  <c r="N3" i="11"/>
  <c r="M3" i="11"/>
  <c r="L3" i="11"/>
  <c r="K3" i="11"/>
  <c r="K4" i="6"/>
  <c r="L4" i="6"/>
  <c r="M4" i="6"/>
  <c r="N4" i="6"/>
  <c r="O4" i="6"/>
  <c r="P4" i="6"/>
  <c r="Q4" i="6"/>
  <c r="K5" i="6"/>
  <c r="L5" i="6"/>
  <c r="M5" i="6"/>
  <c r="N5" i="6"/>
  <c r="O5" i="6"/>
  <c r="P5" i="6"/>
  <c r="Q5" i="6"/>
  <c r="K6" i="6"/>
  <c r="L6" i="6"/>
  <c r="M6" i="6"/>
  <c r="N6" i="6"/>
  <c r="O6" i="6"/>
  <c r="P6" i="6"/>
  <c r="Q6" i="6"/>
  <c r="K7" i="6"/>
  <c r="L7" i="6"/>
  <c r="M7" i="6"/>
  <c r="N7" i="6"/>
  <c r="O7" i="6"/>
  <c r="P7" i="6"/>
  <c r="Q7" i="6"/>
  <c r="K8" i="6"/>
  <c r="L8" i="6"/>
  <c r="M8" i="6"/>
  <c r="N8" i="6"/>
  <c r="O8" i="6"/>
  <c r="P8" i="6"/>
  <c r="Q8" i="6"/>
  <c r="K9" i="6"/>
  <c r="L9" i="6"/>
  <c r="M9" i="6"/>
  <c r="N9" i="6"/>
  <c r="O9" i="6"/>
  <c r="P9" i="6"/>
  <c r="Q9" i="6"/>
  <c r="K10" i="6"/>
  <c r="L10" i="6"/>
  <c r="M10" i="6"/>
  <c r="N10" i="6"/>
  <c r="O10" i="6"/>
  <c r="P10" i="6"/>
  <c r="Q10" i="6"/>
  <c r="K11" i="6"/>
  <c r="L11" i="6"/>
  <c r="M11" i="6"/>
  <c r="N11" i="6"/>
  <c r="O11" i="6"/>
  <c r="P11" i="6"/>
  <c r="Q11" i="6"/>
  <c r="K12" i="6"/>
  <c r="L12" i="6"/>
  <c r="M12" i="6"/>
  <c r="N12" i="6"/>
  <c r="O12" i="6"/>
  <c r="P12" i="6"/>
  <c r="Q12" i="6"/>
  <c r="K13" i="6"/>
  <c r="L13" i="6"/>
  <c r="M13" i="6"/>
  <c r="N13" i="6"/>
  <c r="O13" i="6"/>
  <c r="P13" i="6"/>
  <c r="Q13" i="6"/>
  <c r="K14" i="6"/>
  <c r="L14" i="6"/>
  <c r="M14" i="6"/>
  <c r="N14" i="6"/>
  <c r="O14" i="6"/>
  <c r="P14" i="6"/>
  <c r="Q14" i="6"/>
  <c r="K15" i="6"/>
  <c r="L15" i="6"/>
  <c r="M15" i="6"/>
  <c r="N15" i="6"/>
  <c r="O15" i="6"/>
  <c r="P15" i="6"/>
  <c r="Q15" i="6"/>
  <c r="K16" i="6"/>
  <c r="L16" i="6"/>
  <c r="M16" i="6"/>
  <c r="N16" i="6"/>
  <c r="O16" i="6"/>
  <c r="P16" i="6"/>
  <c r="Q16" i="6"/>
  <c r="K17" i="6"/>
  <c r="L17" i="6"/>
  <c r="M17" i="6"/>
  <c r="N17" i="6"/>
  <c r="O17" i="6"/>
  <c r="P17" i="6"/>
  <c r="Q17" i="6"/>
  <c r="K18" i="6"/>
  <c r="L18" i="6"/>
  <c r="M18" i="6"/>
  <c r="N18" i="6"/>
  <c r="O18" i="6"/>
  <c r="P18" i="6"/>
  <c r="Q18" i="6"/>
  <c r="K19" i="6"/>
  <c r="L19" i="6"/>
  <c r="M19" i="6"/>
  <c r="N19" i="6"/>
  <c r="O19" i="6"/>
  <c r="P19" i="6"/>
  <c r="Q19" i="6"/>
  <c r="K20" i="6"/>
  <c r="L20" i="6"/>
  <c r="M20" i="6"/>
  <c r="N20" i="6"/>
  <c r="O20" i="6"/>
  <c r="P20" i="6"/>
  <c r="Q20" i="6"/>
  <c r="K21" i="6"/>
  <c r="L21" i="6"/>
  <c r="M21" i="6"/>
  <c r="N21" i="6"/>
  <c r="O21" i="6"/>
  <c r="P21" i="6"/>
  <c r="Q21" i="6"/>
  <c r="K22" i="6"/>
  <c r="L22" i="6"/>
  <c r="M22" i="6"/>
  <c r="N22" i="6"/>
  <c r="O22" i="6"/>
  <c r="P22" i="6"/>
  <c r="Q22" i="6"/>
  <c r="K23" i="6"/>
  <c r="L23" i="6"/>
  <c r="M23" i="6"/>
  <c r="N23" i="6"/>
  <c r="O23" i="6"/>
  <c r="P23" i="6"/>
  <c r="Q23" i="6"/>
  <c r="K24" i="6"/>
  <c r="L24" i="6"/>
  <c r="M24" i="6"/>
  <c r="N24" i="6"/>
  <c r="O24" i="6"/>
  <c r="P24" i="6"/>
  <c r="Q24" i="6"/>
  <c r="K25" i="6"/>
  <c r="L25" i="6"/>
  <c r="M25" i="6"/>
  <c r="N25" i="6"/>
  <c r="O25" i="6"/>
  <c r="P25" i="6"/>
  <c r="Q25" i="6"/>
  <c r="K26" i="6"/>
  <c r="L26" i="6"/>
  <c r="M26" i="6"/>
  <c r="N26" i="6"/>
  <c r="O26" i="6"/>
  <c r="P26" i="6"/>
  <c r="Q26" i="6"/>
  <c r="K27" i="6"/>
  <c r="L27" i="6"/>
  <c r="M27" i="6"/>
  <c r="N27" i="6"/>
  <c r="O27" i="6"/>
  <c r="P27" i="6"/>
  <c r="Q27" i="6"/>
  <c r="K28" i="6"/>
  <c r="L28" i="6"/>
  <c r="M28" i="6"/>
  <c r="N28" i="6"/>
  <c r="O28" i="6"/>
  <c r="P28" i="6"/>
  <c r="Q28" i="6"/>
  <c r="K29" i="6"/>
  <c r="L29" i="6"/>
  <c r="M29" i="6"/>
  <c r="N29" i="6"/>
  <c r="O29" i="6"/>
  <c r="P29" i="6"/>
  <c r="Q29" i="6"/>
  <c r="K30" i="6"/>
  <c r="L30" i="6"/>
  <c r="M30" i="6"/>
  <c r="N30" i="6"/>
  <c r="O30" i="6"/>
  <c r="P30" i="6"/>
  <c r="Q30" i="6"/>
  <c r="K31" i="6"/>
  <c r="L31" i="6"/>
  <c r="M31" i="6"/>
  <c r="N31" i="6"/>
  <c r="O31" i="6"/>
  <c r="P31" i="6"/>
  <c r="Q31" i="6"/>
  <c r="K32" i="6"/>
  <c r="L32" i="6"/>
  <c r="M32" i="6"/>
  <c r="N32" i="6"/>
  <c r="O32" i="6"/>
  <c r="P32" i="6"/>
  <c r="Q32" i="6"/>
  <c r="L3" i="6"/>
  <c r="M3" i="6"/>
  <c r="N3" i="6"/>
  <c r="O3" i="6"/>
  <c r="P3" i="6"/>
  <c r="Q3" i="6"/>
  <c r="K3" i="6"/>
  <c r="AB65" i="6"/>
  <c r="AA65" i="6"/>
  <c r="Z65" i="6"/>
  <c r="AB64" i="6"/>
  <c r="AA64" i="6"/>
  <c r="Z64" i="6"/>
  <c r="AB63" i="6"/>
  <c r="AA63" i="6"/>
  <c r="Z63" i="6"/>
  <c r="K4" i="2"/>
  <c r="L4" i="2"/>
  <c r="M4" i="2"/>
  <c r="N4" i="2"/>
  <c r="O4" i="2"/>
  <c r="P4" i="2"/>
  <c r="Q4" i="2"/>
  <c r="K5" i="2"/>
  <c r="L5" i="2"/>
  <c r="M5" i="2"/>
  <c r="N5" i="2"/>
  <c r="O5" i="2"/>
  <c r="P5" i="2"/>
  <c r="Q5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K8" i="2"/>
  <c r="L8" i="2"/>
  <c r="M8" i="2"/>
  <c r="N8" i="2"/>
  <c r="O8" i="2"/>
  <c r="P8" i="2"/>
  <c r="Q8" i="2"/>
  <c r="K9" i="2"/>
  <c r="L9" i="2"/>
  <c r="M9" i="2"/>
  <c r="N9" i="2"/>
  <c r="O9" i="2"/>
  <c r="P9" i="2"/>
  <c r="Q9" i="2"/>
  <c r="K10" i="2"/>
  <c r="L10" i="2"/>
  <c r="M10" i="2"/>
  <c r="N10" i="2"/>
  <c r="O10" i="2"/>
  <c r="P10" i="2"/>
  <c r="Q10" i="2"/>
  <c r="K11" i="2"/>
  <c r="L11" i="2"/>
  <c r="M11" i="2"/>
  <c r="N11" i="2"/>
  <c r="O11" i="2"/>
  <c r="P11" i="2"/>
  <c r="Q11" i="2"/>
  <c r="K12" i="2"/>
  <c r="L12" i="2"/>
  <c r="M12" i="2"/>
  <c r="N12" i="2"/>
  <c r="O12" i="2"/>
  <c r="P12" i="2"/>
  <c r="Q12" i="2"/>
  <c r="K13" i="2"/>
  <c r="L13" i="2"/>
  <c r="M13" i="2"/>
  <c r="N13" i="2"/>
  <c r="O13" i="2"/>
  <c r="P13" i="2"/>
  <c r="Q13" i="2"/>
  <c r="K14" i="2"/>
  <c r="L14" i="2"/>
  <c r="M14" i="2"/>
  <c r="N14" i="2"/>
  <c r="O14" i="2"/>
  <c r="P14" i="2"/>
  <c r="Q14" i="2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K17" i="2"/>
  <c r="L17" i="2"/>
  <c r="M17" i="2"/>
  <c r="N17" i="2"/>
  <c r="O17" i="2"/>
  <c r="P17" i="2"/>
  <c r="Q17" i="2"/>
  <c r="K18" i="2"/>
  <c r="L18" i="2"/>
  <c r="M18" i="2"/>
  <c r="N18" i="2"/>
  <c r="O18" i="2"/>
  <c r="P18" i="2"/>
  <c r="Q18" i="2"/>
  <c r="K19" i="2"/>
  <c r="L19" i="2"/>
  <c r="M19" i="2"/>
  <c r="N19" i="2"/>
  <c r="O19" i="2"/>
  <c r="P19" i="2"/>
  <c r="Q19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Q21" i="2"/>
  <c r="K22" i="2"/>
  <c r="L22" i="2"/>
  <c r="M22" i="2"/>
  <c r="N22" i="2"/>
  <c r="O22" i="2"/>
  <c r="P22" i="2"/>
  <c r="Q22" i="2"/>
  <c r="K23" i="2"/>
  <c r="L23" i="2"/>
  <c r="M23" i="2"/>
  <c r="N23" i="2"/>
  <c r="O23" i="2"/>
  <c r="P23" i="2"/>
  <c r="Q23" i="2"/>
  <c r="K24" i="2"/>
  <c r="L24" i="2"/>
  <c r="M24" i="2"/>
  <c r="N24" i="2"/>
  <c r="O24" i="2"/>
  <c r="P24" i="2"/>
  <c r="Q24" i="2"/>
  <c r="K25" i="2"/>
  <c r="L25" i="2"/>
  <c r="M25" i="2"/>
  <c r="N25" i="2"/>
  <c r="O25" i="2"/>
  <c r="P25" i="2"/>
  <c r="Q25" i="2"/>
  <c r="K26" i="2"/>
  <c r="L26" i="2"/>
  <c r="M26" i="2"/>
  <c r="N26" i="2"/>
  <c r="O26" i="2"/>
  <c r="P26" i="2"/>
  <c r="Q26" i="2"/>
  <c r="K27" i="2"/>
  <c r="L27" i="2"/>
  <c r="M27" i="2"/>
  <c r="N27" i="2"/>
  <c r="O27" i="2"/>
  <c r="P27" i="2"/>
  <c r="Q27" i="2"/>
  <c r="K28" i="2"/>
  <c r="L28" i="2"/>
  <c r="M28" i="2"/>
  <c r="N28" i="2"/>
  <c r="O28" i="2"/>
  <c r="P28" i="2"/>
  <c r="Q28" i="2"/>
  <c r="K29" i="2"/>
  <c r="L29" i="2"/>
  <c r="M29" i="2"/>
  <c r="N29" i="2"/>
  <c r="O29" i="2"/>
  <c r="P29" i="2"/>
  <c r="Q29" i="2"/>
  <c r="K30" i="2"/>
  <c r="L30" i="2"/>
  <c r="M30" i="2"/>
  <c r="N30" i="2"/>
  <c r="O30" i="2"/>
  <c r="P30" i="2"/>
  <c r="Q30" i="2"/>
  <c r="K31" i="2"/>
  <c r="L31" i="2"/>
  <c r="M31" i="2"/>
  <c r="N31" i="2"/>
  <c r="O31" i="2"/>
  <c r="P31" i="2"/>
  <c r="Q31" i="2"/>
  <c r="K32" i="2"/>
  <c r="L32" i="2"/>
  <c r="M32" i="2"/>
  <c r="N32" i="2"/>
  <c r="O32" i="2"/>
  <c r="P32" i="2"/>
  <c r="Q32" i="2"/>
  <c r="K33" i="2"/>
  <c r="L33" i="2"/>
  <c r="M33" i="2"/>
  <c r="N33" i="2"/>
  <c r="O33" i="2"/>
  <c r="P33" i="2"/>
  <c r="Q33" i="2"/>
  <c r="K34" i="2"/>
  <c r="L34" i="2"/>
  <c r="M34" i="2"/>
  <c r="N34" i="2"/>
  <c r="O34" i="2"/>
  <c r="P34" i="2"/>
  <c r="Q34" i="2"/>
  <c r="K35" i="2"/>
  <c r="L35" i="2"/>
  <c r="M35" i="2"/>
  <c r="N35" i="2"/>
  <c r="O35" i="2"/>
  <c r="P35" i="2"/>
  <c r="Q35" i="2"/>
  <c r="K36" i="2"/>
  <c r="L36" i="2"/>
  <c r="M36" i="2"/>
  <c r="N36" i="2"/>
  <c r="O36" i="2"/>
  <c r="P36" i="2"/>
  <c r="Q36" i="2"/>
  <c r="K37" i="2"/>
  <c r="L37" i="2"/>
  <c r="M37" i="2"/>
  <c r="N37" i="2"/>
  <c r="O37" i="2"/>
  <c r="P37" i="2"/>
  <c r="Q37" i="2"/>
  <c r="K38" i="2"/>
  <c r="L38" i="2"/>
  <c r="M38" i="2"/>
  <c r="N38" i="2"/>
  <c r="O38" i="2"/>
  <c r="P38" i="2"/>
  <c r="Q38" i="2"/>
  <c r="K39" i="2"/>
  <c r="L39" i="2"/>
  <c r="M39" i="2"/>
  <c r="N39" i="2"/>
  <c r="O39" i="2"/>
  <c r="P39" i="2"/>
  <c r="Q39" i="2"/>
  <c r="K40" i="2"/>
  <c r="L40" i="2"/>
  <c r="M40" i="2"/>
  <c r="N40" i="2"/>
  <c r="O40" i="2"/>
  <c r="P40" i="2"/>
  <c r="Q40" i="2"/>
  <c r="K41" i="2"/>
  <c r="L41" i="2"/>
  <c r="M41" i="2"/>
  <c r="N41" i="2"/>
  <c r="O41" i="2"/>
  <c r="P41" i="2"/>
  <c r="Q41" i="2"/>
  <c r="K42" i="2"/>
  <c r="L42" i="2"/>
  <c r="M42" i="2"/>
  <c r="N42" i="2"/>
  <c r="O42" i="2"/>
  <c r="P42" i="2"/>
  <c r="Q42" i="2"/>
  <c r="K43" i="2"/>
  <c r="L43" i="2"/>
  <c r="M43" i="2"/>
  <c r="N43" i="2"/>
  <c r="O43" i="2"/>
  <c r="P43" i="2"/>
  <c r="Q43" i="2"/>
  <c r="K44" i="2"/>
  <c r="L44" i="2"/>
  <c r="M44" i="2"/>
  <c r="N44" i="2"/>
  <c r="O44" i="2"/>
  <c r="P44" i="2"/>
  <c r="Q44" i="2"/>
  <c r="K45" i="2"/>
  <c r="L45" i="2"/>
  <c r="M45" i="2"/>
  <c r="N45" i="2"/>
  <c r="O45" i="2"/>
  <c r="P45" i="2"/>
  <c r="Q45" i="2"/>
  <c r="Q3" i="2"/>
  <c r="P3" i="2"/>
  <c r="O3" i="2"/>
  <c r="N3" i="2"/>
  <c r="M3" i="2"/>
  <c r="L3" i="2"/>
  <c r="K3" i="2"/>
</calcChain>
</file>

<file path=xl/sharedStrings.xml><?xml version="1.0" encoding="utf-8"?>
<sst xmlns="http://schemas.openxmlformats.org/spreadsheetml/2006/main" count="528" uniqueCount="83">
  <si>
    <t>Date</t>
  </si>
  <si>
    <t>Well Name</t>
  </si>
  <si>
    <t>WT LIQ</t>
  </si>
  <si>
    <t>WT Oil</t>
  </si>
  <si>
    <t>WT THP</t>
  </si>
  <si>
    <t>WT WCT</t>
  </si>
  <si>
    <t>Z1 BHP</t>
  </si>
  <si>
    <t>Z2 BHP</t>
  </si>
  <si>
    <t>Z3 BHP</t>
  </si>
  <si>
    <t>Column1</t>
  </si>
  <si>
    <t>Delta Liquid</t>
  </si>
  <si>
    <t>Delta Oil</t>
  </si>
  <si>
    <t>Delta THP</t>
  </si>
  <si>
    <t>Delta WCT</t>
  </si>
  <si>
    <t>Delta Z1 BHP</t>
  </si>
  <si>
    <t>Delta Z2 BHP</t>
  </si>
  <si>
    <t>Delta Z3BHP</t>
  </si>
  <si>
    <t>Column2</t>
  </si>
  <si>
    <t>Decline Curve</t>
  </si>
  <si>
    <t>Zonal Configuration</t>
  </si>
  <si>
    <t>Engineer Interp</t>
  </si>
  <si>
    <t>Engineer Action</t>
  </si>
  <si>
    <t>Notification</t>
  </si>
  <si>
    <t>cheetah-20</t>
  </si>
  <si>
    <t>Initial data</t>
  </si>
  <si>
    <t>Commingle Production</t>
  </si>
  <si>
    <t>Production Start</t>
  </si>
  <si>
    <t>No Action - Keep Monitor</t>
  </si>
  <si>
    <t>Well Test Result</t>
  </si>
  <si>
    <t>Auto DCA</t>
  </si>
  <si>
    <t>Transient</t>
  </si>
  <si>
    <t>Well Test Result, zonal configuration, delta with previous</t>
  </si>
  <si>
    <t xml:space="preserve"> </t>
  </si>
  <si>
    <t xml:space="preserve">Well Test Result, zonal configuration, delta with DCA, diagnostic, action </t>
  </si>
  <si>
    <t>Ignore Data</t>
  </si>
  <si>
    <t>Z1 Open</t>
  </si>
  <si>
    <t>Zonal Test</t>
  </si>
  <si>
    <t>Record Zone Performance</t>
  </si>
  <si>
    <t>Zonal Test Result, zonal configuration</t>
  </si>
  <si>
    <t>Z2 Open</t>
  </si>
  <si>
    <t>Z3 Open</t>
  </si>
  <si>
    <t>Prod Post Zonal Test</t>
  </si>
  <si>
    <t>Analyze ZT - &gt; Z1 WCT 25% higher than other zones</t>
  </si>
  <si>
    <t>Well Test Result, zonal configuration, delta with DCA, diagnostic, action + Zonal test analysis</t>
  </si>
  <si>
    <t>Compare with DC pre zonal test, Decision Gate: Call for Zonal Optimization</t>
  </si>
  <si>
    <t>Well Test Result, zonal configuration, delta with DCA, diagnostic, action + Zonal test recommendation</t>
  </si>
  <si>
    <t>Z2 &amp; Z3 Open</t>
  </si>
  <si>
    <t>Zonal Optimization</t>
  </si>
  <si>
    <t>Transient post zonal optimization</t>
  </si>
  <si>
    <t>Compare with decline curve - no action, keep monitor</t>
  </si>
  <si>
    <t>Stable Prod</t>
  </si>
  <si>
    <t>Production before stimulation - Not to stimulate Z1</t>
  </si>
  <si>
    <t xml:space="preserve">Double DCA-Baseline &amp; Stim </t>
  </si>
  <si>
    <t>Acid Stimulation Gain</t>
  </si>
  <si>
    <t>Compare with decline curve - record gain, delta between DCA, keep monitor</t>
  </si>
  <si>
    <t>Well Test Result, zonal configuration, delta with DCA Baseline, diagnostic, action</t>
  </si>
  <si>
    <t>cheetah-90</t>
  </si>
  <si>
    <t>WellName</t>
  </si>
  <si>
    <t>cheetah-10</t>
  </si>
  <si>
    <t>Z1 BHP*10</t>
  </si>
  <si>
    <t>Z2 BHP*10</t>
  </si>
  <si>
    <t>Z3 BHP*10</t>
  </si>
  <si>
    <t>EH-12</t>
  </si>
  <si>
    <t>Zonal Test Result Insight</t>
  </si>
  <si>
    <t>Zone</t>
  </si>
  <si>
    <t>LIQUID</t>
  </si>
  <si>
    <t>OIL</t>
  </si>
  <si>
    <t>WCT</t>
  </si>
  <si>
    <t>Diagnostic</t>
  </si>
  <si>
    <t>Zonal Optimization Recommendation</t>
  </si>
  <si>
    <t>Stimulation Recommendation</t>
  </si>
  <si>
    <t>Z1</t>
  </si>
  <si>
    <t>Highest WCT, lowest Oil</t>
  </si>
  <si>
    <t>Consider water shut-off techniques to reduce water production</t>
  </si>
  <si>
    <t>Not to stimulate</t>
  </si>
  <si>
    <t>Z2</t>
  </si>
  <si>
    <t>Highest oil, lowest WCT</t>
  </si>
  <si>
    <t>Maintain and montior production</t>
  </si>
  <si>
    <t>Stimulate</t>
  </si>
  <si>
    <t>Z3</t>
  </si>
  <si>
    <t>Same oil with Z2, medium WCT</t>
  </si>
  <si>
    <t>Stimulation Criteria</t>
  </si>
  <si>
    <t>Oil &gt; 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</si>
</sst>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1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vertical="center"/>
    </xf>
    <xf numFmtId="1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4" borderId="0" xfId="0" applyFill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 applyAlignment="1">
      <alignment horizontal="left"/>
    </xf>
    <xf numFmtId="0" fontId="1" fillId="4" borderId="0" xfId="0" applyFont="1" applyFill="1" applyAlignment="1">
      <alignment vertical="center"/>
    </xf>
    <xf numFmtId="1" fontId="0" fillId="4" borderId="1" xfId="0" applyNumberFormat="1" applyFill="1" applyBorder="1" applyAlignment="1">
      <alignment horizontal="left"/>
    </xf>
    <xf numFmtId="22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5"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7" formatCode="m/d/yyyy\ h:mm"/>
      <alignment horizontal="center" vertical="bottom" textRotation="0" wrapText="0" indent="0" justifyLastLine="0" shrinkToFit="0" readingOrder="0"/>
    </dxf>
    <dxf>
      <numFmt numFmtId="19" formatCode="m/d/yyyy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164" formatCode="[$-409]mmm\-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LIQUID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'EH-12'!$A$1:$A$32</c:f>
              <c:strCache>
                <c:ptCount val="32"/>
                <c:pt idx="0">
                  <c:v>Date</c:v>
                </c:pt>
                <c:pt idx="1">
                  <c:v>4/28/2024</c:v>
                </c:pt>
                <c:pt idx="2">
                  <c:v>4/29/2024</c:v>
                </c:pt>
                <c:pt idx="3">
                  <c:v>4/30/2024</c:v>
                </c:pt>
                <c:pt idx="4">
                  <c:v>5/1/2024</c:v>
                </c:pt>
                <c:pt idx="5">
                  <c:v>5/2/2024</c:v>
                </c:pt>
                <c:pt idx="6">
                  <c:v>5/5/2024</c:v>
                </c:pt>
                <c:pt idx="7">
                  <c:v>5/17/2024</c:v>
                </c:pt>
                <c:pt idx="8">
                  <c:v>5/28/2024</c:v>
                </c:pt>
                <c:pt idx="9">
                  <c:v>6/5/2024</c:v>
                </c:pt>
                <c:pt idx="10">
                  <c:v>7/16/2024</c:v>
                </c:pt>
                <c:pt idx="11">
                  <c:v>8/4/2024</c:v>
                </c:pt>
                <c:pt idx="12">
                  <c:v>9/6/2024</c:v>
                </c:pt>
                <c:pt idx="13">
                  <c:v>9/17/2024</c:v>
                </c:pt>
                <c:pt idx="14">
                  <c:v>9/30/2024</c:v>
                </c:pt>
                <c:pt idx="15">
                  <c:v>10/3/2024</c:v>
                </c:pt>
                <c:pt idx="16">
                  <c:v>10/15/2024</c:v>
                </c:pt>
                <c:pt idx="17">
                  <c:v>10/21/2024</c:v>
                </c:pt>
                <c:pt idx="18">
                  <c:v>10/31/2024</c:v>
                </c:pt>
                <c:pt idx="19">
                  <c:v>11/15/2024</c:v>
                </c:pt>
                <c:pt idx="20">
                  <c:v>11/27/2024</c:v>
                </c:pt>
                <c:pt idx="21">
                  <c:v>12/3/2024</c:v>
                </c:pt>
                <c:pt idx="22">
                  <c:v>12/17/2024</c:v>
                </c:pt>
                <c:pt idx="23">
                  <c:v>1/13/2025</c:v>
                </c:pt>
                <c:pt idx="24">
                  <c:v>2/2/2025</c:v>
                </c:pt>
                <c:pt idx="25">
                  <c:v>2/4/2025</c:v>
                </c:pt>
                <c:pt idx="26">
                  <c:v>2/7/2025</c:v>
                </c:pt>
                <c:pt idx="27">
                  <c:v>2/10/2025</c:v>
                </c:pt>
                <c:pt idx="28">
                  <c:v>2/12/2025</c:v>
                </c:pt>
                <c:pt idx="29">
                  <c:v>3/2/2025</c:v>
                </c:pt>
                <c:pt idx="30">
                  <c:v>4/15/2025</c:v>
                </c:pt>
                <c:pt idx="31">
                  <c:v>4/19/2025</c:v>
                </c:pt>
              </c:strCache>
            </c:strRef>
          </c:cat>
          <c:val>
            <c:numRef>
              <c:f>'EH-12'!$C$1:$C$32</c:f>
              <c:numCache>
                <c:formatCode>0</c:formatCode>
                <c:ptCount val="32"/>
                <c:pt idx="0" formatCode="General">
                  <c:v>0</c:v>
                </c:pt>
                <c:pt idx="1">
                  <c:v>826.50625016533604</c:v>
                </c:pt>
                <c:pt idx="2">
                  <c:v>4278.6983008368197</c:v>
                </c:pt>
                <c:pt idx="3">
                  <c:v>6900.8006829352398</c:v>
                </c:pt>
                <c:pt idx="4">
                  <c:v>6449.1144150406799</c:v>
                </c:pt>
                <c:pt idx="5">
                  <c:v>6250.6598133818297</c:v>
                </c:pt>
                <c:pt idx="6">
                  <c:v>6153.6509279063202</c:v>
                </c:pt>
                <c:pt idx="7">
                  <c:v>4555.9558282305998</c:v>
                </c:pt>
                <c:pt idx="8">
                  <c:v>3273.1109573469598</c:v>
                </c:pt>
                <c:pt idx="9">
                  <c:v>2479.4208699287801</c:v>
                </c:pt>
                <c:pt idx="10">
                  <c:v>2104.83520507812</c:v>
                </c:pt>
                <c:pt idx="11">
                  <c:v>2002.41796875</c:v>
                </c:pt>
                <c:pt idx="12">
                  <c:v>1416.4599609375</c:v>
                </c:pt>
                <c:pt idx="13">
                  <c:v>1311.46789550781</c:v>
                </c:pt>
                <c:pt idx="14">
                  <c:v>4611.87939453125</c:v>
                </c:pt>
                <c:pt idx="15">
                  <c:v>4080.677734375</c:v>
                </c:pt>
                <c:pt idx="16">
                  <c:v>3321.43774414062</c:v>
                </c:pt>
                <c:pt idx="17">
                  <c:v>3266.56127929687</c:v>
                </c:pt>
                <c:pt idx="18">
                  <c:v>2923.357421875</c:v>
                </c:pt>
                <c:pt idx="19">
                  <c:v>2750.2001953125</c:v>
                </c:pt>
                <c:pt idx="20">
                  <c:v>2528.39526367187</c:v>
                </c:pt>
                <c:pt idx="21">
                  <c:v>2597.73779296875</c:v>
                </c:pt>
                <c:pt idx="22">
                  <c:v>2549.48022460937</c:v>
                </c:pt>
                <c:pt idx="23">
                  <c:v>2372.94091796875</c:v>
                </c:pt>
                <c:pt idx="24">
                  <c:v>2800.24633789062</c:v>
                </c:pt>
                <c:pt idx="25">
                  <c:v>2859.80322265625</c:v>
                </c:pt>
                <c:pt idx="26">
                  <c:v>2248.59423828125</c:v>
                </c:pt>
                <c:pt idx="27">
                  <c:v>2210.12475585937</c:v>
                </c:pt>
                <c:pt idx="28">
                  <c:v>3208.865234375</c:v>
                </c:pt>
                <c:pt idx="29">
                  <c:v>2004.14514160156</c:v>
                </c:pt>
                <c:pt idx="30">
                  <c:v>1678.7265625</c:v>
                </c:pt>
                <c:pt idx="31">
                  <c:v>1627.71691894531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0-4E62-BA20-20F22252CC1A}"/>
            </c:ext>
          </c:extLst>
        </c:ser>
        <c:ser>
          <c:idx val="1"/>
          <c:order val="1"/>
          <c:tx>
            <c:v>OIL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'EH-12'!$A$1:$A$32</c:f>
              <c:strCache>
                <c:ptCount val="32"/>
                <c:pt idx="0">
                  <c:v>Date</c:v>
                </c:pt>
                <c:pt idx="1">
                  <c:v>4/28/2024</c:v>
                </c:pt>
                <c:pt idx="2">
                  <c:v>4/29/2024</c:v>
                </c:pt>
                <c:pt idx="3">
                  <c:v>4/30/2024</c:v>
                </c:pt>
                <c:pt idx="4">
                  <c:v>5/1/2024</c:v>
                </c:pt>
                <c:pt idx="5">
                  <c:v>5/2/2024</c:v>
                </c:pt>
                <c:pt idx="6">
                  <c:v>5/5/2024</c:v>
                </c:pt>
                <c:pt idx="7">
                  <c:v>5/17/2024</c:v>
                </c:pt>
                <c:pt idx="8">
                  <c:v>5/28/2024</c:v>
                </c:pt>
                <c:pt idx="9">
                  <c:v>6/5/2024</c:v>
                </c:pt>
                <c:pt idx="10">
                  <c:v>7/16/2024</c:v>
                </c:pt>
                <c:pt idx="11">
                  <c:v>8/4/2024</c:v>
                </c:pt>
                <c:pt idx="12">
                  <c:v>9/6/2024</c:v>
                </c:pt>
                <c:pt idx="13">
                  <c:v>9/17/2024</c:v>
                </c:pt>
                <c:pt idx="14">
                  <c:v>9/30/2024</c:v>
                </c:pt>
                <c:pt idx="15">
                  <c:v>10/3/2024</c:v>
                </c:pt>
                <c:pt idx="16">
                  <c:v>10/15/2024</c:v>
                </c:pt>
                <c:pt idx="17">
                  <c:v>10/21/2024</c:v>
                </c:pt>
                <c:pt idx="18">
                  <c:v>10/31/2024</c:v>
                </c:pt>
                <c:pt idx="19">
                  <c:v>11/15/2024</c:v>
                </c:pt>
                <c:pt idx="20">
                  <c:v>11/27/2024</c:v>
                </c:pt>
                <c:pt idx="21">
                  <c:v>12/3/2024</c:v>
                </c:pt>
                <c:pt idx="22">
                  <c:v>12/17/2024</c:v>
                </c:pt>
                <c:pt idx="23">
                  <c:v>1/13/2025</c:v>
                </c:pt>
                <c:pt idx="24">
                  <c:v>2/2/2025</c:v>
                </c:pt>
                <c:pt idx="25">
                  <c:v>2/4/2025</c:v>
                </c:pt>
                <c:pt idx="26">
                  <c:v>2/7/2025</c:v>
                </c:pt>
                <c:pt idx="27">
                  <c:v>2/10/2025</c:v>
                </c:pt>
                <c:pt idx="28">
                  <c:v>2/12/2025</c:v>
                </c:pt>
                <c:pt idx="29">
                  <c:v>3/2/2025</c:v>
                </c:pt>
                <c:pt idx="30">
                  <c:v>4/15/2025</c:v>
                </c:pt>
                <c:pt idx="31">
                  <c:v>4/19/2025</c:v>
                </c:pt>
              </c:strCache>
            </c:strRef>
          </c:cat>
          <c:val>
            <c:numRef>
              <c:f>'EH-12'!$D$1:$D$32</c:f>
              <c:numCache>
                <c:formatCode>0</c:formatCode>
                <c:ptCount val="32"/>
                <c:pt idx="0" formatCode="General">
                  <c:v>0</c:v>
                </c:pt>
                <c:pt idx="1">
                  <c:v>63.945723090535303</c:v>
                </c:pt>
                <c:pt idx="2">
                  <c:v>1763.6708484788901</c:v>
                </c:pt>
                <c:pt idx="3">
                  <c:v>3413.1505845668298</c:v>
                </c:pt>
                <c:pt idx="4">
                  <c:v>3308.57965742734</c:v>
                </c:pt>
                <c:pt idx="5">
                  <c:v>3285.2803667498001</c:v>
                </c:pt>
                <c:pt idx="6">
                  <c:v>3347.1743986776701</c:v>
                </c:pt>
                <c:pt idx="7">
                  <c:v>2854.2368553133401</c:v>
                </c:pt>
                <c:pt idx="8">
                  <c:v>2853.3400785693698</c:v>
                </c:pt>
                <c:pt idx="9">
                  <c:v>2224.9976270059601</c:v>
                </c:pt>
                <c:pt idx="10">
                  <c:v>1907.17395019531</c:v>
                </c:pt>
                <c:pt idx="11">
                  <c:v>1827.4814453125</c:v>
                </c:pt>
                <c:pt idx="12">
                  <c:v>1323.27404785156</c:v>
                </c:pt>
                <c:pt idx="13">
                  <c:v>1214.05334472656</c:v>
                </c:pt>
                <c:pt idx="14">
                  <c:v>3932.64086914062</c:v>
                </c:pt>
                <c:pt idx="15">
                  <c:v>3491.85302734375</c:v>
                </c:pt>
                <c:pt idx="16">
                  <c:v>2917.31176757812</c:v>
                </c:pt>
                <c:pt idx="17">
                  <c:v>2870.1220703125</c:v>
                </c:pt>
                <c:pt idx="18">
                  <c:v>2567.62182617187</c:v>
                </c:pt>
                <c:pt idx="19">
                  <c:v>2356.61279296875</c:v>
                </c:pt>
                <c:pt idx="20">
                  <c:v>2184.62866210937</c:v>
                </c:pt>
                <c:pt idx="21">
                  <c:v>2211.0927734375</c:v>
                </c:pt>
                <c:pt idx="22">
                  <c:v>2172.33251953125</c:v>
                </c:pt>
                <c:pt idx="23">
                  <c:v>1957.62561035156</c:v>
                </c:pt>
                <c:pt idx="24">
                  <c:v>1061.09753417968</c:v>
                </c:pt>
                <c:pt idx="25">
                  <c:v>1155.14721679687</c:v>
                </c:pt>
                <c:pt idx="26">
                  <c:v>767.38562011718705</c:v>
                </c:pt>
                <c:pt idx="27">
                  <c:v>795.683837890625</c:v>
                </c:pt>
                <c:pt idx="28">
                  <c:v>2609.07958984375</c:v>
                </c:pt>
                <c:pt idx="29">
                  <c:v>1589.33911132812</c:v>
                </c:pt>
                <c:pt idx="30">
                  <c:v>1262.63366699218</c:v>
                </c:pt>
                <c:pt idx="31">
                  <c:v>1209.64636230468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0-4E62-BA20-20F22252CC1A}"/>
            </c:ext>
          </c:extLst>
        </c:ser>
        <c:ser>
          <c:idx val="3"/>
          <c:order val="3"/>
          <c:tx>
            <c:v>WCT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strRef>
              <c:f>'EH-12'!$A$1:$A$32</c:f>
              <c:strCache>
                <c:ptCount val="32"/>
                <c:pt idx="0">
                  <c:v>Date</c:v>
                </c:pt>
                <c:pt idx="1">
                  <c:v>4/28/2024</c:v>
                </c:pt>
                <c:pt idx="2">
                  <c:v>4/29/2024</c:v>
                </c:pt>
                <c:pt idx="3">
                  <c:v>4/30/2024</c:v>
                </c:pt>
                <c:pt idx="4">
                  <c:v>5/1/2024</c:v>
                </c:pt>
                <c:pt idx="5">
                  <c:v>5/2/2024</c:v>
                </c:pt>
                <c:pt idx="6">
                  <c:v>5/5/2024</c:v>
                </c:pt>
                <c:pt idx="7">
                  <c:v>5/17/2024</c:v>
                </c:pt>
                <c:pt idx="8">
                  <c:v>5/28/2024</c:v>
                </c:pt>
                <c:pt idx="9">
                  <c:v>6/5/2024</c:v>
                </c:pt>
                <c:pt idx="10">
                  <c:v>7/16/2024</c:v>
                </c:pt>
                <c:pt idx="11">
                  <c:v>8/4/2024</c:v>
                </c:pt>
                <c:pt idx="12">
                  <c:v>9/6/2024</c:v>
                </c:pt>
                <c:pt idx="13">
                  <c:v>9/17/2024</c:v>
                </c:pt>
                <c:pt idx="14">
                  <c:v>9/30/2024</c:v>
                </c:pt>
                <c:pt idx="15">
                  <c:v>10/3/2024</c:v>
                </c:pt>
                <c:pt idx="16">
                  <c:v>10/15/2024</c:v>
                </c:pt>
                <c:pt idx="17">
                  <c:v>10/21/2024</c:v>
                </c:pt>
                <c:pt idx="18">
                  <c:v>10/31/2024</c:v>
                </c:pt>
                <c:pt idx="19">
                  <c:v>11/15/2024</c:v>
                </c:pt>
                <c:pt idx="20">
                  <c:v>11/27/2024</c:v>
                </c:pt>
                <c:pt idx="21">
                  <c:v>12/3/2024</c:v>
                </c:pt>
                <c:pt idx="22">
                  <c:v>12/17/2024</c:v>
                </c:pt>
                <c:pt idx="23">
                  <c:v>1/13/2025</c:v>
                </c:pt>
                <c:pt idx="24">
                  <c:v>2/2/2025</c:v>
                </c:pt>
                <c:pt idx="25">
                  <c:v>2/4/2025</c:v>
                </c:pt>
                <c:pt idx="26">
                  <c:v>2/7/2025</c:v>
                </c:pt>
                <c:pt idx="27">
                  <c:v>2/10/2025</c:v>
                </c:pt>
                <c:pt idx="28">
                  <c:v>2/12/2025</c:v>
                </c:pt>
                <c:pt idx="29">
                  <c:v>3/2/2025</c:v>
                </c:pt>
                <c:pt idx="30">
                  <c:v>4/15/2025</c:v>
                </c:pt>
                <c:pt idx="31">
                  <c:v>4/19/2025</c:v>
                </c:pt>
              </c:strCache>
            </c:strRef>
          </c:cat>
          <c:val>
            <c:numRef>
              <c:f>'EH-12'!$F$1:$F$32</c:f>
              <c:numCache>
                <c:formatCode>0</c:formatCode>
                <c:ptCount val="32"/>
                <c:pt idx="0" formatCode="General">
                  <c:v>0</c:v>
                </c:pt>
                <c:pt idx="1">
                  <c:v>9226.3128914301196</c:v>
                </c:pt>
                <c:pt idx="2">
                  <c:v>7373</c:v>
                </c:pt>
                <c:pt idx="3">
                  <c:v>5052.5</c:v>
                </c:pt>
                <c:pt idx="4">
                  <c:v>4869.6205661240701</c:v>
                </c:pt>
                <c:pt idx="5">
                  <c:v>4743.7838062197097</c:v>
                </c:pt>
                <c:pt idx="6">
                  <c:v>4560.6690436428498</c:v>
                </c:pt>
                <c:pt idx="7">
                  <c:v>3735.1524840796301</c:v>
                </c:pt>
                <c:pt idx="8">
                  <c:v>1282.4828863053001</c:v>
                </c:pt>
                <c:pt idx="9">
                  <c:v>1026.1397974363299</c:v>
                </c:pt>
                <c:pt idx="10">
                  <c:v>939.08185958862305</c:v>
                </c:pt>
                <c:pt idx="11">
                  <c:v>873.62651824951104</c:v>
                </c:pt>
                <c:pt idx="12">
                  <c:v>657.87873268127396</c:v>
                </c:pt>
                <c:pt idx="13">
                  <c:v>742.79065132141102</c:v>
                </c:pt>
                <c:pt idx="14">
                  <c:v>1472.8019714355401</c:v>
                </c:pt>
                <c:pt idx="15">
                  <c:v>1442.9580688476501</c:v>
                </c:pt>
                <c:pt idx="16">
                  <c:v>1216.72019958496</c:v>
                </c:pt>
                <c:pt idx="17">
                  <c:v>1213.6285781860299</c:v>
                </c:pt>
                <c:pt idx="18">
                  <c:v>1216.8733596801701</c:v>
                </c:pt>
                <c:pt idx="19">
                  <c:v>1431.12230300903</c:v>
                </c:pt>
                <c:pt idx="20">
                  <c:v>1359.6237182617101</c:v>
                </c:pt>
                <c:pt idx="21">
                  <c:v>1488.3913993835399</c:v>
                </c:pt>
                <c:pt idx="22">
                  <c:v>1479.31251525878</c:v>
                </c:pt>
                <c:pt idx="23">
                  <c:v>1750.21324157714</c:v>
                </c:pt>
                <c:pt idx="24">
                  <c:v>6210.6994628906205</c:v>
                </c:pt>
                <c:pt idx="25">
                  <c:v>5960.7460021972602</c:v>
                </c:pt>
                <c:pt idx="26">
                  <c:v>6587.2650146484302</c:v>
                </c:pt>
                <c:pt idx="27">
                  <c:v>6399.8237609863199</c:v>
                </c:pt>
                <c:pt idx="28">
                  <c:v>1869.1520690917901</c:v>
                </c:pt>
                <c:pt idx="29">
                  <c:v>2069.74048614501</c:v>
                </c:pt>
                <c:pt idx="30">
                  <c:v>2478.62205505371</c:v>
                </c:pt>
                <c:pt idx="31">
                  <c:v>2568.4476852416901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0-4E62-BA20-20F22252CC1A}"/>
            </c:ext>
          </c:extLst>
        </c:ser>
        <c:ser>
          <c:idx val="4"/>
          <c:order val="4"/>
          <c:tx>
            <c:v>Z1BHP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'EH-12'!$A$1:$A$32</c:f>
              <c:strCache>
                <c:ptCount val="32"/>
                <c:pt idx="0">
                  <c:v>Date</c:v>
                </c:pt>
                <c:pt idx="1">
                  <c:v>4/28/2024</c:v>
                </c:pt>
                <c:pt idx="2">
                  <c:v>4/29/2024</c:v>
                </c:pt>
                <c:pt idx="3">
                  <c:v>4/30/2024</c:v>
                </c:pt>
                <c:pt idx="4">
                  <c:v>5/1/2024</c:v>
                </c:pt>
                <c:pt idx="5">
                  <c:v>5/2/2024</c:v>
                </c:pt>
                <c:pt idx="6">
                  <c:v>5/5/2024</c:v>
                </c:pt>
                <c:pt idx="7">
                  <c:v>5/17/2024</c:v>
                </c:pt>
                <c:pt idx="8">
                  <c:v>5/28/2024</c:v>
                </c:pt>
                <c:pt idx="9">
                  <c:v>6/5/2024</c:v>
                </c:pt>
                <c:pt idx="10">
                  <c:v>7/16/2024</c:v>
                </c:pt>
                <c:pt idx="11">
                  <c:v>8/4/2024</c:v>
                </c:pt>
                <c:pt idx="12">
                  <c:v>9/6/2024</c:v>
                </c:pt>
                <c:pt idx="13">
                  <c:v>9/17/2024</c:v>
                </c:pt>
                <c:pt idx="14">
                  <c:v>9/30/2024</c:v>
                </c:pt>
                <c:pt idx="15">
                  <c:v>10/3/2024</c:v>
                </c:pt>
                <c:pt idx="16">
                  <c:v>10/15/2024</c:v>
                </c:pt>
                <c:pt idx="17">
                  <c:v>10/21/2024</c:v>
                </c:pt>
                <c:pt idx="18">
                  <c:v>10/31/2024</c:v>
                </c:pt>
                <c:pt idx="19">
                  <c:v>11/15/2024</c:v>
                </c:pt>
                <c:pt idx="20">
                  <c:v>11/27/2024</c:v>
                </c:pt>
                <c:pt idx="21">
                  <c:v>12/3/2024</c:v>
                </c:pt>
                <c:pt idx="22">
                  <c:v>12/17/2024</c:v>
                </c:pt>
                <c:pt idx="23">
                  <c:v>1/13/2025</c:v>
                </c:pt>
                <c:pt idx="24">
                  <c:v>2/2/2025</c:v>
                </c:pt>
                <c:pt idx="25">
                  <c:v>2/4/2025</c:v>
                </c:pt>
                <c:pt idx="26">
                  <c:v>2/7/2025</c:v>
                </c:pt>
                <c:pt idx="27">
                  <c:v>2/10/2025</c:v>
                </c:pt>
                <c:pt idx="28">
                  <c:v>2/12/2025</c:v>
                </c:pt>
                <c:pt idx="29">
                  <c:v>3/2/2025</c:v>
                </c:pt>
                <c:pt idx="30">
                  <c:v>4/15/2025</c:v>
                </c:pt>
                <c:pt idx="31">
                  <c:v>4/19/2025</c:v>
                </c:pt>
              </c:strCache>
            </c:strRef>
          </c:cat>
          <c:val>
            <c:numRef>
              <c:f>'EH-12'!$G$1:$G$32</c:f>
              <c:numCache>
                <c:formatCode>General</c:formatCode>
                <c:ptCount val="32"/>
                <c:pt idx="0">
                  <c:v>0</c:v>
                </c:pt>
                <c:pt idx="11">
                  <c:v>3920</c:v>
                </c:pt>
                <c:pt idx="12">
                  <c:v>3090</c:v>
                </c:pt>
                <c:pt idx="13">
                  <c:v>3200</c:v>
                </c:pt>
                <c:pt idx="14">
                  <c:v>6620</c:v>
                </c:pt>
                <c:pt idx="15">
                  <c:v>5940</c:v>
                </c:pt>
                <c:pt idx="16">
                  <c:v>5460</c:v>
                </c:pt>
                <c:pt idx="17">
                  <c:v>5130</c:v>
                </c:pt>
                <c:pt idx="18">
                  <c:v>4940</c:v>
                </c:pt>
                <c:pt idx="19">
                  <c:v>4830</c:v>
                </c:pt>
                <c:pt idx="20">
                  <c:v>4690</c:v>
                </c:pt>
                <c:pt idx="21">
                  <c:v>4770</c:v>
                </c:pt>
                <c:pt idx="22">
                  <c:v>4540</c:v>
                </c:pt>
                <c:pt idx="23">
                  <c:v>4380</c:v>
                </c:pt>
                <c:pt idx="24">
                  <c:v>5530</c:v>
                </c:pt>
                <c:pt idx="25">
                  <c:v>5560</c:v>
                </c:pt>
                <c:pt idx="26">
                  <c:v>5450</c:v>
                </c:pt>
                <c:pt idx="27">
                  <c:v>5110</c:v>
                </c:pt>
                <c:pt idx="28">
                  <c:v>5360</c:v>
                </c:pt>
                <c:pt idx="29">
                  <c:v>4200</c:v>
                </c:pt>
                <c:pt idx="30">
                  <c:v>3970</c:v>
                </c:pt>
                <c:pt idx="31">
                  <c:v>4070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E0-4E62-BA20-20F22252CC1A}"/>
            </c:ext>
          </c:extLst>
        </c:ser>
        <c:ser>
          <c:idx val="5"/>
          <c:order val="5"/>
          <c:tx>
            <c:v>Z2BHP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'EH-12'!$A$1:$A$32</c:f>
              <c:strCache>
                <c:ptCount val="32"/>
                <c:pt idx="0">
                  <c:v>Date</c:v>
                </c:pt>
                <c:pt idx="1">
                  <c:v>4/28/2024</c:v>
                </c:pt>
                <c:pt idx="2">
                  <c:v>4/29/2024</c:v>
                </c:pt>
                <c:pt idx="3">
                  <c:v>4/30/2024</c:v>
                </c:pt>
                <c:pt idx="4">
                  <c:v>5/1/2024</c:v>
                </c:pt>
                <c:pt idx="5">
                  <c:v>5/2/2024</c:v>
                </c:pt>
                <c:pt idx="6">
                  <c:v>5/5/2024</c:v>
                </c:pt>
                <c:pt idx="7">
                  <c:v>5/17/2024</c:v>
                </c:pt>
                <c:pt idx="8">
                  <c:v>5/28/2024</c:v>
                </c:pt>
                <c:pt idx="9">
                  <c:v>6/5/2024</c:v>
                </c:pt>
                <c:pt idx="10">
                  <c:v>7/16/2024</c:v>
                </c:pt>
                <c:pt idx="11">
                  <c:v>8/4/2024</c:v>
                </c:pt>
                <c:pt idx="12">
                  <c:v>9/6/2024</c:v>
                </c:pt>
                <c:pt idx="13">
                  <c:v>9/17/2024</c:v>
                </c:pt>
                <c:pt idx="14">
                  <c:v>9/30/2024</c:v>
                </c:pt>
                <c:pt idx="15">
                  <c:v>10/3/2024</c:v>
                </c:pt>
                <c:pt idx="16">
                  <c:v>10/15/2024</c:v>
                </c:pt>
                <c:pt idx="17">
                  <c:v>10/21/2024</c:v>
                </c:pt>
                <c:pt idx="18">
                  <c:v>10/31/2024</c:v>
                </c:pt>
                <c:pt idx="19">
                  <c:v>11/15/2024</c:v>
                </c:pt>
                <c:pt idx="20">
                  <c:v>11/27/2024</c:v>
                </c:pt>
                <c:pt idx="21">
                  <c:v>12/3/2024</c:v>
                </c:pt>
                <c:pt idx="22">
                  <c:v>12/17/2024</c:v>
                </c:pt>
                <c:pt idx="23">
                  <c:v>1/13/2025</c:v>
                </c:pt>
                <c:pt idx="24">
                  <c:v>2/2/2025</c:v>
                </c:pt>
                <c:pt idx="25">
                  <c:v>2/4/2025</c:v>
                </c:pt>
                <c:pt idx="26">
                  <c:v>2/7/2025</c:v>
                </c:pt>
                <c:pt idx="27">
                  <c:v>2/10/2025</c:v>
                </c:pt>
                <c:pt idx="28">
                  <c:v>2/12/2025</c:v>
                </c:pt>
                <c:pt idx="29">
                  <c:v>3/2/2025</c:v>
                </c:pt>
                <c:pt idx="30">
                  <c:v>4/15/2025</c:v>
                </c:pt>
                <c:pt idx="31">
                  <c:v>4/19/2025</c:v>
                </c:pt>
              </c:strCache>
            </c:strRef>
          </c:cat>
          <c:val>
            <c:numRef>
              <c:f>'EH-12'!$H$1:$H$32</c:f>
              <c:numCache>
                <c:formatCode>General</c:formatCode>
                <c:ptCount val="32"/>
                <c:pt idx="0">
                  <c:v>0</c:v>
                </c:pt>
                <c:pt idx="11">
                  <c:v>3880</c:v>
                </c:pt>
                <c:pt idx="12">
                  <c:v>8050</c:v>
                </c:pt>
                <c:pt idx="13">
                  <c:v>9840</c:v>
                </c:pt>
                <c:pt idx="14">
                  <c:v>6710</c:v>
                </c:pt>
                <c:pt idx="15">
                  <c:v>5980</c:v>
                </c:pt>
                <c:pt idx="16">
                  <c:v>5440</c:v>
                </c:pt>
                <c:pt idx="17">
                  <c:v>5210</c:v>
                </c:pt>
                <c:pt idx="18">
                  <c:v>4920</c:v>
                </c:pt>
                <c:pt idx="19">
                  <c:v>4800</c:v>
                </c:pt>
                <c:pt idx="20">
                  <c:v>4660</c:v>
                </c:pt>
                <c:pt idx="21">
                  <c:v>4600</c:v>
                </c:pt>
                <c:pt idx="22">
                  <c:v>4520</c:v>
                </c:pt>
                <c:pt idx="23">
                  <c:v>4360</c:v>
                </c:pt>
                <c:pt idx="24">
                  <c:v>5520</c:v>
                </c:pt>
                <c:pt idx="25">
                  <c:v>5560</c:v>
                </c:pt>
                <c:pt idx="26">
                  <c:v>6940</c:v>
                </c:pt>
                <c:pt idx="27">
                  <c:v>7390</c:v>
                </c:pt>
                <c:pt idx="28">
                  <c:v>5500</c:v>
                </c:pt>
                <c:pt idx="29">
                  <c:v>4170</c:v>
                </c:pt>
                <c:pt idx="30">
                  <c:v>3960</c:v>
                </c:pt>
                <c:pt idx="31">
                  <c:v>4060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E0-4E62-BA20-20F22252CC1A}"/>
            </c:ext>
          </c:extLst>
        </c:ser>
        <c:ser>
          <c:idx val="6"/>
          <c:order val="6"/>
          <c:tx>
            <c:v>Z3BHP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'EH-12'!$A$1:$A$32</c:f>
              <c:strCache>
                <c:ptCount val="32"/>
                <c:pt idx="0">
                  <c:v>Date</c:v>
                </c:pt>
                <c:pt idx="1">
                  <c:v>4/28/2024</c:v>
                </c:pt>
                <c:pt idx="2">
                  <c:v>4/29/2024</c:v>
                </c:pt>
                <c:pt idx="3">
                  <c:v>4/30/2024</c:v>
                </c:pt>
                <c:pt idx="4">
                  <c:v>5/1/2024</c:v>
                </c:pt>
                <c:pt idx="5">
                  <c:v>5/2/2024</c:v>
                </c:pt>
                <c:pt idx="6">
                  <c:v>5/5/2024</c:v>
                </c:pt>
                <c:pt idx="7">
                  <c:v>5/17/2024</c:v>
                </c:pt>
                <c:pt idx="8">
                  <c:v>5/28/2024</c:v>
                </c:pt>
                <c:pt idx="9">
                  <c:v>6/5/2024</c:v>
                </c:pt>
                <c:pt idx="10">
                  <c:v>7/16/2024</c:v>
                </c:pt>
                <c:pt idx="11">
                  <c:v>8/4/2024</c:v>
                </c:pt>
                <c:pt idx="12">
                  <c:v>9/6/2024</c:v>
                </c:pt>
                <c:pt idx="13">
                  <c:v>9/17/2024</c:v>
                </c:pt>
                <c:pt idx="14">
                  <c:v>9/30/2024</c:v>
                </c:pt>
                <c:pt idx="15">
                  <c:v>10/3/2024</c:v>
                </c:pt>
                <c:pt idx="16">
                  <c:v>10/15/2024</c:v>
                </c:pt>
                <c:pt idx="17">
                  <c:v>10/21/2024</c:v>
                </c:pt>
                <c:pt idx="18">
                  <c:v>10/31/2024</c:v>
                </c:pt>
                <c:pt idx="19">
                  <c:v>11/15/2024</c:v>
                </c:pt>
                <c:pt idx="20">
                  <c:v>11/27/2024</c:v>
                </c:pt>
                <c:pt idx="21">
                  <c:v>12/3/2024</c:v>
                </c:pt>
                <c:pt idx="22">
                  <c:v>12/17/2024</c:v>
                </c:pt>
                <c:pt idx="23">
                  <c:v>1/13/2025</c:v>
                </c:pt>
                <c:pt idx="24">
                  <c:v>2/2/2025</c:v>
                </c:pt>
                <c:pt idx="25">
                  <c:v>2/4/2025</c:v>
                </c:pt>
                <c:pt idx="26">
                  <c:v>2/7/2025</c:v>
                </c:pt>
                <c:pt idx="27">
                  <c:v>2/10/2025</c:v>
                </c:pt>
                <c:pt idx="28">
                  <c:v>2/12/2025</c:v>
                </c:pt>
                <c:pt idx="29">
                  <c:v>3/2/2025</c:v>
                </c:pt>
                <c:pt idx="30">
                  <c:v>4/15/2025</c:v>
                </c:pt>
                <c:pt idx="31">
                  <c:v>4/19/2025</c:v>
                </c:pt>
              </c:strCache>
            </c:strRef>
          </c:cat>
          <c:val>
            <c:numRef>
              <c:f>'EH-12'!$I$1:$I$32</c:f>
              <c:numCache>
                <c:formatCode>General</c:formatCode>
                <c:ptCount val="32"/>
                <c:pt idx="0">
                  <c:v>0</c:v>
                </c:pt>
                <c:pt idx="11">
                  <c:v>12480</c:v>
                </c:pt>
                <c:pt idx="12">
                  <c:v>2880</c:v>
                </c:pt>
                <c:pt idx="13">
                  <c:v>2770</c:v>
                </c:pt>
                <c:pt idx="14">
                  <c:v>5470</c:v>
                </c:pt>
                <c:pt idx="15">
                  <c:v>5030</c:v>
                </c:pt>
                <c:pt idx="16">
                  <c:v>4660</c:v>
                </c:pt>
                <c:pt idx="17">
                  <c:v>4310</c:v>
                </c:pt>
                <c:pt idx="18">
                  <c:v>4130</c:v>
                </c:pt>
                <c:pt idx="19">
                  <c:v>4160</c:v>
                </c:pt>
                <c:pt idx="20">
                  <c:v>4020</c:v>
                </c:pt>
                <c:pt idx="21">
                  <c:v>3970</c:v>
                </c:pt>
                <c:pt idx="22">
                  <c:v>3990</c:v>
                </c:pt>
                <c:pt idx="23">
                  <c:v>3860</c:v>
                </c:pt>
                <c:pt idx="24">
                  <c:v>5360</c:v>
                </c:pt>
                <c:pt idx="25">
                  <c:v>5500</c:v>
                </c:pt>
                <c:pt idx="26">
                  <c:v>5360</c:v>
                </c:pt>
                <c:pt idx="27">
                  <c:v>5020</c:v>
                </c:pt>
                <c:pt idx="28">
                  <c:v>10010</c:v>
                </c:pt>
                <c:pt idx="29">
                  <c:v>10990</c:v>
                </c:pt>
                <c:pt idx="30">
                  <c:v>10980</c:v>
                </c:pt>
                <c:pt idx="31">
                  <c:v>11010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E0-4E62-BA20-20F22252C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443112"/>
        <c:axId val="9244445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THP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'EH-12'!$A$1:$A$32</c15:sqref>
                        </c15:formulaRef>
                      </c:ext>
                    </c:extLst>
                    <c:strCache>
                      <c:ptCount val="32"/>
                      <c:pt idx="0">
                        <c:v>Date</c:v>
                      </c:pt>
                      <c:pt idx="1">
                        <c:v>4/28/2024</c:v>
                      </c:pt>
                      <c:pt idx="2">
                        <c:v>4/29/2024</c:v>
                      </c:pt>
                      <c:pt idx="3">
                        <c:v>4/30/2024</c:v>
                      </c:pt>
                      <c:pt idx="4">
                        <c:v>5/1/2024</c:v>
                      </c:pt>
                      <c:pt idx="5">
                        <c:v>5/2/2024</c:v>
                      </c:pt>
                      <c:pt idx="6">
                        <c:v>5/5/2024</c:v>
                      </c:pt>
                      <c:pt idx="7">
                        <c:v>5/17/2024</c:v>
                      </c:pt>
                      <c:pt idx="8">
                        <c:v>5/28/2024</c:v>
                      </c:pt>
                      <c:pt idx="9">
                        <c:v>6/5/2024</c:v>
                      </c:pt>
                      <c:pt idx="10">
                        <c:v>7/16/2024</c:v>
                      </c:pt>
                      <c:pt idx="11">
                        <c:v>8/4/2024</c:v>
                      </c:pt>
                      <c:pt idx="12">
                        <c:v>9/6/2024</c:v>
                      </c:pt>
                      <c:pt idx="13">
                        <c:v>9/17/2024</c:v>
                      </c:pt>
                      <c:pt idx="14">
                        <c:v>9/30/2024</c:v>
                      </c:pt>
                      <c:pt idx="15">
                        <c:v>10/3/2024</c:v>
                      </c:pt>
                      <c:pt idx="16">
                        <c:v>10/15/2024</c:v>
                      </c:pt>
                      <c:pt idx="17">
                        <c:v>10/21/2024</c:v>
                      </c:pt>
                      <c:pt idx="18">
                        <c:v>10/31/2024</c:v>
                      </c:pt>
                      <c:pt idx="19">
                        <c:v>11/15/2024</c:v>
                      </c:pt>
                      <c:pt idx="20">
                        <c:v>11/27/2024</c:v>
                      </c:pt>
                      <c:pt idx="21">
                        <c:v>12/3/2024</c:v>
                      </c:pt>
                      <c:pt idx="22">
                        <c:v>12/17/2024</c:v>
                      </c:pt>
                      <c:pt idx="23">
                        <c:v>1/13/2025</c:v>
                      </c:pt>
                      <c:pt idx="24">
                        <c:v>2/2/2025</c:v>
                      </c:pt>
                      <c:pt idx="25">
                        <c:v>2/4/2025</c:v>
                      </c:pt>
                      <c:pt idx="26">
                        <c:v>2/7/2025</c:v>
                      </c:pt>
                      <c:pt idx="27">
                        <c:v>2/10/2025</c:v>
                      </c:pt>
                      <c:pt idx="28">
                        <c:v>2/12/2025</c:v>
                      </c:pt>
                      <c:pt idx="29">
                        <c:v>3/2/2025</c:v>
                      </c:pt>
                      <c:pt idx="30">
                        <c:v>4/15/2025</c:v>
                      </c:pt>
                      <c:pt idx="31">
                        <c:v>4/19/2025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'EH-12'!$E$1:$E$32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0" formatCode="General">
                        <c:v>0</c:v>
                      </c:pt>
                      <c:pt idx="1">
                        <c:v>78.211915379412105</c:v>
                      </c:pt>
                      <c:pt idx="2">
                        <c:v>91.770147519927505</c:v>
                      </c:pt>
                      <c:pt idx="3">
                        <c:v>103.291967867083</c:v>
                      </c:pt>
                      <c:pt idx="4">
                        <c:v>102.91113378866601</c:v>
                      </c:pt>
                      <c:pt idx="5">
                        <c:v>102.05915033818501</c:v>
                      </c:pt>
                      <c:pt idx="6">
                        <c:v>100.633335178504</c:v>
                      </c:pt>
                      <c:pt idx="7">
                        <c:v>99.739152696548004</c:v>
                      </c:pt>
                      <c:pt idx="8">
                        <c:v>94.423410736970496</c:v>
                      </c:pt>
                      <c:pt idx="9">
                        <c:v>90.797703947484905</c:v>
                      </c:pt>
                      <c:pt idx="10">
                        <c:v>88.571853637695298</c:v>
                      </c:pt>
                      <c:pt idx="11">
                        <c:v>88.199516296386705</c:v>
                      </c:pt>
                      <c:pt idx="12">
                        <c:v>85.403465270996094</c:v>
                      </c:pt>
                      <c:pt idx="13">
                        <c:v>84.921951293945298</c:v>
                      </c:pt>
                      <c:pt idx="14">
                        <c:v>99.909294128417898</c:v>
                      </c:pt>
                      <c:pt idx="15">
                        <c:v>99.090286254882798</c:v>
                      </c:pt>
                      <c:pt idx="16">
                        <c:v>97.291717529296804</c:v>
                      </c:pt>
                      <c:pt idx="17">
                        <c:v>96.023818969726506</c:v>
                      </c:pt>
                      <c:pt idx="18">
                        <c:v>95.548027038574205</c:v>
                      </c:pt>
                      <c:pt idx="19">
                        <c:v>93.554023742675696</c:v>
                      </c:pt>
                      <c:pt idx="20">
                        <c:v>91.729927062988196</c:v>
                      </c:pt>
                      <c:pt idx="21">
                        <c:v>91.517509460449205</c:v>
                      </c:pt>
                      <c:pt idx="22">
                        <c:v>90.406066894531193</c:v>
                      </c:pt>
                      <c:pt idx="23">
                        <c:v>89.141853332519503</c:v>
                      </c:pt>
                      <c:pt idx="24">
                        <c:v>89.813629150390597</c:v>
                      </c:pt>
                      <c:pt idx="25">
                        <c:v>92.089111328125</c:v>
                      </c:pt>
                      <c:pt idx="26">
                        <c:v>91.391212463378906</c:v>
                      </c:pt>
                      <c:pt idx="27">
                        <c:v>89.978157043457003</c:v>
                      </c:pt>
                      <c:pt idx="28">
                        <c:v>93.986724853515597</c:v>
                      </c:pt>
                      <c:pt idx="29">
                        <c:v>87.750564575195298</c:v>
                      </c:pt>
                      <c:pt idx="30">
                        <c:v>85.400329589843693</c:v>
                      </c:pt>
                      <c:pt idx="31">
                        <c:v>85.115325927734304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CE0-4E62-BA20-20F22252CC1A}"/>
                  </c:ext>
                </c:extLst>
              </c15:ser>
            </c15:filteredLineSeries>
          </c:ext>
        </c:extLst>
      </c:lineChart>
      <c:catAx>
        <c:axId val="92444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44552"/>
        <c:crosses val="autoZero"/>
        <c:auto val="1"/>
        <c:lblAlgn val="ctr"/>
        <c:lblOffset val="100"/>
        <c:noMultiLvlLbl val="0"/>
      </c:catAx>
      <c:valAx>
        <c:axId val="92444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4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181841</xdr:rowOff>
    </xdr:from>
    <xdr:to>
      <xdr:col>17</xdr:col>
      <xdr:colOff>17318</xdr:colOff>
      <xdr:row>65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4DA09-9CEF-48EC-BC29-1BADDCDC6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F884EF-F132-45B8-B7AF-85513D98C6A3}" name="Table1" displayName="Table1" ref="A1:W45" totalsRowShown="0" headerRowDxfId="64">
  <autoFilter ref="A1:W45" xr:uid="{2FF884EF-F132-45B8-B7AF-85513D98C6A3}"/>
  <tableColumns count="23">
    <tableColumn id="1" xr3:uid="{6A2A1B97-B6B7-445B-9091-A5CF117FE677}" name="Date" dataDxfId="63"/>
    <tableColumn id="2" xr3:uid="{FA1CCB92-7779-4A10-A45A-CFA3AD045727}" name="Well Name" dataDxfId="62"/>
    <tableColumn id="3" xr3:uid="{7D57D016-ED65-4BCE-B9B0-B57745BA116A}" name="WT LIQ" dataDxfId="61"/>
    <tableColumn id="4" xr3:uid="{42A6F4E2-B7AD-4F13-A611-E1DE3C00E4A1}" name="WT Oil" dataDxfId="60"/>
    <tableColumn id="5" xr3:uid="{9A6E0C9E-E903-4C60-B248-5AF0C74E5C2A}" name="WT THP" dataDxfId="59"/>
    <tableColumn id="6" xr3:uid="{8D6C6635-124F-46B2-B978-477EAC27E088}" name="WT WCT" dataDxfId="58"/>
    <tableColumn id="7" xr3:uid="{9DD983B0-6C0F-461F-8350-6AA593B0B6C4}" name="Z1 BHP" dataDxfId="57"/>
    <tableColumn id="8" xr3:uid="{56E6EB02-2D26-48D7-80A3-108DE753CFFA}" name="Z2 BHP" dataDxfId="56"/>
    <tableColumn id="9" xr3:uid="{562FF221-B883-4B3D-B014-83D9FAD07247}" name="Z3 BHP" dataDxfId="55"/>
    <tableColumn id="10" xr3:uid="{70C1F98E-16EE-41DF-AE92-7D5B87052AE2}" name="Column1" dataDxfId="54"/>
    <tableColumn id="11" xr3:uid="{BC6E6709-167E-41F7-8275-72A459AC20F6}" name="Delta Liquid" dataDxfId="53">
      <calculatedColumnFormula>C2-C1</calculatedColumnFormula>
    </tableColumn>
    <tableColumn id="12" xr3:uid="{2ABDBB1E-B953-4905-B9DB-EE284A5FA780}" name="Delta Oil" dataDxfId="52">
      <calculatedColumnFormula>D2-D1</calculatedColumnFormula>
    </tableColumn>
    <tableColumn id="13" xr3:uid="{A0FBA584-858D-4FAB-8FEC-62FCF028A5CB}" name="Delta THP" dataDxfId="51">
      <calculatedColumnFormula>E2-E1</calculatedColumnFormula>
    </tableColumn>
    <tableColumn id="14" xr3:uid="{4C13498F-976E-4626-B857-E87C14424ABF}" name="Delta WCT" dataDxfId="50">
      <calculatedColumnFormula>F2-F1</calculatedColumnFormula>
    </tableColumn>
    <tableColumn id="15" xr3:uid="{3ED94272-405E-4F19-ACD1-34B3EF12EC2E}" name="Delta Z1 BHP" dataDxfId="49">
      <calculatedColumnFormula>G2-G1</calculatedColumnFormula>
    </tableColumn>
    <tableColumn id="16" xr3:uid="{8FEF217A-62E2-4ECF-8672-7D0229074DA2}" name="Delta Z2 BHP" dataDxfId="48">
      <calculatedColumnFormula>H2-H1</calculatedColumnFormula>
    </tableColumn>
    <tableColumn id="17" xr3:uid="{06C5CD45-22A7-4E33-B900-71410FDC8E83}" name="Delta Z3BHP" dataDxfId="47">
      <calculatedColumnFormula>I2-I1</calculatedColumnFormula>
    </tableColumn>
    <tableColumn id="18" xr3:uid="{85816F8E-AC9B-4B38-AFA1-E656F592840B}" name="Column2" dataDxfId="46"/>
    <tableColumn id="19" xr3:uid="{6088AE26-02FD-47CD-9D4B-CFD6F941C801}" name="Decline Curve" dataDxfId="45"/>
    <tableColumn id="20" xr3:uid="{5DFD1664-C0B0-4674-9FD3-44B5F7C8163D}" name="Zonal Configuration" dataDxfId="44"/>
    <tableColumn id="21" xr3:uid="{F357CDC0-C987-46C0-AA93-BF59DFB517C7}" name="Engineer Interp" dataDxfId="43"/>
    <tableColumn id="22" xr3:uid="{7E882BF6-3294-4A82-8E01-1306D2E9B6AD}" name="Engineer Action" dataDxfId="42"/>
    <tableColumn id="23" xr3:uid="{A5C09C18-B1AD-4FC1-9773-31C2FBFDD2C3}" name="Notification" dataDxfId="4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21781C-3AE8-4665-88D4-0117DB5F8AEA}" name="Table2" displayName="Table2" ref="A1:W50" totalsRowShown="0" headerRowDxfId="40" dataDxfId="39">
  <autoFilter ref="A1:W50" xr:uid="{B721781C-3AE8-4665-88D4-0117DB5F8AEA}"/>
  <tableColumns count="23">
    <tableColumn id="1" xr3:uid="{26BE2499-F992-4025-9E71-835D9B8B2972}" name="Date" dataDxfId="38"/>
    <tableColumn id="2" xr3:uid="{0851A08C-3096-45B6-8EC9-9929587FB7EB}" name="Well Name" dataDxfId="37"/>
    <tableColumn id="3" xr3:uid="{B5AA5BE5-23F7-41FF-8171-3009563F4D5C}" name="WT LIQ" dataDxfId="36"/>
    <tableColumn id="4" xr3:uid="{C7576537-084B-4F18-96F3-53345D274ECD}" name="WT Oil" dataDxfId="35"/>
    <tableColumn id="5" xr3:uid="{3900B91E-2668-49D1-9684-B9BEE98D8DC5}" name="WT THP" dataDxfId="34"/>
    <tableColumn id="6" xr3:uid="{7BF02ADF-68B9-421B-924F-383A7962CDBB}" name="WT WCT" dataDxfId="33"/>
    <tableColumn id="7" xr3:uid="{129E5A44-9045-425D-AB01-45E884B1651E}" name="Z1 BHP" dataDxfId="32"/>
    <tableColumn id="8" xr3:uid="{6F369505-6AD1-4DF1-B5CE-DFF02543F40C}" name="Z2 BHP" dataDxfId="31"/>
    <tableColumn id="9" xr3:uid="{83B9B20A-4ECA-4148-A1F4-A44A8E619DD4}" name="Z3 BHP" dataDxfId="30"/>
    <tableColumn id="10" xr3:uid="{D99C22B1-9809-4B82-A6A7-EC3F786190BF}" name="Column1" dataDxfId="29"/>
    <tableColumn id="11" xr3:uid="{4980D99E-4DD0-4E6F-B1AC-2C33E0D37C56}" name="Delta Liquid" dataDxfId="28">
      <calculatedColumnFormula>C2-C1</calculatedColumnFormula>
    </tableColumn>
    <tableColumn id="12" xr3:uid="{88FBD97B-1F36-4F8C-9969-A1A1A924D482}" name="Delta Oil" dataDxfId="27">
      <calculatedColumnFormula>D2-D1</calculatedColumnFormula>
    </tableColumn>
    <tableColumn id="13" xr3:uid="{51BCD2D7-71F2-4B17-96D0-CC66A1F49942}" name="Delta THP" dataDxfId="26">
      <calculatedColumnFormula>E2-E1</calculatedColumnFormula>
    </tableColumn>
    <tableColumn id="14" xr3:uid="{1C7C4D54-21E7-4987-8CBE-544E29697F10}" name="Delta WCT" dataDxfId="25">
      <calculatedColumnFormula>F2-F1</calculatedColumnFormula>
    </tableColumn>
    <tableColumn id="15" xr3:uid="{446C6ED2-5E9C-4F25-A50A-7C972F8FAC3B}" name="Delta Z1 BHP" dataDxfId="24">
      <calculatedColumnFormula>G2-G1</calculatedColumnFormula>
    </tableColumn>
    <tableColumn id="16" xr3:uid="{9AC659B6-AFF8-4D89-8100-78F55F21D103}" name="Delta Z2 BHP" dataDxfId="23">
      <calculatedColumnFormula>H2-H1</calculatedColumnFormula>
    </tableColumn>
    <tableColumn id="17" xr3:uid="{2DC31886-E1A3-411F-9437-140FF329540A}" name="Delta Z3BHP" dataDxfId="22">
      <calculatedColumnFormula>I2-I1</calculatedColumnFormula>
    </tableColumn>
    <tableColumn id="18" xr3:uid="{B0FB1F69-6ECF-4E2C-9270-7931A16AA272}" name="Column2" dataDxfId="21"/>
    <tableColumn id="19" xr3:uid="{E9387778-6258-40C5-9968-E36C12CF1D7D}" name="Decline Curve"/>
    <tableColumn id="20" xr3:uid="{8F2A89A7-93CC-4FDC-AE46-8F58337033A5}" name="Zonal Configuration"/>
    <tableColumn id="21" xr3:uid="{B06B65AA-DB36-4B48-9E60-C7956941BD5D}" name="Engineer Interp" dataDxfId="20"/>
    <tableColumn id="22" xr3:uid="{AEF68F5F-5DD8-4CD1-A521-2334C9615CDE}" name="Engineer Action" dataDxfId="19"/>
    <tableColumn id="23" xr3:uid="{EF9ED262-3CD9-477A-A1F2-784414530601}" name="Notification" dataDxfId="1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1A1587-FBCF-4108-82CA-D15FD7DB7DF7}" name="Table3" displayName="Table3" ref="A1:W55" totalsRowShown="0" headerRowDxfId="17">
  <autoFilter ref="A1:W55" xr:uid="{091A1587-FBCF-4108-82CA-D15FD7DB7DF7}"/>
  <tableColumns count="23">
    <tableColumn id="1" xr3:uid="{FF7D051A-AF7B-4CD7-A0FE-ECEB091592D7}" name="Date" dataDxfId="16"/>
    <tableColumn id="2" xr3:uid="{64C8DF5F-2AED-4C62-B5D3-C01569CE794A}" name="WellName" dataDxfId="15"/>
    <tableColumn id="3" xr3:uid="{E8523D35-C390-49C2-AB45-6879D4B6D6D1}" name="WT LIQ" dataDxfId="14"/>
    <tableColumn id="4" xr3:uid="{BEFC5705-64F1-4200-BAF0-F23B341253E6}" name="WT Oil" dataDxfId="13"/>
    <tableColumn id="5" xr3:uid="{CB8BBD66-D9DB-4E58-8C5B-3BC75D85BD98}" name="WT THP" dataDxfId="12"/>
    <tableColumn id="6" xr3:uid="{CB8A1938-D0EA-4F17-888F-075B94127F4C}" name="WT WCT" dataDxfId="11"/>
    <tableColumn id="7" xr3:uid="{62A81805-CF9C-48DB-9AD3-F53565EA5555}" name="Z1 BHP" dataDxfId="10"/>
    <tableColumn id="8" xr3:uid="{901F5709-676F-4479-8101-9C0DB3F973C3}" name="Z2 BHP" dataDxfId="9"/>
    <tableColumn id="9" xr3:uid="{11AEC6B4-836C-464D-9C9F-020FB198F5FC}" name="Z3 BHP" dataDxfId="8"/>
    <tableColumn id="10" xr3:uid="{43991539-37A6-4052-ADB5-70D06B29C33D}" name="Column1" dataDxfId="7"/>
    <tableColumn id="11" xr3:uid="{76577A11-9DF2-4A06-9B57-23897BC59F4F}" name="Delta Liquid" dataDxfId="6">
      <calculatedColumnFormula>C2-C1</calculatedColumnFormula>
    </tableColumn>
    <tableColumn id="12" xr3:uid="{1F631ABE-79D8-40B9-8867-9B0F7A5C9F96}" name="Delta Oil" dataDxfId="5">
      <calculatedColumnFormula>D2-D1</calculatedColumnFormula>
    </tableColumn>
    <tableColumn id="13" xr3:uid="{A9E93A22-C778-4D60-A856-1847131A9063}" name="Delta THP" dataDxfId="4">
      <calculatedColumnFormula>E2-E1</calculatedColumnFormula>
    </tableColumn>
    <tableColumn id="14" xr3:uid="{7BB3144F-DD2D-49E0-B696-0A804247AA0A}" name="Delta WCT" dataDxfId="3">
      <calculatedColumnFormula>F2-F1</calculatedColumnFormula>
    </tableColumn>
    <tableColumn id="15" xr3:uid="{6D54DC35-F390-4BD1-A92E-990129B577BC}" name="Delta Z1 BHP" dataDxfId="2">
      <calculatedColumnFormula>G2-G1</calculatedColumnFormula>
    </tableColumn>
    <tableColumn id="16" xr3:uid="{6E65DD41-BAD7-42AE-9E24-A3FF3AF73C4D}" name="Delta Z2 BHP" dataDxfId="1">
      <calculatedColumnFormula>H2-H1</calculatedColumnFormula>
    </tableColumn>
    <tableColumn id="17" xr3:uid="{0175E5E9-80B8-4610-946D-572C25C6DE5A}" name="Delta Z3BHP" dataDxfId="0">
      <calculatedColumnFormula>I2-I1</calculatedColumnFormula>
    </tableColumn>
    <tableColumn id="18" xr3:uid="{C85630ED-F921-43A6-8BE4-008BED0D010F}" name="Column2"/>
    <tableColumn id="19" xr3:uid="{1532D376-A17D-44FD-B737-91EBB577DB7E}" name="Decline Curve"/>
    <tableColumn id="20" xr3:uid="{DC36E30F-0A64-424F-88FD-E313CE688FD6}" name="Zonal Configuration"/>
    <tableColumn id="21" xr3:uid="{1109DFDF-B26B-49E8-B243-15CC528FBA53}" name="Engineer Interp"/>
    <tableColumn id="22" xr3:uid="{76F6A55C-F825-43DF-88BB-68D52FA12211}" name="Engineer Action"/>
    <tableColumn id="23" xr3:uid="{099B4A9D-B6FE-4D2A-8043-411205F6E0CF}" name="Notifica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786F4-2E39-4A5D-A6C0-84B85921C631}">
  <dimension ref="A1:AE45"/>
  <sheetViews>
    <sheetView zoomScale="55" zoomScaleNormal="55" workbookViewId="0">
      <pane ySplit="1" topLeftCell="A2" activePane="bottomLeft" state="frozen"/>
      <selection pane="bottomLeft" activeCell="S13" sqref="S13"/>
    </sheetView>
  </sheetViews>
  <sheetFormatPr defaultRowHeight="14.45"/>
  <cols>
    <col min="1" max="1" width="13.140625" bestFit="1" customWidth="1"/>
    <col min="2" max="2" width="13.42578125" bestFit="1" customWidth="1"/>
    <col min="3" max="5" width="14.85546875" customWidth="1"/>
    <col min="6" max="6" width="18" bestFit="1" customWidth="1"/>
    <col min="7" max="9" width="14.85546875" customWidth="1"/>
    <col min="10" max="10" width="10.42578125" customWidth="1"/>
    <col min="11" max="11" width="15.28515625" hidden="1" customWidth="1"/>
    <col min="12" max="12" width="11.42578125" hidden="1" customWidth="1"/>
    <col min="13" max="13" width="13" hidden="1" customWidth="1"/>
    <col min="14" max="14" width="13.42578125" hidden="1" customWidth="1"/>
    <col min="15" max="15" width="16.42578125" hidden="1" customWidth="1"/>
    <col min="16" max="16" width="16.85546875" hidden="1" customWidth="1"/>
    <col min="17" max="17" width="16" hidden="1" customWidth="1"/>
    <col min="18" max="18" width="13.5703125" hidden="1" customWidth="1"/>
    <col min="19" max="19" width="19.5703125" customWidth="1"/>
    <col min="20" max="20" width="26.42578125" bestFit="1" customWidth="1"/>
    <col min="21" max="21" width="32.5703125" bestFit="1" customWidth="1"/>
    <col min="22" max="22" width="56.28515625" customWidth="1"/>
    <col min="23" max="23" width="100.42578125" bestFit="1" customWidth="1"/>
    <col min="24" max="24" width="4.42578125" customWidth="1"/>
    <col min="25" max="25" width="14.85546875" customWidth="1"/>
    <col min="26" max="27" width="16" customWidth="1"/>
    <col min="29" max="29" width="31.28515625" bestFit="1" customWidth="1"/>
    <col min="30" max="30" width="62.7109375" customWidth="1"/>
    <col min="31" max="31" width="37" bestFit="1" customWidth="1"/>
  </cols>
  <sheetData>
    <row r="1" spans="1:31">
      <c r="A1" s="5" t="s">
        <v>0</v>
      </c>
      <c r="B1" s="3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31">
      <c r="A2" s="33">
        <v>45115</v>
      </c>
      <c r="B2" s="9" t="s">
        <v>23</v>
      </c>
      <c r="C2" s="8">
        <v>9896.3000190000002</v>
      </c>
      <c r="D2" s="8">
        <v>5799.1999990000004</v>
      </c>
      <c r="E2" s="8">
        <v>103.304179548731</v>
      </c>
      <c r="F2" s="8">
        <v>4140</v>
      </c>
      <c r="G2" s="8">
        <v>11700</v>
      </c>
      <c r="H2" s="8">
        <v>11720</v>
      </c>
      <c r="I2" s="8">
        <v>11580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7"/>
      <c r="S2" s="15" t="s">
        <v>24</v>
      </c>
      <c r="T2" s="15" t="s">
        <v>25</v>
      </c>
      <c r="U2" s="15" t="s">
        <v>26</v>
      </c>
      <c r="V2" s="15" t="s">
        <v>27</v>
      </c>
      <c r="W2" s="15" t="s">
        <v>28</v>
      </c>
    </row>
    <row r="3" spans="1:31">
      <c r="A3" s="34">
        <v>45116</v>
      </c>
      <c r="B3" s="10" t="s">
        <v>23</v>
      </c>
      <c r="C3" s="6">
        <v>9710.1926634490301</v>
      </c>
      <c r="D3" s="6">
        <v>5747.3173676093202</v>
      </c>
      <c r="E3" s="6">
        <v>102.898644367001</v>
      </c>
      <c r="F3" s="6">
        <v>4079.99999999999</v>
      </c>
      <c r="G3" s="6">
        <v>8840</v>
      </c>
      <c r="H3" s="6">
        <v>8890</v>
      </c>
      <c r="I3" s="6">
        <v>8380</v>
      </c>
      <c r="K3" s="6">
        <f t="shared" ref="K3" si="0">C3-C2</f>
        <v>-186.10735555097017</v>
      </c>
      <c r="L3" s="6">
        <f t="shared" ref="L3:Q3" si="1">D3-D2</f>
        <v>-51.882631390680217</v>
      </c>
      <c r="M3" s="6">
        <f t="shared" si="1"/>
        <v>-0.40553518173000214</v>
      </c>
      <c r="N3" s="6">
        <f t="shared" si="1"/>
        <v>-60.000000000010004</v>
      </c>
      <c r="O3" s="6">
        <f t="shared" si="1"/>
        <v>-2860</v>
      </c>
      <c r="P3" s="6">
        <f t="shared" si="1"/>
        <v>-2830</v>
      </c>
      <c r="Q3" s="6">
        <f t="shared" si="1"/>
        <v>-3200</v>
      </c>
      <c r="S3" s="21" t="s">
        <v>29</v>
      </c>
      <c r="T3" s="21" t="s">
        <v>25</v>
      </c>
      <c r="U3" s="21" t="s">
        <v>30</v>
      </c>
      <c r="V3" s="21" t="s">
        <v>27</v>
      </c>
      <c r="W3" s="21" t="s">
        <v>31</v>
      </c>
      <c r="X3" s="21" t="s">
        <v>32</v>
      </c>
    </row>
    <row r="4" spans="1:31">
      <c r="A4" s="34">
        <v>45117</v>
      </c>
      <c r="B4" s="10" t="s">
        <v>23</v>
      </c>
      <c r="C4" s="6">
        <v>9165.9573479174305</v>
      </c>
      <c r="D4" s="6">
        <v>5548.3310466768899</v>
      </c>
      <c r="E4" s="6">
        <v>101.90820092048899</v>
      </c>
      <c r="F4" s="6">
        <v>3946.6134036849799</v>
      </c>
      <c r="G4" s="6">
        <v>8440</v>
      </c>
      <c r="H4" s="6">
        <v>8490</v>
      </c>
      <c r="I4" s="6">
        <v>8150</v>
      </c>
      <c r="K4" s="6">
        <f t="shared" ref="K4:K45" si="2">C4-C3</f>
        <v>-544.23531553159955</v>
      </c>
      <c r="L4" s="6">
        <f t="shared" ref="L4:L45" si="3">D4-D3</f>
        <v>-198.98632093243032</v>
      </c>
      <c r="M4" s="6">
        <f t="shared" ref="M4:M45" si="4">E4-E3</f>
        <v>-0.99044344651200333</v>
      </c>
      <c r="N4" s="6">
        <f t="shared" ref="N4:N45" si="5">F4-F3</f>
        <v>-133.38659631501014</v>
      </c>
      <c r="O4" s="6">
        <f t="shared" ref="O4:O45" si="6">G4-G3</f>
        <v>-400</v>
      </c>
      <c r="P4" s="6">
        <f t="shared" ref="P4:P45" si="7">H4-H3</f>
        <v>-400</v>
      </c>
      <c r="Q4" s="6">
        <f t="shared" ref="Q4:Q45" si="8">I4-I3</f>
        <v>-230</v>
      </c>
      <c r="S4" s="21" t="s">
        <v>29</v>
      </c>
      <c r="T4" s="21" t="s">
        <v>25</v>
      </c>
      <c r="U4" s="21" t="s">
        <v>30</v>
      </c>
      <c r="V4" s="21" t="s">
        <v>27</v>
      </c>
      <c r="W4" s="21" t="s">
        <v>31</v>
      </c>
    </row>
    <row r="5" spans="1:31">
      <c r="A5" s="34">
        <v>45118</v>
      </c>
      <c r="B5" s="10" t="s">
        <v>23</v>
      </c>
      <c r="C5" s="6">
        <v>8890.1396536365992</v>
      </c>
      <c r="D5" s="6">
        <v>5600.9299647882599</v>
      </c>
      <c r="E5" s="6">
        <v>101.247859483293</v>
      </c>
      <c r="F5" s="6">
        <v>3699.6008241950799</v>
      </c>
      <c r="G5" s="6">
        <v>8210</v>
      </c>
      <c r="H5" s="6">
        <v>8250</v>
      </c>
      <c r="I5" s="6">
        <v>7930</v>
      </c>
      <c r="J5" s="6"/>
      <c r="K5" s="6">
        <f t="shared" si="2"/>
        <v>-275.81769428083135</v>
      </c>
      <c r="L5" s="6">
        <f t="shared" si="3"/>
        <v>52.59891811137004</v>
      </c>
      <c r="M5" s="6">
        <f t="shared" si="4"/>
        <v>-0.6603414371959957</v>
      </c>
      <c r="N5" s="6">
        <f t="shared" si="5"/>
        <v>-247.01257948989996</v>
      </c>
      <c r="O5" s="6">
        <f t="shared" si="6"/>
        <v>-230</v>
      </c>
      <c r="P5" s="6">
        <f t="shared" si="7"/>
        <v>-240</v>
      </c>
      <c r="Q5" s="6">
        <f t="shared" si="8"/>
        <v>-220</v>
      </c>
      <c r="S5" s="21" t="s">
        <v>29</v>
      </c>
      <c r="T5" s="21" t="s">
        <v>25</v>
      </c>
      <c r="U5" s="21" t="s">
        <v>30</v>
      </c>
      <c r="V5" s="21" t="s">
        <v>27</v>
      </c>
      <c r="W5" t="s">
        <v>31</v>
      </c>
    </row>
    <row r="6" spans="1:31">
      <c r="A6" s="34">
        <v>45138</v>
      </c>
      <c r="B6" s="10" t="s">
        <v>23</v>
      </c>
      <c r="C6" s="6">
        <v>6503</v>
      </c>
      <c r="D6" s="6">
        <v>4729.4609110519004</v>
      </c>
      <c r="E6" s="6">
        <v>105.86097516714101</v>
      </c>
      <c r="F6" s="6">
        <v>2727.2629385638902</v>
      </c>
      <c r="G6" s="6">
        <v>6420</v>
      </c>
      <c r="H6" s="6">
        <v>6460</v>
      </c>
      <c r="I6" s="6">
        <v>6070</v>
      </c>
      <c r="J6" s="6"/>
      <c r="K6" s="6">
        <f t="shared" si="2"/>
        <v>-2387.1396536365992</v>
      </c>
      <c r="L6" s="6">
        <f t="shared" si="3"/>
        <v>-871.46905373635946</v>
      </c>
      <c r="M6" s="6">
        <f t="shared" si="4"/>
        <v>4.6131156838480081</v>
      </c>
      <c r="N6" s="6">
        <f t="shared" si="5"/>
        <v>-972.33788563118969</v>
      </c>
      <c r="O6" s="6">
        <f t="shared" si="6"/>
        <v>-1790</v>
      </c>
      <c r="P6" s="6">
        <f t="shared" si="7"/>
        <v>-1790</v>
      </c>
      <c r="Q6" s="6">
        <f t="shared" si="8"/>
        <v>-1860</v>
      </c>
      <c r="S6" s="21" t="s">
        <v>29</v>
      </c>
      <c r="T6" s="21" t="s">
        <v>25</v>
      </c>
      <c r="U6" s="21" t="s">
        <v>30</v>
      </c>
      <c r="V6" s="21" t="s">
        <v>27</v>
      </c>
      <c r="W6" s="21" t="s">
        <v>31</v>
      </c>
    </row>
    <row r="7" spans="1:31">
      <c r="A7" s="34">
        <v>45154</v>
      </c>
      <c r="B7" s="10" t="s">
        <v>23</v>
      </c>
      <c r="C7" s="6">
        <v>5733.8534860839</v>
      </c>
      <c r="D7" s="6">
        <v>4308.0821550311002</v>
      </c>
      <c r="E7" s="6">
        <v>103.328919961465</v>
      </c>
      <c r="F7" s="6">
        <v>2486.5848674249401</v>
      </c>
      <c r="G7" s="6">
        <v>5910</v>
      </c>
      <c r="H7" s="6">
        <v>5930</v>
      </c>
      <c r="I7" s="6">
        <v>5590</v>
      </c>
      <c r="J7" s="6"/>
      <c r="K7" s="6">
        <f t="shared" si="2"/>
        <v>-769.14651391610005</v>
      </c>
      <c r="L7" s="6">
        <f t="shared" si="3"/>
        <v>-421.37875602080021</v>
      </c>
      <c r="M7" s="6">
        <f t="shared" si="4"/>
        <v>-2.5320552056760022</v>
      </c>
      <c r="N7" s="6">
        <f t="shared" si="5"/>
        <v>-240.67807113895014</v>
      </c>
      <c r="O7" s="6">
        <f t="shared" si="6"/>
        <v>-510</v>
      </c>
      <c r="P7" s="6">
        <f t="shared" si="7"/>
        <v>-530</v>
      </c>
      <c r="Q7" s="6">
        <f t="shared" si="8"/>
        <v>-480</v>
      </c>
      <c r="S7" s="21" t="s">
        <v>29</v>
      </c>
      <c r="T7" s="21" t="s">
        <v>25</v>
      </c>
      <c r="U7" s="21" t="s">
        <v>30</v>
      </c>
      <c r="V7" s="21" t="s">
        <v>27</v>
      </c>
      <c r="W7" s="21" t="s">
        <v>33</v>
      </c>
    </row>
    <row r="8" spans="1:31">
      <c r="A8" s="34">
        <v>45188</v>
      </c>
      <c r="B8" s="10" t="s">
        <v>23</v>
      </c>
      <c r="C8" s="6">
        <v>5000.2185294046803</v>
      </c>
      <c r="D8" s="6">
        <v>3240.11252955595</v>
      </c>
      <c r="E8" s="6">
        <v>105.220296991662</v>
      </c>
      <c r="F8" s="6">
        <v>3520.0581524549398</v>
      </c>
      <c r="G8" s="6">
        <v>5620</v>
      </c>
      <c r="H8" s="6">
        <v>5640</v>
      </c>
      <c r="I8" s="6">
        <v>5360</v>
      </c>
      <c r="J8" s="6"/>
      <c r="K8" s="6">
        <f t="shared" si="2"/>
        <v>-733.63495667921961</v>
      </c>
      <c r="L8" s="6">
        <f t="shared" si="3"/>
        <v>-1067.9696254751502</v>
      </c>
      <c r="M8" s="6">
        <f t="shared" si="4"/>
        <v>1.8913770301969919</v>
      </c>
      <c r="N8" s="6">
        <f t="shared" si="5"/>
        <v>1033.4732850299997</v>
      </c>
      <c r="O8" s="6">
        <f t="shared" si="6"/>
        <v>-290</v>
      </c>
      <c r="P8" s="6">
        <f t="shared" si="7"/>
        <v>-290</v>
      </c>
      <c r="Q8" s="6">
        <f t="shared" si="8"/>
        <v>-230</v>
      </c>
      <c r="S8" s="21" t="s">
        <v>29</v>
      </c>
      <c r="T8" s="21" t="s">
        <v>25</v>
      </c>
      <c r="U8" s="21" t="s">
        <v>30</v>
      </c>
      <c r="V8" s="21" t="s">
        <v>27</v>
      </c>
      <c r="W8" s="21" t="s">
        <v>33</v>
      </c>
    </row>
    <row r="9" spans="1:31">
      <c r="A9" s="34">
        <v>45197</v>
      </c>
      <c r="B9" s="10" t="s">
        <v>23</v>
      </c>
      <c r="C9" s="6">
        <v>4677.37345550188</v>
      </c>
      <c r="D9" s="6">
        <v>3105.8056164950599</v>
      </c>
      <c r="E9" s="6">
        <v>107.130383858993</v>
      </c>
      <c r="F9" s="6">
        <v>3359.9366267370101</v>
      </c>
      <c r="G9" s="6">
        <v>5550</v>
      </c>
      <c r="H9" s="6">
        <v>5570</v>
      </c>
      <c r="I9" s="6">
        <v>5300</v>
      </c>
      <c r="J9" s="6"/>
      <c r="K9" s="6">
        <f t="shared" si="2"/>
        <v>-322.84507390280032</v>
      </c>
      <c r="L9" s="6">
        <f t="shared" si="3"/>
        <v>-134.30691306089011</v>
      </c>
      <c r="M9" s="6">
        <f t="shared" si="4"/>
        <v>1.9100868673310032</v>
      </c>
      <c r="N9" s="6">
        <f t="shared" si="5"/>
        <v>-160.12152571792967</v>
      </c>
      <c r="O9" s="6">
        <f t="shared" si="6"/>
        <v>-70</v>
      </c>
      <c r="P9" s="6">
        <f t="shared" si="7"/>
        <v>-70</v>
      </c>
      <c r="Q9" s="6">
        <f t="shared" si="8"/>
        <v>-60</v>
      </c>
      <c r="S9" s="21" t="s">
        <v>29</v>
      </c>
      <c r="T9" s="21" t="s">
        <v>25</v>
      </c>
      <c r="U9" s="21" t="s">
        <v>30</v>
      </c>
      <c r="V9" s="21" t="s">
        <v>27</v>
      </c>
      <c r="W9" s="21" t="s">
        <v>33</v>
      </c>
    </row>
    <row r="10" spans="1:31">
      <c r="A10" s="34">
        <v>45205</v>
      </c>
      <c r="B10" s="10" t="s">
        <v>23</v>
      </c>
      <c r="C10" s="6">
        <v>4808.6389958050304</v>
      </c>
      <c r="D10" s="6">
        <v>2992.31617289207</v>
      </c>
      <c r="E10" s="6">
        <v>107.12190478615</v>
      </c>
      <c r="F10" s="6">
        <v>3777.2076974326601</v>
      </c>
      <c r="G10" s="6">
        <v>5550</v>
      </c>
      <c r="H10" s="6">
        <v>5570</v>
      </c>
      <c r="I10" s="6">
        <v>5320</v>
      </c>
      <c r="J10" s="6"/>
      <c r="K10" s="6">
        <f t="shared" si="2"/>
        <v>131.26554030315037</v>
      </c>
      <c r="L10" s="6">
        <f t="shared" si="3"/>
        <v>-113.48944360298992</v>
      </c>
      <c r="M10" s="6">
        <f t="shared" si="4"/>
        <v>-8.4790728430022E-3</v>
      </c>
      <c r="N10" s="6">
        <f t="shared" si="5"/>
        <v>417.27107069565</v>
      </c>
      <c r="O10" s="6">
        <f t="shared" si="6"/>
        <v>0</v>
      </c>
      <c r="P10" s="6">
        <f t="shared" si="7"/>
        <v>0</v>
      </c>
      <c r="Q10" s="6">
        <f t="shared" si="8"/>
        <v>20</v>
      </c>
      <c r="S10" s="21" t="s">
        <v>29</v>
      </c>
      <c r="T10" s="21" t="s">
        <v>25</v>
      </c>
      <c r="U10" s="21" t="s">
        <v>30</v>
      </c>
      <c r="V10" s="21" t="s">
        <v>27</v>
      </c>
      <c r="W10" s="21" t="s">
        <v>33</v>
      </c>
    </row>
    <row r="11" spans="1:31">
      <c r="A11" s="34">
        <v>45220</v>
      </c>
      <c r="B11" s="10" t="s">
        <v>23</v>
      </c>
      <c r="C11" s="6">
        <v>4502.2626907398799</v>
      </c>
      <c r="D11" s="6">
        <v>2764.6142551872599</v>
      </c>
      <c r="E11" s="6">
        <v>106.559929964045</v>
      </c>
      <c r="F11" s="6">
        <v>3859.5003333025302</v>
      </c>
      <c r="G11" s="6">
        <v>5470</v>
      </c>
      <c r="H11" s="6">
        <v>5490</v>
      </c>
      <c r="I11" s="6">
        <v>5260</v>
      </c>
      <c r="J11" s="6"/>
      <c r="K11" s="6">
        <f t="shared" si="2"/>
        <v>-306.37630506515052</v>
      </c>
      <c r="L11" s="6">
        <f t="shared" si="3"/>
        <v>-227.70191770481006</v>
      </c>
      <c r="M11" s="6">
        <f t="shared" si="4"/>
        <v>-0.56197482210500027</v>
      </c>
      <c r="N11" s="6">
        <f t="shared" si="5"/>
        <v>82.292635869870082</v>
      </c>
      <c r="O11" s="6">
        <f t="shared" si="6"/>
        <v>-80</v>
      </c>
      <c r="P11" s="6">
        <f t="shared" si="7"/>
        <v>-80</v>
      </c>
      <c r="Q11" s="6">
        <f t="shared" si="8"/>
        <v>-60</v>
      </c>
      <c r="S11" s="21" t="s">
        <v>29</v>
      </c>
      <c r="T11" s="21" t="s">
        <v>25</v>
      </c>
      <c r="U11" s="21" t="s">
        <v>30</v>
      </c>
      <c r="V11" s="21" t="s">
        <v>27</v>
      </c>
      <c r="W11" s="21" t="s">
        <v>33</v>
      </c>
    </row>
    <row r="12" spans="1:31">
      <c r="A12" s="33">
        <v>45277</v>
      </c>
      <c r="B12" s="9" t="s">
        <v>23</v>
      </c>
      <c r="C12" s="8">
        <v>1742.8830333025601</v>
      </c>
      <c r="D12" s="8">
        <v>608.26617862259604</v>
      </c>
      <c r="E12" s="8">
        <v>95.8479818181101</v>
      </c>
      <c r="F12" s="8">
        <v>6509.99999999999</v>
      </c>
      <c r="G12" s="8">
        <v>4880</v>
      </c>
      <c r="H12" s="8">
        <v>8010</v>
      </c>
      <c r="I12" s="8">
        <v>8330</v>
      </c>
      <c r="J12" s="6"/>
      <c r="K12" s="8">
        <f t="shared" si="2"/>
        <v>-2759.37965743732</v>
      </c>
      <c r="L12" s="8">
        <f t="shared" si="3"/>
        <v>-2156.3480765646636</v>
      </c>
      <c r="M12" s="8">
        <f t="shared" si="4"/>
        <v>-10.711948145934898</v>
      </c>
      <c r="N12" s="8">
        <f t="shared" si="5"/>
        <v>2650.4996666974598</v>
      </c>
      <c r="O12" s="8">
        <f t="shared" si="6"/>
        <v>-590</v>
      </c>
      <c r="P12" s="8">
        <f t="shared" si="7"/>
        <v>2520</v>
      </c>
      <c r="Q12" s="8">
        <f t="shared" si="8"/>
        <v>3070</v>
      </c>
      <c r="R12" s="7"/>
      <c r="S12" s="15" t="s">
        <v>34</v>
      </c>
      <c r="T12" s="15" t="s">
        <v>35</v>
      </c>
      <c r="U12" s="15" t="s">
        <v>36</v>
      </c>
      <c r="V12" s="15" t="s">
        <v>37</v>
      </c>
      <c r="W12" s="15" t="s">
        <v>38</v>
      </c>
      <c r="X12" s="24"/>
      <c r="Y12" s="24"/>
      <c r="Z12" s="24"/>
      <c r="AA12" s="24"/>
      <c r="AB12" s="24"/>
      <c r="AC12" s="24"/>
      <c r="AD12" s="24"/>
      <c r="AE12" s="24"/>
    </row>
    <row r="13" spans="1:31">
      <c r="A13" s="34">
        <v>45278</v>
      </c>
      <c r="B13" s="10" t="s">
        <v>23</v>
      </c>
      <c r="C13" s="6">
        <v>1601.1916437042801</v>
      </c>
      <c r="D13" s="6">
        <v>608.45282460762905</v>
      </c>
      <c r="E13" s="6">
        <v>95.494015337107996</v>
      </c>
      <c r="F13" s="6">
        <v>6200</v>
      </c>
      <c r="G13" s="6">
        <v>4850</v>
      </c>
      <c r="H13" s="6">
        <v>8980</v>
      </c>
      <c r="I13" s="6">
        <v>9450</v>
      </c>
      <c r="J13" s="6"/>
      <c r="K13" s="6">
        <f t="shared" si="2"/>
        <v>-141.69138959828001</v>
      </c>
      <c r="L13" s="6">
        <f t="shared" si="3"/>
        <v>0.18664598503301022</v>
      </c>
      <c r="M13" s="6">
        <f t="shared" si="4"/>
        <v>-0.35396648100210371</v>
      </c>
      <c r="N13" s="6">
        <f t="shared" si="5"/>
        <v>-309.99999999999</v>
      </c>
      <c r="O13" s="6">
        <f t="shared" si="6"/>
        <v>-30</v>
      </c>
      <c r="P13" s="6">
        <f t="shared" si="7"/>
        <v>970</v>
      </c>
      <c r="Q13" s="6">
        <f t="shared" si="8"/>
        <v>1120</v>
      </c>
      <c r="S13" s="21" t="s">
        <v>34</v>
      </c>
      <c r="T13" s="21" t="s">
        <v>35</v>
      </c>
      <c r="U13" s="21" t="s">
        <v>36</v>
      </c>
      <c r="V13" s="21" t="s">
        <v>37</v>
      </c>
      <c r="W13" s="21" t="s">
        <v>38</v>
      </c>
      <c r="X13" s="24"/>
      <c r="Y13" s="24"/>
      <c r="Z13" s="24"/>
      <c r="AA13" s="24"/>
      <c r="AB13" s="24"/>
      <c r="AC13" s="24"/>
      <c r="AD13" s="24"/>
      <c r="AE13" s="24"/>
    </row>
    <row r="14" spans="1:31">
      <c r="A14" s="34">
        <v>45279</v>
      </c>
      <c r="B14" s="10" t="s">
        <v>23</v>
      </c>
      <c r="C14" s="6">
        <v>1413.10816529365</v>
      </c>
      <c r="D14" s="6">
        <v>525.67623748924098</v>
      </c>
      <c r="E14" s="6">
        <v>95.242345334119094</v>
      </c>
      <c r="F14" s="6">
        <v>6280</v>
      </c>
      <c r="G14" s="6">
        <v>4220</v>
      </c>
      <c r="H14" s="6">
        <v>9210</v>
      </c>
      <c r="I14" s="6">
        <v>9640</v>
      </c>
      <c r="J14" s="6"/>
      <c r="K14" s="6">
        <f t="shared" si="2"/>
        <v>-188.08347841063005</v>
      </c>
      <c r="L14" s="6">
        <f t="shared" si="3"/>
        <v>-82.776587118388079</v>
      </c>
      <c r="M14" s="6">
        <f t="shared" si="4"/>
        <v>-0.2516700029889023</v>
      </c>
      <c r="N14" s="6">
        <f t="shared" si="5"/>
        <v>80</v>
      </c>
      <c r="O14" s="6">
        <f t="shared" si="6"/>
        <v>-630</v>
      </c>
      <c r="P14" s="6">
        <f t="shared" si="7"/>
        <v>230</v>
      </c>
      <c r="Q14" s="6">
        <f t="shared" si="8"/>
        <v>190</v>
      </c>
      <c r="S14" s="21" t="s">
        <v>34</v>
      </c>
      <c r="T14" s="21" t="s">
        <v>35</v>
      </c>
      <c r="U14" s="21" t="s">
        <v>36</v>
      </c>
      <c r="V14" s="21" t="s">
        <v>37</v>
      </c>
      <c r="W14" s="21" t="s">
        <v>38</v>
      </c>
      <c r="X14" s="24"/>
      <c r="Z14" s="24"/>
      <c r="AA14" s="24"/>
      <c r="AB14" s="24"/>
      <c r="AC14" s="24"/>
      <c r="AD14" s="24"/>
      <c r="AE14" s="24"/>
    </row>
    <row r="15" spans="1:31">
      <c r="A15" s="34">
        <v>45281</v>
      </c>
      <c r="B15" s="10" t="s">
        <v>23</v>
      </c>
      <c r="C15" s="6">
        <v>2291.32883899631</v>
      </c>
      <c r="D15" s="6">
        <v>1737.4405574555899</v>
      </c>
      <c r="E15" s="6">
        <v>97.9863538335578</v>
      </c>
      <c r="F15" s="6">
        <v>2415</v>
      </c>
      <c r="G15" s="6">
        <v>9180</v>
      </c>
      <c r="H15" s="6">
        <v>4070</v>
      </c>
      <c r="I15" s="6">
        <v>9850</v>
      </c>
      <c r="J15" s="6"/>
      <c r="K15" s="6">
        <f t="shared" si="2"/>
        <v>878.22067370265995</v>
      </c>
      <c r="L15" s="6">
        <f t="shared" si="3"/>
        <v>1211.7643199663489</v>
      </c>
      <c r="M15" s="6">
        <f t="shared" si="4"/>
        <v>2.7440084994387064</v>
      </c>
      <c r="N15" s="6">
        <f t="shared" si="5"/>
        <v>-3865</v>
      </c>
      <c r="O15" s="6">
        <f t="shared" si="6"/>
        <v>4960</v>
      </c>
      <c r="P15" s="6">
        <f t="shared" si="7"/>
        <v>-5140</v>
      </c>
      <c r="Q15" s="6">
        <f t="shared" si="8"/>
        <v>210</v>
      </c>
      <c r="S15" s="21" t="s">
        <v>34</v>
      </c>
      <c r="T15" s="21" t="s">
        <v>39</v>
      </c>
      <c r="U15" s="21" t="s">
        <v>36</v>
      </c>
      <c r="V15" s="21" t="s">
        <v>37</v>
      </c>
      <c r="W15" s="21" t="s">
        <v>38</v>
      </c>
      <c r="X15" s="24"/>
      <c r="Y15" s="30"/>
      <c r="Z15" s="24"/>
      <c r="AA15" s="24"/>
      <c r="AB15" s="24"/>
      <c r="AC15" s="24"/>
      <c r="AD15" s="24"/>
      <c r="AE15" s="24"/>
    </row>
    <row r="16" spans="1:31">
      <c r="A16" s="34">
        <v>45282</v>
      </c>
      <c r="B16" s="10" t="s">
        <v>23</v>
      </c>
      <c r="C16" s="6">
        <v>2131.4248888115599</v>
      </c>
      <c r="D16" s="6">
        <v>1630.54003994084</v>
      </c>
      <c r="E16" s="6">
        <v>96.956259243430594</v>
      </c>
      <c r="F16" s="6">
        <v>2350</v>
      </c>
      <c r="G16" s="6">
        <v>9680</v>
      </c>
      <c r="H16" s="6">
        <v>3960</v>
      </c>
      <c r="I16" s="6">
        <v>9930</v>
      </c>
      <c r="J16" s="6"/>
      <c r="K16" s="6">
        <f t="shared" si="2"/>
        <v>-159.9039501847501</v>
      </c>
      <c r="L16" s="6">
        <f t="shared" si="3"/>
        <v>-106.90051751474994</v>
      </c>
      <c r="M16" s="6">
        <f t="shared" si="4"/>
        <v>-1.0300945901272058</v>
      </c>
      <c r="N16" s="6">
        <f t="shared" si="5"/>
        <v>-65</v>
      </c>
      <c r="O16" s="6">
        <f t="shared" si="6"/>
        <v>500</v>
      </c>
      <c r="P16" s="6">
        <f t="shared" si="7"/>
        <v>-110</v>
      </c>
      <c r="Q16" s="6">
        <f t="shared" si="8"/>
        <v>80</v>
      </c>
      <c r="S16" s="21" t="s">
        <v>34</v>
      </c>
      <c r="T16" s="21" t="s">
        <v>39</v>
      </c>
      <c r="U16" s="21" t="s">
        <v>36</v>
      </c>
      <c r="V16" s="21" t="s">
        <v>37</v>
      </c>
      <c r="W16" s="21" t="s">
        <v>38</v>
      </c>
      <c r="X16" s="24"/>
      <c r="Y16" s="25"/>
      <c r="Z16" s="25"/>
      <c r="AA16" s="25"/>
      <c r="AB16" s="25"/>
      <c r="AC16" s="25"/>
      <c r="AD16" s="28"/>
      <c r="AE16" s="28"/>
    </row>
    <row r="17" spans="1:31">
      <c r="A17" s="34">
        <v>45285</v>
      </c>
      <c r="B17" s="10" t="s">
        <v>23</v>
      </c>
      <c r="C17" s="6">
        <v>2401.2832805911798</v>
      </c>
      <c r="D17" s="6">
        <v>1434.7914825195301</v>
      </c>
      <c r="E17" s="6">
        <v>97.081936801882094</v>
      </c>
      <c r="F17" s="6">
        <v>4024.8970451903601</v>
      </c>
      <c r="G17" s="6">
        <v>10260</v>
      </c>
      <c r="H17" s="6">
        <v>8480</v>
      </c>
      <c r="I17" s="6">
        <v>4110</v>
      </c>
      <c r="J17" s="6"/>
      <c r="K17" s="6">
        <f t="shared" si="2"/>
        <v>269.85839177961998</v>
      </c>
      <c r="L17" s="6">
        <f t="shared" si="3"/>
        <v>-195.7485574213099</v>
      </c>
      <c r="M17" s="6">
        <f t="shared" si="4"/>
        <v>0.12567755845149975</v>
      </c>
      <c r="N17" s="6">
        <f t="shared" si="5"/>
        <v>1674.8970451903601</v>
      </c>
      <c r="O17" s="6">
        <f t="shared" si="6"/>
        <v>580</v>
      </c>
      <c r="P17" s="6">
        <f t="shared" si="7"/>
        <v>4520</v>
      </c>
      <c r="Q17" s="6">
        <f t="shared" si="8"/>
        <v>-5820</v>
      </c>
      <c r="S17" s="21" t="s">
        <v>34</v>
      </c>
      <c r="T17" s="21" t="s">
        <v>40</v>
      </c>
      <c r="U17" s="21" t="s">
        <v>36</v>
      </c>
      <c r="V17" s="21" t="s">
        <v>37</v>
      </c>
      <c r="W17" s="21" t="s">
        <v>38</v>
      </c>
      <c r="X17" s="24"/>
      <c r="Y17" s="26"/>
      <c r="Z17" s="27"/>
      <c r="AA17" s="27"/>
      <c r="AB17" s="27"/>
      <c r="AC17" s="31"/>
      <c r="AD17" s="29"/>
      <c r="AE17" s="29"/>
    </row>
    <row r="18" spans="1:31">
      <c r="A18" s="34">
        <v>45286</v>
      </c>
      <c r="B18" s="10" t="s">
        <v>23</v>
      </c>
      <c r="C18" s="6">
        <v>2325.65205493951</v>
      </c>
      <c r="D18" s="6">
        <v>1405.3444076391099</v>
      </c>
      <c r="E18" s="6">
        <v>96.824032283666099</v>
      </c>
      <c r="F18" s="6">
        <v>3957.2026492343298</v>
      </c>
      <c r="G18" s="6">
        <v>10370</v>
      </c>
      <c r="H18" s="6">
        <v>8960</v>
      </c>
      <c r="I18" s="6">
        <v>4160</v>
      </c>
      <c r="J18" s="6"/>
      <c r="K18" s="6">
        <f t="shared" si="2"/>
        <v>-75.631225651669865</v>
      </c>
      <c r="L18" s="6">
        <f t="shared" si="3"/>
        <v>-29.447074880420132</v>
      </c>
      <c r="M18" s="6">
        <f t="shared" si="4"/>
        <v>-0.25790451821599447</v>
      </c>
      <c r="N18" s="6">
        <f t="shared" si="5"/>
        <v>-67.694395956030348</v>
      </c>
      <c r="O18" s="6">
        <f t="shared" si="6"/>
        <v>110</v>
      </c>
      <c r="P18" s="6">
        <f t="shared" si="7"/>
        <v>480</v>
      </c>
      <c r="Q18" s="6">
        <f t="shared" si="8"/>
        <v>50</v>
      </c>
      <c r="S18" s="21" t="s">
        <v>34</v>
      </c>
      <c r="T18" s="21" t="s">
        <v>40</v>
      </c>
      <c r="U18" s="21" t="s">
        <v>36</v>
      </c>
      <c r="V18" s="21" t="s">
        <v>37</v>
      </c>
      <c r="W18" s="21" t="s">
        <v>38</v>
      </c>
      <c r="X18" s="24"/>
      <c r="Y18" s="26"/>
      <c r="Z18" s="27"/>
      <c r="AA18" s="27"/>
      <c r="AB18" s="27"/>
      <c r="AC18" s="31"/>
      <c r="AD18" s="29"/>
      <c r="AE18" s="29"/>
    </row>
    <row r="19" spans="1:31">
      <c r="A19" s="34">
        <v>45287</v>
      </c>
      <c r="B19" s="10" t="s">
        <v>23</v>
      </c>
      <c r="C19" s="6">
        <v>3413.93123443276</v>
      </c>
      <c r="D19" s="6">
        <v>2090.3708211760299</v>
      </c>
      <c r="E19" s="6">
        <v>101.357448620486</v>
      </c>
      <c r="F19" s="6">
        <v>3885.6824830444698</v>
      </c>
      <c r="G19" s="6">
        <v>9620</v>
      </c>
      <c r="H19" s="6">
        <v>8570</v>
      </c>
      <c r="I19" s="6">
        <v>4570</v>
      </c>
      <c r="J19" s="6"/>
      <c r="K19" s="6">
        <f t="shared" si="2"/>
        <v>1088.27917949325</v>
      </c>
      <c r="L19" s="6">
        <f t="shared" si="3"/>
        <v>685.02641353692002</v>
      </c>
      <c r="M19" s="6">
        <f t="shared" si="4"/>
        <v>4.5334163368198972</v>
      </c>
      <c r="N19" s="6">
        <f t="shared" si="5"/>
        <v>-71.520166189859992</v>
      </c>
      <c r="O19" s="6">
        <f t="shared" si="6"/>
        <v>-750</v>
      </c>
      <c r="P19" s="6">
        <f t="shared" si="7"/>
        <v>-390</v>
      </c>
      <c r="Q19" s="6">
        <f t="shared" si="8"/>
        <v>410</v>
      </c>
      <c r="S19" s="21" t="s">
        <v>34</v>
      </c>
      <c r="T19" s="21" t="s">
        <v>40</v>
      </c>
      <c r="U19" s="21" t="s">
        <v>36</v>
      </c>
      <c r="V19" s="21" t="s">
        <v>37</v>
      </c>
      <c r="W19" s="21" t="s">
        <v>38</v>
      </c>
      <c r="X19" s="24"/>
      <c r="Y19" s="26"/>
      <c r="Z19" s="27"/>
      <c r="AA19" s="27"/>
      <c r="AB19" s="27"/>
      <c r="AC19" s="31"/>
      <c r="AD19" s="29"/>
      <c r="AE19" s="29"/>
    </row>
    <row r="20" spans="1:31">
      <c r="A20" s="33">
        <v>45325</v>
      </c>
      <c r="B20" s="9" t="s">
        <v>23</v>
      </c>
      <c r="C20" s="8">
        <v>3819.64077438715</v>
      </c>
      <c r="D20" s="8">
        <v>1932.48050588719</v>
      </c>
      <c r="E20" s="8">
        <v>103.219245930573</v>
      </c>
      <c r="F20" s="8">
        <v>4940.6747387200103</v>
      </c>
      <c r="G20" s="8">
        <v>5450</v>
      </c>
      <c r="H20" s="8">
        <v>5470</v>
      </c>
      <c r="I20" s="8">
        <v>5280</v>
      </c>
      <c r="J20" s="6"/>
      <c r="K20" s="8">
        <f t="shared" si="2"/>
        <v>405.70953995439004</v>
      </c>
      <c r="L20" s="8">
        <f t="shared" si="3"/>
        <v>-157.89031528883993</v>
      </c>
      <c r="M20" s="8">
        <f t="shared" si="4"/>
        <v>1.8617973100869989</v>
      </c>
      <c r="N20" s="8">
        <f t="shared" si="5"/>
        <v>1054.9922556755405</v>
      </c>
      <c r="O20" s="8">
        <f t="shared" si="6"/>
        <v>-4170</v>
      </c>
      <c r="P20" s="8">
        <f t="shared" si="7"/>
        <v>-3100</v>
      </c>
      <c r="Q20" s="8">
        <f t="shared" si="8"/>
        <v>710</v>
      </c>
      <c r="R20" s="7"/>
      <c r="S20" s="15" t="s">
        <v>29</v>
      </c>
      <c r="T20" s="15" t="s">
        <v>25</v>
      </c>
      <c r="U20" s="15" t="s">
        <v>41</v>
      </c>
      <c r="V20" s="15" t="s">
        <v>42</v>
      </c>
      <c r="W20" s="15" t="s">
        <v>43</v>
      </c>
      <c r="X20" s="24"/>
      <c r="Y20" s="24"/>
      <c r="Z20" s="24"/>
      <c r="AA20" s="24"/>
      <c r="AB20" s="24"/>
      <c r="AC20" s="24"/>
      <c r="AD20" s="24"/>
      <c r="AE20" s="24"/>
    </row>
    <row r="21" spans="1:31" ht="29.1">
      <c r="A21" s="35">
        <v>45363</v>
      </c>
      <c r="B21" s="11" t="s">
        <v>23</v>
      </c>
      <c r="C21" s="13">
        <v>3624.3944593183601</v>
      </c>
      <c r="D21" s="13">
        <v>1738.9465317389499</v>
      </c>
      <c r="E21" s="13">
        <v>102.75062668402499</v>
      </c>
      <c r="F21" s="13">
        <v>5202.1046515284697</v>
      </c>
      <c r="G21" s="13">
        <v>5430</v>
      </c>
      <c r="H21" s="13">
        <v>5440</v>
      </c>
      <c r="I21" s="13">
        <v>5290</v>
      </c>
      <c r="J21" s="22"/>
      <c r="K21" s="13">
        <f t="shared" si="2"/>
        <v>-195.24631506878995</v>
      </c>
      <c r="L21" s="13">
        <f t="shared" si="3"/>
        <v>-193.53397414824008</v>
      </c>
      <c r="M21" s="13">
        <f t="shared" si="4"/>
        <v>-0.46861924654800191</v>
      </c>
      <c r="N21" s="13">
        <f t="shared" si="5"/>
        <v>261.42991280845945</v>
      </c>
      <c r="O21" s="13">
        <f t="shared" si="6"/>
        <v>-20</v>
      </c>
      <c r="P21" s="13">
        <f t="shared" si="7"/>
        <v>-30</v>
      </c>
      <c r="Q21" s="13">
        <f t="shared" si="8"/>
        <v>10</v>
      </c>
      <c r="R21" s="12"/>
      <c r="S21" s="12" t="s">
        <v>29</v>
      </c>
      <c r="T21" s="12" t="s">
        <v>25</v>
      </c>
      <c r="U21" s="12" t="s">
        <v>41</v>
      </c>
      <c r="V21" s="14" t="s">
        <v>44</v>
      </c>
      <c r="W21" s="12" t="s">
        <v>45</v>
      </c>
      <c r="X21" s="24"/>
      <c r="Y21" s="30"/>
      <c r="Z21" s="24"/>
      <c r="AA21" s="24"/>
      <c r="AB21" s="24"/>
      <c r="AC21" s="24"/>
      <c r="AD21" s="24"/>
      <c r="AE21" s="24"/>
    </row>
    <row r="22" spans="1:31">
      <c r="A22" s="33">
        <v>45376</v>
      </c>
      <c r="B22" s="9" t="s">
        <v>23</v>
      </c>
      <c r="C22" s="8">
        <v>3080.0850717643798</v>
      </c>
      <c r="D22" s="8">
        <v>1757.4441748505601</v>
      </c>
      <c r="E22" s="8">
        <v>100.953776030641</v>
      </c>
      <c r="F22" s="8">
        <v>4294.1700183500398</v>
      </c>
      <c r="G22" s="8">
        <v>8170</v>
      </c>
      <c r="H22" s="8">
        <v>4900</v>
      </c>
      <c r="I22" s="8">
        <v>4710</v>
      </c>
      <c r="J22" s="6"/>
      <c r="K22" s="8">
        <f t="shared" si="2"/>
        <v>-544.30938755398029</v>
      </c>
      <c r="L22" s="8">
        <f t="shared" si="3"/>
        <v>18.497643111610159</v>
      </c>
      <c r="M22" s="8">
        <f t="shared" si="4"/>
        <v>-1.7968506533839985</v>
      </c>
      <c r="N22" s="8">
        <f t="shared" si="5"/>
        <v>-907.93463317842998</v>
      </c>
      <c r="O22" s="8">
        <f t="shared" si="6"/>
        <v>2740</v>
      </c>
      <c r="P22" s="8">
        <f t="shared" si="7"/>
        <v>-540</v>
      </c>
      <c r="Q22" s="8">
        <f t="shared" si="8"/>
        <v>-580</v>
      </c>
      <c r="R22" s="7"/>
      <c r="S22" s="15" t="s">
        <v>29</v>
      </c>
      <c r="T22" s="15" t="s">
        <v>46</v>
      </c>
      <c r="U22" s="15" t="s">
        <v>47</v>
      </c>
      <c r="V22" s="15" t="s">
        <v>47</v>
      </c>
      <c r="W22" s="15" t="s">
        <v>33</v>
      </c>
      <c r="X22" s="24"/>
      <c r="Y22" s="24"/>
      <c r="Z22" s="24"/>
      <c r="AA22" s="24"/>
      <c r="AB22" s="24"/>
      <c r="AC22" s="24"/>
      <c r="AD22" s="24"/>
      <c r="AE22" s="24"/>
    </row>
    <row r="23" spans="1:31">
      <c r="A23" s="34">
        <v>45408</v>
      </c>
      <c r="B23" s="10" t="s">
        <v>23</v>
      </c>
      <c r="C23" s="6">
        <v>2678.8052184964999</v>
      </c>
      <c r="D23" s="6">
        <v>1396.70500475838</v>
      </c>
      <c r="E23" s="6">
        <v>98.826789608386903</v>
      </c>
      <c r="F23" s="6">
        <v>4786.0897271870599</v>
      </c>
      <c r="G23" s="6">
        <v>10850</v>
      </c>
      <c r="H23" s="6">
        <v>4660</v>
      </c>
      <c r="I23" s="6">
        <v>4540</v>
      </c>
      <c r="J23" s="6"/>
      <c r="K23" s="6">
        <f t="shared" si="2"/>
        <v>-401.27985326787984</v>
      </c>
      <c r="L23" s="6">
        <f t="shared" si="3"/>
        <v>-360.73917009218007</v>
      </c>
      <c r="M23" s="6">
        <f t="shared" si="4"/>
        <v>-2.1269864222540917</v>
      </c>
      <c r="N23" s="6">
        <f t="shared" si="5"/>
        <v>491.91970883702015</v>
      </c>
      <c r="O23" s="6">
        <f t="shared" si="6"/>
        <v>2680</v>
      </c>
      <c r="P23" s="6">
        <f t="shared" si="7"/>
        <v>-240</v>
      </c>
      <c r="Q23" s="6">
        <f t="shared" si="8"/>
        <v>-170</v>
      </c>
      <c r="S23" s="21" t="s">
        <v>29</v>
      </c>
      <c r="T23" s="21" t="s">
        <v>46</v>
      </c>
      <c r="U23" s="21" t="s">
        <v>48</v>
      </c>
      <c r="V23" s="21" t="s">
        <v>49</v>
      </c>
      <c r="W23" s="21" t="s">
        <v>33</v>
      </c>
      <c r="X23" s="24"/>
      <c r="Y23" s="24"/>
      <c r="Z23" s="24"/>
      <c r="AA23" s="24"/>
      <c r="AB23" s="24"/>
      <c r="AC23" s="24"/>
      <c r="AD23" s="24"/>
      <c r="AE23" s="24"/>
    </row>
    <row r="24" spans="1:31">
      <c r="A24" s="34">
        <v>45425</v>
      </c>
      <c r="B24" s="10" t="s">
        <v>23</v>
      </c>
      <c r="C24" s="6">
        <v>3143.7747623428099</v>
      </c>
      <c r="D24" s="6">
        <v>923.56403134814104</v>
      </c>
      <c r="E24" s="6">
        <v>93.784634872170102</v>
      </c>
      <c r="F24" s="6">
        <v>7062.2449088563799</v>
      </c>
      <c r="G24" s="6">
        <v>11140</v>
      </c>
      <c r="H24" s="6">
        <v>5030</v>
      </c>
      <c r="I24" s="6">
        <v>4900</v>
      </c>
      <c r="J24" s="6"/>
      <c r="K24" s="6">
        <f t="shared" si="2"/>
        <v>464.96954384630999</v>
      </c>
      <c r="L24" s="6">
        <f t="shared" si="3"/>
        <v>-473.14097341023898</v>
      </c>
      <c r="M24" s="6">
        <f t="shared" si="4"/>
        <v>-5.0421547362168013</v>
      </c>
      <c r="N24" s="6">
        <f t="shared" si="5"/>
        <v>2276.15518166932</v>
      </c>
      <c r="O24" s="6">
        <f t="shared" si="6"/>
        <v>290</v>
      </c>
      <c r="P24" s="6">
        <f t="shared" si="7"/>
        <v>370</v>
      </c>
      <c r="Q24" s="6">
        <f t="shared" si="8"/>
        <v>360</v>
      </c>
      <c r="S24" s="21" t="s">
        <v>29</v>
      </c>
      <c r="T24" s="21" t="s">
        <v>46</v>
      </c>
      <c r="U24" s="21" t="s">
        <v>48</v>
      </c>
      <c r="V24" s="21" t="s">
        <v>49</v>
      </c>
      <c r="W24" s="21" t="s">
        <v>33</v>
      </c>
    </row>
    <row r="25" spans="1:31">
      <c r="A25" s="34">
        <v>45449</v>
      </c>
      <c r="B25" s="10" t="s">
        <v>23</v>
      </c>
      <c r="C25" s="6">
        <v>3533.0871248767698</v>
      </c>
      <c r="D25" s="6">
        <v>1221.22393370753</v>
      </c>
      <c r="E25" s="6">
        <v>100.730880707465</v>
      </c>
      <c r="F25" s="6">
        <v>6543.4649909740601</v>
      </c>
      <c r="G25" s="6">
        <v>11510</v>
      </c>
      <c r="H25" s="6">
        <v>5890</v>
      </c>
      <c r="I25" s="6">
        <v>5710</v>
      </c>
      <c r="J25" s="6"/>
      <c r="K25" s="6">
        <f t="shared" si="2"/>
        <v>389.31236253395991</v>
      </c>
      <c r="L25" s="6">
        <f t="shared" si="3"/>
        <v>297.65990235938898</v>
      </c>
      <c r="M25" s="6">
        <f t="shared" si="4"/>
        <v>6.9462458352949028</v>
      </c>
      <c r="N25" s="6">
        <f t="shared" si="5"/>
        <v>-518.77991788231975</v>
      </c>
      <c r="O25" s="6">
        <f t="shared" si="6"/>
        <v>370</v>
      </c>
      <c r="P25" s="6">
        <f t="shared" si="7"/>
        <v>860</v>
      </c>
      <c r="Q25" s="6">
        <f t="shared" si="8"/>
        <v>810</v>
      </c>
      <c r="S25" s="21" t="s">
        <v>29</v>
      </c>
      <c r="T25" s="21" t="s">
        <v>46</v>
      </c>
      <c r="U25" s="21" t="s">
        <v>50</v>
      </c>
      <c r="V25" s="21" t="s">
        <v>49</v>
      </c>
      <c r="W25" s="21" t="s">
        <v>33</v>
      </c>
    </row>
    <row r="26" spans="1:31">
      <c r="A26" s="34">
        <v>45495</v>
      </c>
      <c r="B26" s="10" t="s">
        <v>23</v>
      </c>
      <c r="C26" s="6">
        <v>3085.60961914062</v>
      </c>
      <c r="D26" s="6">
        <v>1176.24462890625</v>
      </c>
      <c r="E26" s="6">
        <v>97.895042419433594</v>
      </c>
      <c r="F26" s="6">
        <v>6187.9669189453098</v>
      </c>
      <c r="G26" s="6">
        <v>12250</v>
      </c>
      <c r="H26" s="6">
        <v>5990</v>
      </c>
      <c r="I26" s="6">
        <v>5790</v>
      </c>
      <c r="J26" s="6"/>
      <c r="K26" s="6">
        <f t="shared" si="2"/>
        <v>-447.47750573614985</v>
      </c>
      <c r="L26" s="6">
        <f t="shared" si="3"/>
        <v>-44.979304801280023</v>
      </c>
      <c r="M26" s="6">
        <f t="shared" si="4"/>
        <v>-2.835838288031411</v>
      </c>
      <c r="N26" s="6">
        <f t="shared" si="5"/>
        <v>-355.49807202875036</v>
      </c>
      <c r="O26" s="6">
        <f t="shared" si="6"/>
        <v>740</v>
      </c>
      <c r="P26" s="6">
        <f t="shared" si="7"/>
        <v>100</v>
      </c>
      <c r="Q26" s="6">
        <f t="shared" si="8"/>
        <v>80</v>
      </c>
      <c r="S26" s="21" t="s">
        <v>29</v>
      </c>
      <c r="T26" s="21" t="s">
        <v>46</v>
      </c>
      <c r="U26" s="21" t="s">
        <v>50</v>
      </c>
      <c r="V26" s="21" t="s">
        <v>49</v>
      </c>
      <c r="W26" s="21" t="s">
        <v>33</v>
      </c>
    </row>
    <row r="27" spans="1:31">
      <c r="A27" s="34">
        <v>45500</v>
      </c>
      <c r="B27" s="10" t="s">
        <v>23</v>
      </c>
      <c r="C27" s="6">
        <v>3051.64184570312</v>
      </c>
      <c r="D27" s="6">
        <v>1182.58752441406</v>
      </c>
      <c r="E27" s="6">
        <v>97.348526000976506</v>
      </c>
      <c r="F27" s="6">
        <v>6124.7497558593705</v>
      </c>
      <c r="G27" s="6">
        <v>12360</v>
      </c>
      <c r="H27" s="6">
        <v>6040</v>
      </c>
      <c r="I27" s="6">
        <v>5800</v>
      </c>
      <c r="J27" s="6"/>
      <c r="K27" s="6">
        <f t="shared" si="2"/>
        <v>-33.9677734375</v>
      </c>
      <c r="L27" s="6">
        <f t="shared" si="3"/>
        <v>6.3428955078099989</v>
      </c>
      <c r="M27" s="6">
        <f t="shared" si="4"/>
        <v>-0.54651641845708809</v>
      </c>
      <c r="N27" s="6">
        <f t="shared" si="5"/>
        <v>-63.217163085939319</v>
      </c>
      <c r="O27" s="6">
        <f t="shared" si="6"/>
        <v>110</v>
      </c>
      <c r="P27" s="6">
        <f t="shared" si="7"/>
        <v>50</v>
      </c>
      <c r="Q27" s="6">
        <f t="shared" si="8"/>
        <v>10</v>
      </c>
      <c r="S27" s="21" t="s">
        <v>29</v>
      </c>
      <c r="T27" s="21" t="s">
        <v>46</v>
      </c>
      <c r="U27" s="21" t="s">
        <v>50</v>
      </c>
      <c r="V27" s="21" t="s">
        <v>49</v>
      </c>
      <c r="W27" s="21" t="s">
        <v>33</v>
      </c>
    </row>
    <row r="28" spans="1:31">
      <c r="A28" s="34">
        <v>45513</v>
      </c>
      <c r="B28" s="10" t="s">
        <v>23</v>
      </c>
      <c r="C28" s="6">
        <v>3065.05541992187</v>
      </c>
      <c r="D28" s="6">
        <v>1235.49523925781</v>
      </c>
      <c r="E28" s="6">
        <v>92.365737915039006</v>
      </c>
      <c r="F28" s="6">
        <v>5969.0933227538999</v>
      </c>
      <c r="G28" s="6">
        <v>12680</v>
      </c>
      <c r="H28" s="6">
        <v>5980</v>
      </c>
      <c r="I28" s="6">
        <v>5910</v>
      </c>
      <c r="J28" s="6"/>
      <c r="K28" s="6">
        <f t="shared" si="2"/>
        <v>13.41357421875</v>
      </c>
      <c r="L28" s="6">
        <f t="shared" si="3"/>
        <v>52.90771484375</v>
      </c>
      <c r="M28" s="6">
        <f t="shared" si="4"/>
        <v>-4.9827880859375</v>
      </c>
      <c r="N28" s="6">
        <f t="shared" si="5"/>
        <v>-155.65643310547057</v>
      </c>
      <c r="O28" s="6">
        <f t="shared" si="6"/>
        <v>320</v>
      </c>
      <c r="P28" s="6">
        <f t="shared" si="7"/>
        <v>-60</v>
      </c>
      <c r="Q28" s="6">
        <f t="shared" si="8"/>
        <v>110</v>
      </c>
      <c r="S28" s="21" t="s">
        <v>29</v>
      </c>
      <c r="T28" s="21" t="s">
        <v>46</v>
      </c>
      <c r="U28" s="21" t="s">
        <v>50</v>
      </c>
      <c r="V28" s="21" t="s">
        <v>51</v>
      </c>
      <c r="W28" s="21" t="s">
        <v>33</v>
      </c>
    </row>
    <row r="29" spans="1:31" ht="29.1">
      <c r="A29" s="36">
        <v>45524</v>
      </c>
      <c r="B29" s="16" t="s">
        <v>23</v>
      </c>
      <c r="C29" s="17">
        <v>6525.4609375</v>
      </c>
      <c r="D29" s="17">
        <v>3028.80712890625</v>
      </c>
      <c r="E29" s="17">
        <v>100.70465087890599</v>
      </c>
      <c r="F29" s="17">
        <v>5358.4777832031205</v>
      </c>
      <c r="G29" s="17">
        <v>12970</v>
      </c>
      <c r="H29" s="17">
        <v>8150</v>
      </c>
      <c r="I29" s="17">
        <v>8990</v>
      </c>
      <c r="J29" s="22"/>
      <c r="K29" s="17">
        <f t="shared" si="2"/>
        <v>3460.40551757813</v>
      </c>
      <c r="L29" s="17">
        <f t="shared" si="3"/>
        <v>1793.31188964844</v>
      </c>
      <c r="M29" s="17">
        <f t="shared" si="4"/>
        <v>8.3389129638669885</v>
      </c>
      <c r="N29" s="17">
        <f t="shared" si="5"/>
        <v>-610.61553955077943</v>
      </c>
      <c r="O29" s="17">
        <f t="shared" si="6"/>
        <v>290</v>
      </c>
      <c r="P29" s="17">
        <f t="shared" si="7"/>
        <v>2170</v>
      </c>
      <c r="Q29" s="17">
        <f t="shared" si="8"/>
        <v>3080</v>
      </c>
      <c r="R29" s="15"/>
      <c r="S29" s="18" t="s">
        <v>52</v>
      </c>
      <c r="T29" s="15" t="s">
        <v>46</v>
      </c>
      <c r="U29" s="15" t="s">
        <v>53</v>
      </c>
      <c r="V29" s="18" t="s">
        <v>54</v>
      </c>
      <c r="W29" s="15" t="s">
        <v>55</v>
      </c>
    </row>
    <row r="30" spans="1:31" ht="29.1">
      <c r="A30" s="37">
        <v>45525</v>
      </c>
      <c r="B30" s="20" t="s">
        <v>23</v>
      </c>
      <c r="C30" s="22">
        <v>7347.23876953125</v>
      </c>
      <c r="D30" s="22">
        <v>4187.82177734375</v>
      </c>
      <c r="E30" s="22">
        <v>106.898048400878</v>
      </c>
      <c r="F30" s="22">
        <v>4300.1419067382803</v>
      </c>
      <c r="G30" s="22">
        <v>13010</v>
      </c>
      <c r="H30" s="22">
        <v>8470</v>
      </c>
      <c r="I30" s="22">
        <v>8260</v>
      </c>
      <c r="J30" s="22"/>
      <c r="K30" s="22">
        <f t="shared" si="2"/>
        <v>821.77783203125</v>
      </c>
      <c r="L30" s="22">
        <f t="shared" si="3"/>
        <v>1159.0146484375</v>
      </c>
      <c r="M30" s="22">
        <f t="shared" si="4"/>
        <v>6.1933975219720026</v>
      </c>
      <c r="N30" s="22">
        <f t="shared" si="5"/>
        <v>-1058.3358764648401</v>
      </c>
      <c r="O30" s="22">
        <f t="shared" si="6"/>
        <v>40</v>
      </c>
      <c r="P30" s="22">
        <f t="shared" si="7"/>
        <v>320</v>
      </c>
      <c r="Q30" s="22">
        <f t="shared" si="8"/>
        <v>-730</v>
      </c>
      <c r="R30" s="21"/>
      <c r="S30" s="19" t="s">
        <v>52</v>
      </c>
      <c r="T30" s="21" t="s">
        <v>46</v>
      </c>
      <c r="U30" s="21" t="s">
        <v>53</v>
      </c>
      <c r="V30" s="23" t="s">
        <v>54</v>
      </c>
      <c r="W30" s="21" t="s">
        <v>55</v>
      </c>
    </row>
    <row r="31" spans="1:31" ht="29.1">
      <c r="A31" s="37">
        <v>45538</v>
      </c>
      <c r="B31" s="20" t="s">
        <v>23</v>
      </c>
      <c r="C31" s="22">
        <v>4959.755859375</v>
      </c>
      <c r="D31" s="22">
        <v>2361.15966796875</v>
      </c>
      <c r="E31" s="22">
        <v>99.659858703613196</v>
      </c>
      <c r="F31" s="22">
        <v>5239.3630981445303</v>
      </c>
      <c r="G31" s="22">
        <v>13340</v>
      </c>
      <c r="H31" s="22">
        <v>7140</v>
      </c>
      <c r="I31" s="22">
        <v>7020</v>
      </c>
      <c r="J31" s="22"/>
      <c r="K31" s="22">
        <f t="shared" si="2"/>
        <v>-2387.48291015625</v>
      </c>
      <c r="L31" s="22">
        <f t="shared" si="3"/>
        <v>-1826.662109375</v>
      </c>
      <c r="M31" s="22">
        <f t="shared" si="4"/>
        <v>-7.2381896972648008</v>
      </c>
      <c r="N31" s="22">
        <f t="shared" si="5"/>
        <v>939.22119140625</v>
      </c>
      <c r="O31" s="22">
        <f t="shared" si="6"/>
        <v>330</v>
      </c>
      <c r="P31" s="22">
        <f t="shared" si="7"/>
        <v>-1330</v>
      </c>
      <c r="Q31" s="22">
        <f t="shared" si="8"/>
        <v>-1240</v>
      </c>
      <c r="R31" s="21"/>
      <c r="S31" s="19" t="s">
        <v>52</v>
      </c>
      <c r="T31" s="21" t="s">
        <v>46</v>
      </c>
      <c r="U31" s="21" t="s">
        <v>53</v>
      </c>
      <c r="V31" s="23" t="s">
        <v>54</v>
      </c>
      <c r="W31" s="21" t="s">
        <v>55</v>
      </c>
    </row>
    <row r="32" spans="1:31" ht="29.1">
      <c r="A32" s="37">
        <v>45547</v>
      </c>
      <c r="B32" s="20" t="s">
        <v>23</v>
      </c>
      <c r="C32" s="22">
        <v>4721.21728515625</v>
      </c>
      <c r="D32" s="22">
        <v>2251.17724609375</v>
      </c>
      <c r="E32" s="22">
        <v>98.632148742675696</v>
      </c>
      <c r="F32" s="22">
        <v>5231.7863464355396</v>
      </c>
      <c r="G32" s="22">
        <v>13570</v>
      </c>
      <c r="H32" s="22">
        <v>7150</v>
      </c>
      <c r="I32" s="22">
        <v>7000</v>
      </c>
      <c r="J32" s="22"/>
      <c r="K32" s="22">
        <f t="shared" si="2"/>
        <v>-238.53857421875</v>
      </c>
      <c r="L32" s="22">
        <f t="shared" si="3"/>
        <v>-109.982421875</v>
      </c>
      <c r="M32" s="22">
        <f t="shared" si="4"/>
        <v>-1.0277099609375</v>
      </c>
      <c r="N32" s="22">
        <f t="shared" si="5"/>
        <v>-7.5767517089907415</v>
      </c>
      <c r="O32" s="22">
        <f t="shared" si="6"/>
        <v>230</v>
      </c>
      <c r="P32" s="22">
        <f t="shared" si="7"/>
        <v>10</v>
      </c>
      <c r="Q32" s="22">
        <f t="shared" si="8"/>
        <v>-20</v>
      </c>
      <c r="R32" s="21"/>
      <c r="S32" s="19" t="s">
        <v>52</v>
      </c>
      <c r="T32" s="21" t="s">
        <v>46</v>
      </c>
      <c r="U32" s="21" t="s">
        <v>53</v>
      </c>
      <c r="V32" s="23" t="s">
        <v>54</v>
      </c>
      <c r="W32" s="21" t="s">
        <v>55</v>
      </c>
    </row>
    <row r="33" spans="1:23" ht="29.1">
      <c r="A33" s="37">
        <v>45553</v>
      </c>
      <c r="B33" s="20" t="s">
        <v>23</v>
      </c>
      <c r="C33" s="22">
        <v>4653.32666015625</v>
      </c>
      <c r="D33" s="22">
        <v>2143.60717773437</v>
      </c>
      <c r="E33" s="22">
        <v>96.753265380859304</v>
      </c>
      <c r="F33" s="22">
        <v>5393.3876037597602</v>
      </c>
      <c r="G33" s="22">
        <v>13710</v>
      </c>
      <c r="H33" s="22">
        <v>7150</v>
      </c>
      <c r="I33" s="22">
        <v>6990</v>
      </c>
      <c r="J33" s="22"/>
      <c r="K33" s="22">
        <f t="shared" si="2"/>
        <v>-67.890625</v>
      </c>
      <c r="L33" s="22">
        <f t="shared" si="3"/>
        <v>-107.57006835938</v>
      </c>
      <c r="M33" s="22">
        <f t="shared" si="4"/>
        <v>-1.878883361816392</v>
      </c>
      <c r="N33" s="22">
        <f t="shared" si="5"/>
        <v>161.60125732422057</v>
      </c>
      <c r="O33" s="22">
        <f t="shared" si="6"/>
        <v>140</v>
      </c>
      <c r="P33" s="22">
        <f t="shared" si="7"/>
        <v>0</v>
      </c>
      <c r="Q33" s="22">
        <f t="shared" si="8"/>
        <v>-10</v>
      </c>
      <c r="R33" s="21"/>
      <c r="S33" s="19" t="s">
        <v>52</v>
      </c>
      <c r="T33" s="21" t="s">
        <v>46</v>
      </c>
      <c r="U33" s="21" t="s">
        <v>53</v>
      </c>
      <c r="V33" s="23" t="s">
        <v>54</v>
      </c>
      <c r="W33" s="21" t="s">
        <v>55</v>
      </c>
    </row>
    <row r="34" spans="1:23" ht="29.1">
      <c r="A34" s="37">
        <v>45566</v>
      </c>
      <c r="B34" s="20" t="s">
        <v>23</v>
      </c>
      <c r="C34" s="22">
        <v>4862.8330078125</v>
      </c>
      <c r="D34" s="22">
        <v>2178.296875</v>
      </c>
      <c r="E34" s="22">
        <v>98.065727233886705</v>
      </c>
      <c r="F34" s="22">
        <v>5520.5188751220703</v>
      </c>
      <c r="G34" s="22">
        <v>14010</v>
      </c>
      <c r="H34" s="22">
        <v>7010</v>
      </c>
      <c r="I34" s="22">
        <v>6830</v>
      </c>
      <c r="J34" s="22"/>
      <c r="K34" s="22">
        <f t="shared" si="2"/>
        <v>209.50634765625</v>
      </c>
      <c r="L34" s="22">
        <f t="shared" si="3"/>
        <v>34.689697265630002</v>
      </c>
      <c r="M34" s="22">
        <f t="shared" si="4"/>
        <v>1.3124618530274006</v>
      </c>
      <c r="N34" s="22">
        <f t="shared" si="5"/>
        <v>127.13127136231014</v>
      </c>
      <c r="O34" s="22">
        <f t="shared" si="6"/>
        <v>300</v>
      </c>
      <c r="P34" s="22">
        <f t="shared" si="7"/>
        <v>-140</v>
      </c>
      <c r="Q34" s="22">
        <f t="shared" si="8"/>
        <v>-160</v>
      </c>
      <c r="R34" s="21"/>
      <c r="S34" s="19" t="s">
        <v>52</v>
      </c>
      <c r="T34" s="21" t="s">
        <v>46</v>
      </c>
      <c r="U34" s="21" t="s">
        <v>53</v>
      </c>
      <c r="V34" s="23" t="s">
        <v>54</v>
      </c>
      <c r="W34" s="21" t="s">
        <v>55</v>
      </c>
    </row>
    <row r="35" spans="1:23" ht="29.1">
      <c r="A35" s="37">
        <v>45580</v>
      </c>
      <c r="B35" s="20" t="s">
        <v>23</v>
      </c>
      <c r="C35" s="22">
        <v>4662.88232421875</v>
      </c>
      <c r="D35" s="22">
        <v>2168.40234375</v>
      </c>
      <c r="E35" s="22">
        <v>95.549278259277301</v>
      </c>
      <c r="F35" s="22">
        <v>5349.6524810790997</v>
      </c>
      <c r="G35" s="22">
        <v>14300</v>
      </c>
      <c r="H35" s="22">
        <v>7090</v>
      </c>
      <c r="I35" s="22">
        <v>6920</v>
      </c>
      <c r="J35" s="22"/>
      <c r="K35" s="22">
        <f t="shared" si="2"/>
        <v>-199.95068359375</v>
      </c>
      <c r="L35" s="22">
        <f t="shared" si="3"/>
        <v>-9.89453125</v>
      </c>
      <c r="M35" s="22">
        <f t="shared" si="4"/>
        <v>-2.5164489746094034</v>
      </c>
      <c r="N35" s="22">
        <f t="shared" si="5"/>
        <v>-170.86639404297057</v>
      </c>
      <c r="O35" s="22">
        <f t="shared" si="6"/>
        <v>290</v>
      </c>
      <c r="P35" s="22">
        <f t="shared" si="7"/>
        <v>80</v>
      </c>
      <c r="Q35" s="22">
        <f t="shared" si="8"/>
        <v>90</v>
      </c>
      <c r="R35" s="21"/>
      <c r="S35" s="19" t="s">
        <v>52</v>
      </c>
      <c r="T35" s="21" t="s">
        <v>46</v>
      </c>
      <c r="U35" s="21" t="s">
        <v>53</v>
      </c>
      <c r="V35" s="23" t="s">
        <v>54</v>
      </c>
      <c r="W35" s="21" t="s">
        <v>55</v>
      </c>
    </row>
    <row r="36" spans="1:23" ht="29.1">
      <c r="A36" s="37">
        <v>45608</v>
      </c>
      <c r="B36" s="20" t="s">
        <v>23</v>
      </c>
      <c r="C36" s="22">
        <v>4481.9677734375</v>
      </c>
      <c r="D36" s="22">
        <v>1885.86401367187</v>
      </c>
      <c r="E36" s="22">
        <v>95.536117553710895</v>
      </c>
      <c r="F36" s="22">
        <v>5792.3301696777298</v>
      </c>
      <c r="G36" s="22">
        <v>14810</v>
      </c>
      <c r="H36" s="22">
        <v>7310</v>
      </c>
      <c r="I36" s="22">
        <v>7200</v>
      </c>
      <c r="J36" s="22"/>
      <c r="K36" s="22">
        <f t="shared" si="2"/>
        <v>-180.91455078125</v>
      </c>
      <c r="L36" s="22">
        <f t="shared" si="3"/>
        <v>-282.53833007813</v>
      </c>
      <c r="M36" s="22">
        <f t="shared" si="4"/>
        <v>-1.316070556640625E-2</v>
      </c>
      <c r="N36" s="22">
        <f t="shared" si="5"/>
        <v>442.67768859863008</v>
      </c>
      <c r="O36" s="22">
        <f t="shared" si="6"/>
        <v>510</v>
      </c>
      <c r="P36" s="22">
        <f t="shared" si="7"/>
        <v>220</v>
      </c>
      <c r="Q36" s="22">
        <f t="shared" si="8"/>
        <v>280</v>
      </c>
      <c r="R36" s="21"/>
      <c r="S36" s="19" t="s">
        <v>52</v>
      </c>
      <c r="T36" s="21" t="s">
        <v>46</v>
      </c>
      <c r="U36" s="21" t="s">
        <v>53</v>
      </c>
      <c r="V36" s="23" t="s">
        <v>54</v>
      </c>
      <c r="W36" s="21" t="s">
        <v>55</v>
      </c>
    </row>
    <row r="37" spans="1:23" ht="29.1">
      <c r="A37" s="37">
        <v>45622</v>
      </c>
      <c r="B37" s="20" t="s">
        <v>23</v>
      </c>
      <c r="C37" s="22">
        <v>4646.79443359375</v>
      </c>
      <c r="D37" s="22">
        <v>1751.44958496093</v>
      </c>
      <c r="E37" s="22">
        <v>95.740364074707003</v>
      </c>
      <c r="F37" s="22">
        <v>6230.8433532714798</v>
      </c>
      <c r="G37" s="22">
        <v>15070</v>
      </c>
      <c r="H37" s="22">
        <v>7290</v>
      </c>
      <c r="I37" s="22">
        <v>7190</v>
      </c>
      <c r="J37" s="22"/>
      <c r="K37" s="22">
        <f t="shared" si="2"/>
        <v>164.82666015625</v>
      </c>
      <c r="L37" s="22">
        <f t="shared" si="3"/>
        <v>-134.41442871094</v>
      </c>
      <c r="M37" s="22">
        <f t="shared" si="4"/>
        <v>0.20424652099610796</v>
      </c>
      <c r="N37" s="22">
        <f t="shared" si="5"/>
        <v>438.51318359375</v>
      </c>
      <c r="O37" s="22">
        <f t="shared" si="6"/>
        <v>260</v>
      </c>
      <c r="P37" s="22">
        <f t="shared" si="7"/>
        <v>-20</v>
      </c>
      <c r="Q37" s="22">
        <f t="shared" si="8"/>
        <v>-10</v>
      </c>
      <c r="R37" s="21"/>
      <c r="S37" s="19" t="s">
        <v>52</v>
      </c>
      <c r="T37" s="21" t="s">
        <v>46</v>
      </c>
      <c r="U37" s="21" t="s">
        <v>53</v>
      </c>
      <c r="V37" s="23" t="s">
        <v>54</v>
      </c>
      <c r="W37" s="21" t="s">
        <v>55</v>
      </c>
    </row>
    <row r="38" spans="1:23" ht="29.1">
      <c r="A38" s="37">
        <v>45625</v>
      </c>
      <c r="B38" s="20" t="s">
        <v>23</v>
      </c>
      <c r="C38" s="22">
        <v>4763.27001953125</v>
      </c>
      <c r="D38" s="22">
        <v>1833.87109375</v>
      </c>
      <c r="E38" s="22">
        <v>95.005912780761705</v>
      </c>
      <c r="F38" s="22">
        <v>6149.9744415283203</v>
      </c>
      <c r="G38" s="22">
        <v>15110</v>
      </c>
      <c r="H38" s="22">
        <v>7250</v>
      </c>
      <c r="I38" s="22">
        <v>7070</v>
      </c>
      <c r="J38" s="22"/>
      <c r="K38" s="22">
        <f t="shared" si="2"/>
        <v>116.4755859375</v>
      </c>
      <c r="L38" s="22">
        <f t="shared" si="3"/>
        <v>82.421508789070003</v>
      </c>
      <c r="M38" s="22">
        <f t="shared" si="4"/>
        <v>-0.73445129394529829</v>
      </c>
      <c r="N38" s="22">
        <f t="shared" si="5"/>
        <v>-80.868911743159515</v>
      </c>
      <c r="O38" s="22">
        <f t="shared" si="6"/>
        <v>40</v>
      </c>
      <c r="P38" s="22">
        <f t="shared" si="7"/>
        <v>-40</v>
      </c>
      <c r="Q38" s="22">
        <f t="shared" si="8"/>
        <v>-120</v>
      </c>
      <c r="R38" s="21"/>
      <c r="S38" s="19" t="s">
        <v>52</v>
      </c>
      <c r="T38" s="21" t="s">
        <v>46</v>
      </c>
      <c r="U38" s="21" t="s">
        <v>53</v>
      </c>
      <c r="V38" s="23" t="s">
        <v>54</v>
      </c>
      <c r="W38" s="21" t="s">
        <v>55</v>
      </c>
    </row>
    <row r="39" spans="1:23" ht="29.1">
      <c r="A39" s="37">
        <v>45652</v>
      </c>
      <c r="B39" s="20" t="s">
        <v>23</v>
      </c>
      <c r="C39" s="22">
        <v>4777.42333984375</v>
      </c>
      <c r="D39" s="22">
        <v>1827.67114257812</v>
      </c>
      <c r="E39" s="22">
        <v>95.679595947265597</v>
      </c>
      <c r="F39" s="22">
        <v>6174.3579864501899</v>
      </c>
      <c r="G39" s="22">
        <v>15470</v>
      </c>
      <c r="H39" s="22">
        <v>7240</v>
      </c>
      <c r="I39" s="22">
        <v>7080</v>
      </c>
      <c r="J39" s="22"/>
      <c r="K39" s="22">
        <f t="shared" si="2"/>
        <v>14.1533203125</v>
      </c>
      <c r="L39" s="22">
        <f t="shared" si="3"/>
        <v>-6.1999511718800022</v>
      </c>
      <c r="M39" s="22">
        <f t="shared" si="4"/>
        <v>0.67368316650389204</v>
      </c>
      <c r="N39" s="22">
        <f t="shared" si="5"/>
        <v>24.383544921869543</v>
      </c>
      <c r="O39" s="22">
        <f t="shared" si="6"/>
        <v>360</v>
      </c>
      <c r="P39" s="22">
        <f t="shared" si="7"/>
        <v>-10</v>
      </c>
      <c r="Q39" s="22">
        <f t="shared" si="8"/>
        <v>10</v>
      </c>
      <c r="R39" s="21"/>
      <c r="S39" s="19" t="s">
        <v>52</v>
      </c>
      <c r="T39" s="21" t="s">
        <v>46</v>
      </c>
      <c r="U39" s="21" t="s">
        <v>53</v>
      </c>
      <c r="V39" s="23" t="s">
        <v>54</v>
      </c>
      <c r="W39" s="21" t="s">
        <v>55</v>
      </c>
    </row>
    <row r="40" spans="1:23" ht="29.1">
      <c r="A40" s="37">
        <v>45679</v>
      </c>
      <c r="B40" s="20" t="s">
        <v>23</v>
      </c>
      <c r="C40" s="22">
        <v>5076.7802734375</v>
      </c>
      <c r="D40" s="22">
        <v>1905.14282226562</v>
      </c>
      <c r="E40" s="22">
        <v>97.954940795898395</v>
      </c>
      <c r="F40" s="22">
        <v>6247.3403930663999</v>
      </c>
      <c r="G40" s="22">
        <v>15700</v>
      </c>
      <c r="H40" s="22">
        <v>7240</v>
      </c>
      <c r="I40" s="22">
        <v>7090</v>
      </c>
      <c r="J40" s="22"/>
      <c r="K40" s="22">
        <f t="shared" si="2"/>
        <v>299.35693359375</v>
      </c>
      <c r="L40" s="22">
        <f t="shared" si="3"/>
        <v>77.4716796875</v>
      </c>
      <c r="M40" s="22">
        <f t="shared" si="4"/>
        <v>2.2753448486327983</v>
      </c>
      <c r="N40" s="22">
        <f t="shared" si="5"/>
        <v>72.982406616210028</v>
      </c>
      <c r="O40" s="22">
        <f t="shared" si="6"/>
        <v>230</v>
      </c>
      <c r="P40" s="22">
        <f t="shared" si="7"/>
        <v>0</v>
      </c>
      <c r="Q40" s="22">
        <f t="shared" si="8"/>
        <v>10</v>
      </c>
      <c r="R40" s="21"/>
      <c r="S40" s="19" t="s">
        <v>52</v>
      </c>
      <c r="T40" s="21" t="s">
        <v>46</v>
      </c>
      <c r="U40" s="21" t="s">
        <v>53</v>
      </c>
      <c r="V40" s="23" t="s">
        <v>54</v>
      </c>
      <c r="W40" s="21" t="s">
        <v>55</v>
      </c>
    </row>
    <row r="41" spans="1:23" ht="29.1">
      <c r="A41" s="37">
        <v>45702</v>
      </c>
      <c r="B41" s="20" t="s">
        <v>23</v>
      </c>
      <c r="C41" s="22">
        <v>4077.03930664062</v>
      </c>
      <c r="D41" s="22">
        <v>1383.94287109375</v>
      </c>
      <c r="E41" s="22">
        <v>98.451339721679602</v>
      </c>
      <c r="F41" s="22">
        <v>6605.5198669433503</v>
      </c>
      <c r="G41" s="22">
        <v>15840</v>
      </c>
      <c r="H41" s="22">
        <v>7550</v>
      </c>
      <c r="I41" s="22">
        <v>7340</v>
      </c>
      <c r="J41" s="22"/>
      <c r="K41" s="22">
        <f t="shared" si="2"/>
        <v>-999.74096679688</v>
      </c>
      <c r="L41" s="22">
        <f t="shared" si="3"/>
        <v>-521.19995117187</v>
      </c>
      <c r="M41" s="22">
        <f t="shared" si="4"/>
        <v>0.49639892578120737</v>
      </c>
      <c r="N41" s="22">
        <f t="shared" si="5"/>
        <v>358.1794738769504</v>
      </c>
      <c r="O41" s="22">
        <f t="shared" si="6"/>
        <v>140</v>
      </c>
      <c r="P41" s="22">
        <f t="shared" si="7"/>
        <v>310</v>
      </c>
      <c r="Q41" s="22">
        <f t="shared" si="8"/>
        <v>250</v>
      </c>
      <c r="R41" s="21"/>
      <c r="S41" s="19" t="s">
        <v>52</v>
      </c>
      <c r="T41" s="21" t="s">
        <v>46</v>
      </c>
      <c r="U41" s="21" t="s">
        <v>53</v>
      </c>
      <c r="V41" s="23" t="s">
        <v>54</v>
      </c>
      <c r="W41" s="21" t="s">
        <v>55</v>
      </c>
    </row>
    <row r="42" spans="1:23" ht="29.1">
      <c r="A42" s="37">
        <v>45707</v>
      </c>
      <c r="B42" s="20" t="s">
        <v>23</v>
      </c>
      <c r="C42" s="22">
        <v>4085.43115234375</v>
      </c>
      <c r="D42" s="22">
        <v>1416.12097167968</v>
      </c>
      <c r="E42" s="22">
        <v>98.2777099609375</v>
      </c>
      <c r="F42" s="22">
        <v>6533.7295532226499</v>
      </c>
      <c r="G42" s="22">
        <v>15870</v>
      </c>
      <c r="H42" s="22">
        <v>7650</v>
      </c>
      <c r="I42" s="22">
        <v>7480</v>
      </c>
      <c r="J42" s="22"/>
      <c r="K42" s="22">
        <f t="shared" si="2"/>
        <v>8.3918457031300022</v>
      </c>
      <c r="L42" s="22">
        <f t="shared" si="3"/>
        <v>32.178100585929997</v>
      </c>
      <c r="M42" s="22">
        <f t="shared" si="4"/>
        <v>-0.17362976074210223</v>
      </c>
      <c r="N42" s="22">
        <f t="shared" si="5"/>
        <v>-71.790313720700397</v>
      </c>
      <c r="O42" s="22">
        <f t="shared" si="6"/>
        <v>30</v>
      </c>
      <c r="P42" s="22">
        <f t="shared" si="7"/>
        <v>100</v>
      </c>
      <c r="Q42" s="22">
        <f t="shared" si="8"/>
        <v>140</v>
      </c>
      <c r="R42" s="21"/>
      <c r="S42" s="19" t="s">
        <v>52</v>
      </c>
      <c r="T42" s="21" t="s">
        <v>46</v>
      </c>
      <c r="U42" s="21" t="s">
        <v>53</v>
      </c>
      <c r="V42" s="23" t="s">
        <v>54</v>
      </c>
      <c r="W42" s="21" t="s">
        <v>55</v>
      </c>
    </row>
    <row r="43" spans="1:23" ht="29.1">
      <c r="A43" s="37">
        <v>45729</v>
      </c>
      <c r="B43" s="20" t="s">
        <v>23</v>
      </c>
      <c r="C43" s="22">
        <v>5186.0263671875</v>
      </c>
      <c r="D43" s="22">
        <v>1900.38293457031</v>
      </c>
      <c r="E43" s="22">
        <v>98.142150878906193</v>
      </c>
      <c r="F43" s="22">
        <v>6335.5701446533203</v>
      </c>
      <c r="G43" s="22">
        <v>15910</v>
      </c>
      <c r="H43" s="22">
        <v>7310</v>
      </c>
      <c r="I43" s="22">
        <v>7110</v>
      </c>
      <c r="J43" s="22"/>
      <c r="K43" s="22">
        <f t="shared" si="2"/>
        <v>1100.59521484375</v>
      </c>
      <c r="L43" s="22">
        <f t="shared" si="3"/>
        <v>484.26196289063</v>
      </c>
      <c r="M43" s="22">
        <f t="shared" si="4"/>
        <v>-0.13555908203130684</v>
      </c>
      <c r="N43" s="22">
        <f t="shared" si="5"/>
        <v>-198.15940856932957</v>
      </c>
      <c r="O43" s="22">
        <f t="shared" si="6"/>
        <v>40</v>
      </c>
      <c r="P43" s="22">
        <f t="shared" si="7"/>
        <v>-340</v>
      </c>
      <c r="Q43" s="22">
        <f t="shared" si="8"/>
        <v>-370</v>
      </c>
      <c r="R43" s="21"/>
      <c r="S43" s="19" t="s">
        <v>52</v>
      </c>
      <c r="T43" s="21" t="s">
        <v>46</v>
      </c>
      <c r="U43" s="21" t="s">
        <v>53</v>
      </c>
      <c r="V43" s="23" t="s">
        <v>54</v>
      </c>
      <c r="W43" s="21" t="s">
        <v>55</v>
      </c>
    </row>
    <row r="44" spans="1:23" ht="29.1">
      <c r="A44" s="37">
        <v>45755</v>
      </c>
      <c r="B44" s="20" t="s">
        <v>23</v>
      </c>
      <c r="C44" s="22">
        <v>5830.42919921875</v>
      </c>
      <c r="D44" s="22">
        <v>1833.87927246093</v>
      </c>
      <c r="E44" s="22">
        <v>114.504638671875</v>
      </c>
      <c r="F44" s="22">
        <v>6854.6409606933503</v>
      </c>
      <c r="G44" s="22">
        <v>15530</v>
      </c>
      <c r="H44" s="22">
        <v>7390</v>
      </c>
      <c r="I44" s="22">
        <v>7170</v>
      </c>
      <c r="J44" s="22"/>
      <c r="K44" s="22">
        <f t="shared" si="2"/>
        <v>644.40283203125</v>
      </c>
      <c r="L44" s="22">
        <f t="shared" si="3"/>
        <v>-66.503662109380002</v>
      </c>
      <c r="M44" s="22">
        <f t="shared" si="4"/>
        <v>16.362487792968807</v>
      </c>
      <c r="N44" s="22">
        <f t="shared" si="5"/>
        <v>519.07081604002997</v>
      </c>
      <c r="O44" s="22">
        <f t="shared" si="6"/>
        <v>-380</v>
      </c>
      <c r="P44" s="22">
        <f t="shared" si="7"/>
        <v>80</v>
      </c>
      <c r="Q44" s="22">
        <f t="shared" si="8"/>
        <v>60</v>
      </c>
      <c r="R44" s="21"/>
      <c r="S44" s="19" t="s">
        <v>52</v>
      </c>
      <c r="T44" s="21" t="s">
        <v>46</v>
      </c>
      <c r="U44" s="21" t="s">
        <v>53</v>
      </c>
      <c r="V44" s="23" t="s">
        <v>54</v>
      </c>
      <c r="W44" s="21" t="s">
        <v>55</v>
      </c>
    </row>
    <row r="45" spans="1:23" ht="29.1">
      <c r="A45" s="37">
        <v>45770</v>
      </c>
      <c r="B45" s="20" t="s">
        <v>23</v>
      </c>
      <c r="C45" s="22">
        <v>5914.7861328125</v>
      </c>
      <c r="D45" s="22">
        <v>1956.45483398437</v>
      </c>
      <c r="E45" s="22">
        <v>113.22378540039</v>
      </c>
      <c r="F45" s="22">
        <v>6692.2645568847602</v>
      </c>
      <c r="G45" s="22">
        <v>15360</v>
      </c>
      <c r="H45" s="22">
        <v>7560</v>
      </c>
      <c r="I45" s="22">
        <v>7330</v>
      </c>
      <c r="J45" s="22"/>
      <c r="K45" s="22">
        <f t="shared" si="2"/>
        <v>84.35693359375</v>
      </c>
      <c r="L45" s="22">
        <f t="shared" si="3"/>
        <v>122.57556152344</v>
      </c>
      <c r="M45" s="22">
        <f t="shared" si="4"/>
        <v>-1.2808532714850003</v>
      </c>
      <c r="N45" s="22">
        <f t="shared" si="5"/>
        <v>-162.37640380859011</v>
      </c>
      <c r="O45" s="22">
        <f t="shared" si="6"/>
        <v>-170</v>
      </c>
      <c r="P45" s="22">
        <f t="shared" si="7"/>
        <v>170</v>
      </c>
      <c r="Q45" s="22">
        <f t="shared" si="8"/>
        <v>160</v>
      </c>
      <c r="R45" s="21"/>
      <c r="S45" s="19" t="s">
        <v>52</v>
      </c>
      <c r="T45" s="21" t="s">
        <v>46</v>
      </c>
      <c r="U45" s="21" t="s">
        <v>53</v>
      </c>
      <c r="V45" s="23" t="s">
        <v>54</v>
      </c>
      <c r="W45" s="21" t="s">
        <v>55</v>
      </c>
    </row>
  </sheetData>
  <phoneticPr fontId="2" type="noConversion"/>
  <conditionalFormatting sqref="C2:C4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4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4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4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4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4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4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4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4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L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DD43-FE7B-4E3D-9C42-E2210491ECDC}">
  <dimension ref="A1:AE50"/>
  <sheetViews>
    <sheetView zoomScale="55" zoomScaleNormal="55" workbookViewId="0">
      <pane ySplit="1" topLeftCell="A2" activePane="bottomLeft" state="frozen"/>
      <selection pane="bottomLeft" activeCell="S8" sqref="S8"/>
    </sheetView>
  </sheetViews>
  <sheetFormatPr defaultRowHeight="14.45"/>
  <cols>
    <col min="1" max="1" width="13.140625" bestFit="1" customWidth="1"/>
    <col min="2" max="2" width="13.42578125" bestFit="1" customWidth="1"/>
    <col min="3" max="5" width="14.85546875" customWidth="1"/>
    <col min="6" max="6" width="18" bestFit="1" customWidth="1"/>
    <col min="7" max="9" width="14.85546875" customWidth="1"/>
    <col min="10" max="10" width="10.42578125" customWidth="1"/>
    <col min="11" max="11" width="15.28515625" hidden="1" customWidth="1"/>
    <col min="12" max="12" width="11.42578125" hidden="1" customWidth="1"/>
    <col min="13" max="13" width="13" hidden="1" customWidth="1"/>
    <col min="14" max="14" width="13.42578125" hidden="1" customWidth="1"/>
    <col min="15" max="15" width="16.42578125" hidden="1" customWidth="1"/>
    <col min="16" max="16" width="16.85546875" hidden="1" customWidth="1"/>
    <col min="17" max="17" width="16" hidden="1" customWidth="1"/>
    <col min="18" max="18" width="5" hidden="1" customWidth="1"/>
    <col min="19" max="19" width="19.5703125" customWidth="1"/>
    <col min="20" max="20" width="26.42578125" bestFit="1" customWidth="1"/>
    <col min="21" max="21" width="32.5703125" bestFit="1" customWidth="1"/>
    <col min="22" max="22" width="56.28515625" customWidth="1"/>
    <col min="23" max="23" width="100.42578125" bestFit="1" customWidth="1"/>
    <col min="24" max="24" width="4.42578125" customWidth="1"/>
    <col min="25" max="25" width="14.85546875" customWidth="1"/>
    <col min="26" max="27" width="16" customWidth="1"/>
    <col min="29" max="29" width="31.28515625" bestFit="1" customWidth="1"/>
    <col min="30" max="30" width="62.7109375" customWidth="1"/>
    <col min="31" max="31" width="37" bestFit="1" customWidth="1"/>
  </cols>
  <sheetData>
    <row r="1" spans="1:31">
      <c r="A1" s="5" t="s">
        <v>0</v>
      </c>
      <c r="B1" s="3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31">
      <c r="A2" s="2">
        <v>45011</v>
      </c>
      <c r="B2" s="32" t="s">
        <v>56</v>
      </c>
      <c r="C2" s="6">
        <v>8491.4427392613507</v>
      </c>
      <c r="D2" s="6">
        <v>6717.0710402875402</v>
      </c>
      <c r="E2" s="6">
        <v>112.76313306784201</v>
      </c>
      <c r="F2" s="6">
        <v>2085</v>
      </c>
      <c r="G2" s="6">
        <v>7400</v>
      </c>
      <c r="H2" s="6">
        <v>7410</v>
      </c>
      <c r="I2" s="6">
        <v>7090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S2" s="15" t="s">
        <v>24</v>
      </c>
      <c r="T2" s="15" t="s">
        <v>25</v>
      </c>
      <c r="U2" s="15" t="s">
        <v>26</v>
      </c>
      <c r="V2" s="15" t="s">
        <v>27</v>
      </c>
      <c r="W2" s="15" t="s">
        <v>28</v>
      </c>
    </row>
    <row r="3" spans="1:31">
      <c r="A3" s="2">
        <v>45012</v>
      </c>
      <c r="B3" s="32" t="s">
        <v>56</v>
      </c>
      <c r="C3" s="6">
        <v>8246.6951217298592</v>
      </c>
      <c r="D3" s="6">
        <v>7148.9194242912799</v>
      </c>
      <c r="E3" s="6">
        <v>117.076653065928</v>
      </c>
      <c r="F3" s="6">
        <v>1330</v>
      </c>
      <c r="G3" s="6">
        <v>7210</v>
      </c>
      <c r="H3" s="6">
        <v>7220</v>
      </c>
      <c r="I3" s="6">
        <v>6880</v>
      </c>
      <c r="K3" s="6">
        <f>C3-C2</f>
        <v>-244.74761753149141</v>
      </c>
      <c r="L3" s="6">
        <f>D3-D2</f>
        <v>431.84838400373974</v>
      </c>
      <c r="M3" s="6">
        <f>E3-E2</f>
        <v>4.3135199980859937</v>
      </c>
      <c r="N3" s="6">
        <f t="shared" ref="N3:Q3" si="0">F3-F2</f>
        <v>-755</v>
      </c>
      <c r="O3" s="6">
        <f t="shared" si="0"/>
        <v>-190</v>
      </c>
      <c r="P3" s="6">
        <f t="shared" si="0"/>
        <v>-190</v>
      </c>
      <c r="Q3" s="6">
        <f t="shared" si="0"/>
        <v>-210</v>
      </c>
      <c r="S3" s="21"/>
      <c r="T3" s="21"/>
      <c r="U3" s="21"/>
      <c r="V3" s="21"/>
      <c r="W3" s="21"/>
      <c r="X3" s="21" t="s">
        <v>32</v>
      </c>
    </row>
    <row r="4" spans="1:31">
      <c r="A4" s="2">
        <v>45013</v>
      </c>
      <c r="B4" s="32" t="s">
        <v>56</v>
      </c>
      <c r="C4" s="6">
        <v>8106.2883574821499</v>
      </c>
      <c r="D4" s="6">
        <v>7279.4469450189699</v>
      </c>
      <c r="E4" s="6">
        <v>116.470645748968</v>
      </c>
      <c r="F4" s="6">
        <v>1019.99999999999</v>
      </c>
      <c r="G4" s="6">
        <v>7110</v>
      </c>
      <c r="H4" s="6">
        <v>7120</v>
      </c>
      <c r="I4" s="6">
        <v>6770</v>
      </c>
      <c r="K4" s="6">
        <f t="shared" ref="K4:K50" si="1">C4-C3</f>
        <v>-140.40676424770936</v>
      </c>
      <c r="L4" s="6">
        <f t="shared" ref="L4:L50" si="2">D4-D3</f>
        <v>130.52752072768999</v>
      </c>
      <c r="M4" s="6">
        <f t="shared" ref="M4:M50" si="3">E4-E3</f>
        <v>-0.6060073169600031</v>
      </c>
      <c r="N4" s="6">
        <f t="shared" ref="N4:N50" si="4">F4-F3</f>
        <v>-310.00000000001</v>
      </c>
      <c r="O4" s="6">
        <f t="shared" ref="O4:O50" si="5">G4-G3</f>
        <v>-100</v>
      </c>
      <c r="P4" s="6">
        <f t="shared" ref="P4:P50" si="6">H4-H3</f>
        <v>-100</v>
      </c>
      <c r="Q4" s="6">
        <f t="shared" ref="Q4:Q50" si="7">I4-I3</f>
        <v>-110</v>
      </c>
      <c r="S4" s="21"/>
      <c r="T4" s="21"/>
      <c r="U4" s="21"/>
      <c r="V4" s="21"/>
      <c r="W4" s="21"/>
    </row>
    <row r="5" spans="1:31">
      <c r="A5" s="2">
        <v>45014</v>
      </c>
      <c r="B5" s="32" t="s">
        <v>56</v>
      </c>
      <c r="C5" s="6">
        <v>7868.6768324678496</v>
      </c>
      <c r="D5" s="6">
        <v>7397.3634258336097</v>
      </c>
      <c r="E5" s="6">
        <v>116.387692091514</v>
      </c>
      <c r="F5" s="6">
        <v>598.93018191221699</v>
      </c>
      <c r="G5" s="6">
        <v>7040</v>
      </c>
      <c r="H5" s="6">
        <v>7050</v>
      </c>
      <c r="I5" s="6">
        <v>6700</v>
      </c>
      <c r="J5" s="6"/>
      <c r="K5" s="6">
        <f t="shared" si="1"/>
        <v>-237.61152501430024</v>
      </c>
      <c r="L5" s="6">
        <f t="shared" si="2"/>
        <v>117.91648081463973</v>
      </c>
      <c r="M5" s="6">
        <f t="shared" si="3"/>
        <v>-8.295365745399863E-2</v>
      </c>
      <c r="N5" s="6">
        <f t="shared" si="4"/>
        <v>-421.069818087773</v>
      </c>
      <c r="O5" s="6">
        <f t="shared" si="5"/>
        <v>-70</v>
      </c>
      <c r="P5" s="6">
        <f t="shared" si="6"/>
        <v>-70</v>
      </c>
      <c r="Q5" s="6">
        <f t="shared" si="7"/>
        <v>-70</v>
      </c>
      <c r="S5" s="21"/>
      <c r="T5" s="21"/>
      <c r="U5" s="21"/>
      <c r="V5" s="21"/>
    </row>
    <row r="6" spans="1:31">
      <c r="A6" s="2">
        <v>45015</v>
      </c>
      <c r="B6" s="32" t="s">
        <v>56</v>
      </c>
      <c r="C6" s="6">
        <v>7736.8793166699497</v>
      </c>
      <c r="D6" s="6">
        <v>7402.9631345907301</v>
      </c>
      <c r="E6" s="6">
        <v>115.789798747156</v>
      </c>
      <c r="F6" s="6">
        <v>431.590268391248</v>
      </c>
      <c r="G6" s="6">
        <v>6980</v>
      </c>
      <c r="H6" s="6">
        <v>6990</v>
      </c>
      <c r="I6" s="6">
        <v>6620</v>
      </c>
      <c r="J6" s="6"/>
      <c r="K6" s="6">
        <f t="shared" si="1"/>
        <v>-131.79751579789991</v>
      </c>
      <c r="L6" s="6">
        <f t="shared" si="2"/>
        <v>5.5997087571204247</v>
      </c>
      <c r="M6" s="6">
        <f t="shared" si="3"/>
        <v>-0.59789334435799901</v>
      </c>
      <c r="N6" s="6">
        <f t="shared" si="4"/>
        <v>-167.33991352096899</v>
      </c>
      <c r="O6" s="6">
        <f t="shared" si="5"/>
        <v>-60</v>
      </c>
      <c r="P6" s="6">
        <f t="shared" si="6"/>
        <v>-60</v>
      </c>
      <c r="Q6" s="6">
        <f t="shared" si="7"/>
        <v>-80</v>
      </c>
      <c r="S6" s="21"/>
      <c r="T6" s="21"/>
      <c r="U6" s="21"/>
      <c r="V6" s="21"/>
      <c r="W6" s="21"/>
    </row>
    <row r="7" spans="1:31">
      <c r="A7" s="2">
        <v>45024</v>
      </c>
      <c r="B7" s="32" t="s">
        <v>56</v>
      </c>
      <c r="C7" s="6">
        <v>7421.1223469133602</v>
      </c>
      <c r="D7" s="6">
        <v>6975.8550060985499</v>
      </c>
      <c r="E7" s="6">
        <v>104.89394123367499</v>
      </c>
      <c r="F7" s="6">
        <v>600</v>
      </c>
      <c r="G7" s="6">
        <v>6680</v>
      </c>
      <c r="H7" s="6">
        <v>6690</v>
      </c>
      <c r="I7" s="6">
        <v>6260</v>
      </c>
      <c r="J7" s="6"/>
      <c r="K7" s="6">
        <f t="shared" si="1"/>
        <v>-315.75696975658957</v>
      </c>
      <c r="L7" s="6">
        <f t="shared" si="2"/>
        <v>-427.10812849218019</v>
      </c>
      <c r="M7" s="6">
        <f t="shared" si="3"/>
        <v>-10.895857513481005</v>
      </c>
      <c r="N7" s="6">
        <f t="shared" si="4"/>
        <v>168.409731608752</v>
      </c>
      <c r="O7" s="6">
        <f t="shared" si="5"/>
        <v>-300</v>
      </c>
      <c r="P7" s="6">
        <f t="shared" si="6"/>
        <v>-300</v>
      </c>
      <c r="Q7" s="6">
        <f t="shared" si="7"/>
        <v>-360</v>
      </c>
      <c r="S7" s="21"/>
      <c r="T7" s="21"/>
      <c r="U7" s="21"/>
      <c r="V7" s="21"/>
      <c r="W7" s="21"/>
    </row>
    <row r="8" spans="1:31">
      <c r="A8" s="2">
        <v>45043</v>
      </c>
      <c r="B8" s="32" t="s">
        <v>56</v>
      </c>
      <c r="C8" s="6">
        <v>6899.4536643340298</v>
      </c>
      <c r="D8" s="6">
        <v>6726.9673227256799</v>
      </c>
      <c r="E8" s="6">
        <v>99.630416532658799</v>
      </c>
      <c r="F8" s="6">
        <v>250</v>
      </c>
      <c r="G8" s="6">
        <v>6270</v>
      </c>
      <c r="H8" s="6">
        <v>6280</v>
      </c>
      <c r="I8" s="6">
        <v>5800</v>
      </c>
      <c r="J8" s="6"/>
      <c r="K8" s="6">
        <f t="shared" si="1"/>
        <v>-521.66868257933038</v>
      </c>
      <c r="L8" s="6">
        <f t="shared" si="2"/>
        <v>-248.88768337287001</v>
      </c>
      <c r="M8" s="6">
        <f t="shared" si="3"/>
        <v>-5.2635247010161947</v>
      </c>
      <c r="N8" s="6">
        <f t="shared" si="4"/>
        <v>-350</v>
      </c>
      <c r="O8" s="6">
        <f t="shared" si="5"/>
        <v>-410</v>
      </c>
      <c r="P8" s="6">
        <f t="shared" si="6"/>
        <v>-410</v>
      </c>
      <c r="Q8" s="6">
        <f t="shared" si="7"/>
        <v>-460</v>
      </c>
      <c r="S8" s="21"/>
      <c r="T8" s="21"/>
      <c r="U8" s="21"/>
      <c r="V8" s="21"/>
      <c r="W8" s="21"/>
    </row>
    <row r="9" spans="1:31">
      <c r="A9" s="2">
        <v>45056</v>
      </c>
      <c r="B9" s="32" t="s">
        <v>56</v>
      </c>
      <c r="C9" s="6">
        <v>6547.0389169247401</v>
      </c>
      <c r="D9" s="6">
        <v>6383.3629440016202</v>
      </c>
      <c r="E9" s="6">
        <v>99.468787282014503</v>
      </c>
      <c r="F9" s="6">
        <v>250</v>
      </c>
      <c r="G9" s="6">
        <v>6110</v>
      </c>
      <c r="H9" s="6">
        <v>6120</v>
      </c>
      <c r="I9" s="6">
        <v>5600</v>
      </c>
      <c r="J9" s="6"/>
      <c r="K9" s="6">
        <f t="shared" si="1"/>
        <v>-352.4147474092897</v>
      </c>
      <c r="L9" s="6">
        <f t="shared" si="2"/>
        <v>-343.60437872405964</v>
      </c>
      <c r="M9" s="6">
        <f t="shared" si="3"/>
        <v>-0.16162925064429601</v>
      </c>
      <c r="N9" s="6">
        <f t="shared" si="4"/>
        <v>0</v>
      </c>
      <c r="O9" s="6">
        <f t="shared" si="5"/>
        <v>-160</v>
      </c>
      <c r="P9" s="6">
        <f t="shared" si="6"/>
        <v>-160</v>
      </c>
      <c r="Q9" s="6">
        <f t="shared" si="7"/>
        <v>-200</v>
      </c>
      <c r="S9" s="21"/>
      <c r="T9" s="21"/>
      <c r="U9" s="21"/>
      <c r="V9" s="21"/>
      <c r="W9" s="21"/>
    </row>
    <row r="10" spans="1:31">
      <c r="A10" s="2">
        <v>45089</v>
      </c>
      <c r="B10" s="32" t="s">
        <v>56</v>
      </c>
      <c r="C10" s="6">
        <v>5880.2593710214996</v>
      </c>
      <c r="D10" s="6">
        <v>5674.4502930357503</v>
      </c>
      <c r="E10" s="6">
        <v>101.704308947416</v>
      </c>
      <c r="F10" s="6">
        <v>350</v>
      </c>
      <c r="G10" s="6">
        <v>5890</v>
      </c>
      <c r="H10" s="6">
        <v>5900</v>
      </c>
      <c r="I10" s="6">
        <v>5300</v>
      </c>
      <c r="J10" s="6"/>
      <c r="K10" s="6">
        <f t="shared" si="1"/>
        <v>-666.77954590324043</v>
      </c>
      <c r="L10" s="6">
        <f t="shared" si="2"/>
        <v>-708.91265096586994</v>
      </c>
      <c r="M10" s="6">
        <f t="shared" si="3"/>
        <v>2.2355216654014924</v>
      </c>
      <c r="N10" s="6">
        <f t="shared" si="4"/>
        <v>100</v>
      </c>
      <c r="O10" s="6">
        <f t="shared" si="5"/>
        <v>-220</v>
      </c>
      <c r="P10" s="6">
        <f t="shared" si="6"/>
        <v>-220</v>
      </c>
      <c r="Q10" s="6">
        <f t="shared" si="7"/>
        <v>-300</v>
      </c>
      <c r="S10" s="21"/>
      <c r="T10" s="21"/>
      <c r="U10" s="21"/>
      <c r="V10" s="21"/>
      <c r="W10" s="21"/>
      <c r="X10" s="24"/>
      <c r="Y10" s="24"/>
      <c r="Z10" s="24"/>
      <c r="AA10" s="24"/>
      <c r="AB10" s="24"/>
      <c r="AC10" s="24"/>
      <c r="AD10" s="24"/>
      <c r="AE10" s="24"/>
    </row>
    <row r="11" spans="1:31">
      <c r="A11" s="2">
        <v>45095</v>
      </c>
      <c r="B11" s="32" t="s">
        <v>56</v>
      </c>
      <c r="C11" s="6">
        <v>5752.2172584443897</v>
      </c>
      <c r="D11" s="6">
        <v>5545.1374371403899</v>
      </c>
      <c r="E11" s="6">
        <v>101.539783366615</v>
      </c>
      <c r="F11" s="6">
        <v>360</v>
      </c>
      <c r="G11" s="6">
        <v>5860</v>
      </c>
      <c r="H11" s="6">
        <v>5870</v>
      </c>
      <c r="I11" s="6">
        <v>5460</v>
      </c>
      <c r="J11" s="6"/>
      <c r="K11" s="6">
        <f t="shared" si="1"/>
        <v>-128.04211257710995</v>
      </c>
      <c r="L11" s="6">
        <f t="shared" si="2"/>
        <v>-129.31285589536037</v>
      </c>
      <c r="M11" s="6">
        <f t="shared" si="3"/>
        <v>-0.16452558080099777</v>
      </c>
      <c r="N11" s="6">
        <f t="shared" si="4"/>
        <v>10</v>
      </c>
      <c r="O11" s="6">
        <f t="shared" si="5"/>
        <v>-30</v>
      </c>
      <c r="P11" s="6">
        <f t="shared" si="6"/>
        <v>-30</v>
      </c>
      <c r="Q11" s="6">
        <f t="shared" si="7"/>
        <v>160</v>
      </c>
      <c r="S11" s="21"/>
      <c r="T11" s="21"/>
      <c r="U11" s="21"/>
      <c r="V11" s="21"/>
      <c r="W11" s="21"/>
      <c r="X11" s="24"/>
      <c r="Y11" s="24"/>
      <c r="Z11" s="24"/>
      <c r="AA11" s="24"/>
      <c r="AB11" s="24"/>
      <c r="AC11" s="24"/>
      <c r="AD11" s="24"/>
      <c r="AE11" s="24"/>
    </row>
    <row r="12" spans="1:31">
      <c r="A12" s="2">
        <v>45111</v>
      </c>
      <c r="B12" s="32" t="s">
        <v>56</v>
      </c>
      <c r="C12" s="6">
        <v>5533.6736387005803</v>
      </c>
      <c r="D12" s="6">
        <v>5317.8603667912503</v>
      </c>
      <c r="E12" s="6">
        <v>100.605629697203</v>
      </c>
      <c r="F12" s="6">
        <v>390</v>
      </c>
      <c r="G12" s="6">
        <v>5700</v>
      </c>
      <c r="H12" s="6">
        <v>5710</v>
      </c>
      <c r="I12" s="6">
        <v>5050</v>
      </c>
      <c r="J12" s="6"/>
      <c r="K12" s="6">
        <f t="shared" si="1"/>
        <v>-218.54361974380936</v>
      </c>
      <c r="L12" s="6">
        <f t="shared" si="2"/>
        <v>-227.27707034913965</v>
      </c>
      <c r="M12" s="6">
        <f t="shared" si="3"/>
        <v>-0.93415366941199807</v>
      </c>
      <c r="N12" s="6">
        <f t="shared" si="4"/>
        <v>30</v>
      </c>
      <c r="O12" s="6">
        <f t="shared" si="5"/>
        <v>-160</v>
      </c>
      <c r="P12" s="6">
        <f t="shared" si="6"/>
        <v>-160</v>
      </c>
      <c r="Q12" s="6">
        <f t="shared" si="7"/>
        <v>-410</v>
      </c>
      <c r="S12" s="21"/>
      <c r="T12" s="21"/>
      <c r="U12" s="21"/>
      <c r="V12" s="21"/>
      <c r="W12" s="21"/>
      <c r="X12" s="24"/>
      <c r="Z12" s="24"/>
      <c r="AA12" s="24"/>
      <c r="AB12" s="24"/>
      <c r="AC12" s="24"/>
      <c r="AD12" s="24"/>
      <c r="AE12" s="24"/>
    </row>
    <row r="13" spans="1:31">
      <c r="A13" s="2">
        <v>45139</v>
      </c>
      <c r="B13" s="32" t="s">
        <v>56</v>
      </c>
      <c r="C13" s="6">
        <v>4931.99381915295</v>
      </c>
      <c r="D13" s="6">
        <v>4509.5674653813803</v>
      </c>
      <c r="E13" s="6">
        <v>98.995098105287497</v>
      </c>
      <c r="F13" s="6">
        <v>856.50219619318102</v>
      </c>
      <c r="G13" s="6">
        <v>5460</v>
      </c>
      <c r="H13" s="6">
        <v>5470</v>
      </c>
      <c r="I13" s="6">
        <v>4840</v>
      </c>
      <c r="J13" s="6"/>
      <c r="K13" s="6">
        <f t="shared" si="1"/>
        <v>-601.67981954763036</v>
      </c>
      <c r="L13" s="6">
        <f t="shared" si="2"/>
        <v>-808.29290140986996</v>
      </c>
      <c r="M13" s="6">
        <f t="shared" si="3"/>
        <v>-1.6105315919155032</v>
      </c>
      <c r="N13" s="6">
        <f t="shared" si="4"/>
        <v>466.50219619318102</v>
      </c>
      <c r="O13" s="6">
        <f t="shared" si="5"/>
        <v>-240</v>
      </c>
      <c r="P13" s="6">
        <f t="shared" si="6"/>
        <v>-240</v>
      </c>
      <c r="Q13" s="6">
        <f t="shared" si="7"/>
        <v>-210</v>
      </c>
      <c r="S13" s="21"/>
      <c r="T13" s="21"/>
      <c r="U13" s="21"/>
      <c r="V13" s="21"/>
      <c r="W13" s="21"/>
      <c r="X13" s="24"/>
      <c r="Y13" s="30"/>
      <c r="Z13" s="24"/>
      <c r="AA13" s="24"/>
      <c r="AB13" s="24"/>
      <c r="AC13" s="24"/>
      <c r="AD13" s="24"/>
      <c r="AE13" s="24"/>
    </row>
    <row r="14" spans="1:31">
      <c r="A14" s="2">
        <v>45154</v>
      </c>
      <c r="B14" s="32" t="s">
        <v>56</v>
      </c>
      <c r="C14" s="6">
        <v>4977.4033451218702</v>
      </c>
      <c r="D14" s="6">
        <v>4558.7927699424999</v>
      </c>
      <c r="E14" s="6">
        <v>98.377958895914503</v>
      </c>
      <c r="F14" s="6">
        <v>841.02200716691596</v>
      </c>
      <c r="G14" s="6">
        <v>5340</v>
      </c>
      <c r="H14" s="6">
        <v>5350</v>
      </c>
      <c r="I14" s="6">
        <v>4740</v>
      </c>
      <c r="J14" s="6"/>
      <c r="K14" s="6">
        <f t="shared" si="1"/>
        <v>45.409525968920207</v>
      </c>
      <c r="L14" s="6">
        <f t="shared" si="2"/>
        <v>49.225304561119628</v>
      </c>
      <c r="M14" s="6">
        <f t="shared" si="3"/>
        <v>-0.61713920937299349</v>
      </c>
      <c r="N14" s="6">
        <f t="shared" si="4"/>
        <v>-15.480189026265066</v>
      </c>
      <c r="O14" s="6">
        <f t="shared" si="5"/>
        <v>-120</v>
      </c>
      <c r="P14" s="6">
        <f t="shared" si="6"/>
        <v>-120</v>
      </c>
      <c r="Q14" s="6">
        <f t="shared" si="7"/>
        <v>-100</v>
      </c>
      <c r="S14" s="21"/>
      <c r="T14" s="21"/>
      <c r="U14" s="21"/>
      <c r="V14" s="21"/>
      <c r="W14" s="21"/>
      <c r="X14" s="24"/>
      <c r="Y14" s="25"/>
      <c r="Z14" s="25"/>
      <c r="AA14" s="25"/>
      <c r="AB14" s="25"/>
      <c r="AC14" s="25"/>
      <c r="AD14" s="28"/>
      <c r="AE14" s="28"/>
    </row>
    <row r="15" spans="1:31">
      <c r="A15" s="2">
        <v>45188</v>
      </c>
      <c r="B15" s="32" t="s">
        <v>56</v>
      </c>
      <c r="C15" s="6">
        <v>4844.5945754112499</v>
      </c>
      <c r="D15" s="6">
        <v>4415.9337030985198</v>
      </c>
      <c r="E15" s="6">
        <v>99.708560989139301</v>
      </c>
      <c r="F15" s="6">
        <v>884.82300353552102</v>
      </c>
      <c r="G15" s="6">
        <v>5140</v>
      </c>
      <c r="H15" s="6">
        <v>5140</v>
      </c>
      <c r="I15" s="6">
        <v>4640</v>
      </c>
      <c r="J15" s="6"/>
      <c r="K15" s="6">
        <f t="shared" si="1"/>
        <v>-132.80876971062025</v>
      </c>
      <c r="L15" s="6">
        <f t="shared" si="2"/>
        <v>-142.85906684398014</v>
      </c>
      <c r="M15" s="6">
        <f t="shared" si="3"/>
        <v>1.3306020932247975</v>
      </c>
      <c r="N15" s="6">
        <f t="shared" si="4"/>
        <v>43.80099636860507</v>
      </c>
      <c r="O15" s="6">
        <f t="shared" si="5"/>
        <v>-200</v>
      </c>
      <c r="P15" s="6">
        <f t="shared" si="6"/>
        <v>-210</v>
      </c>
      <c r="Q15" s="6">
        <f t="shared" si="7"/>
        <v>-100</v>
      </c>
      <c r="S15" s="21"/>
      <c r="T15" s="21"/>
      <c r="U15" s="21"/>
      <c r="V15" s="21"/>
      <c r="W15" s="21"/>
      <c r="X15" s="24"/>
      <c r="Y15" s="26"/>
      <c r="Z15" s="27"/>
      <c r="AA15" s="27"/>
      <c r="AB15" s="27"/>
      <c r="AC15" s="31"/>
      <c r="AD15" s="29"/>
      <c r="AE15" s="29"/>
    </row>
    <row r="16" spans="1:31">
      <c r="A16" s="2">
        <v>45198</v>
      </c>
      <c r="B16" s="32" t="s">
        <v>56</v>
      </c>
      <c r="C16" s="6">
        <v>4734.0445521608499</v>
      </c>
      <c r="D16" s="6">
        <v>4358.67943630016</v>
      </c>
      <c r="E16" s="6">
        <v>98.403477874655394</v>
      </c>
      <c r="F16" s="6">
        <v>792.90575262827201</v>
      </c>
      <c r="G16" s="6">
        <v>5080</v>
      </c>
      <c r="H16" s="6">
        <v>5080</v>
      </c>
      <c r="I16" s="6">
        <v>4590</v>
      </c>
      <c r="J16" s="6"/>
      <c r="K16" s="6">
        <f t="shared" si="1"/>
        <v>-110.55002325040005</v>
      </c>
      <c r="L16" s="6">
        <f t="shared" si="2"/>
        <v>-57.254266798359822</v>
      </c>
      <c r="M16" s="6">
        <f t="shared" si="3"/>
        <v>-1.3050831144839066</v>
      </c>
      <c r="N16" s="6">
        <f t="shared" si="4"/>
        <v>-91.917250907249013</v>
      </c>
      <c r="O16" s="6">
        <f t="shared" si="5"/>
        <v>-60</v>
      </c>
      <c r="P16" s="6">
        <f t="shared" si="6"/>
        <v>-60</v>
      </c>
      <c r="Q16" s="6">
        <f t="shared" si="7"/>
        <v>-50</v>
      </c>
      <c r="S16" s="21"/>
      <c r="T16" s="21"/>
      <c r="U16" s="21"/>
      <c r="V16" s="21"/>
      <c r="W16" s="21"/>
      <c r="X16" s="24"/>
      <c r="Y16" s="26"/>
      <c r="Z16" s="27"/>
      <c r="AA16" s="27"/>
      <c r="AB16" s="27"/>
      <c r="AC16" s="31"/>
      <c r="AD16" s="29"/>
      <c r="AE16" s="29"/>
    </row>
    <row r="17" spans="1:31">
      <c r="A17" s="2">
        <v>45214</v>
      </c>
      <c r="B17" s="32" t="s">
        <v>56</v>
      </c>
      <c r="C17" s="6">
        <v>4724.0401670131796</v>
      </c>
      <c r="D17" s="6">
        <v>4483.3143943130699</v>
      </c>
      <c r="E17" s="6">
        <v>101.748347988867</v>
      </c>
      <c r="F17" s="6">
        <v>509.57604971489701</v>
      </c>
      <c r="G17" s="6">
        <v>5030</v>
      </c>
      <c r="H17" s="6">
        <v>5030</v>
      </c>
      <c r="I17" s="6">
        <v>4590</v>
      </c>
      <c r="J17" s="6"/>
      <c r="K17" s="6">
        <f t="shared" si="1"/>
        <v>-10.004385147670291</v>
      </c>
      <c r="L17" s="6">
        <f t="shared" si="2"/>
        <v>124.63495801290992</v>
      </c>
      <c r="M17" s="6">
        <f t="shared" si="3"/>
        <v>3.3448701142116022</v>
      </c>
      <c r="N17" s="6">
        <f t="shared" si="4"/>
        <v>-283.329702913375</v>
      </c>
      <c r="O17" s="6">
        <f t="shared" si="5"/>
        <v>-50</v>
      </c>
      <c r="P17" s="6">
        <f t="shared" si="6"/>
        <v>-50</v>
      </c>
      <c r="Q17" s="6">
        <f t="shared" si="7"/>
        <v>0</v>
      </c>
      <c r="S17" s="21"/>
      <c r="T17" s="21"/>
      <c r="U17" s="21"/>
      <c r="V17" s="21"/>
      <c r="W17" s="21"/>
      <c r="X17" s="24"/>
      <c r="Y17" s="26"/>
      <c r="Z17" s="27"/>
      <c r="AA17" s="27"/>
      <c r="AB17" s="27"/>
      <c r="AC17" s="31"/>
      <c r="AD17" s="29"/>
      <c r="AE17" s="29"/>
    </row>
    <row r="18" spans="1:31">
      <c r="A18" s="2">
        <v>45284</v>
      </c>
      <c r="B18" s="32" t="s">
        <v>56</v>
      </c>
      <c r="C18" s="6">
        <v>4439.4822743147797</v>
      </c>
      <c r="D18" s="6">
        <v>4263.6321180754903</v>
      </c>
      <c r="E18" s="6">
        <v>99.793641764632696</v>
      </c>
      <c r="F18" s="6">
        <v>396.105098237893</v>
      </c>
      <c r="G18" s="6">
        <v>4900</v>
      </c>
      <c r="H18" s="6">
        <v>4910</v>
      </c>
      <c r="I18" s="6">
        <v>4560</v>
      </c>
      <c r="J18" s="6"/>
      <c r="K18" s="6">
        <f t="shared" si="1"/>
        <v>-284.55789269839988</v>
      </c>
      <c r="L18" s="6">
        <f t="shared" si="2"/>
        <v>-219.68227623757957</v>
      </c>
      <c r="M18" s="6">
        <f t="shared" si="3"/>
        <v>-1.9547062242343003</v>
      </c>
      <c r="N18" s="6">
        <f t="shared" si="4"/>
        <v>-113.47095147700401</v>
      </c>
      <c r="O18" s="6">
        <f t="shared" si="5"/>
        <v>-130</v>
      </c>
      <c r="P18" s="6">
        <f t="shared" si="6"/>
        <v>-120</v>
      </c>
      <c r="Q18" s="6">
        <f t="shared" si="7"/>
        <v>-30</v>
      </c>
      <c r="S18" s="21"/>
      <c r="T18" s="21"/>
      <c r="U18" s="21"/>
      <c r="V18" s="21"/>
      <c r="W18" s="21"/>
      <c r="X18" s="24"/>
      <c r="Y18" s="24"/>
      <c r="Z18" s="24"/>
      <c r="AA18" s="24"/>
      <c r="AB18" s="24"/>
      <c r="AC18" s="24"/>
      <c r="AD18" s="24"/>
      <c r="AE18" s="24"/>
    </row>
    <row r="19" spans="1:31">
      <c r="A19" s="2">
        <v>45322</v>
      </c>
      <c r="B19" s="32" t="s">
        <v>56</v>
      </c>
      <c r="C19" s="6">
        <v>4273.4381602874801</v>
      </c>
      <c r="D19" s="6">
        <v>3886.1915759021799</v>
      </c>
      <c r="E19" s="6">
        <v>99.618092460170502</v>
      </c>
      <c r="F19" s="6">
        <v>906.17102637387802</v>
      </c>
      <c r="G19" s="6">
        <v>4780</v>
      </c>
      <c r="H19" s="6">
        <v>4780</v>
      </c>
      <c r="I19" s="6">
        <v>4380</v>
      </c>
      <c r="J19" s="22"/>
      <c r="K19" s="6">
        <f t="shared" si="1"/>
        <v>-166.04411402729966</v>
      </c>
      <c r="L19" s="6">
        <f t="shared" si="2"/>
        <v>-377.4405421733104</v>
      </c>
      <c r="M19" s="6">
        <f t="shared" si="3"/>
        <v>-0.1755493044621943</v>
      </c>
      <c r="N19" s="6">
        <f t="shared" si="4"/>
        <v>510.06592813598502</v>
      </c>
      <c r="O19" s="6">
        <f t="shared" si="5"/>
        <v>-120</v>
      </c>
      <c r="P19" s="6">
        <f t="shared" si="6"/>
        <v>-130</v>
      </c>
      <c r="Q19" s="6">
        <f t="shared" si="7"/>
        <v>-180</v>
      </c>
      <c r="R19" s="21"/>
      <c r="S19" s="21"/>
      <c r="T19" s="21"/>
      <c r="U19" s="21"/>
      <c r="V19" s="19"/>
      <c r="W19" s="21"/>
      <c r="X19" s="24"/>
      <c r="Y19" s="30"/>
      <c r="Z19" s="24"/>
      <c r="AA19" s="24"/>
      <c r="AB19" s="24"/>
      <c r="AC19" s="24"/>
      <c r="AD19" s="24"/>
      <c r="AE19" s="24"/>
    </row>
    <row r="20" spans="1:31">
      <c r="A20" s="2">
        <v>45324</v>
      </c>
      <c r="B20" s="32" t="s">
        <v>56</v>
      </c>
      <c r="C20" s="6">
        <v>4260.0496862415002</v>
      </c>
      <c r="D20" s="6">
        <v>3883.4582620246401</v>
      </c>
      <c r="E20" s="6">
        <v>99.949811793203096</v>
      </c>
      <c r="F20" s="6">
        <v>884.00711717779996</v>
      </c>
      <c r="G20" s="6">
        <v>4800</v>
      </c>
      <c r="H20" s="6">
        <v>4810</v>
      </c>
      <c r="I20" s="6">
        <v>4460</v>
      </c>
      <c r="J20" s="6"/>
      <c r="K20" s="6">
        <f t="shared" si="1"/>
        <v>-13.388474045979819</v>
      </c>
      <c r="L20" s="6">
        <f t="shared" si="2"/>
        <v>-2.7333138775397856</v>
      </c>
      <c r="M20" s="6">
        <f t="shared" si="3"/>
        <v>0.33171933303259493</v>
      </c>
      <c r="N20" s="6">
        <f t="shared" si="4"/>
        <v>-22.163909196078066</v>
      </c>
      <c r="O20" s="6">
        <f t="shared" si="5"/>
        <v>20</v>
      </c>
      <c r="P20" s="6">
        <f t="shared" si="6"/>
        <v>30</v>
      </c>
      <c r="Q20" s="6">
        <f t="shared" si="7"/>
        <v>80</v>
      </c>
      <c r="S20" s="21"/>
      <c r="T20" s="21"/>
      <c r="U20" s="21"/>
      <c r="V20" s="21"/>
      <c r="W20" s="21"/>
      <c r="X20" s="24"/>
      <c r="Y20" s="24"/>
      <c r="Z20" s="24"/>
      <c r="AA20" s="24"/>
      <c r="AB20" s="24"/>
      <c r="AC20" s="24"/>
      <c r="AD20" s="24"/>
      <c r="AE20" s="24"/>
    </row>
    <row r="21" spans="1:31">
      <c r="A21" s="2">
        <v>45396</v>
      </c>
      <c r="B21" s="32" t="s">
        <v>56</v>
      </c>
      <c r="C21" s="6">
        <v>4160.2338876874701</v>
      </c>
      <c r="D21" s="6">
        <v>3702.6939779744398</v>
      </c>
      <c r="E21" s="6">
        <v>97.461707504433093</v>
      </c>
      <c r="F21" s="6">
        <v>1099.79371849059</v>
      </c>
      <c r="G21" s="6">
        <v>4720</v>
      </c>
      <c r="H21" s="6">
        <v>4730</v>
      </c>
      <c r="I21" s="6">
        <v>4480</v>
      </c>
      <c r="J21" s="6"/>
      <c r="K21" s="6">
        <f t="shared" si="1"/>
        <v>-99.815798554030152</v>
      </c>
      <c r="L21" s="6">
        <f t="shared" si="2"/>
        <v>-180.76428405020033</v>
      </c>
      <c r="M21" s="6">
        <f t="shared" si="3"/>
        <v>-2.4881042887700033</v>
      </c>
      <c r="N21" s="6">
        <f t="shared" si="4"/>
        <v>215.78660131279003</v>
      </c>
      <c r="O21" s="6">
        <f t="shared" si="5"/>
        <v>-80</v>
      </c>
      <c r="P21" s="6">
        <f t="shared" si="6"/>
        <v>-80</v>
      </c>
      <c r="Q21" s="6">
        <f t="shared" si="7"/>
        <v>20</v>
      </c>
      <c r="S21" s="21"/>
      <c r="T21" s="21"/>
      <c r="U21" s="21"/>
      <c r="V21" s="21"/>
      <c r="W21" s="21"/>
    </row>
    <row r="22" spans="1:31">
      <c r="A22" s="2">
        <v>45418</v>
      </c>
      <c r="B22" s="32" t="s">
        <v>56</v>
      </c>
      <c r="C22" s="6">
        <v>4579.6395782796399</v>
      </c>
      <c r="D22" s="6">
        <v>4080.7212023412199</v>
      </c>
      <c r="E22" s="6">
        <v>97.091281728041693</v>
      </c>
      <c r="F22" s="6">
        <v>1089.4271643224699</v>
      </c>
      <c r="G22" s="6">
        <v>4720</v>
      </c>
      <c r="H22" s="6">
        <v>4720</v>
      </c>
      <c r="I22" s="6">
        <v>4420</v>
      </c>
      <c r="J22" s="6"/>
      <c r="K22" s="6">
        <f t="shared" si="1"/>
        <v>419.40569059216978</v>
      </c>
      <c r="L22" s="6">
        <f t="shared" si="2"/>
        <v>378.02722436678005</v>
      </c>
      <c r="M22" s="6">
        <f t="shared" si="3"/>
        <v>-0.37042577639140006</v>
      </c>
      <c r="N22" s="6">
        <f t="shared" si="4"/>
        <v>-10.366554168120047</v>
      </c>
      <c r="O22" s="6">
        <f t="shared" si="5"/>
        <v>0</v>
      </c>
      <c r="P22" s="6">
        <f t="shared" si="6"/>
        <v>-10</v>
      </c>
      <c r="Q22" s="6">
        <f t="shared" si="7"/>
        <v>-60</v>
      </c>
      <c r="S22" s="21"/>
      <c r="T22" s="21"/>
      <c r="U22" s="21"/>
      <c r="V22" s="21"/>
      <c r="W22" s="21"/>
    </row>
    <row r="23" spans="1:31">
      <c r="A23" s="2">
        <v>45419</v>
      </c>
      <c r="B23" s="32" t="s">
        <v>56</v>
      </c>
      <c r="C23" s="6">
        <v>1623.0518878210601</v>
      </c>
      <c r="D23" s="6">
        <v>1516.98267984416</v>
      </c>
      <c r="E23" s="6">
        <v>91.159528958876805</v>
      </c>
      <c r="F23" s="6">
        <v>653.49999999999898</v>
      </c>
      <c r="G23" s="6">
        <v>7470</v>
      </c>
      <c r="H23" s="6">
        <v>7460</v>
      </c>
      <c r="I23" s="6">
        <v>7490</v>
      </c>
      <c r="J23" s="6"/>
      <c r="K23" s="6">
        <f t="shared" si="1"/>
        <v>-2956.5876904585798</v>
      </c>
      <c r="L23" s="6">
        <f t="shared" si="2"/>
        <v>-2563.7385224970599</v>
      </c>
      <c r="M23" s="6">
        <f t="shared" si="3"/>
        <v>-5.9317527691648877</v>
      </c>
      <c r="N23" s="6">
        <f t="shared" si="4"/>
        <v>-435.92716432247096</v>
      </c>
      <c r="O23" s="6">
        <f t="shared" si="5"/>
        <v>2750</v>
      </c>
      <c r="P23" s="6">
        <f t="shared" si="6"/>
        <v>2740</v>
      </c>
      <c r="Q23" s="6">
        <f t="shared" si="7"/>
        <v>3070</v>
      </c>
      <c r="S23" s="21"/>
      <c r="T23" s="21"/>
      <c r="U23" s="21"/>
      <c r="V23" s="21"/>
      <c r="W23" s="21"/>
    </row>
    <row r="24" spans="1:31">
      <c r="A24" s="2">
        <v>45420</v>
      </c>
      <c r="B24" s="32" t="s">
        <v>56</v>
      </c>
      <c r="C24" s="6">
        <v>1606.97283056229</v>
      </c>
      <c r="D24" s="6">
        <v>1505.8942395199299</v>
      </c>
      <c r="E24" s="6">
        <v>87.742473898837602</v>
      </c>
      <c r="F24" s="6">
        <v>629</v>
      </c>
      <c r="G24" s="6">
        <v>3480</v>
      </c>
      <c r="H24" s="6">
        <v>8100</v>
      </c>
      <c r="I24" s="6">
        <v>8290</v>
      </c>
      <c r="J24" s="6"/>
      <c r="K24" s="6">
        <f t="shared" si="1"/>
        <v>-16.079057258770035</v>
      </c>
      <c r="L24" s="6">
        <f t="shared" si="2"/>
        <v>-11.088440324230078</v>
      </c>
      <c r="M24" s="6">
        <f t="shared" si="3"/>
        <v>-3.4170550600392033</v>
      </c>
      <c r="N24" s="6">
        <f t="shared" si="4"/>
        <v>-24.499999999998977</v>
      </c>
      <c r="O24" s="6">
        <f t="shared" si="5"/>
        <v>-3990</v>
      </c>
      <c r="P24" s="6">
        <f t="shared" si="6"/>
        <v>640</v>
      </c>
      <c r="Q24" s="6">
        <f t="shared" si="7"/>
        <v>800</v>
      </c>
      <c r="S24" s="21"/>
      <c r="T24" s="21"/>
      <c r="U24" s="21"/>
      <c r="V24" s="21"/>
      <c r="W24" s="21"/>
    </row>
    <row r="25" spans="1:31">
      <c r="A25" s="2">
        <v>45421</v>
      </c>
      <c r="B25" s="32" t="s">
        <v>56</v>
      </c>
      <c r="C25" s="6">
        <v>1577.6444734994</v>
      </c>
      <c r="D25" s="6">
        <v>1443.5446932519501</v>
      </c>
      <c r="E25" s="6">
        <v>87.796677481327805</v>
      </c>
      <c r="F25" s="6">
        <v>850</v>
      </c>
      <c r="G25" s="6">
        <v>3440</v>
      </c>
      <c r="H25" s="6">
        <v>8300</v>
      </c>
      <c r="I25" s="6">
        <v>8500</v>
      </c>
      <c r="J25" s="6"/>
      <c r="K25" s="6">
        <f t="shared" si="1"/>
        <v>-29.328357062890063</v>
      </c>
      <c r="L25" s="6">
        <f t="shared" si="2"/>
        <v>-62.349546267979804</v>
      </c>
      <c r="M25" s="6">
        <f t="shared" si="3"/>
        <v>5.4203582490202962E-2</v>
      </c>
      <c r="N25" s="6">
        <f t="shared" si="4"/>
        <v>221</v>
      </c>
      <c r="O25" s="6">
        <f t="shared" si="5"/>
        <v>-40</v>
      </c>
      <c r="P25" s="6">
        <f t="shared" si="6"/>
        <v>200</v>
      </c>
      <c r="Q25" s="6">
        <f t="shared" si="7"/>
        <v>210</v>
      </c>
      <c r="S25" s="21"/>
      <c r="T25" s="21"/>
      <c r="U25" s="21"/>
      <c r="V25" s="21"/>
      <c r="W25" s="21"/>
    </row>
    <row r="26" spans="1:31">
      <c r="A26" s="2">
        <v>45423</v>
      </c>
      <c r="B26" s="32" t="s">
        <v>56</v>
      </c>
      <c r="C26" s="6">
        <v>1720.62922245305</v>
      </c>
      <c r="D26" s="6">
        <v>1551.4509683538299</v>
      </c>
      <c r="E26" s="6">
        <v>87.684023673819397</v>
      </c>
      <c r="F26" s="6">
        <v>983</v>
      </c>
      <c r="G26" s="6">
        <v>8860</v>
      </c>
      <c r="H26" s="6">
        <v>3310</v>
      </c>
      <c r="I26" s="6">
        <v>8760</v>
      </c>
      <c r="J26" s="22"/>
      <c r="K26" s="6">
        <f t="shared" si="1"/>
        <v>142.98474895365007</v>
      </c>
      <c r="L26" s="6">
        <f t="shared" si="2"/>
        <v>107.90627510187983</v>
      </c>
      <c r="M26" s="6">
        <f t="shared" si="3"/>
        <v>-0.11265380750840848</v>
      </c>
      <c r="N26" s="6">
        <f t="shared" si="4"/>
        <v>133</v>
      </c>
      <c r="O26" s="6">
        <f t="shared" si="5"/>
        <v>5420</v>
      </c>
      <c r="P26" s="6">
        <f t="shared" si="6"/>
        <v>-4990</v>
      </c>
      <c r="Q26" s="6">
        <f t="shared" si="7"/>
        <v>260</v>
      </c>
      <c r="R26" s="21"/>
      <c r="S26" s="19"/>
      <c r="T26" s="21"/>
      <c r="U26" s="21"/>
      <c r="V26" s="19"/>
      <c r="W26" s="21"/>
    </row>
    <row r="27" spans="1:31">
      <c r="A27" s="2">
        <v>45424</v>
      </c>
      <c r="B27" s="32" t="s">
        <v>56</v>
      </c>
      <c r="C27" s="6">
        <v>1698.3302693611199</v>
      </c>
      <c r="D27" s="6">
        <v>1561.9543487314199</v>
      </c>
      <c r="E27" s="6">
        <v>87.887351259441402</v>
      </c>
      <c r="F27" s="6">
        <v>802.99999999999898</v>
      </c>
      <c r="G27" s="6">
        <v>9070</v>
      </c>
      <c r="H27" s="6">
        <v>3400</v>
      </c>
      <c r="I27" s="6">
        <v>8850</v>
      </c>
      <c r="J27" s="22"/>
      <c r="K27" s="6">
        <f t="shared" si="1"/>
        <v>-22.298953091930116</v>
      </c>
      <c r="L27" s="6">
        <f t="shared" si="2"/>
        <v>10.50338037759002</v>
      </c>
      <c r="M27" s="6">
        <f t="shared" si="3"/>
        <v>0.20332758562200581</v>
      </c>
      <c r="N27" s="6">
        <f t="shared" si="4"/>
        <v>-180.00000000000102</v>
      </c>
      <c r="O27" s="6">
        <f t="shared" si="5"/>
        <v>210</v>
      </c>
      <c r="P27" s="6">
        <f t="shared" si="6"/>
        <v>90</v>
      </c>
      <c r="Q27" s="6">
        <f t="shared" si="7"/>
        <v>90</v>
      </c>
      <c r="R27" s="21"/>
      <c r="S27" s="19"/>
      <c r="T27" s="21"/>
      <c r="U27" s="21"/>
      <c r="V27" s="19"/>
      <c r="W27" s="21"/>
    </row>
    <row r="28" spans="1:31">
      <c r="A28" s="2">
        <v>45426</v>
      </c>
      <c r="B28" s="32" t="s">
        <v>56</v>
      </c>
      <c r="C28" s="6">
        <v>2014.9249959025501</v>
      </c>
      <c r="D28" s="6">
        <v>1419.91764461253</v>
      </c>
      <c r="E28" s="6">
        <v>92.176706229141303</v>
      </c>
      <c r="F28" s="6">
        <v>2953</v>
      </c>
      <c r="G28" s="6">
        <v>9280</v>
      </c>
      <c r="H28" s="6">
        <v>7800</v>
      </c>
      <c r="I28" s="6">
        <v>3820</v>
      </c>
      <c r="J28" s="22"/>
      <c r="K28" s="6">
        <f t="shared" si="1"/>
        <v>316.59472654143019</v>
      </c>
      <c r="L28" s="6">
        <f t="shared" si="2"/>
        <v>-142.03670411888993</v>
      </c>
      <c r="M28" s="6">
        <f t="shared" si="3"/>
        <v>4.2893549696999003</v>
      </c>
      <c r="N28" s="6">
        <f t="shared" si="4"/>
        <v>2150.0000000000009</v>
      </c>
      <c r="O28" s="6">
        <f t="shared" si="5"/>
        <v>210</v>
      </c>
      <c r="P28" s="6">
        <f t="shared" si="6"/>
        <v>4400</v>
      </c>
      <c r="Q28" s="6">
        <f t="shared" si="7"/>
        <v>-5030</v>
      </c>
      <c r="R28" s="21"/>
      <c r="S28" s="19"/>
      <c r="T28" s="21"/>
      <c r="U28" s="21"/>
      <c r="V28" s="19"/>
      <c r="W28" s="21"/>
    </row>
    <row r="29" spans="1:31">
      <c r="A29" s="2">
        <v>45428</v>
      </c>
      <c r="B29" s="32" t="s">
        <v>56</v>
      </c>
      <c r="C29" s="6">
        <v>1872.8239800656499</v>
      </c>
      <c r="D29" s="6">
        <v>1381.58225009443</v>
      </c>
      <c r="E29" s="6">
        <v>87.626688708120795</v>
      </c>
      <c r="F29" s="6">
        <v>2623</v>
      </c>
      <c r="G29" s="6">
        <v>9400</v>
      </c>
      <c r="H29" s="6">
        <v>8400</v>
      </c>
      <c r="I29" s="6">
        <v>3680</v>
      </c>
      <c r="J29" s="22"/>
      <c r="K29" s="6">
        <f t="shared" si="1"/>
        <v>-142.10101583690016</v>
      </c>
      <c r="L29" s="6">
        <f t="shared" si="2"/>
        <v>-38.335394518099974</v>
      </c>
      <c r="M29" s="6">
        <f t="shared" si="3"/>
        <v>-4.5500175210205072</v>
      </c>
      <c r="N29" s="6">
        <f t="shared" si="4"/>
        <v>-330</v>
      </c>
      <c r="O29" s="6">
        <f t="shared" si="5"/>
        <v>120</v>
      </c>
      <c r="P29" s="6">
        <f t="shared" si="6"/>
        <v>600</v>
      </c>
      <c r="Q29" s="6">
        <f t="shared" si="7"/>
        <v>-140</v>
      </c>
      <c r="R29" s="21"/>
      <c r="S29" s="19"/>
      <c r="T29" s="21"/>
      <c r="U29" s="21"/>
      <c r="V29" s="19"/>
      <c r="W29" s="21"/>
    </row>
    <row r="30" spans="1:31">
      <c r="A30" s="2">
        <v>45429</v>
      </c>
      <c r="B30" s="32" t="s">
        <v>56</v>
      </c>
      <c r="C30" s="6">
        <v>1849.90087242236</v>
      </c>
      <c r="D30" s="6">
        <v>1382.6159120484699</v>
      </c>
      <c r="E30" s="6">
        <v>87.652054377997203</v>
      </c>
      <c r="F30" s="6">
        <v>2526</v>
      </c>
      <c r="G30" s="6">
        <v>4130</v>
      </c>
      <c r="H30" s="6">
        <v>3730</v>
      </c>
      <c r="I30" s="6">
        <v>1580</v>
      </c>
      <c r="J30" s="22"/>
      <c r="K30" s="6">
        <f t="shared" si="1"/>
        <v>-22.923107643289995</v>
      </c>
      <c r="L30" s="6">
        <f t="shared" si="2"/>
        <v>1.0336619540398715</v>
      </c>
      <c r="M30" s="6">
        <f t="shared" si="3"/>
        <v>2.5365669876407537E-2</v>
      </c>
      <c r="N30" s="6">
        <f t="shared" si="4"/>
        <v>-97</v>
      </c>
      <c r="O30" s="6">
        <f t="shared" si="5"/>
        <v>-5270</v>
      </c>
      <c r="P30" s="6">
        <f t="shared" si="6"/>
        <v>-4670</v>
      </c>
      <c r="Q30" s="6">
        <f t="shared" si="7"/>
        <v>-2100</v>
      </c>
      <c r="R30" s="21"/>
      <c r="S30" s="19"/>
      <c r="T30" s="21"/>
      <c r="U30" s="21"/>
      <c r="V30" s="19"/>
      <c r="W30" s="21"/>
    </row>
    <row r="31" spans="1:31">
      <c r="A31" s="2">
        <v>45431</v>
      </c>
      <c r="B31" s="32" t="s">
        <v>56</v>
      </c>
      <c r="C31" s="6">
        <v>4568.3957103533303</v>
      </c>
      <c r="D31" s="6">
        <v>4032.1943399946799</v>
      </c>
      <c r="E31" s="6">
        <v>98.512320736698499</v>
      </c>
      <c r="F31" s="6">
        <v>1173.3616459073</v>
      </c>
      <c r="G31" s="6">
        <v>5170</v>
      </c>
      <c r="H31" s="6">
        <v>5170</v>
      </c>
      <c r="I31" s="6">
        <v>4700</v>
      </c>
      <c r="J31" s="22"/>
      <c r="K31" s="6">
        <f t="shared" si="1"/>
        <v>2718.4948379309703</v>
      </c>
      <c r="L31" s="6">
        <f t="shared" si="2"/>
        <v>2649.57842794621</v>
      </c>
      <c r="M31" s="6">
        <f t="shared" si="3"/>
        <v>10.860266358701296</v>
      </c>
      <c r="N31" s="6">
        <f t="shared" si="4"/>
        <v>-1352.6383540927</v>
      </c>
      <c r="O31" s="6">
        <f t="shared" si="5"/>
        <v>1040</v>
      </c>
      <c r="P31" s="6">
        <f t="shared" si="6"/>
        <v>1440</v>
      </c>
      <c r="Q31" s="6">
        <f t="shared" si="7"/>
        <v>3120</v>
      </c>
      <c r="R31" s="21"/>
      <c r="S31" s="19"/>
      <c r="T31" s="21"/>
      <c r="U31" s="21"/>
      <c r="V31" s="19"/>
      <c r="W31" s="21"/>
    </row>
    <row r="32" spans="1:31">
      <c r="A32" s="2">
        <v>45473</v>
      </c>
      <c r="B32" s="32" t="s">
        <v>56</v>
      </c>
      <c r="C32" s="6">
        <v>4099.2850546875397</v>
      </c>
      <c r="D32" s="6">
        <v>3599.7156939986999</v>
      </c>
      <c r="E32" s="6">
        <v>95.349503730735606</v>
      </c>
      <c r="F32" s="6">
        <v>1218.6743640030099</v>
      </c>
      <c r="G32" s="6">
        <v>4810</v>
      </c>
      <c r="H32" s="6">
        <v>4800</v>
      </c>
      <c r="I32" s="6">
        <v>4440</v>
      </c>
      <c r="J32" s="22"/>
      <c r="K32" s="6">
        <f t="shared" si="1"/>
        <v>-469.11065566579055</v>
      </c>
      <c r="L32" s="6">
        <f t="shared" si="2"/>
        <v>-432.47864599598006</v>
      </c>
      <c r="M32" s="6">
        <f t="shared" si="3"/>
        <v>-3.1628170059628928</v>
      </c>
      <c r="N32" s="6">
        <f t="shared" si="4"/>
        <v>45.312718095709897</v>
      </c>
      <c r="O32" s="6">
        <f t="shared" si="5"/>
        <v>-360</v>
      </c>
      <c r="P32" s="6">
        <f t="shared" si="6"/>
        <v>-370</v>
      </c>
      <c r="Q32" s="6">
        <f t="shared" si="7"/>
        <v>-260</v>
      </c>
      <c r="R32" s="21"/>
      <c r="S32" s="19"/>
      <c r="T32" s="21"/>
      <c r="U32" s="21"/>
      <c r="V32" s="19"/>
      <c r="W32" s="21"/>
    </row>
    <row r="33" spans="1:23">
      <c r="A33" s="2">
        <v>45499</v>
      </c>
      <c r="B33" s="32" t="s">
        <v>56</v>
      </c>
      <c r="C33" s="6">
        <v>3962.2666015625</v>
      </c>
      <c r="D33" s="6">
        <v>3468.34692382812</v>
      </c>
      <c r="E33" s="6">
        <v>94.254817962646399</v>
      </c>
      <c r="F33" s="6">
        <v>1246.55771255493</v>
      </c>
      <c r="G33" s="6">
        <v>4740</v>
      </c>
      <c r="H33" s="6">
        <v>4730</v>
      </c>
      <c r="I33" s="6">
        <v>4350</v>
      </c>
      <c r="J33" s="22"/>
      <c r="K33" s="6">
        <f t="shared" si="1"/>
        <v>-137.01845312503974</v>
      </c>
      <c r="L33" s="6">
        <f t="shared" si="2"/>
        <v>-131.36877017057986</v>
      </c>
      <c r="M33" s="6">
        <f t="shared" si="3"/>
        <v>-1.0946857680892066</v>
      </c>
      <c r="N33" s="6">
        <f t="shared" si="4"/>
        <v>27.883348551920108</v>
      </c>
      <c r="O33" s="6">
        <f t="shared" si="5"/>
        <v>-70</v>
      </c>
      <c r="P33" s="6">
        <f t="shared" si="6"/>
        <v>-70</v>
      </c>
      <c r="Q33" s="6">
        <f t="shared" si="7"/>
        <v>-90</v>
      </c>
      <c r="R33" s="21"/>
      <c r="S33" s="19"/>
      <c r="T33" s="21"/>
      <c r="U33" s="21"/>
      <c r="V33" s="19"/>
      <c r="W33" s="21"/>
    </row>
    <row r="34" spans="1:23">
      <c r="A34" s="2">
        <v>45511</v>
      </c>
      <c r="B34" s="32" t="s">
        <v>56</v>
      </c>
      <c r="C34" s="6">
        <v>4025.42211914062</v>
      </c>
      <c r="D34" s="6">
        <v>3549.7265625</v>
      </c>
      <c r="E34" s="6">
        <v>94.590400695800696</v>
      </c>
      <c r="F34" s="6">
        <v>1181.72826766967</v>
      </c>
      <c r="G34" s="6">
        <v>4760</v>
      </c>
      <c r="H34" s="6">
        <v>4770</v>
      </c>
      <c r="I34" s="6">
        <v>4580</v>
      </c>
      <c r="J34" s="22"/>
      <c r="K34" s="6">
        <f t="shared" si="1"/>
        <v>63.155517578119998</v>
      </c>
      <c r="L34" s="6">
        <f t="shared" si="2"/>
        <v>81.379638671880002</v>
      </c>
      <c r="M34" s="6">
        <f t="shared" si="3"/>
        <v>0.33558273315429688</v>
      </c>
      <c r="N34" s="6">
        <f t="shared" si="4"/>
        <v>-64.829444885260045</v>
      </c>
      <c r="O34" s="6">
        <f t="shared" si="5"/>
        <v>20</v>
      </c>
      <c r="P34" s="6">
        <f t="shared" si="6"/>
        <v>40</v>
      </c>
      <c r="Q34" s="6">
        <f t="shared" si="7"/>
        <v>230</v>
      </c>
      <c r="R34" s="21"/>
      <c r="S34" s="19"/>
      <c r="T34" s="21"/>
      <c r="U34" s="21"/>
      <c r="V34" s="19"/>
      <c r="W34" s="21"/>
    </row>
    <row r="35" spans="1:23">
      <c r="A35" s="2">
        <v>45531</v>
      </c>
      <c r="B35" s="32" t="s">
        <v>56</v>
      </c>
      <c r="C35" s="6">
        <v>7764.5859375</v>
      </c>
      <c r="D35" s="6">
        <v>6450.53173828125</v>
      </c>
      <c r="E35" s="6">
        <v>107.478958129882</v>
      </c>
      <c r="F35" s="6">
        <v>1692.36888885498</v>
      </c>
      <c r="G35" s="6">
        <v>7880</v>
      </c>
      <c r="H35" s="6">
        <v>7910</v>
      </c>
      <c r="I35" s="6">
        <v>7110</v>
      </c>
      <c r="J35" s="22"/>
      <c r="K35" s="6">
        <f t="shared" si="1"/>
        <v>3739.16381835938</v>
      </c>
      <c r="L35" s="6">
        <f t="shared" si="2"/>
        <v>2900.80517578125</v>
      </c>
      <c r="M35" s="6">
        <f t="shared" si="3"/>
        <v>12.888557434081306</v>
      </c>
      <c r="N35" s="6">
        <f t="shared" si="4"/>
        <v>510.64062118531001</v>
      </c>
      <c r="O35" s="6">
        <f t="shared" si="5"/>
        <v>3120</v>
      </c>
      <c r="P35" s="6">
        <f t="shared" si="6"/>
        <v>3140</v>
      </c>
      <c r="Q35" s="6">
        <f t="shared" si="7"/>
        <v>2530</v>
      </c>
      <c r="R35" s="21"/>
      <c r="S35" s="19"/>
      <c r="T35" s="21"/>
      <c r="U35" s="21"/>
      <c r="V35" s="19"/>
      <c r="W35" s="21"/>
    </row>
    <row r="36" spans="1:23">
      <c r="A36" s="2">
        <v>45537</v>
      </c>
      <c r="B36" s="32" t="s">
        <v>56</v>
      </c>
      <c r="C36" s="6">
        <v>6966.822265625</v>
      </c>
      <c r="D36" s="6">
        <v>6043.962890625</v>
      </c>
      <c r="E36" s="6">
        <v>109.201652526855</v>
      </c>
      <c r="F36" s="6">
        <v>1324.6487617492601</v>
      </c>
      <c r="G36" s="6">
        <v>7220</v>
      </c>
      <c r="H36" s="6">
        <v>7250</v>
      </c>
      <c r="I36" s="6">
        <v>6210</v>
      </c>
      <c r="J36" s="22"/>
      <c r="K36" s="6">
        <f t="shared" si="1"/>
        <v>-797.763671875</v>
      </c>
      <c r="L36" s="6">
        <f t="shared" si="2"/>
        <v>-406.56884765625</v>
      </c>
      <c r="M36" s="6">
        <f t="shared" si="3"/>
        <v>1.7226943969729973</v>
      </c>
      <c r="N36" s="6">
        <f t="shared" si="4"/>
        <v>-367.72012710571994</v>
      </c>
      <c r="O36" s="6">
        <f t="shared" si="5"/>
        <v>-660</v>
      </c>
      <c r="P36" s="6">
        <f t="shared" si="6"/>
        <v>-660</v>
      </c>
      <c r="Q36" s="6">
        <f t="shared" si="7"/>
        <v>-900</v>
      </c>
      <c r="R36" s="21"/>
      <c r="S36" s="19"/>
      <c r="T36" s="21"/>
      <c r="U36" s="21"/>
      <c r="V36" s="19"/>
      <c r="W36" s="21"/>
    </row>
    <row r="37" spans="1:23">
      <c r="A37" s="2">
        <v>45546</v>
      </c>
      <c r="B37" s="32" t="s">
        <v>56</v>
      </c>
      <c r="C37" s="6">
        <v>6443.3046875</v>
      </c>
      <c r="D37" s="6">
        <v>5582.98193359375</v>
      </c>
      <c r="E37" s="6">
        <v>107.945350646972</v>
      </c>
      <c r="F37" s="6">
        <v>1335.21995544433</v>
      </c>
      <c r="G37" s="6">
        <v>7240</v>
      </c>
      <c r="H37" s="6">
        <v>7230</v>
      </c>
      <c r="I37" s="6">
        <v>7050</v>
      </c>
      <c r="J37" s="22"/>
      <c r="K37" s="6">
        <f t="shared" si="1"/>
        <v>-523.517578125</v>
      </c>
      <c r="L37" s="6">
        <f t="shared" si="2"/>
        <v>-460.98095703125</v>
      </c>
      <c r="M37" s="6">
        <f t="shared" si="3"/>
        <v>-1.2563018798829972</v>
      </c>
      <c r="N37" s="6">
        <f t="shared" si="4"/>
        <v>10.571193695069951</v>
      </c>
      <c r="O37" s="6">
        <f t="shared" si="5"/>
        <v>20</v>
      </c>
      <c r="P37" s="6">
        <f t="shared" si="6"/>
        <v>-20</v>
      </c>
      <c r="Q37" s="6">
        <f t="shared" si="7"/>
        <v>840</v>
      </c>
      <c r="R37" s="21"/>
      <c r="S37" s="19"/>
      <c r="T37" s="21"/>
      <c r="U37" s="21"/>
      <c r="V37" s="19"/>
      <c r="W37" s="21"/>
    </row>
    <row r="38" spans="1:23">
      <c r="A38" s="2">
        <v>45554</v>
      </c>
      <c r="B38" s="32" t="s">
        <v>56</v>
      </c>
      <c r="C38" s="6">
        <v>6005.1103515625</v>
      </c>
      <c r="D38" s="6">
        <v>5185.11181640625</v>
      </c>
      <c r="E38" s="6">
        <v>107.426780700683</v>
      </c>
      <c r="F38" s="6">
        <v>1365.50111770629</v>
      </c>
      <c r="G38" s="6">
        <v>6660</v>
      </c>
      <c r="H38" s="6">
        <v>6670</v>
      </c>
      <c r="I38" s="6">
        <v>5560</v>
      </c>
      <c r="J38" s="22"/>
      <c r="K38" s="6">
        <f t="shared" si="1"/>
        <v>-438.1943359375</v>
      </c>
      <c r="L38" s="6">
        <f t="shared" si="2"/>
        <v>-397.8701171875</v>
      </c>
      <c r="M38" s="6">
        <f t="shared" si="3"/>
        <v>-0.51856994628900566</v>
      </c>
      <c r="N38" s="6">
        <f t="shared" si="4"/>
        <v>30.281162261959935</v>
      </c>
      <c r="O38" s="6">
        <f t="shared" si="5"/>
        <v>-580</v>
      </c>
      <c r="P38" s="6">
        <f t="shared" si="6"/>
        <v>-560</v>
      </c>
      <c r="Q38" s="6">
        <f t="shared" si="7"/>
        <v>-1490</v>
      </c>
      <c r="R38" s="21"/>
      <c r="S38" s="19"/>
      <c r="T38" s="21"/>
      <c r="U38" s="21"/>
      <c r="V38" s="19"/>
      <c r="W38" s="21"/>
    </row>
    <row r="39" spans="1:23">
      <c r="A39" s="2">
        <v>45564</v>
      </c>
      <c r="B39" s="32" t="s">
        <v>56</v>
      </c>
      <c r="C39" s="6">
        <v>5743.51318359375</v>
      </c>
      <c r="D39" s="6">
        <v>4944.39453125</v>
      </c>
      <c r="E39" s="6">
        <v>106.311401367187</v>
      </c>
      <c r="F39" s="6">
        <v>1391.3414001464801</v>
      </c>
      <c r="G39" s="6">
        <v>6520</v>
      </c>
      <c r="H39" s="6">
        <v>6520</v>
      </c>
      <c r="I39" s="6">
        <v>5540</v>
      </c>
      <c r="J39" s="22"/>
      <c r="K39" s="6">
        <f t="shared" si="1"/>
        <v>-261.59716796875</v>
      </c>
      <c r="L39" s="6">
        <f t="shared" si="2"/>
        <v>-240.71728515625</v>
      </c>
      <c r="M39" s="6">
        <f t="shared" si="3"/>
        <v>-1.1153793334959943</v>
      </c>
      <c r="N39" s="6">
        <f t="shared" si="4"/>
        <v>25.840282440190094</v>
      </c>
      <c r="O39" s="6">
        <f t="shared" si="5"/>
        <v>-140</v>
      </c>
      <c r="P39" s="6">
        <f t="shared" si="6"/>
        <v>-150</v>
      </c>
      <c r="Q39" s="6">
        <f t="shared" si="7"/>
        <v>-20</v>
      </c>
      <c r="R39" s="21"/>
      <c r="S39" s="19"/>
      <c r="T39" s="21"/>
      <c r="U39" s="21"/>
      <c r="V39" s="19"/>
      <c r="W39" s="21"/>
    </row>
    <row r="40" spans="1:23">
      <c r="A40" s="2">
        <v>45585</v>
      </c>
      <c r="B40" s="32" t="s">
        <v>56</v>
      </c>
      <c r="C40" s="6">
        <v>5441.98388671875</v>
      </c>
      <c r="D40" s="6">
        <v>4673.29833984375</v>
      </c>
      <c r="E40" s="6">
        <v>110.79018402099599</v>
      </c>
      <c r="F40" s="6">
        <v>1412.5093460083001</v>
      </c>
      <c r="G40" s="6">
        <v>6310</v>
      </c>
      <c r="H40" s="6">
        <v>6310</v>
      </c>
      <c r="I40" s="6">
        <v>5430</v>
      </c>
      <c r="J40" s="22"/>
      <c r="K40" s="6">
        <f t="shared" si="1"/>
        <v>-301.529296875</v>
      </c>
      <c r="L40" s="6">
        <f t="shared" si="2"/>
        <v>-271.09619140625</v>
      </c>
      <c r="M40" s="6">
        <f t="shared" si="3"/>
        <v>4.4787826538089917</v>
      </c>
      <c r="N40" s="6">
        <f t="shared" si="4"/>
        <v>21.167945861820044</v>
      </c>
      <c r="O40" s="6">
        <f t="shared" si="5"/>
        <v>-210</v>
      </c>
      <c r="P40" s="6">
        <f t="shared" si="6"/>
        <v>-210</v>
      </c>
      <c r="Q40" s="6">
        <f t="shared" si="7"/>
        <v>-110</v>
      </c>
      <c r="R40" s="21"/>
      <c r="S40" s="19"/>
      <c r="T40" s="21"/>
      <c r="U40" s="21"/>
      <c r="V40" s="19"/>
      <c r="W40" s="21"/>
    </row>
    <row r="41" spans="1:23">
      <c r="A41" s="2">
        <v>45602</v>
      </c>
      <c r="B41" s="32" t="s">
        <v>56</v>
      </c>
      <c r="C41" s="6">
        <v>5383.96533203125</v>
      </c>
      <c r="D41" s="6">
        <v>4574.00439453125</v>
      </c>
      <c r="E41" s="6">
        <v>105.740036010742</v>
      </c>
      <c r="F41" s="6">
        <v>1504.3947219848601</v>
      </c>
      <c r="G41" s="6">
        <v>6200</v>
      </c>
      <c r="H41" s="6">
        <v>6210</v>
      </c>
      <c r="I41" s="6">
        <v>5380</v>
      </c>
      <c r="J41" s="22"/>
      <c r="K41" s="6">
        <f t="shared" si="1"/>
        <v>-58.0185546875</v>
      </c>
      <c r="L41" s="6">
        <f t="shared" si="2"/>
        <v>-99.2939453125</v>
      </c>
      <c r="M41" s="6">
        <f t="shared" si="3"/>
        <v>-5.0501480102539915</v>
      </c>
      <c r="N41" s="6">
        <f t="shared" si="4"/>
        <v>91.885375976559999</v>
      </c>
      <c r="O41" s="6">
        <f t="shared" si="5"/>
        <v>-110</v>
      </c>
      <c r="P41" s="6">
        <f t="shared" si="6"/>
        <v>-100</v>
      </c>
      <c r="Q41" s="6">
        <f t="shared" si="7"/>
        <v>-50</v>
      </c>
      <c r="R41" s="21"/>
      <c r="S41" s="19"/>
      <c r="T41" s="21"/>
      <c r="U41" s="21"/>
      <c r="V41" s="19"/>
      <c r="W41" s="21"/>
    </row>
    <row r="42" spans="1:23">
      <c r="A42" s="2">
        <v>45611</v>
      </c>
      <c r="B42" s="32" t="s">
        <v>56</v>
      </c>
      <c r="C42" s="6">
        <v>5204.947265625</v>
      </c>
      <c r="D42" s="6">
        <v>4367.30810546875</v>
      </c>
      <c r="E42" s="6">
        <v>105.203735351562</v>
      </c>
      <c r="F42" s="6">
        <v>1609.3133926391599</v>
      </c>
      <c r="G42" s="6">
        <v>6110</v>
      </c>
      <c r="H42" s="6">
        <v>6120</v>
      </c>
      <c r="I42" s="6">
        <v>5310</v>
      </c>
      <c r="J42" s="22"/>
      <c r="K42" s="6">
        <f t="shared" si="1"/>
        <v>-179.01806640625</v>
      </c>
      <c r="L42" s="6">
        <f t="shared" si="2"/>
        <v>-206.6962890625</v>
      </c>
      <c r="M42" s="6">
        <f t="shared" si="3"/>
        <v>-0.53630065918000014</v>
      </c>
      <c r="N42" s="6">
        <f t="shared" si="4"/>
        <v>104.91867065429983</v>
      </c>
      <c r="O42" s="6">
        <f t="shared" si="5"/>
        <v>-90</v>
      </c>
      <c r="P42" s="6">
        <f t="shared" si="6"/>
        <v>-90</v>
      </c>
      <c r="Q42" s="6">
        <f t="shared" si="7"/>
        <v>-70</v>
      </c>
      <c r="R42" s="21"/>
      <c r="S42" s="19"/>
      <c r="T42" s="21"/>
      <c r="U42" s="21"/>
      <c r="V42" s="19"/>
      <c r="W42" s="21"/>
    </row>
    <row r="43" spans="1:23">
      <c r="A43" s="2">
        <v>45622</v>
      </c>
      <c r="B43" s="32" t="s">
        <v>56</v>
      </c>
      <c r="C43" s="6">
        <v>5216.59619140625</v>
      </c>
      <c r="D43" s="6">
        <v>4357.26416015625</v>
      </c>
      <c r="E43" s="6">
        <v>104.819290161132</v>
      </c>
      <c r="F43" s="6">
        <v>1647.3037719726501</v>
      </c>
      <c r="G43" s="6">
        <v>6100</v>
      </c>
      <c r="H43" s="6">
        <v>6100</v>
      </c>
      <c r="I43" s="6">
        <v>5330</v>
      </c>
      <c r="K43" s="6">
        <f t="shared" si="1"/>
        <v>11.64892578125</v>
      </c>
      <c r="L43" s="6">
        <f t="shared" si="2"/>
        <v>-10.0439453125</v>
      </c>
      <c r="M43" s="6">
        <f t="shared" si="3"/>
        <v>-0.38444519043000014</v>
      </c>
      <c r="N43" s="6">
        <f t="shared" si="4"/>
        <v>37.990379333490182</v>
      </c>
      <c r="O43" s="6">
        <f t="shared" si="5"/>
        <v>-10</v>
      </c>
      <c r="P43" s="6">
        <f t="shared" si="6"/>
        <v>-20</v>
      </c>
      <c r="Q43" s="6">
        <f t="shared" si="7"/>
        <v>20</v>
      </c>
    </row>
    <row r="44" spans="1:23">
      <c r="A44" s="2">
        <v>45650</v>
      </c>
      <c r="B44" s="32" t="s">
        <v>56</v>
      </c>
      <c r="C44" s="6">
        <v>4944.75634765625</v>
      </c>
      <c r="D44" s="6">
        <v>4039.94311523437</v>
      </c>
      <c r="E44" s="6">
        <v>103.95460510253901</v>
      </c>
      <c r="F44" s="6">
        <v>1829.8439025878899</v>
      </c>
      <c r="G44" s="6">
        <v>5930</v>
      </c>
      <c r="H44" s="6">
        <v>5920</v>
      </c>
      <c r="I44" s="6">
        <v>5240</v>
      </c>
      <c r="K44" s="6">
        <f t="shared" si="1"/>
        <v>-271.83984375</v>
      </c>
      <c r="L44" s="6">
        <f t="shared" si="2"/>
        <v>-317.32104492188</v>
      </c>
      <c r="M44" s="6">
        <f t="shared" si="3"/>
        <v>-0.86468505859299682</v>
      </c>
      <c r="N44" s="6">
        <f t="shared" si="4"/>
        <v>182.54013061523983</v>
      </c>
      <c r="O44" s="6">
        <f t="shared" si="5"/>
        <v>-170</v>
      </c>
      <c r="P44" s="6">
        <f t="shared" si="6"/>
        <v>-180</v>
      </c>
      <c r="Q44" s="6">
        <f t="shared" si="7"/>
        <v>-90</v>
      </c>
    </row>
    <row r="45" spans="1:23">
      <c r="A45" s="2">
        <v>45672</v>
      </c>
      <c r="B45" s="32" t="s">
        <v>56</v>
      </c>
      <c r="C45" s="6">
        <v>4794.4716796875</v>
      </c>
      <c r="D45" s="6">
        <v>3874.85009765625</v>
      </c>
      <c r="E45" s="6">
        <v>103.02926635742099</v>
      </c>
      <c r="F45" s="6">
        <v>1918.0875778198199</v>
      </c>
      <c r="G45" s="6">
        <v>5820</v>
      </c>
      <c r="H45" s="6">
        <v>5820</v>
      </c>
      <c r="I45" s="6">
        <v>5110</v>
      </c>
      <c r="K45" s="6">
        <f t="shared" si="1"/>
        <v>-150.28466796875</v>
      </c>
      <c r="L45" s="6">
        <f t="shared" si="2"/>
        <v>-165.09301757812</v>
      </c>
      <c r="M45" s="6">
        <f t="shared" si="3"/>
        <v>-0.92533874511801173</v>
      </c>
      <c r="N45" s="6">
        <f t="shared" si="4"/>
        <v>88.243675231929956</v>
      </c>
      <c r="O45" s="6">
        <f t="shared" si="5"/>
        <v>-110</v>
      </c>
      <c r="P45" s="6">
        <f t="shared" si="6"/>
        <v>-100</v>
      </c>
      <c r="Q45" s="6">
        <f t="shared" si="7"/>
        <v>-130</v>
      </c>
    </row>
    <row r="46" spans="1:23">
      <c r="A46" s="2">
        <v>45687</v>
      </c>
      <c r="B46" s="32" t="s">
        <v>56</v>
      </c>
      <c r="C46" s="6">
        <v>4659.67431640625</v>
      </c>
      <c r="D46" s="6">
        <v>3737.91186523437</v>
      </c>
      <c r="E46" s="6">
        <v>96.943626403808594</v>
      </c>
      <c r="F46" s="6">
        <v>1978.1692504882801</v>
      </c>
      <c r="G46" s="6">
        <v>5740</v>
      </c>
      <c r="H46" s="6">
        <v>5740</v>
      </c>
      <c r="I46" s="6">
        <v>4870</v>
      </c>
      <c r="K46" s="6">
        <f t="shared" si="1"/>
        <v>-134.79736328125</v>
      </c>
      <c r="L46" s="6">
        <f t="shared" si="2"/>
        <v>-136.93823242188</v>
      </c>
      <c r="M46" s="6">
        <f t="shared" si="3"/>
        <v>-6.0856399536124002</v>
      </c>
      <c r="N46" s="6">
        <f t="shared" si="4"/>
        <v>60.081672668460214</v>
      </c>
      <c r="O46" s="6">
        <f t="shared" si="5"/>
        <v>-80</v>
      </c>
      <c r="P46" s="6">
        <f t="shared" si="6"/>
        <v>-80</v>
      </c>
      <c r="Q46" s="6">
        <f t="shared" si="7"/>
        <v>-240</v>
      </c>
    </row>
    <row r="47" spans="1:23">
      <c r="A47" s="2">
        <v>45703</v>
      </c>
      <c r="B47" s="32" t="s">
        <v>56</v>
      </c>
      <c r="C47" s="6">
        <v>4585.486328125</v>
      </c>
      <c r="D47" s="6">
        <v>3606.43188476562</v>
      </c>
      <c r="E47" s="6">
        <v>102.21401977539</v>
      </c>
      <c r="F47" s="6">
        <v>2135.1160049438399</v>
      </c>
      <c r="G47" s="6">
        <v>5640</v>
      </c>
      <c r="H47" s="6">
        <v>5660</v>
      </c>
      <c r="I47" s="6">
        <v>4900</v>
      </c>
      <c r="K47" s="6">
        <f t="shared" si="1"/>
        <v>-74.18798828125</v>
      </c>
      <c r="L47" s="6">
        <f t="shared" si="2"/>
        <v>-131.47998046875</v>
      </c>
      <c r="M47" s="6">
        <f t="shared" si="3"/>
        <v>5.270393371581406</v>
      </c>
      <c r="N47" s="6">
        <f t="shared" si="4"/>
        <v>156.94675445555981</v>
      </c>
      <c r="O47" s="6">
        <f t="shared" si="5"/>
        <v>-100</v>
      </c>
      <c r="P47" s="6">
        <f t="shared" si="6"/>
        <v>-80</v>
      </c>
      <c r="Q47" s="6">
        <f t="shared" si="7"/>
        <v>30</v>
      </c>
    </row>
    <row r="48" spans="1:23">
      <c r="A48" s="2">
        <v>45719</v>
      </c>
      <c r="B48" s="32" t="s">
        <v>56</v>
      </c>
      <c r="C48" s="6">
        <v>4464.03173828125</v>
      </c>
      <c r="D48" s="6">
        <v>3463.80541992187</v>
      </c>
      <c r="E48" s="6">
        <v>101.956420898437</v>
      </c>
      <c r="F48" s="6">
        <v>2240.63453674316</v>
      </c>
      <c r="G48" s="6">
        <v>5620</v>
      </c>
      <c r="H48" s="6">
        <v>5630</v>
      </c>
      <c r="I48" s="6">
        <v>4960</v>
      </c>
      <c r="K48" s="6">
        <f t="shared" si="1"/>
        <v>-121.45458984375</v>
      </c>
      <c r="L48" s="6">
        <f t="shared" si="2"/>
        <v>-142.62646484375</v>
      </c>
      <c r="M48" s="6">
        <f t="shared" si="3"/>
        <v>-0.2575988769529971</v>
      </c>
      <c r="N48" s="6">
        <f t="shared" si="4"/>
        <v>105.51853179932004</v>
      </c>
      <c r="O48" s="6">
        <f t="shared" si="5"/>
        <v>-20</v>
      </c>
      <c r="P48" s="6">
        <f t="shared" si="6"/>
        <v>-30</v>
      </c>
      <c r="Q48" s="6">
        <f t="shared" si="7"/>
        <v>60</v>
      </c>
    </row>
    <row r="49" spans="1:17">
      <c r="A49" s="2">
        <v>45739</v>
      </c>
      <c r="B49" s="32" t="s">
        <v>56</v>
      </c>
      <c r="C49" s="6">
        <v>4452.375</v>
      </c>
      <c r="D49" s="6">
        <v>3430.84594726562</v>
      </c>
      <c r="E49" s="6">
        <v>101.40234375</v>
      </c>
      <c r="F49" s="6">
        <v>2294.3466186523401</v>
      </c>
      <c r="G49" s="6">
        <v>5550</v>
      </c>
      <c r="H49" s="6">
        <v>5560</v>
      </c>
      <c r="I49" s="6">
        <v>4770</v>
      </c>
      <c r="K49" s="6">
        <f t="shared" si="1"/>
        <v>-11.65673828125</v>
      </c>
      <c r="L49" s="6">
        <f t="shared" si="2"/>
        <v>-32.95947265625</v>
      </c>
      <c r="M49" s="6">
        <f t="shared" si="3"/>
        <v>-0.55407714843700262</v>
      </c>
      <c r="N49" s="6">
        <f t="shared" si="4"/>
        <v>53.712081909180142</v>
      </c>
      <c r="O49" s="6">
        <f t="shared" si="5"/>
        <v>-70</v>
      </c>
      <c r="P49" s="6">
        <f t="shared" si="6"/>
        <v>-70</v>
      </c>
      <c r="Q49" s="6">
        <f t="shared" si="7"/>
        <v>-190</v>
      </c>
    </row>
    <row r="50" spans="1:17">
      <c r="A50" s="2">
        <v>45757</v>
      </c>
      <c r="B50" s="32" t="s">
        <v>56</v>
      </c>
      <c r="C50" s="6">
        <v>4262.6123046875</v>
      </c>
      <c r="D50" s="6">
        <v>3268.248046875</v>
      </c>
      <c r="E50" s="6">
        <v>111.989936828613</v>
      </c>
      <c r="F50" s="6">
        <v>2332.7581405639598</v>
      </c>
      <c r="G50" s="6">
        <v>5560</v>
      </c>
      <c r="H50" s="6">
        <v>5560</v>
      </c>
      <c r="I50" s="6">
        <v>5100</v>
      </c>
      <c r="K50" s="6">
        <f t="shared" si="1"/>
        <v>-189.7626953125</v>
      </c>
      <c r="L50" s="6">
        <f t="shared" si="2"/>
        <v>-162.59790039062</v>
      </c>
      <c r="M50" s="6">
        <f t="shared" si="3"/>
        <v>10.587593078612997</v>
      </c>
      <c r="N50" s="6">
        <f t="shared" si="4"/>
        <v>38.41152191161973</v>
      </c>
      <c r="O50" s="6">
        <f t="shared" si="5"/>
        <v>10</v>
      </c>
      <c r="P50" s="6">
        <f t="shared" si="6"/>
        <v>0</v>
      </c>
      <c r="Q50" s="6">
        <f t="shared" si="7"/>
        <v>330</v>
      </c>
    </row>
  </sheetData>
  <conditionalFormatting sqref="C2:C42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4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4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42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2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4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42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2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42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4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42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L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2B22-FDD1-4027-970E-00CB8D045BD0}">
  <dimension ref="A1:W55"/>
  <sheetViews>
    <sheetView tabSelected="1" zoomScale="55" zoomScaleNormal="55" workbookViewId="0">
      <pane ySplit="1" topLeftCell="A2" activePane="bottomLeft" state="frozen"/>
      <selection pane="bottomLeft" activeCell="J1" sqref="J1:S1048576"/>
    </sheetView>
  </sheetViews>
  <sheetFormatPr defaultRowHeight="14.45"/>
  <cols>
    <col min="1" max="1" width="13.140625" bestFit="1" customWidth="1"/>
    <col min="2" max="2" width="13.42578125" bestFit="1" customWidth="1"/>
    <col min="3" max="5" width="14.85546875" customWidth="1"/>
    <col min="6" max="6" width="18" bestFit="1" customWidth="1"/>
    <col min="7" max="9" width="14.85546875" customWidth="1"/>
    <col min="10" max="10" width="10.42578125" customWidth="1"/>
    <col min="11" max="11" width="15.28515625" customWidth="1"/>
    <col min="12" max="12" width="11.42578125" customWidth="1"/>
    <col min="13" max="13" width="13" customWidth="1"/>
    <col min="14" max="14" width="13.42578125" customWidth="1"/>
    <col min="15" max="15" width="16.42578125" customWidth="1"/>
    <col min="16" max="16" width="16.85546875" customWidth="1"/>
    <col min="17" max="17" width="16" customWidth="1"/>
    <col min="18" max="18" width="13.5703125" customWidth="1"/>
    <col min="19" max="19" width="19.5703125" customWidth="1"/>
    <col min="20" max="20" width="26.42578125" bestFit="1" customWidth="1"/>
    <col min="21" max="21" width="32.5703125" bestFit="1" customWidth="1"/>
    <col min="22" max="22" width="56.28515625" customWidth="1"/>
    <col min="23" max="23" width="100.42578125" bestFit="1" customWidth="1"/>
  </cols>
  <sheetData>
    <row r="1" spans="1:23">
      <c r="A1" s="5" t="s">
        <v>0</v>
      </c>
      <c r="B1" s="3" t="s">
        <v>57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3">
      <c r="A2" s="2">
        <v>45039</v>
      </c>
      <c r="B2" s="32" t="s">
        <v>58</v>
      </c>
      <c r="C2" s="6">
        <v>9924.5685818511593</v>
      </c>
      <c r="D2" s="6">
        <v>7598.9383420814902</v>
      </c>
      <c r="E2" s="6">
        <v>107.40242480869099</v>
      </c>
      <c r="F2" s="6">
        <v>2343.3061302256501</v>
      </c>
      <c r="G2" s="6">
        <v>8510</v>
      </c>
      <c r="H2" s="6">
        <v>8550</v>
      </c>
      <c r="I2" s="6">
        <v>8050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7"/>
      <c r="S2" s="15" t="s">
        <v>24</v>
      </c>
      <c r="T2" s="15" t="s">
        <v>25</v>
      </c>
      <c r="U2" s="15" t="s">
        <v>26</v>
      </c>
      <c r="V2" s="15" t="s">
        <v>27</v>
      </c>
      <c r="W2" s="15" t="s">
        <v>28</v>
      </c>
    </row>
    <row r="3" spans="1:23">
      <c r="A3" s="2">
        <v>45040</v>
      </c>
      <c r="B3" s="32" t="s">
        <v>58</v>
      </c>
      <c r="C3" s="6">
        <v>9182.5067754907395</v>
      </c>
      <c r="D3" s="6">
        <v>7555.8099992254902</v>
      </c>
      <c r="E3" s="6">
        <v>103.65910458914399</v>
      </c>
      <c r="F3" s="6">
        <v>1771.4629246065299</v>
      </c>
      <c r="G3" s="6">
        <v>8300</v>
      </c>
      <c r="H3" s="6">
        <v>8340</v>
      </c>
      <c r="I3" s="6">
        <v>7940</v>
      </c>
      <c r="K3" s="6">
        <f>C3-C2</f>
        <v>-742.06180636041972</v>
      </c>
      <c r="L3" s="6">
        <f t="shared" ref="L3:Q3" si="0">D3-D2</f>
        <v>-43.128342856000017</v>
      </c>
      <c r="M3" s="6">
        <f t="shared" si="0"/>
        <v>-3.7433202195470017</v>
      </c>
      <c r="N3" s="6">
        <f t="shared" si="0"/>
        <v>-571.84320561912023</v>
      </c>
      <c r="O3" s="6">
        <f t="shared" si="0"/>
        <v>-210</v>
      </c>
      <c r="P3" s="6">
        <f t="shared" si="0"/>
        <v>-210</v>
      </c>
      <c r="Q3" s="6">
        <f t="shared" si="0"/>
        <v>-110</v>
      </c>
      <c r="S3" s="21"/>
      <c r="T3" s="21"/>
      <c r="U3" s="21"/>
      <c r="V3" s="21"/>
      <c r="W3" s="21"/>
    </row>
    <row r="4" spans="1:23">
      <c r="A4" s="2">
        <v>45041</v>
      </c>
      <c r="B4" s="32" t="s">
        <v>58</v>
      </c>
      <c r="C4" s="6">
        <v>9002.5671224864891</v>
      </c>
      <c r="D4" s="6">
        <v>7508.3553757710697</v>
      </c>
      <c r="E4" s="6">
        <v>99.482703293696403</v>
      </c>
      <c r="F4" s="6">
        <v>1659.7289479631199</v>
      </c>
      <c r="G4" s="6">
        <v>8170</v>
      </c>
      <c r="H4" s="6">
        <v>8210</v>
      </c>
      <c r="I4" s="6">
        <v>7830</v>
      </c>
      <c r="K4" s="6">
        <f t="shared" ref="K4:K55" si="1">C4-C3</f>
        <v>-179.93965300425043</v>
      </c>
      <c r="L4" s="6">
        <f t="shared" ref="L4:L55" si="2">D4-D3</f>
        <v>-47.454623454420471</v>
      </c>
      <c r="M4" s="6">
        <f t="shared" ref="M4:M55" si="3">E4-E3</f>
        <v>-4.1764012954475902</v>
      </c>
      <c r="N4" s="6">
        <f t="shared" ref="N4:N55" si="4">F4-F3</f>
        <v>-111.73397664340996</v>
      </c>
      <c r="O4" s="6">
        <f t="shared" ref="O4:O55" si="5">G4-G3</f>
        <v>-130</v>
      </c>
      <c r="P4" s="6">
        <f t="shared" ref="P4:P55" si="6">H4-H3</f>
        <v>-130</v>
      </c>
      <c r="Q4" s="6">
        <f t="shared" ref="Q4:Q55" si="7">I4-I3</f>
        <v>-110</v>
      </c>
      <c r="S4" s="21"/>
      <c r="T4" s="21"/>
      <c r="U4" s="21"/>
      <c r="V4" s="21"/>
      <c r="W4" s="21"/>
    </row>
    <row r="5" spans="1:23">
      <c r="A5" s="2">
        <v>45042</v>
      </c>
      <c r="B5" s="32" t="s">
        <v>58</v>
      </c>
      <c r="C5" s="6">
        <v>8944.8866529500301</v>
      </c>
      <c r="D5" s="6">
        <v>7451.5642286965503</v>
      </c>
      <c r="E5" s="6">
        <v>99.0941307057183</v>
      </c>
      <c r="F5" s="6">
        <v>1669.4704831849001</v>
      </c>
      <c r="G5" s="6">
        <v>8060</v>
      </c>
      <c r="H5" s="6">
        <v>8100</v>
      </c>
      <c r="I5" s="6">
        <v>7740</v>
      </c>
      <c r="J5" s="6"/>
      <c r="K5" s="6">
        <f t="shared" si="1"/>
        <v>-57.680469536458986</v>
      </c>
      <c r="L5" s="6">
        <f t="shared" si="2"/>
        <v>-56.791147074519358</v>
      </c>
      <c r="M5" s="6">
        <f t="shared" si="3"/>
        <v>-0.38857258797810346</v>
      </c>
      <c r="N5" s="6">
        <f t="shared" si="4"/>
        <v>9.7415352217801683</v>
      </c>
      <c r="O5" s="6">
        <f t="shared" si="5"/>
        <v>-110</v>
      </c>
      <c r="P5" s="6">
        <f t="shared" si="6"/>
        <v>-110</v>
      </c>
      <c r="Q5" s="6">
        <f t="shared" si="7"/>
        <v>-90</v>
      </c>
      <c r="S5" s="21"/>
      <c r="T5" s="21"/>
      <c r="U5" s="21"/>
      <c r="V5" s="21"/>
    </row>
    <row r="6" spans="1:23">
      <c r="A6" s="2">
        <v>45055</v>
      </c>
      <c r="B6" s="32" t="s">
        <v>58</v>
      </c>
      <c r="C6" s="6">
        <v>8005.8010612174503</v>
      </c>
      <c r="D6" s="6">
        <v>6815.2529011413699</v>
      </c>
      <c r="E6" s="6">
        <v>101.224963037161</v>
      </c>
      <c r="F6" s="6">
        <v>1487.10685036061</v>
      </c>
      <c r="G6" s="6">
        <v>7260</v>
      </c>
      <c r="H6" s="6">
        <v>7300</v>
      </c>
      <c r="I6" s="6">
        <v>6930</v>
      </c>
      <c r="J6" s="6"/>
      <c r="K6" s="6">
        <f t="shared" si="1"/>
        <v>-939.08559173257981</v>
      </c>
      <c r="L6" s="6">
        <f t="shared" si="2"/>
        <v>-636.31132755518047</v>
      </c>
      <c r="M6" s="6">
        <f t="shared" si="3"/>
        <v>2.1308323314427042</v>
      </c>
      <c r="N6" s="6">
        <f t="shared" si="4"/>
        <v>-182.36363282429011</v>
      </c>
      <c r="O6" s="6">
        <f t="shared" si="5"/>
        <v>-800</v>
      </c>
      <c r="P6" s="6">
        <f t="shared" si="6"/>
        <v>-800</v>
      </c>
      <c r="Q6" s="6">
        <f t="shared" si="7"/>
        <v>-810</v>
      </c>
      <c r="S6" s="21"/>
      <c r="T6" s="21"/>
      <c r="U6" s="21"/>
      <c r="V6" s="21"/>
      <c r="W6" s="21"/>
    </row>
    <row r="7" spans="1:23">
      <c r="A7" s="2">
        <v>45088</v>
      </c>
      <c r="B7" s="32" t="s">
        <v>58</v>
      </c>
      <c r="C7" s="6">
        <v>6517.7131598512397</v>
      </c>
      <c r="D7" s="6">
        <v>6006.5662920872601</v>
      </c>
      <c r="E7" s="6">
        <v>101.141958642514</v>
      </c>
      <c r="F7" s="6">
        <v>784.24265571032402</v>
      </c>
      <c r="G7" s="6">
        <v>6460</v>
      </c>
      <c r="H7" s="6">
        <v>6500</v>
      </c>
      <c r="I7" s="6">
        <v>5980</v>
      </c>
      <c r="J7" s="6"/>
      <c r="K7" s="6">
        <f t="shared" si="1"/>
        <v>-1488.0879013662106</v>
      </c>
      <c r="L7" s="6">
        <f t="shared" si="2"/>
        <v>-808.68660905410979</v>
      </c>
      <c r="M7" s="6">
        <f t="shared" si="3"/>
        <v>-8.3004394647005597E-2</v>
      </c>
      <c r="N7" s="6">
        <f t="shared" si="4"/>
        <v>-702.86419465028598</v>
      </c>
      <c r="O7" s="6">
        <f t="shared" si="5"/>
        <v>-800</v>
      </c>
      <c r="P7" s="6">
        <f t="shared" si="6"/>
        <v>-800</v>
      </c>
      <c r="Q7" s="6">
        <f t="shared" si="7"/>
        <v>-950</v>
      </c>
      <c r="S7" s="21"/>
      <c r="T7" s="21"/>
      <c r="U7" s="21"/>
      <c r="V7" s="21"/>
      <c r="W7" s="21"/>
    </row>
    <row r="8" spans="1:23">
      <c r="A8" s="2">
        <v>45093</v>
      </c>
      <c r="B8" s="32" t="s">
        <v>58</v>
      </c>
      <c r="C8" s="6">
        <v>6435.6872125805103</v>
      </c>
      <c r="D8" s="6">
        <v>5757.1848686809999</v>
      </c>
      <c r="E8" s="6">
        <v>101.439968018491</v>
      </c>
      <c r="F8" s="6">
        <v>1054.27756834974</v>
      </c>
      <c r="G8" s="6">
        <v>6370</v>
      </c>
      <c r="H8" s="6">
        <v>6390</v>
      </c>
      <c r="I8" s="6">
        <v>5900</v>
      </c>
      <c r="J8" s="6"/>
      <c r="K8" s="6">
        <f t="shared" si="1"/>
        <v>-82.025947270729375</v>
      </c>
      <c r="L8" s="6">
        <f t="shared" si="2"/>
        <v>-249.38142340626018</v>
      </c>
      <c r="M8" s="6">
        <f t="shared" si="3"/>
        <v>0.29800937597700283</v>
      </c>
      <c r="N8" s="6">
        <f t="shared" si="4"/>
        <v>270.03491263941601</v>
      </c>
      <c r="O8" s="6">
        <f t="shared" si="5"/>
        <v>-90</v>
      </c>
      <c r="P8" s="6">
        <f t="shared" si="6"/>
        <v>-110</v>
      </c>
      <c r="Q8" s="6">
        <f t="shared" si="7"/>
        <v>-80</v>
      </c>
      <c r="S8" s="21"/>
      <c r="T8" s="21"/>
      <c r="U8" s="21"/>
      <c r="V8" s="21"/>
      <c r="W8" s="21"/>
    </row>
    <row r="9" spans="1:23">
      <c r="A9" s="2">
        <v>45094</v>
      </c>
      <c r="B9" s="32" t="s">
        <v>58</v>
      </c>
      <c r="C9" s="6">
        <v>6391.7464790639797</v>
      </c>
      <c r="D9" s="6">
        <v>5721.2427969167202</v>
      </c>
      <c r="E9" s="6">
        <v>101.078382593604</v>
      </c>
      <c r="F9" s="6">
        <v>1049.0148261409799</v>
      </c>
      <c r="G9" s="6">
        <v>6370</v>
      </c>
      <c r="H9" s="6">
        <v>6390</v>
      </c>
      <c r="I9" s="6">
        <v>5900</v>
      </c>
      <c r="J9" s="6"/>
      <c r="K9" s="6">
        <f t="shared" si="1"/>
        <v>-43.940733516530599</v>
      </c>
      <c r="L9" s="6">
        <f t="shared" si="2"/>
        <v>-35.942071764279717</v>
      </c>
      <c r="M9" s="6">
        <f t="shared" si="3"/>
        <v>-0.36158542488699652</v>
      </c>
      <c r="N9" s="6">
        <f t="shared" si="4"/>
        <v>-5.2627422087600735</v>
      </c>
      <c r="O9" s="6">
        <f t="shared" si="5"/>
        <v>0</v>
      </c>
      <c r="P9" s="6">
        <f t="shared" si="6"/>
        <v>0</v>
      </c>
      <c r="Q9" s="6">
        <f t="shared" si="7"/>
        <v>0</v>
      </c>
      <c r="S9" s="21"/>
      <c r="T9" s="21"/>
      <c r="U9" s="21"/>
      <c r="V9" s="21"/>
      <c r="W9" s="21"/>
    </row>
    <row r="10" spans="1:23">
      <c r="A10" s="2">
        <v>45112</v>
      </c>
      <c r="B10" s="32" t="s">
        <v>58</v>
      </c>
      <c r="C10" s="6">
        <v>5754.1367667333898</v>
      </c>
      <c r="D10" s="6">
        <v>5142.1609493797396</v>
      </c>
      <c r="E10" s="6">
        <v>106.69570343848</v>
      </c>
      <c r="F10" s="6">
        <v>1063.5406181022399</v>
      </c>
      <c r="G10" s="6">
        <v>6180</v>
      </c>
      <c r="H10" s="6">
        <v>6210</v>
      </c>
      <c r="I10" s="6">
        <v>5710</v>
      </c>
      <c r="J10" s="6"/>
      <c r="K10" s="6">
        <f t="shared" si="1"/>
        <v>-637.6097123305899</v>
      </c>
      <c r="L10" s="6">
        <f t="shared" si="2"/>
        <v>-579.0818475369806</v>
      </c>
      <c r="M10" s="6">
        <f t="shared" si="3"/>
        <v>5.6173208448759908</v>
      </c>
      <c r="N10" s="6">
        <f t="shared" si="4"/>
        <v>14.525791961259984</v>
      </c>
      <c r="O10" s="6">
        <f t="shared" si="5"/>
        <v>-190</v>
      </c>
      <c r="P10" s="6">
        <f t="shared" si="6"/>
        <v>-180</v>
      </c>
      <c r="Q10" s="6">
        <f t="shared" si="7"/>
        <v>-190</v>
      </c>
      <c r="S10" s="21"/>
      <c r="T10" s="21"/>
      <c r="U10" s="21"/>
      <c r="V10" s="21"/>
      <c r="W10" s="21"/>
    </row>
    <row r="11" spans="1:23">
      <c r="A11" s="2">
        <v>45139</v>
      </c>
      <c r="B11" s="32" t="s">
        <v>58</v>
      </c>
      <c r="C11" s="6">
        <v>5428</v>
      </c>
      <c r="D11" s="6">
        <v>4695.2230784535705</v>
      </c>
      <c r="E11" s="6">
        <v>99.037951015165604</v>
      </c>
      <c r="F11" s="6">
        <v>1349.9943285674699</v>
      </c>
      <c r="G11" s="6">
        <v>5830</v>
      </c>
      <c r="H11" s="6">
        <v>5860</v>
      </c>
      <c r="I11" s="6">
        <v>5370</v>
      </c>
      <c r="J11" s="6"/>
      <c r="K11" s="6">
        <f t="shared" si="1"/>
        <v>-326.13676673338978</v>
      </c>
      <c r="L11" s="6">
        <f t="shared" si="2"/>
        <v>-446.93787092616913</v>
      </c>
      <c r="M11" s="6">
        <f t="shared" si="3"/>
        <v>-7.6577524233143919</v>
      </c>
      <c r="N11" s="6">
        <f t="shared" si="4"/>
        <v>286.45371046522996</v>
      </c>
      <c r="O11" s="6">
        <f t="shared" si="5"/>
        <v>-350</v>
      </c>
      <c r="P11" s="6">
        <f t="shared" si="6"/>
        <v>-350</v>
      </c>
      <c r="Q11" s="6">
        <f t="shared" si="7"/>
        <v>-340</v>
      </c>
      <c r="S11" s="21"/>
      <c r="T11" s="21"/>
      <c r="U11" s="21"/>
      <c r="V11" s="21"/>
      <c r="W11" s="21"/>
    </row>
    <row r="12" spans="1:23">
      <c r="A12" s="2">
        <v>45159</v>
      </c>
      <c r="B12" s="32" t="s">
        <v>58</v>
      </c>
      <c r="C12" s="6">
        <v>5224.51255168638</v>
      </c>
      <c r="D12" s="6">
        <v>4592.3318044304497</v>
      </c>
      <c r="E12" s="6">
        <v>98.439444111854201</v>
      </c>
      <c r="F12" s="6">
        <v>1210.02819115032</v>
      </c>
      <c r="G12" s="6">
        <v>5630</v>
      </c>
      <c r="H12" s="6">
        <v>5670</v>
      </c>
      <c r="I12" s="6">
        <v>5200</v>
      </c>
      <c r="J12" s="22"/>
      <c r="K12" s="6">
        <f t="shared" si="1"/>
        <v>-203.48744831362001</v>
      </c>
      <c r="L12" s="6">
        <f t="shared" si="2"/>
        <v>-102.89127402312079</v>
      </c>
      <c r="M12" s="6">
        <f t="shared" si="3"/>
        <v>-0.59850690331140299</v>
      </c>
      <c r="N12" s="6">
        <f t="shared" si="4"/>
        <v>-139.96613741714987</v>
      </c>
      <c r="O12" s="6">
        <f t="shared" si="5"/>
        <v>-200</v>
      </c>
      <c r="P12" s="6">
        <f t="shared" si="6"/>
        <v>-190</v>
      </c>
      <c r="Q12" s="6">
        <f t="shared" si="7"/>
        <v>-170</v>
      </c>
      <c r="R12" s="21"/>
      <c r="S12" s="21"/>
      <c r="T12" s="21"/>
      <c r="U12" s="21"/>
      <c r="V12" s="19"/>
      <c r="W12" s="21"/>
    </row>
    <row r="13" spans="1:23">
      <c r="A13" s="2">
        <v>45189</v>
      </c>
      <c r="B13" s="32" t="s">
        <v>58</v>
      </c>
      <c r="C13" s="6">
        <v>5085.96165996531</v>
      </c>
      <c r="D13" s="6">
        <v>4358.9492801951401</v>
      </c>
      <c r="E13" s="6">
        <v>99.693199805033203</v>
      </c>
      <c r="F13" s="6">
        <v>1429.4491944225999</v>
      </c>
      <c r="G13" s="6">
        <v>5450</v>
      </c>
      <c r="H13" s="6">
        <v>5480</v>
      </c>
      <c r="I13" s="6">
        <v>5090</v>
      </c>
      <c r="J13" s="6"/>
      <c r="K13" s="6">
        <f t="shared" si="1"/>
        <v>-138.55089172107</v>
      </c>
      <c r="L13" s="6">
        <f t="shared" si="2"/>
        <v>-233.38252423530957</v>
      </c>
      <c r="M13" s="6">
        <f t="shared" si="3"/>
        <v>1.2537556931790022</v>
      </c>
      <c r="N13" s="6">
        <f t="shared" si="4"/>
        <v>219.4210032722799</v>
      </c>
      <c r="O13" s="6">
        <f t="shared" si="5"/>
        <v>-180</v>
      </c>
      <c r="P13" s="6">
        <f t="shared" si="6"/>
        <v>-190</v>
      </c>
      <c r="Q13" s="6">
        <f t="shared" si="7"/>
        <v>-110</v>
      </c>
      <c r="S13" s="21"/>
      <c r="T13" s="21"/>
      <c r="U13" s="21"/>
      <c r="V13" s="21"/>
      <c r="W13" s="21"/>
    </row>
    <row r="14" spans="1:23">
      <c r="A14" s="2">
        <v>45198</v>
      </c>
      <c r="B14" s="32" t="s">
        <v>58</v>
      </c>
      <c r="C14" s="6">
        <v>5048.2389749573304</v>
      </c>
      <c r="D14" s="6">
        <v>4321.6864000222104</v>
      </c>
      <c r="E14" s="6">
        <v>96.768880830171</v>
      </c>
      <c r="F14" s="6">
        <v>1439.2198517925001</v>
      </c>
      <c r="G14" s="6">
        <v>5360</v>
      </c>
      <c r="H14" s="6">
        <v>5390</v>
      </c>
      <c r="I14" s="6">
        <v>5020</v>
      </c>
      <c r="J14" s="6"/>
      <c r="K14" s="6">
        <f t="shared" si="1"/>
        <v>-37.722685007979635</v>
      </c>
      <c r="L14" s="6">
        <f t="shared" si="2"/>
        <v>-37.262880172929727</v>
      </c>
      <c r="M14" s="6">
        <f t="shared" si="3"/>
        <v>-2.9243189748622029</v>
      </c>
      <c r="N14" s="6">
        <f t="shared" si="4"/>
        <v>9.7706573699001638</v>
      </c>
      <c r="O14" s="6">
        <f t="shared" si="5"/>
        <v>-90</v>
      </c>
      <c r="P14" s="6">
        <f t="shared" si="6"/>
        <v>-90</v>
      </c>
      <c r="Q14" s="6">
        <f t="shared" si="7"/>
        <v>-70</v>
      </c>
      <c r="S14" s="21"/>
      <c r="T14" s="21"/>
      <c r="U14" s="21"/>
      <c r="V14" s="21"/>
      <c r="W14" s="21"/>
    </row>
    <row r="15" spans="1:23">
      <c r="A15" s="2">
        <v>45215</v>
      </c>
      <c r="B15" s="32" t="s">
        <v>58</v>
      </c>
      <c r="C15" s="6">
        <v>5089.8569253350697</v>
      </c>
      <c r="D15" s="6">
        <v>4353.1301714484398</v>
      </c>
      <c r="E15" s="6">
        <v>100.48656146906499</v>
      </c>
      <c r="F15" s="6">
        <v>1447.44098840878</v>
      </c>
      <c r="G15" s="6">
        <v>5280</v>
      </c>
      <c r="H15" s="6">
        <v>5300</v>
      </c>
      <c r="I15" s="6">
        <v>5010</v>
      </c>
      <c r="J15" s="6"/>
      <c r="K15" s="6">
        <f t="shared" si="1"/>
        <v>41.617950377739362</v>
      </c>
      <c r="L15" s="6">
        <f t="shared" si="2"/>
        <v>31.443771426229432</v>
      </c>
      <c r="M15" s="6">
        <f t="shared" si="3"/>
        <v>3.7176806388939951</v>
      </c>
      <c r="N15" s="6">
        <f t="shared" si="4"/>
        <v>8.221136616279864</v>
      </c>
      <c r="O15" s="6">
        <f t="shared" si="5"/>
        <v>-80</v>
      </c>
      <c r="P15" s="6">
        <f t="shared" si="6"/>
        <v>-90</v>
      </c>
      <c r="Q15" s="6">
        <f t="shared" si="7"/>
        <v>-10</v>
      </c>
      <c r="S15" s="21"/>
      <c r="T15" s="21"/>
      <c r="U15" s="21"/>
      <c r="V15" s="21"/>
      <c r="W15" s="21"/>
    </row>
    <row r="16" spans="1:23">
      <c r="A16" s="2">
        <v>45276</v>
      </c>
      <c r="B16" s="32" t="s">
        <v>58</v>
      </c>
      <c r="C16" s="6">
        <v>1274.2277205707301</v>
      </c>
      <c r="D16" s="6">
        <v>782.37582043043005</v>
      </c>
      <c r="E16" s="6">
        <v>90.191614699994005</v>
      </c>
      <c r="F16" s="6">
        <v>3860</v>
      </c>
      <c r="G16" s="6">
        <v>4500</v>
      </c>
      <c r="H16" s="6">
        <v>6980</v>
      </c>
      <c r="I16" s="6">
        <v>7670</v>
      </c>
      <c r="J16" s="6"/>
      <c r="K16" s="6">
        <f t="shared" si="1"/>
        <v>-3815.6292047643396</v>
      </c>
      <c r="L16" s="6">
        <f t="shared" si="2"/>
        <v>-3570.7543510180099</v>
      </c>
      <c r="M16" s="6">
        <f t="shared" si="3"/>
        <v>-10.294946769070989</v>
      </c>
      <c r="N16" s="6">
        <f t="shared" si="4"/>
        <v>2412.55901159122</v>
      </c>
      <c r="O16" s="6">
        <f t="shared" si="5"/>
        <v>-780</v>
      </c>
      <c r="P16" s="6">
        <f t="shared" si="6"/>
        <v>1680</v>
      </c>
      <c r="Q16" s="6">
        <f t="shared" si="7"/>
        <v>2660</v>
      </c>
      <c r="S16" s="21"/>
      <c r="T16" s="21"/>
      <c r="U16" s="21"/>
      <c r="V16" s="21"/>
      <c r="W16" s="21"/>
    </row>
    <row r="17" spans="1:23">
      <c r="A17" s="2">
        <v>45277</v>
      </c>
      <c r="B17" s="32" t="s">
        <v>58</v>
      </c>
      <c r="C17" s="6">
        <v>1165.30204517159</v>
      </c>
      <c r="D17" s="6">
        <v>714.29068499975097</v>
      </c>
      <c r="E17" s="6">
        <v>90.738263418534203</v>
      </c>
      <c r="F17" s="6">
        <v>3865</v>
      </c>
      <c r="G17" s="6">
        <v>3780</v>
      </c>
      <c r="H17" s="6">
        <v>8340</v>
      </c>
      <c r="I17" s="6">
        <v>9360</v>
      </c>
      <c r="J17" s="6"/>
      <c r="K17" s="6">
        <f t="shared" si="1"/>
        <v>-108.92567539914012</v>
      </c>
      <c r="L17" s="6">
        <f t="shared" si="2"/>
        <v>-68.085135430679088</v>
      </c>
      <c r="M17" s="6">
        <f t="shared" si="3"/>
        <v>0.54664871854019736</v>
      </c>
      <c r="N17" s="6">
        <f t="shared" si="4"/>
        <v>5</v>
      </c>
      <c r="O17" s="6">
        <f t="shared" si="5"/>
        <v>-720</v>
      </c>
      <c r="P17" s="6">
        <f t="shared" si="6"/>
        <v>1360</v>
      </c>
      <c r="Q17" s="6">
        <f t="shared" si="7"/>
        <v>1690</v>
      </c>
      <c r="S17" s="21"/>
      <c r="T17" s="21"/>
      <c r="U17" s="21"/>
      <c r="V17" s="21"/>
      <c r="W17" s="21"/>
    </row>
    <row r="18" spans="1:23">
      <c r="A18" s="2">
        <v>45279</v>
      </c>
      <c r="B18" s="32" t="s">
        <v>58</v>
      </c>
      <c r="C18" s="6">
        <v>1116.7359612422799</v>
      </c>
      <c r="D18" s="6">
        <v>705.77712750512399</v>
      </c>
      <c r="E18" s="6">
        <v>90.895530777490904</v>
      </c>
      <c r="F18" s="6">
        <v>3679.99999999999</v>
      </c>
      <c r="G18" s="6">
        <v>5450</v>
      </c>
      <c r="H18" s="6">
        <v>6740</v>
      </c>
      <c r="I18" s="6">
        <v>9780</v>
      </c>
      <c r="J18" s="6"/>
      <c r="K18" s="6">
        <f t="shared" si="1"/>
        <v>-48.566083929310025</v>
      </c>
      <c r="L18" s="6">
        <f t="shared" si="2"/>
        <v>-8.5135574946269799</v>
      </c>
      <c r="M18" s="6">
        <f t="shared" si="3"/>
        <v>0.15726735895670174</v>
      </c>
      <c r="N18" s="6">
        <f t="shared" si="4"/>
        <v>-185.00000000001</v>
      </c>
      <c r="O18" s="6">
        <f t="shared" si="5"/>
        <v>1670</v>
      </c>
      <c r="P18" s="6">
        <f t="shared" si="6"/>
        <v>-1600</v>
      </c>
      <c r="Q18" s="6">
        <f t="shared" si="7"/>
        <v>420</v>
      </c>
      <c r="S18" s="21"/>
      <c r="T18" s="21"/>
      <c r="U18" s="21"/>
      <c r="V18" s="21"/>
      <c r="W18" s="21"/>
    </row>
    <row r="19" spans="1:23">
      <c r="A19" s="2">
        <v>45280</v>
      </c>
      <c r="B19" s="32" t="s">
        <v>58</v>
      </c>
      <c r="C19" s="6">
        <v>3104.5718484588401</v>
      </c>
      <c r="D19" s="6">
        <v>2915.19296570285</v>
      </c>
      <c r="E19" s="6">
        <v>94.438238633202005</v>
      </c>
      <c r="F19" s="6">
        <v>610</v>
      </c>
      <c r="G19" s="6">
        <v>8060</v>
      </c>
      <c r="H19" s="6">
        <v>4270</v>
      </c>
      <c r="I19" s="6">
        <v>9900</v>
      </c>
      <c r="J19" s="22"/>
      <c r="K19" s="6">
        <f t="shared" si="1"/>
        <v>1987.8358872165602</v>
      </c>
      <c r="L19" s="6">
        <f t="shared" si="2"/>
        <v>2209.4158381977259</v>
      </c>
      <c r="M19" s="6">
        <f t="shared" si="3"/>
        <v>3.5427078557111003</v>
      </c>
      <c r="N19" s="6">
        <f t="shared" si="4"/>
        <v>-3069.99999999999</v>
      </c>
      <c r="O19" s="6">
        <f t="shared" si="5"/>
        <v>2610</v>
      </c>
      <c r="P19" s="6">
        <f t="shared" si="6"/>
        <v>-2470</v>
      </c>
      <c r="Q19" s="6">
        <f t="shared" si="7"/>
        <v>120</v>
      </c>
      <c r="R19" s="21"/>
      <c r="S19" s="19"/>
      <c r="T19" s="21"/>
      <c r="U19" s="21"/>
      <c r="V19" s="19"/>
      <c r="W19" s="21"/>
    </row>
    <row r="20" spans="1:23">
      <c r="A20" s="2">
        <v>45281</v>
      </c>
      <c r="B20" s="32" t="s">
        <v>58</v>
      </c>
      <c r="C20" s="6">
        <v>2856.8792288694299</v>
      </c>
      <c r="D20" s="6">
        <v>2691.1802335950001</v>
      </c>
      <c r="E20" s="6">
        <v>93.930113218075903</v>
      </c>
      <c r="F20" s="6">
        <v>580</v>
      </c>
      <c r="G20" s="6">
        <v>8600</v>
      </c>
      <c r="H20" s="6">
        <v>4160</v>
      </c>
      <c r="I20" s="6">
        <v>9980</v>
      </c>
      <c r="J20" s="22"/>
      <c r="K20" s="6">
        <f t="shared" si="1"/>
        <v>-247.69261958941024</v>
      </c>
      <c r="L20" s="6">
        <f t="shared" si="2"/>
        <v>-224.01273210784984</v>
      </c>
      <c r="M20" s="6">
        <f t="shared" si="3"/>
        <v>-0.5081254151261021</v>
      </c>
      <c r="N20" s="6">
        <f t="shared" si="4"/>
        <v>-30</v>
      </c>
      <c r="O20" s="6">
        <f t="shared" si="5"/>
        <v>540</v>
      </c>
      <c r="P20" s="6">
        <f t="shared" si="6"/>
        <v>-110</v>
      </c>
      <c r="Q20" s="6">
        <f t="shared" si="7"/>
        <v>80</v>
      </c>
      <c r="R20" s="21"/>
      <c r="S20" s="19"/>
      <c r="T20" s="21"/>
      <c r="U20" s="21"/>
      <c r="V20" s="19"/>
      <c r="W20" s="21"/>
    </row>
    <row r="21" spans="1:23">
      <c r="A21" s="2">
        <v>45282</v>
      </c>
      <c r="B21" s="32" t="s">
        <v>58</v>
      </c>
      <c r="C21" s="6">
        <v>2770.0658413278402</v>
      </c>
      <c r="D21" s="6">
        <v>2595.5516933241802</v>
      </c>
      <c r="E21" s="6">
        <v>93.8103362457381</v>
      </c>
      <c r="F21" s="6">
        <v>630</v>
      </c>
      <c r="G21" s="6">
        <v>8910</v>
      </c>
      <c r="H21" s="6">
        <v>4090</v>
      </c>
      <c r="I21" s="6">
        <v>10050</v>
      </c>
      <c r="J21" s="22"/>
      <c r="K21" s="6">
        <f t="shared" si="1"/>
        <v>-86.813387541589691</v>
      </c>
      <c r="L21" s="6">
        <f t="shared" si="2"/>
        <v>-95.62854027081994</v>
      </c>
      <c r="M21" s="6">
        <f t="shared" si="3"/>
        <v>-0.11977697233780304</v>
      </c>
      <c r="N21" s="6">
        <f t="shared" si="4"/>
        <v>50</v>
      </c>
      <c r="O21" s="6">
        <f t="shared" si="5"/>
        <v>310</v>
      </c>
      <c r="P21" s="6">
        <f t="shared" si="6"/>
        <v>-70</v>
      </c>
      <c r="Q21" s="6">
        <f t="shared" si="7"/>
        <v>70</v>
      </c>
      <c r="R21" s="21"/>
      <c r="S21" s="19"/>
      <c r="T21" s="21"/>
      <c r="U21" s="21"/>
      <c r="V21" s="19"/>
      <c r="W21" s="21"/>
    </row>
    <row r="22" spans="1:23">
      <c r="A22" s="2">
        <v>45285</v>
      </c>
      <c r="B22" s="32" t="s">
        <v>58</v>
      </c>
      <c r="C22" s="6">
        <v>3038.9599862168402</v>
      </c>
      <c r="D22" s="6">
        <v>2665.60055809092</v>
      </c>
      <c r="E22" s="6">
        <v>93.898274962348395</v>
      </c>
      <c r="F22" s="6">
        <v>1228.57632156819</v>
      </c>
      <c r="G22" s="6">
        <v>9360</v>
      </c>
      <c r="H22" s="6">
        <v>8090</v>
      </c>
      <c r="I22" s="6">
        <v>4130</v>
      </c>
      <c r="J22" s="22"/>
      <c r="K22" s="6">
        <f t="shared" si="1"/>
        <v>268.89414488900002</v>
      </c>
      <c r="L22" s="6">
        <f t="shared" si="2"/>
        <v>70.048864766739825</v>
      </c>
      <c r="M22" s="6">
        <f t="shared" si="3"/>
        <v>8.7938716610295842E-2</v>
      </c>
      <c r="N22" s="6">
        <f t="shared" si="4"/>
        <v>598.57632156819</v>
      </c>
      <c r="O22" s="6">
        <f t="shared" si="5"/>
        <v>450</v>
      </c>
      <c r="P22" s="6">
        <f t="shared" si="6"/>
        <v>4000</v>
      </c>
      <c r="Q22" s="6">
        <f t="shared" si="7"/>
        <v>-5920</v>
      </c>
      <c r="R22" s="21"/>
      <c r="S22" s="19"/>
      <c r="T22" s="21"/>
      <c r="U22" s="21"/>
      <c r="V22" s="19"/>
      <c r="W22" s="21"/>
    </row>
    <row r="23" spans="1:23">
      <c r="A23" s="2">
        <v>45286</v>
      </c>
      <c r="B23" s="32" t="s">
        <v>58</v>
      </c>
      <c r="C23" s="6">
        <v>2844.3726277996998</v>
      </c>
      <c r="D23" s="6">
        <v>2510.6157268840998</v>
      </c>
      <c r="E23" s="6">
        <v>93.459226390307904</v>
      </c>
      <c r="F23" s="6">
        <v>1173.3937306722701</v>
      </c>
      <c r="G23" s="6">
        <v>9460</v>
      </c>
      <c r="H23" s="6">
        <v>8480</v>
      </c>
      <c r="I23" s="6">
        <v>4070</v>
      </c>
      <c r="J23" s="22"/>
      <c r="K23" s="6">
        <f t="shared" si="1"/>
        <v>-194.58735841714042</v>
      </c>
      <c r="L23" s="6">
        <f t="shared" si="2"/>
        <v>-154.98483120682022</v>
      </c>
      <c r="M23" s="6">
        <f t="shared" si="3"/>
        <v>-0.43904857204049108</v>
      </c>
      <c r="N23" s="6">
        <f t="shared" si="4"/>
        <v>-55.18259089591993</v>
      </c>
      <c r="O23" s="6">
        <f t="shared" si="5"/>
        <v>100</v>
      </c>
      <c r="P23" s="6">
        <f t="shared" si="6"/>
        <v>390</v>
      </c>
      <c r="Q23" s="6">
        <f t="shared" si="7"/>
        <v>-60</v>
      </c>
      <c r="R23" s="21"/>
      <c r="S23" s="19"/>
      <c r="T23" s="21"/>
      <c r="U23" s="21"/>
      <c r="V23" s="19"/>
      <c r="W23" s="21"/>
    </row>
    <row r="24" spans="1:23">
      <c r="A24" s="2">
        <v>45287</v>
      </c>
      <c r="B24" s="32" t="s">
        <v>58</v>
      </c>
      <c r="C24" s="6">
        <v>3942.25962936716</v>
      </c>
      <c r="D24" s="6">
        <v>3413.0747735824398</v>
      </c>
      <c r="E24" s="6">
        <v>96.678919203130604</v>
      </c>
      <c r="F24" s="6">
        <v>1300</v>
      </c>
      <c r="G24" s="6">
        <v>7990</v>
      </c>
      <c r="H24" s="6">
        <v>7580</v>
      </c>
      <c r="I24" s="6">
        <v>4610</v>
      </c>
      <c r="J24" s="22"/>
      <c r="K24" s="6">
        <f t="shared" si="1"/>
        <v>1097.8870015674602</v>
      </c>
      <c r="L24" s="6">
        <f t="shared" si="2"/>
        <v>902.45904669833999</v>
      </c>
      <c r="M24" s="6">
        <f t="shared" si="3"/>
        <v>3.2196928128227</v>
      </c>
      <c r="N24" s="6">
        <f t="shared" si="4"/>
        <v>126.60626932772993</v>
      </c>
      <c r="O24" s="6">
        <f t="shared" si="5"/>
        <v>-1470</v>
      </c>
      <c r="P24" s="6">
        <f t="shared" si="6"/>
        <v>-900</v>
      </c>
      <c r="Q24" s="6">
        <f t="shared" si="7"/>
        <v>540</v>
      </c>
      <c r="R24" s="21"/>
      <c r="S24" s="19"/>
      <c r="T24" s="21"/>
      <c r="U24" s="21"/>
      <c r="V24" s="19"/>
      <c r="W24" s="21"/>
    </row>
    <row r="25" spans="1:23">
      <c r="A25" s="2">
        <v>45325</v>
      </c>
      <c r="B25" s="32" t="s">
        <v>58</v>
      </c>
      <c r="C25" s="6">
        <v>4864.2880189746502</v>
      </c>
      <c r="D25" s="6">
        <v>3912.54994708607</v>
      </c>
      <c r="E25" s="6">
        <v>98.742948104975596</v>
      </c>
      <c r="F25" s="6">
        <v>1956.58248067554</v>
      </c>
      <c r="G25" s="6">
        <v>5310</v>
      </c>
      <c r="H25" s="6">
        <v>5330</v>
      </c>
      <c r="I25" s="6">
        <v>5130</v>
      </c>
      <c r="J25" s="22"/>
      <c r="K25" s="6">
        <f t="shared" si="1"/>
        <v>922.02838960749023</v>
      </c>
      <c r="L25" s="6">
        <f t="shared" si="2"/>
        <v>499.47517350363023</v>
      </c>
      <c r="M25" s="6">
        <f t="shared" si="3"/>
        <v>2.064028901844992</v>
      </c>
      <c r="N25" s="6">
        <f t="shared" si="4"/>
        <v>656.58248067553995</v>
      </c>
      <c r="O25" s="6">
        <f t="shared" si="5"/>
        <v>-2680</v>
      </c>
      <c r="P25" s="6">
        <f t="shared" si="6"/>
        <v>-2250</v>
      </c>
      <c r="Q25" s="6">
        <f t="shared" si="7"/>
        <v>520</v>
      </c>
      <c r="R25" s="21"/>
      <c r="S25" s="19"/>
      <c r="T25" s="21"/>
      <c r="U25" s="21"/>
      <c r="V25" s="19"/>
      <c r="W25" s="21"/>
    </row>
    <row r="26" spans="1:23">
      <c r="A26" s="2">
        <v>45338</v>
      </c>
      <c r="B26" s="32" t="s">
        <v>58</v>
      </c>
      <c r="C26" s="6">
        <v>4318.6035656248596</v>
      </c>
      <c r="D26" s="6">
        <v>3717.5377483031698</v>
      </c>
      <c r="E26" s="6">
        <v>97.379752573554597</v>
      </c>
      <c r="F26" s="6">
        <v>1391.8059580787601</v>
      </c>
      <c r="G26" s="6">
        <v>9090</v>
      </c>
      <c r="H26" s="6">
        <v>4920</v>
      </c>
      <c r="I26" s="6">
        <v>4760</v>
      </c>
      <c r="J26" s="22"/>
      <c r="K26" s="6">
        <f t="shared" si="1"/>
        <v>-545.6844533497906</v>
      </c>
      <c r="L26" s="6">
        <f t="shared" si="2"/>
        <v>-195.01219878290021</v>
      </c>
      <c r="M26" s="6">
        <f t="shared" si="3"/>
        <v>-1.3631955314209989</v>
      </c>
      <c r="N26" s="6">
        <f t="shared" si="4"/>
        <v>-564.77652259677984</v>
      </c>
      <c r="O26" s="6">
        <f t="shared" si="5"/>
        <v>3780</v>
      </c>
      <c r="P26" s="6">
        <f t="shared" si="6"/>
        <v>-410</v>
      </c>
      <c r="Q26" s="6">
        <f t="shared" si="7"/>
        <v>-370</v>
      </c>
      <c r="R26" s="21"/>
      <c r="S26" s="19"/>
      <c r="T26" s="21"/>
      <c r="U26" s="21"/>
      <c r="V26" s="19"/>
      <c r="W26" s="21"/>
    </row>
    <row r="27" spans="1:23">
      <c r="A27" s="2">
        <v>45362</v>
      </c>
      <c r="B27" s="32" t="s">
        <v>58</v>
      </c>
      <c r="C27" s="6">
        <v>4180.1905833628498</v>
      </c>
      <c r="D27" s="6">
        <v>3511.3600900247902</v>
      </c>
      <c r="E27" s="6">
        <v>97.169418321313401</v>
      </c>
      <c r="F27" s="6">
        <v>1600</v>
      </c>
      <c r="G27" s="6">
        <v>10200</v>
      </c>
      <c r="H27" s="6">
        <v>4880</v>
      </c>
      <c r="I27" s="6">
        <v>4730</v>
      </c>
      <c r="J27" s="22"/>
      <c r="K27" s="6">
        <f t="shared" si="1"/>
        <v>-138.41298226200979</v>
      </c>
      <c r="L27" s="6">
        <f t="shared" si="2"/>
        <v>-206.17765827837957</v>
      </c>
      <c r="M27" s="6">
        <f t="shared" si="3"/>
        <v>-0.2103342522411964</v>
      </c>
      <c r="N27" s="6">
        <f t="shared" si="4"/>
        <v>208.19404192123989</v>
      </c>
      <c r="O27" s="6">
        <f t="shared" si="5"/>
        <v>1110</v>
      </c>
      <c r="P27" s="6">
        <f t="shared" si="6"/>
        <v>-40</v>
      </c>
      <c r="Q27" s="6">
        <f t="shared" si="7"/>
        <v>-30</v>
      </c>
      <c r="R27" s="21"/>
      <c r="S27" s="19"/>
      <c r="T27" s="21"/>
      <c r="U27" s="21"/>
      <c r="V27" s="19"/>
      <c r="W27" s="21"/>
    </row>
    <row r="28" spans="1:23">
      <c r="A28" s="2">
        <v>45365</v>
      </c>
      <c r="B28" s="32" t="s">
        <v>58</v>
      </c>
      <c r="C28" s="6">
        <v>5070.2629655624696</v>
      </c>
      <c r="D28" s="6">
        <v>3755.7231147817802</v>
      </c>
      <c r="E28" s="6">
        <v>99.014314574959798</v>
      </c>
      <c r="F28" s="6">
        <v>2592.6462980502401</v>
      </c>
      <c r="G28" s="6">
        <v>5870</v>
      </c>
      <c r="H28" s="6">
        <v>5880</v>
      </c>
      <c r="I28" s="6">
        <v>5710</v>
      </c>
      <c r="J28" s="22"/>
      <c r="K28" s="6">
        <f t="shared" si="1"/>
        <v>890.07238219961982</v>
      </c>
      <c r="L28" s="6">
        <f t="shared" si="2"/>
        <v>244.36302475698994</v>
      </c>
      <c r="M28" s="6">
        <f t="shared" si="3"/>
        <v>1.8448962536463966</v>
      </c>
      <c r="N28" s="6">
        <f t="shared" si="4"/>
        <v>992.64629805024015</v>
      </c>
      <c r="O28" s="6">
        <f t="shared" si="5"/>
        <v>-4330</v>
      </c>
      <c r="P28" s="6">
        <f t="shared" si="6"/>
        <v>1000</v>
      </c>
      <c r="Q28" s="6">
        <f t="shared" si="7"/>
        <v>980</v>
      </c>
      <c r="R28" s="21"/>
      <c r="S28" s="19"/>
      <c r="T28" s="21"/>
      <c r="U28" s="21"/>
      <c r="V28" s="19"/>
      <c r="W28" s="21"/>
    </row>
    <row r="29" spans="1:23">
      <c r="A29" s="2">
        <v>45393</v>
      </c>
      <c r="B29" s="32" t="s">
        <v>58</v>
      </c>
      <c r="C29" s="6">
        <v>4701.1707495596002</v>
      </c>
      <c r="D29" s="6">
        <v>3494.1962209539302</v>
      </c>
      <c r="E29" s="6">
        <v>97.264453275662902</v>
      </c>
      <c r="F29" s="6">
        <v>2567.3913858983601</v>
      </c>
      <c r="G29" s="6">
        <v>5450</v>
      </c>
      <c r="H29" s="6">
        <v>5460</v>
      </c>
      <c r="I29" s="6">
        <v>5340</v>
      </c>
      <c r="J29" s="22"/>
      <c r="K29" s="6">
        <f t="shared" si="1"/>
        <v>-369.09221600286946</v>
      </c>
      <c r="L29" s="6">
        <f t="shared" si="2"/>
        <v>-261.52689382785002</v>
      </c>
      <c r="M29" s="6">
        <f t="shared" si="3"/>
        <v>-1.7498612992968958</v>
      </c>
      <c r="N29" s="6">
        <f t="shared" si="4"/>
        <v>-25.254912151880035</v>
      </c>
      <c r="O29" s="6">
        <f t="shared" si="5"/>
        <v>-420</v>
      </c>
      <c r="P29" s="6">
        <f t="shared" si="6"/>
        <v>-420</v>
      </c>
      <c r="Q29" s="6">
        <f t="shared" si="7"/>
        <v>-370</v>
      </c>
      <c r="R29" s="21"/>
      <c r="S29" s="19"/>
      <c r="T29" s="21"/>
      <c r="U29" s="21"/>
      <c r="V29" s="19"/>
      <c r="W29" s="21"/>
    </row>
    <row r="30" spans="1:23">
      <c r="A30" s="2">
        <v>45422</v>
      </c>
      <c r="B30" s="32" t="s">
        <v>58</v>
      </c>
      <c r="C30" s="6">
        <v>4429.4054288838497</v>
      </c>
      <c r="D30" s="6">
        <v>3180.5104264776501</v>
      </c>
      <c r="E30" s="6">
        <v>90.763258993375501</v>
      </c>
      <c r="F30" s="6">
        <v>2819.5545033250601</v>
      </c>
      <c r="G30" s="6">
        <v>5500</v>
      </c>
      <c r="H30" s="6">
        <v>5520</v>
      </c>
      <c r="I30" s="6">
        <v>5310</v>
      </c>
      <c r="J30" s="22"/>
      <c r="K30" s="6">
        <f t="shared" si="1"/>
        <v>-271.76532067575044</v>
      </c>
      <c r="L30" s="6">
        <f t="shared" si="2"/>
        <v>-313.68579447628008</v>
      </c>
      <c r="M30" s="6">
        <f t="shared" si="3"/>
        <v>-6.5011942822874005</v>
      </c>
      <c r="N30" s="6">
        <f t="shared" si="4"/>
        <v>252.16311742669996</v>
      </c>
      <c r="O30" s="6">
        <f t="shared" si="5"/>
        <v>50</v>
      </c>
      <c r="P30" s="6">
        <f t="shared" si="6"/>
        <v>60</v>
      </c>
      <c r="Q30" s="6">
        <f t="shared" si="7"/>
        <v>-30</v>
      </c>
      <c r="R30" s="21"/>
      <c r="S30" s="19"/>
      <c r="T30" s="21"/>
      <c r="U30" s="21"/>
      <c r="V30" s="19"/>
      <c r="W30" s="21"/>
    </row>
    <row r="31" spans="1:23">
      <c r="A31" s="2">
        <v>45449</v>
      </c>
      <c r="B31" s="32" t="s">
        <v>58</v>
      </c>
      <c r="C31" s="6">
        <v>4598.7964846137702</v>
      </c>
      <c r="D31" s="6">
        <v>3292.9469287279499</v>
      </c>
      <c r="E31" s="6">
        <v>98.081301090608406</v>
      </c>
      <c r="F31" s="6">
        <v>2839.5463035922799</v>
      </c>
      <c r="G31" s="6">
        <v>5740</v>
      </c>
      <c r="H31" s="6">
        <v>5750</v>
      </c>
      <c r="I31" s="6">
        <v>5610</v>
      </c>
      <c r="J31" s="22"/>
      <c r="K31" s="6">
        <f t="shared" si="1"/>
        <v>169.39105572992048</v>
      </c>
      <c r="L31" s="6">
        <f t="shared" si="2"/>
        <v>112.43650225029978</v>
      </c>
      <c r="M31" s="6">
        <f t="shared" si="3"/>
        <v>7.3180420972329046</v>
      </c>
      <c r="N31" s="6">
        <f t="shared" si="4"/>
        <v>19.991800267219787</v>
      </c>
      <c r="O31" s="6">
        <f t="shared" si="5"/>
        <v>240</v>
      </c>
      <c r="P31" s="6">
        <f t="shared" si="6"/>
        <v>230</v>
      </c>
      <c r="Q31" s="6">
        <f t="shared" si="7"/>
        <v>300</v>
      </c>
      <c r="R31" s="21"/>
      <c r="S31" s="19"/>
      <c r="T31" s="21"/>
      <c r="U31" s="21"/>
      <c r="V31" s="19"/>
      <c r="W31" s="21"/>
    </row>
    <row r="32" spans="1:23">
      <c r="A32" s="2">
        <v>45454</v>
      </c>
      <c r="B32" s="32" t="s">
        <v>58</v>
      </c>
      <c r="C32" s="6">
        <v>8989.6665613350397</v>
      </c>
      <c r="D32" s="6">
        <v>5416.3941778813496</v>
      </c>
      <c r="E32" s="6">
        <v>109.767197711468</v>
      </c>
      <c r="F32" s="6">
        <v>3974.8664303329001</v>
      </c>
      <c r="G32" s="6">
        <v>9660</v>
      </c>
      <c r="H32" s="6">
        <v>9080</v>
      </c>
      <c r="I32" s="6">
        <v>10280</v>
      </c>
      <c r="J32" s="22"/>
      <c r="K32" s="6">
        <f t="shared" si="1"/>
        <v>4390.8700767212695</v>
      </c>
      <c r="L32" s="6">
        <f t="shared" si="2"/>
        <v>2123.4472491533998</v>
      </c>
      <c r="M32" s="6">
        <f t="shared" si="3"/>
        <v>11.685896620859594</v>
      </c>
      <c r="N32" s="6">
        <f t="shared" si="4"/>
        <v>1135.3201267406203</v>
      </c>
      <c r="O32" s="6">
        <f t="shared" si="5"/>
        <v>3920</v>
      </c>
      <c r="P32" s="6">
        <f t="shared" si="6"/>
        <v>3330</v>
      </c>
      <c r="Q32" s="6">
        <f t="shared" si="7"/>
        <v>4670</v>
      </c>
      <c r="R32" s="21"/>
      <c r="S32" s="19"/>
      <c r="T32" s="21"/>
      <c r="U32" s="21"/>
      <c r="V32" s="19"/>
      <c r="W32" s="21"/>
    </row>
    <row r="33" spans="1:23">
      <c r="A33" s="2">
        <v>45456</v>
      </c>
      <c r="B33" s="32" t="s">
        <v>58</v>
      </c>
      <c r="C33" s="6">
        <v>8415.6483902224609</v>
      </c>
      <c r="D33" s="6">
        <v>6162.8345820679197</v>
      </c>
      <c r="E33" s="6">
        <v>108.100560942385</v>
      </c>
      <c r="F33" s="6">
        <v>2676.9343295899998</v>
      </c>
      <c r="G33" s="6">
        <v>8180</v>
      </c>
      <c r="H33" s="6">
        <v>8200</v>
      </c>
      <c r="I33" s="6">
        <v>7750</v>
      </c>
      <c r="J33" s="22"/>
      <c r="K33" s="6">
        <f t="shared" si="1"/>
        <v>-574.01817111257878</v>
      </c>
      <c r="L33" s="6">
        <f t="shared" si="2"/>
        <v>746.44040418657005</v>
      </c>
      <c r="M33" s="6">
        <f t="shared" si="3"/>
        <v>-1.6666367690829986</v>
      </c>
      <c r="N33" s="6">
        <f t="shared" si="4"/>
        <v>-1297.9321007429003</v>
      </c>
      <c r="O33" s="6">
        <f t="shared" si="5"/>
        <v>-1480</v>
      </c>
      <c r="P33" s="6">
        <f t="shared" si="6"/>
        <v>-880</v>
      </c>
      <c r="Q33" s="6">
        <f t="shared" si="7"/>
        <v>-2530</v>
      </c>
      <c r="R33" s="21"/>
      <c r="S33" s="19"/>
      <c r="T33" s="21"/>
      <c r="U33" s="21"/>
      <c r="V33" s="19"/>
      <c r="W33" s="21"/>
    </row>
    <row r="34" spans="1:23">
      <c r="A34" s="2">
        <v>45458</v>
      </c>
      <c r="B34" s="32" t="s">
        <v>58</v>
      </c>
      <c r="C34" s="6">
        <v>8111.2760811357502</v>
      </c>
      <c r="D34" s="6">
        <v>6003.8804241795997</v>
      </c>
      <c r="E34" s="6">
        <v>108.337502994356</v>
      </c>
      <c r="F34" s="6">
        <v>2598.1061868394299</v>
      </c>
      <c r="G34" s="6">
        <v>7960</v>
      </c>
      <c r="H34" s="6">
        <v>7980</v>
      </c>
      <c r="I34" s="6">
        <v>7520</v>
      </c>
      <c r="J34" s="22"/>
      <c r="K34" s="6">
        <f t="shared" si="1"/>
        <v>-304.37230908671063</v>
      </c>
      <c r="L34" s="6">
        <f t="shared" si="2"/>
        <v>-158.95415788831997</v>
      </c>
      <c r="M34" s="6">
        <f t="shared" si="3"/>
        <v>0.23694205197099905</v>
      </c>
      <c r="N34" s="6">
        <f t="shared" si="4"/>
        <v>-78.828142750569896</v>
      </c>
      <c r="O34" s="6">
        <f t="shared" si="5"/>
        <v>-220</v>
      </c>
      <c r="P34" s="6">
        <f t="shared" si="6"/>
        <v>-220</v>
      </c>
      <c r="Q34" s="6">
        <f t="shared" si="7"/>
        <v>-230</v>
      </c>
      <c r="R34" s="21"/>
      <c r="S34" s="19"/>
      <c r="T34" s="21"/>
      <c r="U34" s="21"/>
      <c r="V34" s="19"/>
      <c r="W34" s="21"/>
    </row>
    <row r="35" spans="1:23">
      <c r="A35" s="2">
        <v>45460</v>
      </c>
      <c r="B35" s="32" t="s">
        <v>58</v>
      </c>
      <c r="C35" s="6">
        <v>7954.7510614366001</v>
      </c>
      <c r="D35" s="6">
        <v>5849.8852588877398</v>
      </c>
      <c r="E35" s="6">
        <v>108.11696237304599</v>
      </c>
      <c r="F35" s="6">
        <v>2646.0486145857099</v>
      </c>
      <c r="G35" s="6">
        <v>7810</v>
      </c>
      <c r="H35" s="6">
        <v>7840</v>
      </c>
      <c r="I35" s="6">
        <v>7360</v>
      </c>
      <c r="J35" s="22"/>
      <c r="K35" s="6">
        <f t="shared" si="1"/>
        <v>-156.52501969915011</v>
      </c>
      <c r="L35" s="6">
        <f t="shared" si="2"/>
        <v>-153.99516529185985</v>
      </c>
      <c r="M35" s="6">
        <f t="shared" si="3"/>
        <v>-0.22054062131000762</v>
      </c>
      <c r="N35" s="6">
        <f t="shared" si="4"/>
        <v>47.942427746279918</v>
      </c>
      <c r="O35" s="6">
        <f t="shared" si="5"/>
        <v>-150</v>
      </c>
      <c r="P35" s="6">
        <f t="shared" si="6"/>
        <v>-140</v>
      </c>
      <c r="Q35" s="6">
        <f t="shared" si="7"/>
        <v>-160</v>
      </c>
      <c r="R35" s="21"/>
      <c r="S35" s="19"/>
      <c r="T35" s="21"/>
      <c r="U35" s="21"/>
      <c r="V35" s="19"/>
      <c r="W35" s="21"/>
    </row>
    <row r="36" spans="1:23">
      <c r="A36" s="2">
        <v>45462</v>
      </c>
      <c r="B36" s="32" t="s">
        <v>58</v>
      </c>
      <c r="C36" s="6">
        <v>7889.3864243963098</v>
      </c>
      <c r="D36" s="6">
        <v>5802.2579520848403</v>
      </c>
      <c r="E36" s="6">
        <v>108.586142420618</v>
      </c>
      <c r="F36" s="6">
        <v>2645.48896458849</v>
      </c>
      <c r="G36" s="6">
        <v>7700</v>
      </c>
      <c r="H36" s="6">
        <v>7730</v>
      </c>
      <c r="I36" s="6">
        <v>7230</v>
      </c>
      <c r="K36" s="6">
        <f t="shared" si="1"/>
        <v>-65.36463704029029</v>
      </c>
      <c r="L36" s="6">
        <f t="shared" si="2"/>
        <v>-47.627306802899511</v>
      </c>
      <c r="M36" s="6">
        <f t="shared" si="3"/>
        <v>0.46918004757201004</v>
      </c>
      <c r="N36" s="6">
        <f t="shared" si="4"/>
        <v>-0.55964999721982167</v>
      </c>
      <c r="O36" s="6">
        <f t="shared" si="5"/>
        <v>-110</v>
      </c>
      <c r="P36" s="6">
        <f t="shared" si="6"/>
        <v>-110</v>
      </c>
      <c r="Q36" s="6">
        <f t="shared" si="7"/>
        <v>-130</v>
      </c>
    </row>
    <row r="37" spans="1:23">
      <c r="A37" s="2">
        <v>45465</v>
      </c>
      <c r="B37" s="32" t="s">
        <v>58</v>
      </c>
      <c r="C37" s="6">
        <v>7831.6836770588998</v>
      </c>
      <c r="D37" s="6">
        <v>5744.3315070833396</v>
      </c>
      <c r="E37" s="6">
        <v>108.09212391509899</v>
      </c>
      <c r="F37" s="6">
        <v>2665.2661880228502</v>
      </c>
      <c r="G37" s="6">
        <v>7560</v>
      </c>
      <c r="H37" s="6">
        <v>7580</v>
      </c>
      <c r="I37" s="6">
        <v>7040</v>
      </c>
      <c r="K37" s="6">
        <f t="shared" si="1"/>
        <v>-57.702747337410074</v>
      </c>
      <c r="L37" s="6">
        <f t="shared" si="2"/>
        <v>-57.926445001500724</v>
      </c>
      <c r="M37" s="6">
        <f t="shared" si="3"/>
        <v>-0.4940185055190085</v>
      </c>
      <c r="N37" s="6">
        <f t="shared" si="4"/>
        <v>19.777223434360167</v>
      </c>
      <c r="O37" s="6">
        <f t="shared" si="5"/>
        <v>-140</v>
      </c>
      <c r="P37" s="6">
        <f t="shared" si="6"/>
        <v>-150</v>
      </c>
      <c r="Q37" s="6">
        <f t="shared" si="7"/>
        <v>-190</v>
      </c>
    </row>
    <row r="38" spans="1:23">
      <c r="A38" s="2">
        <v>45467</v>
      </c>
      <c r="B38" s="32" t="s">
        <v>58</v>
      </c>
      <c r="C38" s="6">
        <v>7723.4781092510602</v>
      </c>
      <c r="D38" s="6">
        <v>5634.7060357726996</v>
      </c>
      <c r="E38" s="6">
        <v>109.021666593673</v>
      </c>
      <c r="F38" s="6">
        <v>2704.4448678846502</v>
      </c>
      <c r="G38" s="6">
        <v>7500</v>
      </c>
      <c r="H38" s="6">
        <v>7530</v>
      </c>
      <c r="I38" s="6">
        <v>7040</v>
      </c>
      <c r="K38" s="6">
        <f t="shared" si="1"/>
        <v>-108.20556780783954</v>
      </c>
      <c r="L38" s="6">
        <f t="shared" si="2"/>
        <v>-109.62547131064002</v>
      </c>
      <c r="M38" s="6">
        <f t="shared" si="3"/>
        <v>0.92954267857400907</v>
      </c>
      <c r="N38" s="6">
        <f t="shared" si="4"/>
        <v>39.178679861799992</v>
      </c>
      <c r="O38" s="6">
        <f t="shared" si="5"/>
        <v>-60</v>
      </c>
      <c r="P38" s="6">
        <f t="shared" si="6"/>
        <v>-50</v>
      </c>
      <c r="Q38" s="6">
        <f t="shared" si="7"/>
        <v>0</v>
      </c>
    </row>
    <row r="39" spans="1:23">
      <c r="A39" s="2">
        <v>45476</v>
      </c>
      <c r="B39" s="32" t="s">
        <v>58</v>
      </c>
      <c r="C39" s="6">
        <v>7784.4656312683601</v>
      </c>
      <c r="D39" s="6">
        <v>5419.9432233675798</v>
      </c>
      <c r="E39" s="6">
        <v>109.930686360121</v>
      </c>
      <c r="F39" s="6">
        <v>3037.4884030613998</v>
      </c>
      <c r="G39" s="6">
        <v>7270</v>
      </c>
      <c r="H39" s="6">
        <v>7290</v>
      </c>
      <c r="I39" s="6">
        <v>6800</v>
      </c>
      <c r="K39" s="6">
        <f t="shared" si="1"/>
        <v>60.987522017299852</v>
      </c>
      <c r="L39" s="6">
        <f t="shared" si="2"/>
        <v>-214.7628124051198</v>
      </c>
      <c r="M39" s="6">
        <f t="shared" si="3"/>
        <v>0.90901976644799731</v>
      </c>
      <c r="N39" s="6">
        <f t="shared" si="4"/>
        <v>333.04353517674963</v>
      </c>
      <c r="O39" s="6">
        <f t="shared" si="5"/>
        <v>-230</v>
      </c>
      <c r="P39" s="6">
        <f t="shared" si="6"/>
        <v>-240</v>
      </c>
      <c r="Q39" s="6">
        <f t="shared" si="7"/>
        <v>-240</v>
      </c>
    </row>
    <row r="40" spans="1:23">
      <c r="A40" s="2">
        <v>45496</v>
      </c>
      <c r="B40" s="32" t="s">
        <v>58</v>
      </c>
      <c r="C40" s="6">
        <v>7132.8125</v>
      </c>
      <c r="D40" s="6">
        <v>4992.8876953125</v>
      </c>
      <c r="E40" s="6">
        <v>107.754600524902</v>
      </c>
      <c r="F40" s="6">
        <v>3000.1134872436501</v>
      </c>
      <c r="G40" s="6">
        <v>6950</v>
      </c>
      <c r="H40" s="6">
        <v>6980</v>
      </c>
      <c r="I40" s="6">
        <v>6500</v>
      </c>
      <c r="K40" s="6">
        <f t="shared" si="1"/>
        <v>-651.65313126836008</v>
      </c>
      <c r="L40" s="6">
        <f t="shared" si="2"/>
        <v>-427.05552805507978</v>
      </c>
      <c r="M40" s="6">
        <f t="shared" si="3"/>
        <v>-2.1760858352189985</v>
      </c>
      <c r="N40" s="6">
        <f t="shared" si="4"/>
        <v>-37.374915817749752</v>
      </c>
      <c r="O40" s="6">
        <f t="shared" si="5"/>
        <v>-320</v>
      </c>
      <c r="P40" s="6">
        <f t="shared" si="6"/>
        <v>-310</v>
      </c>
      <c r="Q40" s="6">
        <f t="shared" si="7"/>
        <v>-300</v>
      </c>
    </row>
    <row r="41" spans="1:23">
      <c r="A41" s="2">
        <v>45503</v>
      </c>
      <c r="B41" s="32" t="s">
        <v>58</v>
      </c>
      <c r="C41" s="6">
        <v>7043.16357421875</v>
      </c>
      <c r="D41" s="6">
        <v>4935.1845703125</v>
      </c>
      <c r="E41" s="6">
        <v>107.67227935791</v>
      </c>
      <c r="F41" s="6">
        <v>2992.94338226318</v>
      </c>
      <c r="G41" s="6">
        <v>6870</v>
      </c>
      <c r="H41" s="6">
        <v>6890</v>
      </c>
      <c r="I41" s="6">
        <v>6440</v>
      </c>
      <c r="K41" s="6">
        <f t="shared" si="1"/>
        <v>-89.64892578125</v>
      </c>
      <c r="L41" s="6">
        <f t="shared" si="2"/>
        <v>-57.703125</v>
      </c>
      <c r="M41" s="6">
        <f t="shared" si="3"/>
        <v>-8.2321166992002759E-2</v>
      </c>
      <c r="N41" s="6">
        <f t="shared" si="4"/>
        <v>-7.1701049804701142</v>
      </c>
      <c r="O41" s="6">
        <f t="shared" si="5"/>
        <v>-80</v>
      </c>
      <c r="P41" s="6">
        <f t="shared" si="6"/>
        <v>-90</v>
      </c>
      <c r="Q41" s="6">
        <f t="shared" si="7"/>
        <v>-60</v>
      </c>
    </row>
    <row r="42" spans="1:23">
      <c r="A42" s="2">
        <v>45509</v>
      </c>
      <c r="B42" s="32" t="s">
        <v>58</v>
      </c>
      <c r="C42" s="6">
        <v>6977.33935546875</v>
      </c>
      <c r="D42" s="6">
        <v>4829.63330078125</v>
      </c>
      <c r="E42" s="6">
        <v>106.92465209960901</v>
      </c>
      <c r="F42" s="6">
        <v>3078.11622619628</v>
      </c>
      <c r="G42" s="6">
        <v>6810</v>
      </c>
      <c r="H42" s="6">
        <v>6840</v>
      </c>
      <c r="I42" s="6">
        <v>6390</v>
      </c>
      <c r="K42" s="6">
        <f t="shared" si="1"/>
        <v>-65.82421875</v>
      </c>
      <c r="L42" s="6">
        <f t="shared" si="2"/>
        <v>-105.55126953125</v>
      </c>
      <c r="M42" s="6">
        <f t="shared" si="3"/>
        <v>-0.74762725830099441</v>
      </c>
      <c r="N42" s="6">
        <f t="shared" si="4"/>
        <v>85.172843933100012</v>
      </c>
      <c r="O42" s="6">
        <f t="shared" si="5"/>
        <v>-60</v>
      </c>
      <c r="P42" s="6">
        <f t="shared" si="6"/>
        <v>-50</v>
      </c>
      <c r="Q42" s="6">
        <f t="shared" si="7"/>
        <v>-50</v>
      </c>
    </row>
    <row r="43" spans="1:23">
      <c r="A43" s="2">
        <v>45545</v>
      </c>
      <c r="B43" s="32" t="s">
        <v>58</v>
      </c>
      <c r="C43" s="6">
        <v>6614.09033203125</v>
      </c>
      <c r="D43" s="6">
        <v>4449.6103515625</v>
      </c>
      <c r="E43" s="6">
        <v>104.888092041015</v>
      </c>
      <c r="F43" s="6">
        <v>3272.5284576416002</v>
      </c>
      <c r="G43" s="6">
        <v>6750</v>
      </c>
      <c r="H43" s="6">
        <v>6760</v>
      </c>
      <c r="I43" s="6">
        <v>6490</v>
      </c>
      <c r="K43" s="6">
        <f t="shared" si="1"/>
        <v>-363.2490234375</v>
      </c>
      <c r="L43" s="6">
        <f t="shared" si="2"/>
        <v>-380.02294921875</v>
      </c>
      <c r="M43" s="6">
        <f t="shared" si="3"/>
        <v>-2.0365600585940058</v>
      </c>
      <c r="N43" s="6">
        <f t="shared" si="4"/>
        <v>194.41223144532023</v>
      </c>
      <c r="O43" s="6">
        <f t="shared" si="5"/>
        <v>-60</v>
      </c>
      <c r="P43" s="6">
        <f t="shared" si="6"/>
        <v>-80</v>
      </c>
      <c r="Q43" s="6">
        <f t="shared" si="7"/>
        <v>100</v>
      </c>
    </row>
    <row r="44" spans="1:23">
      <c r="A44" s="2">
        <v>45557</v>
      </c>
      <c r="B44" s="4" t="s">
        <v>58</v>
      </c>
      <c r="C44" s="6">
        <v>6386.7255859375</v>
      </c>
      <c r="D44" s="6">
        <v>4178.548828125</v>
      </c>
      <c r="E44" s="6">
        <v>103.010871887207</v>
      </c>
      <c r="F44" s="6">
        <v>3457.4474334716701</v>
      </c>
      <c r="G44" s="4">
        <v>6710</v>
      </c>
      <c r="H44" s="4">
        <v>6730</v>
      </c>
      <c r="I44" s="4">
        <v>6460</v>
      </c>
      <c r="K44" s="6">
        <f t="shared" si="1"/>
        <v>-227.36474609375</v>
      </c>
      <c r="L44" s="6">
        <f t="shared" si="2"/>
        <v>-271.0615234375</v>
      </c>
      <c r="M44" s="6">
        <f t="shared" si="3"/>
        <v>-1.8772201538079969</v>
      </c>
      <c r="N44" s="6">
        <f t="shared" si="4"/>
        <v>184.91897583006994</v>
      </c>
      <c r="O44" s="6">
        <f t="shared" si="5"/>
        <v>-40</v>
      </c>
      <c r="P44" s="6">
        <f t="shared" si="6"/>
        <v>-30</v>
      </c>
      <c r="Q44" s="6">
        <f t="shared" si="7"/>
        <v>-30</v>
      </c>
    </row>
    <row r="45" spans="1:23">
      <c r="A45" s="2">
        <v>45576</v>
      </c>
      <c r="B45" s="4" t="s">
        <v>58</v>
      </c>
      <c r="C45" s="6">
        <v>6128.556640625</v>
      </c>
      <c r="D45" s="6">
        <v>4037.52075195312</v>
      </c>
      <c r="E45" s="6">
        <v>101.26978302001901</v>
      </c>
      <c r="F45" s="6">
        <v>3411.9548797607399</v>
      </c>
      <c r="G45" s="4">
        <v>6670</v>
      </c>
      <c r="H45" s="4">
        <v>6710</v>
      </c>
      <c r="I45" s="4">
        <v>6500</v>
      </c>
      <c r="K45" s="6">
        <f t="shared" si="1"/>
        <v>-258.1689453125</v>
      </c>
      <c r="L45" s="6">
        <f t="shared" si="2"/>
        <v>-141.02807617188</v>
      </c>
      <c r="M45" s="6">
        <f t="shared" si="3"/>
        <v>-1.7410888671879974</v>
      </c>
      <c r="N45" s="6">
        <f t="shared" si="4"/>
        <v>-45.492553710930224</v>
      </c>
      <c r="O45" s="6">
        <f t="shared" si="5"/>
        <v>-40</v>
      </c>
      <c r="P45" s="6">
        <f t="shared" si="6"/>
        <v>-20</v>
      </c>
      <c r="Q45" s="6">
        <f t="shared" si="7"/>
        <v>40</v>
      </c>
    </row>
    <row r="46" spans="1:23">
      <c r="A46" s="2">
        <v>45578</v>
      </c>
      <c r="B46" s="4" t="s">
        <v>58</v>
      </c>
      <c r="C46" s="6">
        <v>6226.61865234375</v>
      </c>
      <c r="D46" s="6">
        <v>4245.26318359375</v>
      </c>
      <c r="E46" s="6">
        <v>101.26636505126901</v>
      </c>
      <c r="F46" s="6">
        <v>3182.0734024047802</v>
      </c>
      <c r="G46" s="4">
        <v>6710</v>
      </c>
      <c r="H46" s="4">
        <v>6730</v>
      </c>
      <c r="I46" s="4">
        <v>6460</v>
      </c>
      <c r="K46" s="6">
        <f t="shared" si="1"/>
        <v>98.06201171875</v>
      </c>
      <c r="L46" s="6">
        <f t="shared" si="2"/>
        <v>207.74243164063</v>
      </c>
      <c r="M46" s="6">
        <f t="shared" si="3"/>
        <v>-3.41796875E-3</v>
      </c>
      <c r="N46" s="6">
        <f t="shared" si="4"/>
        <v>-229.88147735595976</v>
      </c>
      <c r="O46" s="6">
        <f t="shared" si="5"/>
        <v>40</v>
      </c>
      <c r="P46" s="6">
        <f t="shared" si="6"/>
        <v>20</v>
      </c>
      <c r="Q46" s="6">
        <f t="shared" si="7"/>
        <v>-40</v>
      </c>
    </row>
    <row r="47" spans="1:23">
      <c r="A47" s="2">
        <v>45594</v>
      </c>
      <c r="B47" s="4" t="s">
        <v>58</v>
      </c>
      <c r="C47" s="6">
        <v>5848.2568359375</v>
      </c>
      <c r="D47" s="6">
        <v>3665.31396484375</v>
      </c>
      <c r="E47" s="6">
        <v>99.101737976074205</v>
      </c>
      <c r="F47" s="6">
        <v>3732.6385498046802</v>
      </c>
      <c r="G47" s="4">
        <v>6850</v>
      </c>
      <c r="H47" s="4">
        <v>6870</v>
      </c>
      <c r="I47" s="4">
        <v>6640</v>
      </c>
      <c r="K47" s="6">
        <f t="shared" si="1"/>
        <v>-378.36181640625</v>
      </c>
      <c r="L47" s="6">
        <f t="shared" si="2"/>
        <v>-579.94921875</v>
      </c>
      <c r="M47" s="6">
        <f t="shared" si="3"/>
        <v>-2.1646270751948009</v>
      </c>
      <c r="N47" s="6">
        <f t="shared" si="4"/>
        <v>550.56514739990007</v>
      </c>
      <c r="O47" s="6">
        <f t="shared" si="5"/>
        <v>140</v>
      </c>
      <c r="P47" s="6">
        <f t="shared" si="6"/>
        <v>140</v>
      </c>
      <c r="Q47" s="6">
        <f t="shared" si="7"/>
        <v>180</v>
      </c>
    </row>
    <row r="48" spans="1:23">
      <c r="A48" s="2">
        <v>45610</v>
      </c>
      <c r="B48" s="4" t="s">
        <v>58</v>
      </c>
      <c r="C48" s="6">
        <v>5772.18017578125</v>
      </c>
      <c r="D48" s="6">
        <v>3565.58032226562</v>
      </c>
      <c r="E48" s="6">
        <v>98.777053833007798</v>
      </c>
      <c r="F48" s="6">
        <v>3822.8187561035102</v>
      </c>
      <c r="G48" s="4">
        <v>6890</v>
      </c>
      <c r="H48" s="4">
        <v>6910</v>
      </c>
      <c r="I48" s="4">
        <v>6660</v>
      </c>
      <c r="K48" s="6">
        <f t="shared" si="1"/>
        <v>-76.07666015625</v>
      </c>
      <c r="L48" s="6">
        <f t="shared" si="2"/>
        <v>-99.733642578130002</v>
      </c>
      <c r="M48" s="6">
        <f t="shared" si="3"/>
        <v>-0.32468414306640625</v>
      </c>
      <c r="N48" s="6">
        <f t="shared" si="4"/>
        <v>90.180206298829944</v>
      </c>
      <c r="O48" s="6">
        <f t="shared" si="5"/>
        <v>40</v>
      </c>
      <c r="P48" s="6">
        <f t="shared" si="6"/>
        <v>40</v>
      </c>
      <c r="Q48" s="6">
        <f t="shared" si="7"/>
        <v>20</v>
      </c>
    </row>
    <row r="49" spans="1:17">
      <c r="A49" s="2">
        <v>45625</v>
      </c>
      <c r="B49" s="4" t="s">
        <v>58</v>
      </c>
      <c r="C49" s="6">
        <v>5786.1962890625</v>
      </c>
      <c r="D49" s="6">
        <v>3472.47778320312</v>
      </c>
      <c r="E49" s="6">
        <v>97.909904479980398</v>
      </c>
      <c r="F49" s="6">
        <v>3998.6865997314399</v>
      </c>
      <c r="G49" s="4">
        <v>6980</v>
      </c>
      <c r="H49" s="4">
        <v>6990</v>
      </c>
      <c r="I49" s="4">
        <v>6840</v>
      </c>
      <c r="K49" s="6">
        <f t="shared" si="1"/>
        <v>14.01611328125</v>
      </c>
      <c r="L49" s="6">
        <f t="shared" si="2"/>
        <v>-93.1025390625</v>
      </c>
      <c r="M49" s="6">
        <f t="shared" si="3"/>
        <v>-0.86714935302740059</v>
      </c>
      <c r="N49" s="6">
        <f t="shared" si="4"/>
        <v>175.86784362792969</v>
      </c>
      <c r="O49" s="6">
        <f t="shared" si="5"/>
        <v>90</v>
      </c>
      <c r="P49" s="6">
        <f t="shared" si="6"/>
        <v>80</v>
      </c>
      <c r="Q49" s="6">
        <f t="shared" si="7"/>
        <v>180</v>
      </c>
    </row>
    <row r="50" spans="1:17">
      <c r="A50" s="2">
        <v>45651</v>
      </c>
      <c r="B50" s="4" t="s">
        <v>58</v>
      </c>
      <c r="C50" s="6">
        <v>5730.81689453125</v>
      </c>
      <c r="D50" s="6">
        <v>3368.57788085937</v>
      </c>
      <c r="E50" s="6">
        <v>98.328468322753906</v>
      </c>
      <c r="F50" s="6">
        <v>4121.99363708496</v>
      </c>
      <c r="G50" s="4">
        <v>7010</v>
      </c>
      <c r="H50" s="4">
        <v>7030</v>
      </c>
      <c r="I50" s="4">
        <v>6730</v>
      </c>
      <c r="K50" s="6">
        <f t="shared" si="1"/>
        <v>-55.37939453125</v>
      </c>
      <c r="L50" s="6">
        <f t="shared" si="2"/>
        <v>-103.89990234375</v>
      </c>
      <c r="M50" s="6">
        <f t="shared" si="3"/>
        <v>0.41856384277350855</v>
      </c>
      <c r="N50" s="6">
        <f t="shared" si="4"/>
        <v>123.30703735352017</v>
      </c>
      <c r="O50" s="6">
        <f t="shared" si="5"/>
        <v>30</v>
      </c>
      <c r="P50" s="6">
        <f t="shared" si="6"/>
        <v>40</v>
      </c>
      <c r="Q50" s="6">
        <f t="shared" si="7"/>
        <v>-110</v>
      </c>
    </row>
    <row r="51" spans="1:17">
      <c r="A51" s="2">
        <v>45673</v>
      </c>
      <c r="B51" s="4" t="s">
        <v>58</v>
      </c>
      <c r="C51" s="6">
        <v>5388.37890625</v>
      </c>
      <c r="D51" s="6">
        <v>3098.93774414062</v>
      </c>
      <c r="E51" s="6">
        <v>95.339111328125</v>
      </c>
      <c r="F51" s="6">
        <v>4248.8494873046802</v>
      </c>
      <c r="G51" s="4">
        <v>7150</v>
      </c>
      <c r="H51" s="4">
        <v>7160</v>
      </c>
      <c r="I51" s="4">
        <v>7060</v>
      </c>
      <c r="K51" s="6">
        <f t="shared" si="1"/>
        <v>-342.43798828125</v>
      </c>
      <c r="L51" s="6">
        <f t="shared" si="2"/>
        <v>-269.64013671875</v>
      </c>
      <c r="M51" s="6">
        <f t="shared" si="3"/>
        <v>-2.9893569946289063</v>
      </c>
      <c r="N51" s="6">
        <f t="shared" si="4"/>
        <v>126.8558502197202</v>
      </c>
      <c r="O51" s="6">
        <f t="shared" si="5"/>
        <v>140</v>
      </c>
      <c r="P51" s="6">
        <f t="shared" si="6"/>
        <v>130</v>
      </c>
      <c r="Q51" s="6">
        <f t="shared" si="7"/>
        <v>330</v>
      </c>
    </row>
    <row r="52" spans="1:17">
      <c r="A52" s="2">
        <v>45685</v>
      </c>
      <c r="B52" s="4" t="s">
        <v>58</v>
      </c>
      <c r="C52" s="6">
        <v>5559.583984375</v>
      </c>
      <c r="D52" s="6">
        <v>3166.27587890625</v>
      </c>
      <c r="E52" s="6">
        <v>95.253143310546804</v>
      </c>
      <c r="F52" s="6">
        <v>4304.8332214355396</v>
      </c>
      <c r="G52" s="4">
        <v>7250</v>
      </c>
      <c r="H52" s="4">
        <v>7250</v>
      </c>
      <c r="I52" s="4">
        <v>7220</v>
      </c>
      <c r="K52" s="6">
        <f t="shared" si="1"/>
        <v>171.205078125</v>
      </c>
      <c r="L52" s="6">
        <f t="shared" si="2"/>
        <v>67.338134765630002</v>
      </c>
      <c r="M52" s="6">
        <f t="shared" si="3"/>
        <v>-8.5968017578196054E-2</v>
      </c>
      <c r="N52" s="6">
        <f t="shared" si="4"/>
        <v>55.983734130859375</v>
      </c>
      <c r="O52" s="6">
        <f t="shared" si="5"/>
        <v>100</v>
      </c>
      <c r="P52" s="6">
        <f t="shared" si="6"/>
        <v>90</v>
      </c>
      <c r="Q52" s="6">
        <f t="shared" si="7"/>
        <v>160</v>
      </c>
    </row>
    <row r="53" spans="1:17">
      <c r="A53" s="2">
        <v>45701</v>
      </c>
      <c r="B53" s="4" t="s">
        <v>58</v>
      </c>
      <c r="C53" s="6">
        <v>5425</v>
      </c>
      <c r="D53" s="6">
        <v>3110.01831054687</v>
      </c>
      <c r="E53" s="6">
        <v>94.929679870605398</v>
      </c>
      <c r="F53" s="6">
        <v>4267.2473907470703</v>
      </c>
      <c r="G53" s="4">
        <v>7180</v>
      </c>
      <c r="H53" s="4">
        <v>7200</v>
      </c>
      <c r="I53" s="4">
        <v>6950</v>
      </c>
      <c r="K53" s="6">
        <f t="shared" si="1"/>
        <v>-134.583984375</v>
      </c>
      <c r="L53" s="6">
        <f t="shared" si="2"/>
        <v>-56.257568359380002</v>
      </c>
      <c r="M53" s="6">
        <f t="shared" si="3"/>
        <v>-0.32346343994140625</v>
      </c>
      <c r="N53" s="6">
        <f t="shared" si="4"/>
        <v>-37.585830688469287</v>
      </c>
      <c r="O53" s="6">
        <f t="shared" si="5"/>
        <v>-70</v>
      </c>
      <c r="P53" s="6">
        <f t="shared" si="6"/>
        <v>-50</v>
      </c>
      <c r="Q53" s="6">
        <f t="shared" si="7"/>
        <v>-270</v>
      </c>
    </row>
    <row r="54" spans="1:17">
      <c r="A54" s="2">
        <v>45717</v>
      </c>
      <c r="B54" s="4" t="s">
        <v>58</v>
      </c>
      <c r="C54" s="6">
        <v>5655.34228515625</v>
      </c>
      <c r="D54" s="6">
        <v>3202.40161132812</v>
      </c>
      <c r="E54" s="6">
        <v>95.768424987792898</v>
      </c>
      <c r="F54" s="6">
        <v>4337.38670349121</v>
      </c>
      <c r="G54" s="4">
        <v>7190</v>
      </c>
      <c r="H54" s="4">
        <v>7210</v>
      </c>
      <c r="I54" s="4">
        <v>6940</v>
      </c>
      <c r="K54" s="6">
        <f t="shared" si="1"/>
        <v>230.34228515625</v>
      </c>
      <c r="L54" s="6">
        <f t="shared" si="2"/>
        <v>92.38330078125</v>
      </c>
      <c r="M54" s="6">
        <f t="shared" si="3"/>
        <v>0.8387451171875</v>
      </c>
      <c r="N54" s="6">
        <f t="shared" si="4"/>
        <v>70.139312744139716</v>
      </c>
      <c r="O54" s="6">
        <f t="shared" si="5"/>
        <v>10</v>
      </c>
      <c r="P54" s="6">
        <f t="shared" si="6"/>
        <v>10</v>
      </c>
      <c r="Q54" s="6">
        <f t="shared" si="7"/>
        <v>-10</v>
      </c>
    </row>
    <row r="55" spans="1:17">
      <c r="A55" s="2">
        <v>45759</v>
      </c>
      <c r="B55" s="4" t="s">
        <v>58</v>
      </c>
      <c r="C55" s="6">
        <v>5341.8154296875</v>
      </c>
      <c r="D55" s="6">
        <v>2954.53955078125</v>
      </c>
      <c r="E55" s="6">
        <v>108.429161071777</v>
      </c>
      <c r="F55" s="6">
        <v>4469.0345764160102</v>
      </c>
      <c r="G55" s="4">
        <v>7380</v>
      </c>
      <c r="H55" s="4">
        <v>7390</v>
      </c>
      <c r="I55" s="4">
        <v>7220</v>
      </c>
      <c r="K55" s="6">
        <f t="shared" si="1"/>
        <v>-313.52685546875</v>
      </c>
      <c r="L55" s="6">
        <f t="shared" si="2"/>
        <v>-247.86206054687</v>
      </c>
      <c r="M55" s="6">
        <f t="shared" si="3"/>
        <v>12.660736083984105</v>
      </c>
      <c r="N55" s="6">
        <f t="shared" si="4"/>
        <v>131.64787292480014</v>
      </c>
      <c r="O55" s="6">
        <f t="shared" si="5"/>
        <v>190</v>
      </c>
      <c r="P55" s="6">
        <f t="shared" si="6"/>
        <v>180</v>
      </c>
      <c r="Q55" s="6">
        <f t="shared" si="7"/>
        <v>280</v>
      </c>
    </row>
  </sheetData>
  <conditionalFormatting sqref="C2:C35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3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3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5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3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35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3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5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3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3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5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3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35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5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3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35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5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43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35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5 L3:Q55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L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57BB9-5587-40BD-84A4-F070D388DC04}">
  <dimension ref="A1:AE69"/>
  <sheetViews>
    <sheetView zoomScale="55" zoomScaleNormal="55" workbookViewId="0">
      <pane ySplit="1" topLeftCell="A2" activePane="bottomLeft" state="frozen"/>
      <selection pane="bottomLeft" activeCell="T27" sqref="T27"/>
    </sheetView>
  </sheetViews>
  <sheetFormatPr defaultRowHeight="14.45"/>
  <cols>
    <col min="1" max="1" width="18.28515625" bestFit="1" customWidth="1"/>
    <col min="2" max="2" width="13.42578125" bestFit="1" customWidth="1"/>
    <col min="3" max="3" width="9.7109375" bestFit="1" customWidth="1"/>
    <col min="4" max="4" width="8.85546875" bestFit="1" customWidth="1"/>
    <col min="5" max="5" width="10.5703125" bestFit="1" customWidth="1"/>
    <col min="6" max="6" width="15.85546875" bestFit="1" customWidth="1"/>
    <col min="7" max="7" width="13.140625" bestFit="1" customWidth="1"/>
    <col min="8" max="9" width="13.5703125" bestFit="1" customWidth="1"/>
    <col min="10" max="10" width="4.7109375" customWidth="1"/>
    <col min="11" max="11" width="15.28515625" bestFit="1" customWidth="1"/>
    <col min="12" max="12" width="11.42578125" bestFit="1" customWidth="1"/>
    <col min="13" max="13" width="13" bestFit="1" customWidth="1"/>
    <col min="14" max="14" width="13.42578125" bestFit="1" customWidth="1"/>
    <col min="15" max="15" width="16.42578125" bestFit="1" customWidth="1"/>
    <col min="16" max="16" width="16.85546875" bestFit="1" customWidth="1"/>
    <col min="17" max="17" width="16" bestFit="1" customWidth="1"/>
    <col min="18" max="18" width="13.5703125" bestFit="1" customWidth="1"/>
    <col min="19" max="19" width="19.5703125" customWidth="1"/>
    <col min="20" max="20" width="26.42578125" bestFit="1" customWidth="1"/>
    <col min="21" max="21" width="32.5703125" bestFit="1" customWidth="1"/>
    <col min="22" max="22" width="56.28515625" customWidth="1"/>
    <col min="23" max="23" width="100.42578125" bestFit="1" customWidth="1"/>
    <col min="24" max="24" width="4.42578125" customWidth="1"/>
    <col min="25" max="25" width="14.85546875" customWidth="1"/>
    <col min="26" max="27" width="16" customWidth="1"/>
    <col min="29" max="29" width="31.28515625" bestFit="1" customWidth="1"/>
    <col min="30" max="30" width="62.7109375" customWidth="1"/>
    <col min="31" max="31" width="37" bestFit="1" customWidth="1"/>
  </cols>
  <sheetData>
    <row r="1" spans="1:2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59</v>
      </c>
      <c r="H1" s="5" t="s">
        <v>60</v>
      </c>
      <c r="I1" s="5" t="s">
        <v>61</v>
      </c>
      <c r="J1" s="5"/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4">
      <c r="A2" s="10">
        <v>45410</v>
      </c>
      <c r="B2" s="1" t="s">
        <v>62</v>
      </c>
      <c r="C2" s="6">
        <v>826.50625016533604</v>
      </c>
      <c r="D2" s="6">
        <v>63.945723090535303</v>
      </c>
      <c r="E2" s="6">
        <v>78.211915379412105</v>
      </c>
      <c r="F2" s="6">
        <v>9226.3128914301196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7"/>
      <c r="S2" s="15" t="s">
        <v>24</v>
      </c>
      <c r="T2" s="15" t="s">
        <v>25</v>
      </c>
      <c r="U2" s="15" t="s">
        <v>26</v>
      </c>
      <c r="V2" s="15" t="s">
        <v>27</v>
      </c>
      <c r="W2" s="15" t="s">
        <v>28</v>
      </c>
    </row>
    <row r="3" spans="1:24">
      <c r="A3" s="10">
        <v>45411</v>
      </c>
      <c r="B3" s="1" t="s">
        <v>62</v>
      </c>
      <c r="C3" s="6">
        <v>4278.6983008368197</v>
      </c>
      <c r="D3" s="6">
        <v>1763.6708484788901</v>
      </c>
      <c r="E3" s="6">
        <v>91.770147519927505</v>
      </c>
      <c r="F3" s="6">
        <v>7373</v>
      </c>
      <c r="K3" s="6">
        <f>C3-C2</f>
        <v>3452.1920506714837</v>
      </c>
      <c r="L3" s="6">
        <f t="shared" ref="L3:Q3" si="0">D3-D2</f>
        <v>1699.7251253883549</v>
      </c>
      <c r="M3" s="6">
        <f t="shared" si="0"/>
        <v>13.5582321405154</v>
      </c>
      <c r="N3" s="6">
        <f t="shared" si="0"/>
        <v>-1853.3128914301196</v>
      </c>
      <c r="O3" s="6">
        <f t="shared" si="0"/>
        <v>0</v>
      </c>
      <c r="P3" s="6">
        <f t="shared" si="0"/>
        <v>0</v>
      </c>
      <c r="Q3" s="6">
        <f t="shared" si="0"/>
        <v>0</v>
      </c>
      <c r="S3" s="21"/>
      <c r="T3" s="21"/>
      <c r="U3" s="21"/>
      <c r="V3" s="21"/>
      <c r="W3" s="21"/>
      <c r="X3" s="21" t="s">
        <v>32</v>
      </c>
    </row>
    <row r="4" spans="1:24">
      <c r="A4" s="10">
        <v>45412</v>
      </c>
      <c r="B4" s="1" t="s">
        <v>62</v>
      </c>
      <c r="C4" s="6">
        <v>6900.8006829352398</v>
      </c>
      <c r="D4" s="6">
        <v>3413.1505845668298</v>
      </c>
      <c r="E4" s="6">
        <v>103.291967867083</v>
      </c>
      <c r="F4" s="6">
        <v>5052.5</v>
      </c>
      <c r="K4" s="6">
        <f t="shared" ref="K4:K32" si="1">C4-C3</f>
        <v>2622.1023820984201</v>
      </c>
      <c r="L4" s="6">
        <f t="shared" ref="L4:L32" si="2">D4-D3</f>
        <v>1649.4797360879397</v>
      </c>
      <c r="M4" s="6">
        <f t="shared" ref="M4:M32" si="3">E4-E3</f>
        <v>11.521820347155497</v>
      </c>
      <c r="N4" s="6">
        <f t="shared" ref="N4:N32" si="4">F4-F3</f>
        <v>-2320.5</v>
      </c>
      <c r="O4" s="6">
        <f t="shared" ref="O4:O32" si="5">G4-G3</f>
        <v>0</v>
      </c>
      <c r="P4" s="6">
        <f t="shared" ref="P4:P32" si="6">H4-H3</f>
        <v>0</v>
      </c>
      <c r="Q4" s="6">
        <f t="shared" ref="Q4:Q32" si="7">I4-I3</f>
        <v>0</v>
      </c>
      <c r="S4" s="21"/>
      <c r="T4" s="21"/>
      <c r="U4" s="21"/>
      <c r="V4" s="21"/>
      <c r="W4" s="21"/>
    </row>
    <row r="5" spans="1:24">
      <c r="A5" s="10">
        <v>45413</v>
      </c>
      <c r="B5" s="1" t="s">
        <v>62</v>
      </c>
      <c r="C5" s="6">
        <v>6449.1144150406799</v>
      </c>
      <c r="D5" s="6">
        <v>3308.57965742734</v>
      </c>
      <c r="E5" s="6">
        <v>102.91113378866601</v>
      </c>
      <c r="F5" s="6">
        <v>4869.6205661240701</v>
      </c>
      <c r="K5" s="6">
        <f t="shared" si="1"/>
        <v>-451.68626789455993</v>
      </c>
      <c r="L5" s="6">
        <f t="shared" si="2"/>
        <v>-104.57092713948987</v>
      </c>
      <c r="M5" s="6">
        <f t="shared" si="3"/>
        <v>-0.38083407841699568</v>
      </c>
      <c r="N5" s="6">
        <f t="shared" si="4"/>
        <v>-182.87943387592986</v>
      </c>
      <c r="O5" s="6">
        <f t="shared" si="5"/>
        <v>0</v>
      </c>
      <c r="P5" s="6">
        <f t="shared" si="6"/>
        <v>0</v>
      </c>
      <c r="Q5" s="6">
        <f t="shared" si="7"/>
        <v>0</v>
      </c>
      <c r="S5" s="21"/>
      <c r="T5" s="21"/>
      <c r="U5" s="21"/>
      <c r="V5" s="21"/>
    </row>
    <row r="6" spans="1:24">
      <c r="A6" s="10">
        <v>45414</v>
      </c>
      <c r="B6" s="1" t="s">
        <v>62</v>
      </c>
      <c r="C6" s="6">
        <v>6250.6598133818297</v>
      </c>
      <c r="D6" s="6">
        <v>3285.2803667498001</v>
      </c>
      <c r="E6" s="6">
        <v>102.05915033818501</v>
      </c>
      <c r="F6" s="6">
        <v>4743.7838062197097</v>
      </c>
      <c r="K6" s="6">
        <f t="shared" si="1"/>
        <v>-198.45460165885015</v>
      </c>
      <c r="L6" s="6">
        <f t="shared" si="2"/>
        <v>-23.29929067753983</v>
      </c>
      <c r="M6" s="6">
        <f t="shared" si="3"/>
        <v>-0.85198345048100066</v>
      </c>
      <c r="N6" s="6">
        <f t="shared" si="4"/>
        <v>-125.83675990436041</v>
      </c>
      <c r="O6" s="6">
        <f t="shared" si="5"/>
        <v>0</v>
      </c>
      <c r="P6" s="6">
        <f t="shared" si="6"/>
        <v>0</v>
      </c>
      <c r="Q6" s="6">
        <f t="shared" si="7"/>
        <v>0</v>
      </c>
      <c r="S6" s="21"/>
      <c r="T6" s="21"/>
      <c r="U6" s="21"/>
      <c r="V6" s="21"/>
      <c r="W6" s="21"/>
    </row>
    <row r="7" spans="1:24">
      <c r="A7" s="10">
        <v>45417</v>
      </c>
      <c r="B7" s="1" t="s">
        <v>62</v>
      </c>
      <c r="C7" s="6">
        <v>6153.6509279063202</v>
      </c>
      <c r="D7" s="6">
        <v>3347.1743986776701</v>
      </c>
      <c r="E7" s="6">
        <v>100.633335178504</v>
      </c>
      <c r="F7" s="6">
        <v>4560.6690436428498</v>
      </c>
      <c r="K7" s="6">
        <f t="shared" si="1"/>
        <v>-97.008885475509487</v>
      </c>
      <c r="L7" s="6">
        <f t="shared" si="2"/>
        <v>61.894031927869946</v>
      </c>
      <c r="M7" s="6">
        <f t="shared" si="3"/>
        <v>-1.425815159681008</v>
      </c>
      <c r="N7" s="6">
        <f t="shared" si="4"/>
        <v>-183.1147625768599</v>
      </c>
      <c r="O7" s="6">
        <f t="shared" si="5"/>
        <v>0</v>
      </c>
      <c r="P7" s="6">
        <f t="shared" si="6"/>
        <v>0</v>
      </c>
      <c r="Q7" s="6">
        <f t="shared" si="7"/>
        <v>0</v>
      </c>
      <c r="S7" s="21"/>
      <c r="T7" s="21"/>
      <c r="U7" s="21"/>
      <c r="V7" s="21"/>
      <c r="W7" s="21"/>
    </row>
    <row r="8" spans="1:24">
      <c r="A8" s="10">
        <v>45429</v>
      </c>
      <c r="B8" s="1" t="s">
        <v>62</v>
      </c>
      <c r="C8" s="6">
        <v>4555.9558282305998</v>
      </c>
      <c r="D8" s="6">
        <v>2854.2368553133401</v>
      </c>
      <c r="E8" s="6">
        <v>99.739152696548004</v>
      </c>
      <c r="F8" s="6">
        <v>3735.1524840796301</v>
      </c>
      <c r="K8" s="6">
        <f t="shared" si="1"/>
        <v>-1597.6950996757205</v>
      </c>
      <c r="L8" s="6">
        <f t="shared" si="2"/>
        <v>-492.93754336432994</v>
      </c>
      <c r="M8" s="6">
        <f t="shared" si="3"/>
        <v>-0.89418248195599404</v>
      </c>
      <c r="N8" s="6">
        <f t="shared" si="4"/>
        <v>-825.51655956321974</v>
      </c>
      <c r="O8" s="6">
        <f t="shared" si="5"/>
        <v>0</v>
      </c>
      <c r="P8" s="6">
        <f t="shared" si="6"/>
        <v>0</v>
      </c>
      <c r="Q8" s="6">
        <f t="shared" si="7"/>
        <v>0</v>
      </c>
      <c r="S8" s="21"/>
      <c r="T8" s="21"/>
      <c r="U8" s="21"/>
      <c r="V8" s="21"/>
      <c r="W8" s="21"/>
    </row>
    <row r="9" spans="1:24">
      <c r="A9" s="10">
        <v>45440</v>
      </c>
      <c r="B9" s="1" t="s">
        <v>62</v>
      </c>
      <c r="C9" s="6">
        <v>3273.1109573469598</v>
      </c>
      <c r="D9" s="6">
        <v>2853.3400785693698</v>
      </c>
      <c r="E9" s="6">
        <v>94.423410736970496</v>
      </c>
      <c r="F9" s="6">
        <v>1282.4828863053001</v>
      </c>
      <c r="K9" s="6">
        <f t="shared" si="1"/>
        <v>-1282.8448708836399</v>
      </c>
      <c r="L9" s="6">
        <f t="shared" si="2"/>
        <v>-0.89677674397034934</v>
      </c>
      <c r="M9" s="6">
        <f t="shared" si="3"/>
        <v>-5.3157419595775082</v>
      </c>
      <c r="N9" s="6">
        <f t="shared" si="4"/>
        <v>-2452.6695977743302</v>
      </c>
      <c r="O9" s="6">
        <f t="shared" si="5"/>
        <v>0</v>
      </c>
      <c r="P9" s="6">
        <f t="shared" si="6"/>
        <v>0</v>
      </c>
      <c r="Q9" s="6">
        <f t="shared" si="7"/>
        <v>0</v>
      </c>
      <c r="S9" s="21"/>
      <c r="T9" s="21"/>
      <c r="U9" s="21"/>
      <c r="V9" s="21"/>
      <c r="W9" s="21"/>
    </row>
    <row r="10" spans="1:24">
      <c r="A10" s="10">
        <v>45448</v>
      </c>
      <c r="B10" s="1" t="s">
        <v>62</v>
      </c>
      <c r="C10" s="6">
        <v>2479.4208699287801</v>
      </c>
      <c r="D10" s="6">
        <v>2224.9976270059601</v>
      </c>
      <c r="E10" s="6">
        <v>90.797703947484905</v>
      </c>
      <c r="F10" s="6">
        <v>1026.1397974363299</v>
      </c>
      <c r="K10" s="6">
        <f t="shared" si="1"/>
        <v>-793.6900874181797</v>
      </c>
      <c r="L10" s="6">
        <f t="shared" si="2"/>
        <v>-628.34245156340967</v>
      </c>
      <c r="M10" s="6">
        <f t="shared" si="3"/>
        <v>-3.6257067894855908</v>
      </c>
      <c r="N10" s="6">
        <f t="shared" si="4"/>
        <v>-256.3430888689702</v>
      </c>
      <c r="O10" s="6">
        <f t="shared" si="5"/>
        <v>0</v>
      </c>
      <c r="P10" s="6">
        <f t="shared" si="6"/>
        <v>0</v>
      </c>
      <c r="Q10" s="6">
        <f t="shared" si="7"/>
        <v>0</v>
      </c>
      <c r="S10" s="21"/>
      <c r="T10" s="21"/>
      <c r="U10" s="21"/>
      <c r="V10" s="21"/>
      <c r="W10" s="21"/>
    </row>
    <row r="11" spans="1:24">
      <c r="A11" s="10">
        <v>45489</v>
      </c>
      <c r="B11" s="1" t="s">
        <v>62</v>
      </c>
      <c r="C11" s="6">
        <v>2104.83520507812</v>
      </c>
      <c r="D11" s="6">
        <v>1907.17395019531</v>
      </c>
      <c r="E11" s="6">
        <v>88.571853637695298</v>
      </c>
      <c r="F11" s="6">
        <v>939.08185958862305</v>
      </c>
      <c r="K11" s="6">
        <f t="shared" si="1"/>
        <v>-374.58566485066012</v>
      </c>
      <c r="L11" s="6">
        <f t="shared" si="2"/>
        <v>-317.82367681065011</v>
      </c>
      <c r="M11" s="6">
        <f t="shared" si="3"/>
        <v>-2.2258503097896067</v>
      </c>
      <c r="N11" s="6">
        <f t="shared" si="4"/>
        <v>-87.057937847706853</v>
      </c>
      <c r="O11" s="6">
        <f t="shared" si="5"/>
        <v>0</v>
      </c>
      <c r="P11" s="6">
        <f t="shared" si="6"/>
        <v>0</v>
      </c>
      <c r="Q11" s="6">
        <f t="shared" si="7"/>
        <v>0</v>
      </c>
      <c r="S11" s="21"/>
      <c r="T11" s="21"/>
      <c r="U11" s="21"/>
      <c r="V11" s="21"/>
      <c r="W11" s="21"/>
    </row>
    <row r="12" spans="1:24">
      <c r="A12" s="10">
        <v>45508</v>
      </c>
      <c r="B12" s="1" t="s">
        <v>62</v>
      </c>
      <c r="C12" s="6">
        <v>2002.41796875</v>
      </c>
      <c r="D12" s="6">
        <v>1827.4814453125</v>
      </c>
      <c r="E12" s="6">
        <v>88.199516296386705</v>
      </c>
      <c r="F12" s="6">
        <v>873.62651824951104</v>
      </c>
      <c r="G12" s="4">
        <v>3920</v>
      </c>
      <c r="H12" s="4">
        <v>3880</v>
      </c>
      <c r="I12" s="4">
        <v>12480</v>
      </c>
      <c r="K12" s="6">
        <f t="shared" si="1"/>
        <v>-102.41723632812</v>
      </c>
      <c r="L12" s="6">
        <f t="shared" si="2"/>
        <v>-79.692504882809999</v>
      </c>
      <c r="M12" s="6">
        <f t="shared" si="3"/>
        <v>-0.37233734130859375</v>
      </c>
      <c r="N12" s="6">
        <f t="shared" si="4"/>
        <v>-65.45534133911201</v>
      </c>
      <c r="O12" s="6">
        <f t="shared" si="5"/>
        <v>3920</v>
      </c>
      <c r="P12" s="6">
        <f t="shared" si="6"/>
        <v>3880</v>
      </c>
      <c r="Q12" s="6">
        <f t="shared" si="7"/>
        <v>12480</v>
      </c>
      <c r="S12" s="21"/>
      <c r="T12" s="21"/>
      <c r="U12" s="21"/>
      <c r="V12" s="21"/>
      <c r="W12" s="21"/>
    </row>
    <row r="13" spans="1:24">
      <c r="A13" s="10">
        <v>45541</v>
      </c>
      <c r="B13" s="1" t="s">
        <v>62</v>
      </c>
      <c r="C13" s="6">
        <v>1416.4599609375</v>
      </c>
      <c r="D13" s="6">
        <v>1323.27404785156</v>
      </c>
      <c r="E13" s="6">
        <v>85.403465270996094</v>
      </c>
      <c r="F13" s="6">
        <v>657.87873268127396</v>
      </c>
      <c r="G13" s="4">
        <v>3090</v>
      </c>
      <c r="H13" s="4">
        <v>8050</v>
      </c>
      <c r="I13" s="4">
        <v>2880</v>
      </c>
      <c r="K13" s="6">
        <f t="shared" si="1"/>
        <v>-585.9580078125</v>
      </c>
      <c r="L13" s="6">
        <f t="shared" si="2"/>
        <v>-504.20739746094</v>
      </c>
      <c r="M13" s="6">
        <f t="shared" si="3"/>
        <v>-2.7960510253906108</v>
      </c>
      <c r="N13" s="6">
        <f t="shared" si="4"/>
        <v>-215.74778556823708</v>
      </c>
      <c r="O13" s="6">
        <f t="shared" si="5"/>
        <v>-830</v>
      </c>
      <c r="P13" s="6">
        <f t="shared" si="6"/>
        <v>4170</v>
      </c>
      <c r="Q13" s="6">
        <f t="shared" si="7"/>
        <v>-9600</v>
      </c>
      <c r="S13" s="21"/>
      <c r="T13" s="21"/>
      <c r="U13" s="21"/>
      <c r="V13" s="21"/>
      <c r="W13" s="21"/>
    </row>
    <row r="14" spans="1:24">
      <c r="A14" s="10">
        <v>45552</v>
      </c>
      <c r="B14" s="1" t="s">
        <v>62</v>
      </c>
      <c r="C14" s="6">
        <v>1311.46789550781</v>
      </c>
      <c r="D14" s="6">
        <v>1214.05334472656</v>
      </c>
      <c r="E14" s="6">
        <v>84.921951293945298</v>
      </c>
      <c r="F14" s="6">
        <v>742.79065132141102</v>
      </c>
      <c r="G14" s="4">
        <v>3200</v>
      </c>
      <c r="H14" s="4">
        <v>9840</v>
      </c>
      <c r="I14" s="4">
        <v>2770</v>
      </c>
      <c r="K14" s="6">
        <f t="shared" si="1"/>
        <v>-104.99206542969</v>
      </c>
      <c r="L14" s="6">
        <f t="shared" si="2"/>
        <v>-109.220703125</v>
      </c>
      <c r="M14" s="6">
        <f t="shared" si="3"/>
        <v>-0.48151397705079546</v>
      </c>
      <c r="N14" s="6">
        <f t="shared" si="4"/>
        <v>84.91191864013706</v>
      </c>
      <c r="O14" s="6">
        <f t="shared" si="5"/>
        <v>110</v>
      </c>
      <c r="P14" s="6">
        <f t="shared" si="6"/>
        <v>1790</v>
      </c>
      <c r="Q14" s="6">
        <f t="shared" si="7"/>
        <v>-110</v>
      </c>
      <c r="S14" s="21"/>
      <c r="T14" s="21"/>
      <c r="U14" s="21"/>
      <c r="V14" s="21"/>
      <c r="W14" s="21"/>
    </row>
    <row r="15" spans="1:24">
      <c r="A15" s="10">
        <v>45565</v>
      </c>
      <c r="B15" s="1" t="s">
        <v>62</v>
      </c>
      <c r="C15" s="6">
        <v>4611.87939453125</v>
      </c>
      <c r="D15" s="6">
        <v>3932.64086914062</v>
      </c>
      <c r="E15" s="6">
        <v>99.909294128417898</v>
      </c>
      <c r="F15" s="6">
        <v>1472.8019714355401</v>
      </c>
      <c r="G15" s="4">
        <v>6620</v>
      </c>
      <c r="H15" s="4">
        <v>6710</v>
      </c>
      <c r="I15" s="4">
        <v>5470</v>
      </c>
      <c r="J15" s="21"/>
      <c r="K15" s="6">
        <f t="shared" si="1"/>
        <v>3300.4114990234402</v>
      </c>
      <c r="L15" s="6">
        <f t="shared" si="2"/>
        <v>2718.5875244140598</v>
      </c>
      <c r="M15" s="6">
        <f t="shared" si="3"/>
        <v>14.987342834472599</v>
      </c>
      <c r="N15" s="6">
        <f t="shared" si="4"/>
        <v>730.01132011412903</v>
      </c>
      <c r="O15" s="6">
        <f t="shared" si="5"/>
        <v>3420</v>
      </c>
      <c r="P15" s="6">
        <f t="shared" si="6"/>
        <v>-3130</v>
      </c>
      <c r="Q15" s="6">
        <f t="shared" si="7"/>
        <v>2700</v>
      </c>
      <c r="R15" s="21"/>
      <c r="S15" s="21"/>
      <c r="T15" s="21"/>
      <c r="U15" s="21"/>
      <c r="V15" s="19"/>
      <c r="W15" s="21"/>
    </row>
    <row r="16" spans="1:24">
      <c r="A16" s="10">
        <v>45568</v>
      </c>
      <c r="B16" s="1" t="s">
        <v>62</v>
      </c>
      <c r="C16" s="6">
        <v>4080.677734375</v>
      </c>
      <c r="D16" s="6">
        <v>3491.85302734375</v>
      </c>
      <c r="E16" s="6">
        <v>99.090286254882798</v>
      </c>
      <c r="F16" s="6">
        <v>1442.9580688476501</v>
      </c>
      <c r="G16" s="4">
        <v>5940</v>
      </c>
      <c r="H16" s="4">
        <v>5980</v>
      </c>
      <c r="I16" s="4">
        <v>5030</v>
      </c>
      <c r="K16" s="6">
        <f t="shared" si="1"/>
        <v>-531.20166015625</v>
      </c>
      <c r="L16" s="6">
        <f t="shared" si="2"/>
        <v>-440.78784179687</v>
      </c>
      <c r="M16" s="6">
        <f t="shared" si="3"/>
        <v>-0.81900787353509941</v>
      </c>
      <c r="N16" s="6">
        <f t="shared" si="4"/>
        <v>-29.843902587889943</v>
      </c>
      <c r="O16" s="6">
        <f t="shared" si="5"/>
        <v>-680</v>
      </c>
      <c r="P16" s="6">
        <f t="shared" si="6"/>
        <v>-730</v>
      </c>
      <c r="Q16" s="6">
        <f t="shared" si="7"/>
        <v>-440</v>
      </c>
      <c r="S16" s="21"/>
      <c r="T16" s="21"/>
      <c r="U16" s="21"/>
      <c r="V16" s="21"/>
      <c r="W16" s="21"/>
    </row>
    <row r="17" spans="1:23">
      <c r="A17" s="10">
        <v>45580</v>
      </c>
      <c r="B17" s="1" t="s">
        <v>62</v>
      </c>
      <c r="C17" s="6">
        <v>3321.43774414062</v>
      </c>
      <c r="D17" s="6">
        <v>2917.31176757812</v>
      </c>
      <c r="E17" s="6">
        <v>97.291717529296804</v>
      </c>
      <c r="F17" s="6">
        <v>1216.72019958496</v>
      </c>
      <c r="G17" s="4">
        <v>5460</v>
      </c>
      <c r="H17" s="4">
        <v>5440</v>
      </c>
      <c r="I17" s="4">
        <v>4660</v>
      </c>
      <c r="K17" s="6">
        <f t="shared" si="1"/>
        <v>-759.23999023438</v>
      </c>
      <c r="L17" s="6">
        <f t="shared" si="2"/>
        <v>-574.54125976563</v>
      </c>
      <c r="M17" s="6">
        <f t="shared" si="3"/>
        <v>-1.7985687255859943</v>
      </c>
      <c r="N17" s="6">
        <f t="shared" si="4"/>
        <v>-226.23786926269008</v>
      </c>
      <c r="O17" s="6">
        <f t="shared" si="5"/>
        <v>-480</v>
      </c>
      <c r="P17" s="6">
        <f t="shared" si="6"/>
        <v>-540</v>
      </c>
      <c r="Q17" s="6">
        <f t="shared" si="7"/>
        <v>-370</v>
      </c>
      <c r="S17" s="21"/>
      <c r="T17" s="21"/>
      <c r="U17" s="21"/>
      <c r="V17" s="21"/>
      <c r="W17" s="21"/>
    </row>
    <row r="18" spans="1:23">
      <c r="A18" s="10">
        <v>45586</v>
      </c>
      <c r="B18" s="1" t="s">
        <v>62</v>
      </c>
      <c r="C18" s="6">
        <v>3266.56127929687</v>
      </c>
      <c r="D18" s="6">
        <v>2870.1220703125</v>
      </c>
      <c r="E18" s="6">
        <v>96.023818969726506</v>
      </c>
      <c r="F18" s="6">
        <v>1213.6285781860299</v>
      </c>
      <c r="G18" s="4">
        <v>5130</v>
      </c>
      <c r="H18" s="4">
        <v>5210</v>
      </c>
      <c r="I18" s="4">
        <v>4310</v>
      </c>
      <c r="K18" s="6">
        <f t="shared" si="1"/>
        <v>-54.87646484375</v>
      </c>
      <c r="L18" s="6">
        <f t="shared" si="2"/>
        <v>-47.189697265619998</v>
      </c>
      <c r="M18" s="6">
        <f t="shared" si="3"/>
        <v>-1.2678985595702983</v>
      </c>
      <c r="N18" s="6">
        <f t="shared" si="4"/>
        <v>-3.0916213989301013</v>
      </c>
      <c r="O18" s="6">
        <f t="shared" si="5"/>
        <v>-330</v>
      </c>
      <c r="P18" s="6">
        <f t="shared" si="6"/>
        <v>-230</v>
      </c>
      <c r="Q18" s="6">
        <f t="shared" si="7"/>
        <v>-350</v>
      </c>
      <c r="S18" s="21"/>
      <c r="T18" s="21"/>
      <c r="U18" s="21"/>
      <c r="V18" s="21"/>
      <c r="W18" s="21"/>
    </row>
    <row r="19" spans="1:23">
      <c r="A19" s="10">
        <v>45596</v>
      </c>
      <c r="B19" s="1" t="s">
        <v>62</v>
      </c>
      <c r="C19" s="6">
        <v>2923.357421875</v>
      </c>
      <c r="D19" s="6">
        <v>2567.62182617187</v>
      </c>
      <c r="E19" s="6">
        <v>95.548027038574205</v>
      </c>
      <c r="F19" s="6">
        <v>1216.8733596801701</v>
      </c>
      <c r="G19" s="4">
        <v>4940</v>
      </c>
      <c r="H19" s="4">
        <v>4920</v>
      </c>
      <c r="I19" s="4">
        <v>4130</v>
      </c>
      <c r="J19" s="21"/>
      <c r="K19" s="6">
        <f t="shared" si="1"/>
        <v>-343.20385742187</v>
      </c>
      <c r="L19" s="6">
        <f t="shared" si="2"/>
        <v>-302.50024414063</v>
      </c>
      <c r="M19" s="6">
        <f t="shared" si="3"/>
        <v>-0.47579193115230112</v>
      </c>
      <c r="N19" s="6">
        <f t="shared" si="4"/>
        <v>3.2447814941401703</v>
      </c>
      <c r="O19" s="6">
        <f t="shared" si="5"/>
        <v>-190</v>
      </c>
      <c r="P19" s="6">
        <f t="shared" si="6"/>
        <v>-290</v>
      </c>
      <c r="Q19" s="6">
        <f t="shared" si="7"/>
        <v>-180</v>
      </c>
      <c r="R19" s="21"/>
      <c r="S19" s="19"/>
      <c r="T19" s="21"/>
      <c r="U19" s="21"/>
      <c r="V19" s="19"/>
      <c r="W19" s="21"/>
    </row>
    <row r="20" spans="1:23">
      <c r="A20" s="10">
        <v>45611</v>
      </c>
      <c r="B20" s="1" t="s">
        <v>62</v>
      </c>
      <c r="C20" s="6">
        <v>2750.2001953125</v>
      </c>
      <c r="D20" s="6">
        <v>2356.61279296875</v>
      </c>
      <c r="E20" s="6">
        <v>93.554023742675696</v>
      </c>
      <c r="F20" s="6">
        <v>1431.12230300903</v>
      </c>
      <c r="G20" s="4">
        <v>4830</v>
      </c>
      <c r="H20" s="4">
        <v>4800</v>
      </c>
      <c r="I20" s="4">
        <v>4160</v>
      </c>
      <c r="J20" s="21"/>
      <c r="K20" s="6">
        <f t="shared" si="1"/>
        <v>-173.1572265625</v>
      </c>
      <c r="L20" s="6">
        <f t="shared" si="2"/>
        <v>-211.00903320312</v>
      </c>
      <c r="M20" s="6">
        <f t="shared" si="3"/>
        <v>-1.9940032958985086</v>
      </c>
      <c r="N20" s="6">
        <f t="shared" si="4"/>
        <v>214.24894332885992</v>
      </c>
      <c r="O20" s="6">
        <f t="shared" si="5"/>
        <v>-110</v>
      </c>
      <c r="P20" s="6">
        <f t="shared" si="6"/>
        <v>-120</v>
      </c>
      <c r="Q20" s="6">
        <f t="shared" si="7"/>
        <v>30</v>
      </c>
      <c r="R20" s="21"/>
      <c r="S20" s="19"/>
      <c r="T20" s="21"/>
      <c r="U20" s="21"/>
      <c r="V20" s="19"/>
      <c r="W20" s="21"/>
    </row>
    <row r="21" spans="1:23">
      <c r="A21" s="10">
        <v>45623</v>
      </c>
      <c r="B21" s="1" t="s">
        <v>62</v>
      </c>
      <c r="C21" s="6">
        <v>2528.39526367187</v>
      </c>
      <c r="D21" s="6">
        <v>2184.62866210937</v>
      </c>
      <c r="E21" s="6">
        <v>91.729927062988196</v>
      </c>
      <c r="F21" s="6">
        <v>1359.6237182617101</v>
      </c>
      <c r="G21" s="4">
        <v>4690</v>
      </c>
      <c r="H21" s="4">
        <v>4660</v>
      </c>
      <c r="I21" s="4">
        <v>4020</v>
      </c>
      <c r="J21" s="21"/>
      <c r="K21" s="6">
        <f t="shared" si="1"/>
        <v>-221.80493164063</v>
      </c>
      <c r="L21" s="6">
        <f t="shared" si="2"/>
        <v>-171.98413085938</v>
      </c>
      <c r="M21" s="6">
        <f t="shared" si="3"/>
        <v>-1.8240966796875</v>
      </c>
      <c r="N21" s="6">
        <f t="shared" si="4"/>
        <v>-71.49858474731991</v>
      </c>
      <c r="O21" s="6">
        <f t="shared" si="5"/>
        <v>-140</v>
      </c>
      <c r="P21" s="6">
        <f t="shared" si="6"/>
        <v>-140</v>
      </c>
      <c r="Q21" s="6">
        <f t="shared" si="7"/>
        <v>-140</v>
      </c>
      <c r="R21" s="21"/>
      <c r="S21" s="19"/>
      <c r="T21" s="21"/>
      <c r="U21" s="21"/>
      <c r="V21" s="19"/>
      <c r="W21" s="21"/>
    </row>
    <row r="22" spans="1:23">
      <c r="A22" s="10">
        <v>45629</v>
      </c>
      <c r="B22" s="1" t="s">
        <v>62</v>
      </c>
      <c r="C22" s="6">
        <v>2597.73779296875</v>
      </c>
      <c r="D22" s="6">
        <v>2211.0927734375</v>
      </c>
      <c r="E22" s="6">
        <v>91.517509460449205</v>
      </c>
      <c r="F22" s="6">
        <v>1488.3913993835399</v>
      </c>
      <c r="G22" s="4">
        <v>4770</v>
      </c>
      <c r="H22" s="4">
        <v>4600</v>
      </c>
      <c r="I22" s="4">
        <v>3970</v>
      </c>
      <c r="J22" s="21"/>
      <c r="K22" s="6">
        <f t="shared" si="1"/>
        <v>69.342529296880002</v>
      </c>
      <c r="L22" s="6">
        <f t="shared" si="2"/>
        <v>26.464111328130002</v>
      </c>
      <c r="M22" s="6">
        <f t="shared" si="3"/>
        <v>-0.21241760253899145</v>
      </c>
      <c r="N22" s="6">
        <f t="shared" si="4"/>
        <v>128.76768112182981</v>
      </c>
      <c r="O22" s="6">
        <f t="shared" si="5"/>
        <v>80</v>
      </c>
      <c r="P22" s="6">
        <f t="shared" si="6"/>
        <v>-60</v>
      </c>
      <c r="Q22" s="6">
        <f t="shared" si="7"/>
        <v>-50</v>
      </c>
      <c r="R22" s="21"/>
      <c r="S22" s="19"/>
      <c r="T22" s="21"/>
      <c r="U22" s="21"/>
      <c r="V22" s="19"/>
      <c r="W22" s="21"/>
    </row>
    <row r="23" spans="1:23">
      <c r="A23" s="10">
        <v>45643</v>
      </c>
      <c r="B23" s="1" t="s">
        <v>62</v>
      </c>
      <c r="C23" s="6">
        <v>2549.48022460937</v>
      </c>
      <c r="D23" s="6">
        <v>2172.33251953125</v>
      </c>
      <c r="E23" s="6">
        <v>90.406066894531193</v>
      </c>
      <c r="F23" s="6">
        <v>1479.31251525878</v>
      </c>
      <c r="G23" s="4">
        <v>4540</v>
      </c>
      <c r="H23" s="4">
        <v>4520</v>
      </c>
      <c r="I23" s="4">
        <v>3990</v>
      </c>
      <c r="J23" s="21"/>
      <c r="K23" s="6">
        <f t="shared" si="1"/>
        <v>-48.257568359380002</v>
      </c>
      <c r="L23" s="6">
        <f t="shared" si="2"/>
        <v>-38.76025390625</v>
      </c>
      <c r="M23" s="6">
        <f t="shared" si="3"/>
        <v>-1.1114425659180114</v>
      </c>
      <c r="N23" s="6">
        <f t="shared" si="4"/>
        <v>-9.0788841247599521</v>
      </c>
      <c r="O23" s="6">
        <f t="shared" si="5"/>
        <v>-230</v>
      </c>
      <c r="P23" s="6">
        <f t="shared" si="6"/>
        <v>-80</v>
      </c>
      <c r="Q23" s="6">
        <f t="shared" si="7"/>
        <v>20</v>
      </c>
      <c r="R23" s="21"/>
      <c r="S23" s="19"/>
      <c r="T23" s="21"/>
      <c r="U23" s="21"/>
      <c r="V23" s="19"/>
      <c r="W23" s="21"/>
    </row>
    <row r="24" spans="1:23">
      <c r="A24" s="10">
        <v>45670</v>
      </c>
      <c r="B24" s="1" t="s">
        <v>62</v>
      </c>
      <c r="C24" s="6">
        <v>2372.94091796875</v>
      </c>
      <c r="D24" s="6">
        <v>1957.62561035156</v>
      </c>
      <c r="E24" s="6">
        <v>89.141853332519503</v>
      </c>
      <c r="F24" s="6">
        <v>1750.21324157714</v>
      </c>
      <c r="G24" s="4">
        <v>4380</v>
      </c>
      <c r="H24" s="4">
        <v>4360</v>
      </c>
      <c r="I24" s="4">
        <v>3860</v>
      </c>
      <c r="J24" s="21"/>
      <c r="K24" s="6">
        <f t="shared" si="1"/>
        <v>-176.53930664062</v>
      </c>
      <c r="L24" s="6">
        <f t="shared" si="2"/>
        <v>-214.70690917969</v>
      </c>
      <c r="M24" s="6">
        <f t="shared" si="3"/>
        <v>-1.2642135620116903</v>
      </c>
      <c r="N24" s="6">
        <f t="shared" si="4"/>
        <v>270.90072631836006</v>
      </c>
      <c r="O24" s="6">
        <f t="shared" si="5"/>
        <v>-160</v>
      </c>
      <c r="P24" s="6">
        <f t="shared" si="6"/>
        <v>-160</v>
      </c>
      <c r="Q24" s="6">
        <f t="shared" si="7"/>
        <v>-130</v>
      </c>
      <c r="R24" s="21"/>
      <c r="S24" s="19"/>
      <c r="T24" s="21"/>
      <c r="U24" s="21"/>
      <c r="V24" s="19"/>
      <c r="W24" s="21"/>
    </row>
    <row r="25" spans="1:23">
      <c r="A25" s="10">
        <v>45690</v>
      </c>
      <c r="B25" s="1" t="s">
        <v>62</v>
      </c>
      <c r="C25" s="6">
        <v>2800.24633789062</v>
      </c>
      <c r="D25" s="6">
        <v>1061.09753417968</v>
      </c>
      <c r="E25" s="6">
        <v>89.813629150390597</v>
      </c>
      <c r="F25" s="6">
        <v>6210.6994628906205</v>
      </c>
      <c r="G25" s="4">
        <v>5530</v>
      </c>
      <c r="H25" s="4">
        <v>5520</v>
      </c>
      <c r="I25" s="4">
        <v>5360</v>
      </c>
      <c r="J25" s="21"/>
      <c r="K25" s="6">
        <f t="shared" si="1"/>
        <v>427.30541992187</v>
      </c>
      <c r="L25" s="6">
        <f t="shared" si="2"/>
        <v>-896.52807617188</v>
      </c>
      <c r="M25" s="6">
        <f t="shared" si="3"/>
        <v>0.67177581787109375</v>
      </c>
      <c r="N25" s="6">
        <f t="shared" si="4"/>
        <v>4460.4862213134802</v>
      </c>
      <c r="O25" s="6">
        <f t="shared" si="5"/>
        <v>1150</v>
      </c>
      <c r="P25" s="6">
        <f t="shared" si="6"/>
        <v>1160</v>
      </c>
      <c r="Q25" s="6">
        <f t="shared" si="7"/>
        <v>1500</v>
      </c>
      <c r="R25" s="21"/>
      <c r="S25" s="19"/>
      <c r="T25" s="21"/>
      <c r="U25" s="21"/>
      <c r="V25" s="19"/>
      <c r="W25" s="21"/>
    </row>
    <row r="26" spans="1:23">
      <c r="A26" s="10">
        <v>45692</v>
      </c>
      <c r="B26" s="1" t="s">
        <v>62</v>
      </c>
      <c r="C26" s="6">
        <v>2859.80322265625</v>
      </c>
      <c r="D26" s="6">
        <v>1155.14721679687</v>
      </c>
      <c r="E26" s="6">
        <v>92.089111328125</v>
      </c>
      <c r="F26" s="6">
        <v>5960.7460021972602</v>
      </c>
      <c r="G26" s="4">
        <v>5560</v>
      </c>
      <c r="H26" s="4">
        <v>5560</v>
      </c>
      <c r="I26" s="4">
        <v>5500</v>
      </c>
      <c r="J26" s="21"/>
      <c r="K26" s="6">
        <f t="shared" si="1"/>
        <v>59.556884765630002</v>
      </c>
      <c r="L26" s="6">
        <f t="shared" si="2"/>
        <v>94.049682617190001</v>
      </c>
      <c r="M26" s="6">
        <f t="shared" si="3"/>
        <v>2.2754821777344034</v>
      </c>
      <c r="N26" s="6">
        <f t="shared" si="4"/>
        <v>-249.95346069336028</v>
      </c>
      <c r="O26" s="6">
        <f t="shared" si="5"/>
        <v>30</v>
      </c>
      <c r="P26" s="6">
        <f t="shared" si="6"/>
        <v>40</v>
      </c>
      <c r="Q26" s="6">
        <f t="shared" si="7"/>
        <v>140</v>
      </c>
      <c r="R26" s="21"/>
      <c r="S26" s="19"/>
      <c r="T26" s="21"/>
      <c r="U26" s="21"/>
      <c r="V26" s="19"/>
      <c r="W26" s="21"/>
    </row>
    <row r="27" spans="1:23">
      <c r="A27" s="10">
        <v>45695</v>
      </c>
      <c r="B27" s="1" t="s">
        <v>62</v>
      </c>
      <c r="C27" s="6">
        <v>2248.59423828125</v>
      </c>
      <c r="D27" s="6">
        <v>767.38562011718705</v>
      </c>
      <c r="E27" s="6">
        <v>91.391212463378906</v>
      </c>
      <c r="F27" s="6">
        <v>6587.2650146484302</v>
      </c>
      <c r="G27" s="4">
        <v>5450</v>
      </c>
      <c r="H27" s="4">
        <v>6940</v>
      </c>
      <c r="I27" s="4">
        <v>5360</v>
      </c>
      <c r="J27" s="21"/>
      <c r="K27" s="6">
        <f t="shared" si="1"/>
        <v>-611.208984375</v>
      </c>
      <c r="L27" s="6">
        <f t="shared" si="2"/>
        <v>-387.76159667968295</v>
      </c>
      <c r="M27" s="6">
        <f t="shared" si="3"/>
        <v>-0.69789886474609375</v>
      </c>
      <c r="N27" s="6">
        <f t="shared" si="4"/>
        <v>626.51901245117006</v>
      </c>
      <c r="O27" s="6">
        <f t="shared" si="5"/>
        <v>-110</v>
      </c>
      <c r="P27" s="6">
        <f t="shared" si="6"/>
        <v>1380</v>
      </c>
      <c r="Q27" s="6">
        <f t="shared" si="7"/>
        <v>-140</v>
      </c>
      <c r="R27" s="21"/>
      <c r="S27" s="19"/>
      <c r="T27" s="21"/>
      <c r="U27" s="21"/>
      <c r="V27" s="19"/>
      <c r="W27" s="21"/>
    </row>
    <row r="28" spans="1:23">
      <c r="A28" s="10">
        <v>45698</v>
      </c>
      <c r="B28" s="1" t="s">
        <v>62</v>
      </c>
      <c r="C28" s="6">
        <v>2210.12475585937</v>
      </c>
      <c r="D28" s="6">
        <v>795.683837890625</v>
      </c>
      <c r="E28" s="6">
        <v>89.978157043457003</v>
      </c>
      <c r="F28" s="6">
        <v>6399.8237609863199</v>
      </c>
      <c r="G28" s="4">
        <v>5110</v>
      </c>
      <c r="H28" s="4">
        <v>7390</v>
      </c>
      <c r="I28" s="4">
        <v>5020</v>
      </c>
      <c r="J28" s="21"/>
      <c r="K28" s="6">
        <f t="shared" si="1"/>
        <v>-38.469482421880002</v>
      </c>
      <c r="L28" s="6">
        <f t="shared" si="2"/>
        <v>28.298217773437955</v>
      </c>
      <c r="M28" s="6">
        <f t="shared" si="3"/>
        <v>-1.4130554199219034</v>
      </c>
      <c r="N28" s="6">
        <f t="shared" si="4"/>
        <v>-187.44125366211028</v>
      </c>
      <c r="O28" s="6">
        <f t="shared" si="5"/>
        <v>-340</v>
      </c>
      <c r="P28" s="6">
        <f t="shared" si="6"/>
        <v>450</v>
      </c>
      <c r="Q28" s="6">
        <f t="shared" si="7"/>
        <v>-340</v>
      </c>
      <c r="R28" s="21"/>
      <c r="S28" s="19"/>
      <c r="T28" s="21"/>
      <c r="U28" s="21"/>
      <c r="V28" s="19"/>
      <c r="W28" s="21"/>
    </row>
    <row r="29" spans="1:23">
      <c r="A29" s="10">
        <v>45700</v>
      </c>
      <c r="B29" s="1" t="s">
        <v>62</v>
      </c>
      <c r="C29" s="6">
        <v>3208.865234375</v>
      </c>
      <c r="D29" s="6">
        <v>2609.07958984375</v>
      </c>
      <c r="E29" s="6">
        <v>93.986724853515597</v>
      </c>
      <c r="F29" s="6">
        <v>1869.1520690917901</v>
      </c>
      <c r="G29" s="4">
        <v>5360</v>
      </c>
      <c r="H29" s="4">
        <v>5500</v>
      </c>
      <c r="I29" s="4">
        <v>10010</v>
      </c>
      <c r="J29" s="21"/>
      <c r="K29" s="6">
        <f t="shared" si="1"/>
        <v>998.74047851563</v>
      </c>
      <c r="L29" s="6">
        <f t="shared" si="2"/>
        <v>1813.395751953125</v>
      </c>
      <c r="M29" s="6">
        <f t="shared" si="3"/>
        <v>4.0085678100585938</v>
      </c>
      <c r="N29" s="6">
        <f t="shared" si="4"/>
        <v>-4530.6716918945294</v>
      </c>
      <c r="O29" s="6">
        <f t="shared" si="5"/>
        <v>250</v>
      </c>
      <c r="P29" s="6">
        <f t="shared" si="6"/>
        <v>-1890</v>
      </c>
      <c r="Q29" s="6">
        <f t="shared" si="7"/>
        <v>4990</v>
      </c>
      <c r="R29" s="21"/>
      <c r="S29" s="19"/>
      <c r="T29" s="21"/>
      <c r="U29" s="21"/>
      <c r="V29" s="19"/>
      <c r="W29" s="21"/>
    </row>
    <row r="30" spans="1:23">
      <c r="A30" s="10">
        <v>45718</v>
      </c>
      <c r="B30" s="1" t="s">
        <v>62</v>
      </c>
      <c r="C30" s="6">
        <v>2004.14514160156</v>
      </c>
      <c r="D30" s="6">
        <v>1589.33911132812</v>
      </c>
      <c r="E30" s="6">
        <v>87.750564575195298</v>
      </c>
      <c r="F30" s="6">
        <v>2069.74048614501</v>
      </c>
      <c r="G30" s="4">
        <v>4200</v>
      </c>
      <c r="H30" s="4">
        <v>4170</v>
      </c>
      <c r="I30" s="4">
        <v>10990</v>
      </c>
      <c r="J30" s="21"/>
      <c r="K30" s="6">
        <f t="shared" si="1"/>
        <v>-1204.72009277344</v>
      </c>
      <c r="L30" s="6">
        <f t="shared" si="2"/>
        <v>-1019.74047851563</v>
      </c>
      <c r="M30" s="6">
        <f t="shared" si="3"/>
        <v>-6.2361602783202983</v>
      </c>
      <c r="N30" s="6">
        <f t="shared" si="4"/>
        <v>200.58841705321993</v>
      </c>
      <c r="O30" s="6">
        <f t="shared" si="5"/>
        <v>-1160</v>
      </c>
      <c r="P30" s="6">
        <f t="shared" si="6"/>
        <v>-1330</v>
      </c>
      <c r="Q30" s="6">
        <f t="shared" si="7"/>
        <v>980</v>
      </c>
      <c r="R30" s="21"/>
      <c r="S30" s="19"/>
      <c r="T30" s="21"/>
      <c r="U30" s="21"/>
      <c r="V30" s="19"/>
      <c r="W30" s="21"/>
    </row>
    <row r="31" spans="1:23">
      <c r="A31" s="10">
        <v>45762</v>
      </c>
      <c r="B31" s="1" t="s">
        <v>62</v>
      </c>
      <c r="C31" s="6">
        <v>1678.7265625</v>
      </c>
      <c r="D31" s="6">
        <v>1262.63366699218</v>
      </c>
      <c r="E31" s="6">
        <v>85.400329589843693</v>
      </c>
      <c r="F31" s="6">
        <v>2478.62205505371</v>
      </c>
      <c r="G31" s="4">
        <v>3970</v>
      </c>
      <c r="H31" s="4">
        <v>3960</v>
      </c>
      <c r="I31" s="4">
        <v>10980</v>
      </c>
      <c r="J31" s="21"/>
      <c r="K31" s="6">
        <f t="shared" si="1"/>
        <v>-325.41857910156</v>
      </c>
      <c r="L31" s="6">
        <f t="shared" si="2"/>
        <v>-326.70544433594</v>
      </c>
      <c r="M31" s="6">
        <f t="shared" si="3"/>
        <v>-2.3502349853516051</v>
      </c>
      <c r="N31" s="6">
        <f t="shared" si="4"/>
        <v>408.88156890870005</v>
      </c>
      <c r="O31" s="6">
        <f t="shared" si="5"/>
        <v>-230</v>
      </c>
      <c r="P31" s="6">
        <f t="shared" si="6"/>
        <v>-210</v>
      </c>
      <c r="Q31" s="6">
        <f t="shared" si="7"/>
        <v>-10</v>
      </c>
      <c r="R31" s="21"/>
      <c r="S31" s="19"/>
      <c r="T31" s="21"/>
      <c r="U31" s="21"/>
      <c r="V31" s="19"/>
      <c r="W31" s="21"/>
    </row>
    <row r="32" spans="1:23">
      <c r="A32" s="10">
        <v>45766</v>
      </c>
      <c r="B32" s="1" t="s">
        <v>62</v>
      </c>
      <c r="C32" s="6">
        <v>1627.71691894531</v>
      </c>
      <c r="D32" s="6">
        <v>1209.64636230468</v>
      </c>
      <c r="E32" s="6">
        <v>85.115325927734304</v>
      </c>
      <c r="F32" s="6">
        <v>2568.4476852416901</v>
      </c>
      <c r="G32" s="4">
        <v>4070</v>
      </c>
      <c r="H32" s="4">
        <v>4060</v>
      </c>
      <c r="I32" s="4">
        <v>11010</v>
      </c>
      <c r="J32" s="21"/>
      <c r="K32" s="6">
        <f t="shared" si="1"/>
        <v>-51.009643554690001</v>
      </c>
      <c r="L32" s="6">
        <f t="shared" si="2"/>
        <v>-52.9873046875</v>
      </c>
      <c r="M32" s="6">
        <f t="shared" si="3"/>
        <v>-0.28500366210938921</v>
      </c>
      <c r="N32" s="6">
        <f t="shared" si="4"/>
        <v>89.825630187980096</v>
      </c>
      <c r="O32" s="6">
        <f t="shared" si="5"/>
        <v>100</v>
      </c>
      <c r="P32" s="6">
        <f t="shared" si="6"/>
        <v>100</v>
      </c>
      <c r="Q32" s="6">
        <f t="shared" si="7"/>
        <v>30</v>
      </c>
      <c r="R32" s="21"/>
      <c r="S32" s="19"/>
      <c r="T32" s="21"/>
      <c r="U32" s="21"/>
      <c r="V32" s="19"/>
      <c r="W32" s="21"/>
    </row>
    <row r="33" spans="10:23">
      <c r="J33" s="21"/>
      <c r="K33" s="6"/>
      <c r="L33" s="6"/>
      <c r="M33" s="6"/>
      <c r="N33" s="6"/>
      <c r="O33" s="6"/>
      <c r="P33" s="6"/>
      <c r="Q33" s="6"/>
      <c r="R33" s="21"/>
      <c r="S33" s="19"/>
      <c r="T33" s="21"/>
      <c r="U33" s="21"/>
      <c r="V33" s="19"/>
      <c r="W33" s="21"/>
    </row>
    <row r="58" spans="24:31">
      <c r="X58" s="24"/>
      <c r="Y58" s="24"/>
      <c r="Z58" s="24"/>
      <c r="AA58" s="24"/>
      <c r="AB58" s="24"/>
      <c r="AC58" s="24"/>
      <c r="AD58" s="24"/>
      <c r="AE58" s="24"/>
    </row>
    <row r="59" spans="24:31">
      <c r="X59" s="24"/>
      <c r="Y59" s="24"/>
      <c r="Z59" s="24"/>
      <c r="AA59" s="24"/>
      <c r="AB59" s="24"/>
      <c r="AC59" s="24"/>
      <c r="AD59" s="24"/>
      <c r="AE59" s="24"/>
    </row>
    <row r="60" spans="24:31">
      <c r="X60" s="24"/>
      <c r="Z60" s="24"/>
      <c r="AA60" s="24"/>
      <c r="AB60" s="24"/>
      <c r="AC60" s="24"/>
      <c r="AD60" s="24"/>
      <c r="AE60" s="24"/>
    </row>
    <row r="61" spans="24:31">
      <c r="X61" s="24"/>
      <c r="Y61" s="30" t="s">
        <v>63</v>
      </c>
      <c r="Z61" s="24"/>
      <c r="AA61" s="24"/>
      <c r="AB61" s="24"/>
      <c r="AC61" s="24"/>
      <c r="AD61" s="24"/>
      <c r="AE61" s="24"/>
    </row>
    <row r="62" spans="24:31">
      <c r="X62" s="24"/>
      <c r="Y62" s="25" t="s">
        <v>64</v>
      </c>
      <c r="Z62" s="25" t="s">
        <v>65</v>
      </c>
      <c r="AA62" s="25" t="s">
        <v>66</v>
      </c>
      <c r="AB62" s="25" t="s">
        <v>67</v>
      </c>
      <c r="AC62" s="25" t="s">
        <v>68</v>
      </c>
      <c r="AD62" s="28" t="s">
        <v>69</v>
      </c>
      <c r="AE62" s="28" t="s">
        <v>70</v>
      </c>
    </row>
    <row r="63" spans="24:31">
      <c r="X63" s="24"/>
      <c r="Y63" s="26" t="s">
        <v>71</v>
      </c>
      <c r="Z63" s="27">
        <f>AVERAGE(C11:C12)</f>
        <v>2053.6265869140598</v>
      </c>
      <c r="AA63" s="27">
        <f>AVERAGE(D11:D12)</f>
        <v>1867.3276977539049</v>
      </c>
      <c r="AB63" s="27">
        <f>AVERAGE(F11:F12)/100</f>
        <v>9.0635418891906703</v>
      </c>
      <c r="AC63" s="31" t="s">
        <v>72</v>
      </c>
      <c r="AD63" s="29" t="s">
        <v>73</v>
      </c>
      <c r="AE63" s="29" t="s">
        <v>74</v>
      </c>
    </row>
    <row r="64" spans="24:31">
      <c r="X64" s="24"/>
      <c r="Y64" s="26" t="s">
        <v>75</v>
      </c>
      <c r="Z64" s="27" t="e">
        <f>AVERAGE(#REF!)</f>
        <v>#REF!</v>
      </c>
      <c r="AA64" s="27" t="e">
        <f>AVERAGE(#REF!)</f>
        <v>#REF!</v>
      </c>
      <c r="AB64" s="27" t="e">
        <f>AVERAGE(#REF!)/100</f>
        <v>#REF!</v>
      </c>
      <c r="AC64" s="31" t="s">
        <v>76</v>
      </c>
      <c r="AD64" s="29" t="s">
        <v>77</v>
      </c>
      <c r="AE64" s="29" t="s">
        <v>78</v>
      </c>
    </row>
    <row r="65" spans="24:31">
      <c r="X65" s="24"/>
      <c r="Y65" s="26" t="s">
        <v>79</v>
      </c>
      <c r="Z65" s="27" t="e">
        <f>AVERAGE(#REF!)</f>
        <v>#REF!</v>
      </c>
      <c r="AA65" s="27" t="e">
        <f>AVERAGE(#REF!)</f>
        <v>#REF!</v>
      </c>
      <c r="AB65" s="27" t="e">
        <f>AVERAGE(#REF!)/100</f>
        <v>#REF!</v>
      </c>
      <c r="AC65" s="31" t="s">
        <v>80</v>
      </c>
      <c r="AD65" s="29" t="s">
        <v>77</v>
      </c>
      <c r="AE65" s="29" t="s">
        <v>78</v>
      </c>
    </row>
    <row r="66" spans="24:31">
      <c r="X66" s="24"/>
      <c r="Y66" s="24"/>
      <c r="Z66" s="24"/>
      <c r="AA66" s="24"/>
      <c r="AB66" s="24"/>
      <c r="AC66" s="24"/>
      <c r="AD66" s="24"/>
      <c r="AE66" s="24"/>
    </row>
    <row r="67" spans="24:31">
      <c r="X67" s="24"/>
      <c r="Y67" s="30" t="s">
        <v>81</v>
      </c>
      <c r="Z67" s="24"/>
      <c r="AA67" s="24"/>
      <c r="AB67" s="24"/>
      <c r="AC67" s="24"/>
      <c r="AD67" s="24"/>
      <c r="AE67" s="24"/>
    </row>
    <row r="68" spans="24:31">
      <c r="X68" s="24"/>
      <c r="Y68" s="24" t="s">
        <v>82</v>
      </c>
      <c r="Z68" s="24"/>
      <c r="AA68" s="24"/>
      <c r="AB68" s="24"/>
      <c r="AC68" s="24"/>
      <c r="AD68" s="24"/>
      <c r="AE68" s="24"/>
    </row>
    <row r="69" spans="24:31">
      <c r="X69" s="24"/>
      <c r="Y69" s="24"/>
      <c r="Z69" s="24"/>
      <c r="AA69" s="24"/>
      <c r="AB69" s="24"/>
      <c r="AC69" s="24"/>
      <c r="AD69" s="24"/>
      <c r="AE69" s="24"/>
    </row>
  </sheetData>
  <conditionalFormatting sqref="C2:C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I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L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46056d5-e542-4755-927b-d810157ee656" xsi:nil="true"/>
    <lcf76f155ced4ddcb4097134ff3c332f xmlns="d2e6b2ba-d79b-4403-8507-2c20c7429922">
      <Terms xmlns="http://schemas.microsoft.com/office/infopath/2007/PartnerControls"/>
    </lcf76f155ced4ddcb4097134ff3c332f>
    <RelevanceComments xmlns="d2e6b2ba-d79b-4403-8507-2c20c7429922" xsi:nil="true"/>
    <Comments xmlns="d2e6b2ba-d79b-4403-8507-2c20c742992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D670B3AB556C4FBC1A4E24054198D7" ma:contentTypeVersion="16" ma:contentTypeDescription="Create a new document." ma:contentTypeScope="" ma:versionID="9715ca3a3f2926f9655985c677c7b00e">
  <xsd:schema xmlns:xsd="http://www.w3.org/2001/XMLSchema" xmlns:xs="http://www.w3.org/2001/XMLSchema" xmlns:p="http://schemas.microsoft.com/office/2006/metadata/properties" xmlns:ns2="d2e6b2ba-d79b-4403-8507-2c20c7429922" xmlns:ns3="f46056d5-e542-4755-927b-d810157ee656" targetNamespace="http://schemas.microsoft.com/office/2006/metadata/properties" ma:root="true" ma:fieldsID="c32aa8abd65ae5313b8c139cc7680197" ns2:_="" ns3:_="">
    <xsd:import namespace="d2e6b2ba-d79b-4403-8507-2c20c7429922"/>
    <xsd:import namespace="f46056d5-e542-4755-927b-d810157ee6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Comments" minOccurs="0"/>
                <xsd:element ref="ns2:RelevanceComme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e6b2ba-d79b-4403-8507-2c20c74299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9c884b-9906-4fa0-b37b-aa33de01a3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Comments" ma:index="22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RelevanceComments" ma:index="23" nillable="true" ma:displayName="Relevance Comments" ma:format="Dropdown" ma:internalName="RelevanceComment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056d5-e542-4755-927b-d810157ee65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af1977c-0bba-4cdb-88e3-c3e211521a42}" ma:internalName="TaxCatchAll" ma:showField="CatchAllData" ma:web="f46056d5-e542-4755-927b-d810157ee65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625475-C36E-428E-AFAE-4A60123C317F}"/>
</file>

<file path=customXml/itemProps2.xml><?xml version="1.0" encoding="utf-8"?>
<ds:datastoreItem xmlns:ds="http://schemas.openxmlformats.org/officeDocument/2006/customXml" ds:itemID="{EDD53513-81B7-41BB-B65F-BBEF5B8B5A72}"/>
</file>

<file path=customXml/itemProps3.xml><?xml version="1.0" encoding="utf-8"?>
<ds:datastoreItem xmlns:ds="http://schemas.openxmlformats.org/officeDocument/2006/customXml" ds:itemID="{A17804E3-1A10-4EE8-B80C-2A0A430E6713}"/>
</file>

<file path=docMetadata/LabelInfo.xml><?xml version="1.0" encoding="utf-8"?>
<clbl:labelList xmlns:clbl="http://schemas.microsoft.com/office/2020/mipLabelMetadata">
  <clbl:label id="{4f284310-86f4-4520-8f32-283defd0fc7d}" enabled="0" method="" siteId="{4f284310-86f4-4520-8f32-283defd0fc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North Oil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Aldhyt SUKAPRADJA</dc:creator>
  <cp:keywords/>
  <dc:description/>
  <cp:lastModifiedBy>Naveen BAHUKHANDI</cp:lastModifiedBy>
  <cp:revision/>
  <dcterms:created xsi:type="dcterms:W3CDTF">2025-05-06T15:33:15Z</dcterms:created>
  <dcterms:modified xsi:type="dcterms:W3CDTF">2025-05-14T16:44:21Z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0x010100E0D670B3AB556C4FBC1A4E24054198D7</vt:lpwstr>
  </property>
  <property fmtid="{D5CDD505-2E9C-101B-9397-08002B2CF9AE}" pid="3" name="MediaServiceImageTags">
    <vt:lpwstr/>
  </property>
</Properties>
</file>