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учёба\РГПУ ИВТ портфолио\3 семестр\Анализ данных и основы Data Science\1\"/>
    </mc:Choice>
  </mc:AlternateContent>
  <xr:revisionPtr revIDLastSave="0" documentId="13_ncr:1_{A7CB908E-C6F7-45A7-BD3B-9B2BD0798602}" xr6:coauthVersionLast="45" xr6:coauthVersionMax="45" xr10:uidLastSave="{00000000-0000-0000-0000-000000000000}"/>
  <bookViews>
    <workbookView xWindow="0" yWindow="3360" windowWidth="21600" windowHeight="11385" activeTab="3" xr2:uid="{FA53F60B-4CCA-4169-A94B-783C3AD90185}"/>
  </bookViews>
  <sheets>
    <sheet name="1" sheetId="1" r:id="rId1"/>
    <sheet name="2" sheetId="2" r:id="rId2"/>
    <sheet name="3" sheetId="5" r:id="rId3"/>
    <sheet name="3,5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1" i="6" l="1"/>
  <c r="C6" i="6" l="1"/>
  <c r="D6" i="6" s="1"/>
  <c r="G3" i="6"/>
  <c r="G2" i="6"/>
  <c r="G1" i="6"/>
  <c r="C16" i="2"/>
  <c r="D7" i="2"/>
  <c r="G5" i="2"/>
  <c r="G3" i="5"/>
  <c r="F3" i="5"/>
  <c r="E3" i="5"/>
  <c r="D3" i="5"/>
  <c r="F15" i="6" l="1"/>
  <c r="G4" i="6"/>
  <c r="E6" i="6"/>
  <c r="C7" i="6"/>
  <c r="D7" i="6" s="1"/>
  <c r="C15" i="6"/>
  <c r="D15" i="6"/>
  <c r="E15" i="6"/>
  <c r="C8" i="6" l="1"/>
  <c r="D8" i="6" s="1"/>
  <c r="C16" i="6"/>
  <c r="D16" i="6"/>
  <c r="E16" i="6" l="1"/>
  <c r="F16" i="6"/>
  <c r="C9" i="6"/>
  <c r="D9" i="6" s="1"/>
  <c r="E7" i="6"/>
  <c r="C17" i="6" l="1"/>
  <c r="D17" i="6"/>
  <c r="C10" i="6"/>
  <c r="D10" i="6" s="1"/>
  <c r="E17" i="6"/>
  <c r="E8" i="6"/>
  <c r="F17" i="6"/>
  <c r="C11" i="6" l="1"/>
  <c r="D18" i="6"/>
  <c r="E9" i="6"/>
  <c r="E18" i="6"/>
  <c r="C18" i="6"/>
  <c r="F18" i="6"/>
  <c r="D11" i="6" l="1"/>
  <c r="F20" i="6"/>
  <c r="E20" i="6"/>
  <c r="D20" i="6"/>
  <c r="C20" i="6"/>
  <c r="C19" i="6"/>
  <c r="E10" i="6"/>
  <c r="D19" i="6"/>
  <c r="E19" i="6"/>
  <c r="F19" i="6"/>
  <c r="E16" i="2" l="1"/>
  <c r="E7" i="2"/>
  <c r="D16" i="2"/>
  <c r="G4" i="2"/>
  <c r="G3" i="2"/>
  <c r="G2" i="2"/>
  <c r="E4" i="1"/>
  <c r="F4" i="1"/>
  <c r="G4" i="1"/>
  <c r="H4" i="1"/>
  <c r="D4" i="1"/>
  <c r="E3" i="1"/>
  <c r="F3" i="1"/>
  <c r="G3" i="1"/>
  <c r="H3" i="1"/>
  <c r="D3" i="1"/>
  <c r="C8" i="2" l="1"/>
  <c r="F16" i="2"/>
  <c r="D8" i="2" l="1"/>
  <c r="C17" i="2"/>
  <c r="F17" i="2"/>
  <c r="E8" i="2"/>
  <c r="E17" i="2"/>
  <c r="C9" i="2"/>
  <c r="D9" i="2" l="1"/>
  <c r="C18" i="2" s="1"/>
  <c r="F18" i="2"/>
  <c r="E9" i="2"/>
  <c r="E18" i="2"/>
  <c r="D17" i="2"/>
  <c r="C10" i="2" l="1"/>
  <c r="D18" i="2"/>
  <c r="D10" i="2" l="1"/>
  <c r="C19" i="2"/>
  <c r="D19" i="2"/>
  <c r="F19" i="2" l="1"/>
  <c r="E10" i="2"/>
  <c r="E19" i="2"/>
  <c r="C11" i="2"/>
  <c r="D11" i="2" l="1"/>
  <c r="C20" i="2"/>
  <c r="F20" i="2"/>
  <c r="E20" i="2"/>
  <c r="E11" i="2"/>
  <c r="C12" i="2" l="1"/>
  <c r="D20" i="2"/>
  <c r="D12" i="2" l="1"/>
  <c r="C13" i="2" s="1"/>
  <c r="C21" i="2"/>
  <c r="E12" i="2"/>
  <c r="F21" i="2"/>
  <c r="E21" i="2"/>
  <c r="D21" i="2"/>
  <c r="E22" i="2" l="1"/>
  <c r="E13" i="2"/>
  <c r="F22" i="2"/>
  <c r="D13" i="2"/>
  <c r="D22" i="2" s="1"/>
  <c r="C22" i="2"/>
</calcChain>
</file>

<file path=xl/sharedStrings.xml><?xml version="1.0" encoding="utf-8"?>
<sst xmlns="http://schemas.openxmlformats.org/spreadsheetml/2006/main" count="63" uniqueCount="25">
  <si>
    <t>Баллы</t>
  </si>
  <si>
    <t>xi</t>
  </si>
  <si>
    <t>mi</t>
  </si>
  <si>
    <t>wi</t>
  </si>
  <si>
    <t>Ряд</t>
  </si>
  <si>
    <t>max</t>
  </si>
  <si>
    <t>min</t>
  </si>
  <si>
    <t>k</t>
  </si>
  <si>
    <t>delt</t>
  </si>
  <si>
    <t>ak</t>
  </si>
  <si>
    <t>ak+1</t>
  </si>
  <si>
    <t>x</t>
  </si>
  <si>
    <t>4 - 5,6</t>
  </si>
  <si>
    <t>5,6 - 7,2</t>
  </si>
  <si>
    <t>7,2 - 8,8</t>
  </si>
  <si>
    <t>8,8 - 10,4</t>
  </si>
  <si>
    <t>10,4 - 12</t>
  </si>
  <si>
    <t>12 - 13,6</t>
  </si>
  <si>
    <t>13,6 - 15,2</t>
  </si>
  <si>
    <t>17900 - 41000</t>
  </si>
  <si>
    <t>41000 - 64100</t>
  </si>
  <si>
    <t>64100 - 87200</t>
  </si>
  <si>
    <t>87200 - 110300</t>
  </si>
  <si>
    <t>110300 - 133400</t>
  </si>
  <si>
    <t>133400 - 156500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</si>
</sst>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0" xfId="0" applyBorder="1"/>
    <xf numFmtId="0" fontId="1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ru-RU" sz="1800">
                <a:effectLst/>
              </a:rPr>
              <a:t>Полигон распределения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'1'!$C$3</c:f>
              <c:strCache>
                <c:ptCount val="1"/>
                <c:pt idx="0">
                  <c:v>mi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'1'!$D$2:$H$2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'1'!$D$3:$H$3</c:f>
              <c:numCache>
                <c:formatCode>General</c:formatCode>
                <c:ptCount val="5"/>
                <c:pt idx="0">
                  <c:v>6</c:v>
                </c:pt>
                <c:pt idx="1">
                  <c:v>7</c:v>
                </c:pt>
                <c:pt idx="2">
                  <c:v>3</c:v>
                </c:pt>
                <c:pt idx="3">
                  <c:v>5</c:v>
                </c:pt>
                <c:pt idx="4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47-4AAF-B9DC-65026407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244063"/>
        <c:axId val="156351647"/>
      </c:scatterChart>
      <c:valAx>
        <c:axId val="211244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="1"/>
                  <a:t>х</a:t>
                </a:r>
              </a:p>
            </c:rich>
          </c:tx>
          <c:layout>
            <c:manualLayout>
              <c:xMode val="edge"/>
              <c:yMode val="edge"/>
              <c:x val="0.95907174103237114"/>
              <c:y val="0.87868037328667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solidFill>
              <a:schemeClr val="tx1">
                <a:alpha val="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6351647"/>
        <c:crosses val="autoZero"/>
        <c:crossBetween val="midCat"/>
      </c:valAx>
      <c:valAx>
        <c:axId val="156351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m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6.619604841061534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53975" cap="rnd" cmpd="sng">
            <a:solidFill>
              <a:schemeClr val="tx1">
                <a:alpha val="0"/>
              </a:schemeClr>
            </a:solidFill>
            <a:headEnd type="none"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12440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baseline="0">
                <a:effectLst/>
              </a:rPr>
              <a:t>Г</a:t>
            </a:r>
            <a:r>
              <a:rPr lang="en-US" sz="1400" b="0" i="0" u="none" strike="noStrike" baseline="0">
                <a:effectLst/>
              </a:rPr>
              <a:t>истограмм</a:t>
            </a:r>
            <a:r>
              <a:rPr lang="ru-RU" sz="1400" b="0" i="0" u="none" strike="noStrike" baseline="0">
                <a:effectLst/>
              </a:rPr>
              <a:t>а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'2'!$E$15</c:f>
              <c:strCache>
                <c:ptCount val="1"/>
                <c:pt idx="0">
                  <c:v>mi</c:v>
                </c:pt>
              </c:strCache>
            </c:strRef>
          </c:tx>
          <c:spPr>
            <a:noFill/>
            <a:ln w="25400">
              <a:solidFill>
                <a:schemeClr val="accent1">
                  <a:lumMod val="60000"/>
                  <a:lumOff val="40000"/>
                </a:schemeClr>
              </a:solidFill>
            </a:ln>
            <a:effectLst/>
          </c:spPr>
          <c:invertIfNegative val="0"/>
          <c:cat>
            <c:strRef>
              <c:f>'2'!$C$16:$C$22</c:f>
              <c:strCache>
                <c:ptCount val="7"/>
                <c:pt idx="0">
                  <c:v>4 - 5,6</c:v>
                </c:pt>
                <c:pt idx="1">
                  <c:v>5,6 - 7,2</c:v>
                </c:pt>
                <c:pt idx="2">
                  <c:v>7,2 - 8,8</c:v>
                </c:pt>
                <c:pt idx="3">
                  <c:v>8,8 - 10,4</c:v>
                </c:pt>
                <c:pt idx="4">
                  <c:v>10,4 - 12</c:v>
                </c:pt>
                <c:pt idx="5">
                  <c:v>12 - 13,6</c:v>
                </c:pt>
                <c:pt idx="6">
                  <c:v>13,6 - 15,2</c:v>
                </c:pt>
              </c:strCache>
            </c:strRef>
          </c:cat>
          <c:val>
            <c:numRef>
              <c:f>'2'!$E$16:$E$22</c:f>
              <c:numCache>
                <c:formatCode>General</c:formatCode>
                <c:ptCount val="7"/>
                <c:pt idx="0">
                  <c:v>5</c:v>
                </c:pt>
                <c:pt idx="1">
                  <c:v>17</c:v>
                </c:pt>
                <c:pt idx="2">
                  <c:v>9</c:v>
                </c:pt>
                <c:pt idx="3">
                  <c:v>15</c:v>
                </c:pt>
                <c:pt idx="4">
                  <c:v>7</c:v>
                </c:pt>
                <c:pt idx="5">
                  <c:v>4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F3-4385-B6A2-B74E04BA60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458905679"/>
        <c:axId val="473929231"/>
      </c:barChart>
      <c:lineChart>
        <c:grouping val="standard"/>
        <c:varyColors val="0"/>
        <c:ser>
          <c:idx val="2"/>
          <c:order val="1"/>
          <c:tx>
            <c:strRef>
              <c:f>'2'!$F$15</c:f>
              <c:strCache>
                <c:ptCount val="1"/>
                <c:pt idx="0">
                  <c:v>mi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'2'!$C$16:$C$22</c:f>
              <c:strCache>
                <c:ptCount val="7"/>
                <c:pt idx="0">
                  <c:v>4 - 5,6</c:v>
                </c:pt>
                <c:pt idx="1">
                  <c:v>5,6 - 7,2</c:v>
                </c:pt>
                <c:pt idx="2">
                  <c:v>7,2 - 8,8</c:v>
                </c:pt>
                <c:pt idx="3">
                  <c:v>8,8 - 10,4</c:v>
                </c:pt>
                <c:pt idx="4">
                  <c:v>10,4 - 12</c:v>
                </c:pt>
                <c:pt idx="5">
                  <c:v>12 - 13,6</c:v>
                </c:pt>
                <c:pt idx="6">
                  <c:v>13,6 - 15,2</c:v>
                </c:pt>
              </c:strCache>
            </c:strRef>
          </c:cat>
          <c:val>
            <c:numRef>
              <c:f>'2'!$F$16:$F$22</c:f>
              <c:numCache>
                <c:formatCode>General</c:formatCode>
                <c:ptCount val="7"/>
                <c:pt idx="0">
                  <c:v>5</c:v>
                </c:pt>
                <c:pt idx="1">
                  <c:v>17</c:v>
                </c:pt>
                <c:pt idx="2">
                  <c:v>9</c:v>
                </c:pt>
                <c:pt idx="3">
                  <c:v>15</c:v>
                </c:pt>
                <c:pt idx="4">
                  <c:v>7</c:v>
                </c:pt>
                <c:pt idx="5">
                  <c:v>4</c:v>
                </c:pt>
                <c:pt idx="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F3-4385-B6A2-B74E04BA60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8905679"/>
        <c:axId val="473929231"/>
      </c:lineChart>
      <c:catAx>
        <c:axId val="4589056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</a:p>
            </c:rich>
          </c:tx>
          <c:layout>
            <c:manualLayout>
              <c:xMode val="edge"/>
              <c:yMode val="edge"/>
              <c:x val="0.96089457567804026"/>
              <c:y val="0.860161854768153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3929231"/>
        <c:crosses val="autoZero"/>
        <c:auto val="1"/>
        <c:lblAlgn val="ctr"/>
        <c:lblOffset val="100"/>
        <c:noMultiLvlLbl val="0"/>
      </c:catAx>
      <c:valAx>
        <c:axId val="47392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</a:t>
                </a:r>
              </a:p>
            </c:rich>
          </c:tx>
          <c:layout>
            <c:manualLayout>
              <c:xMode val="edge"/>
              <c:yMode val="edge"/>
              <c:x val="2.7777777777777776E-2"/>
              <c:y val="0.100651793525809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89056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ru-RU" sz="1800">
                <a:effectLst/>
              </a:rPr>
              <a:t>Полигон распределения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'3'!$D$2:$G$2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'3'!$D$3:$G$3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B7-4A3E-9C8B-22EF1D8C16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244063"/>
        <c:axId val="156351647"/>
      </c:scatterChart>
      <c:valAx>
        <c:axId val="211244063"/>
        <c:scaling>
          <c:orientation val="minMax"/>
          <c:max val="5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="1"/>
                  <a:t>х</a:t>
                </a:r>
              </a:p>
            </c:rich>
          </c:tx>
          <c:layout>
            <c:manualLayout>
              <c:xMode val="edge"/>
              <c:yMode val="edge"/>
              <c:x val="0.95907174103237114"/>
              <c:y val="0.87868037328667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solidFill>
              <a:schemeClr val="tx1">
                <a:alpha val="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6351647"/>
        <c:crosses val="autoZero"/>
        <c:crossBetween val="midCat"/>
        <c:majorUnit val="1"/>
      </c:valAx>
      <c:valAx>
        <c:axId val="156351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m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6.619604841061534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53975" cap="rnd" cmpd="sng">
            <a:solidFill>
              <a:schemeClr val="tx1">
                <a:alpha val="0"/>
              </a:schemeClr>
            </a:solidFill>
            <a:headEnd type="none"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12440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baseline="0">
                <a:effectLst/>
              </a:rPr>
              <a:t>Г</a:t>
            </a:r>
            <a:r>
              <a:rPr lang="en-US" sz="1400" b="0" i="0" u="none" strike="noStrike" baseline="0">
                <a:effectLst/>
              </a:rPr>
              <a:t>истограмм</a:t>
            </a:r>
            <a:r>
              <a:rPr lang="ru-RU" sz="1400" b="0" i="0" u="none" strike="noStrike" baseline="0">
                <a:effectLst/>
              </a:rPr>
              <a:t>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noFill/>
            <a:ln w="25400">
              <a:solidFill>
                <a:schemeClr val="accent1">
                  <a:lumMod val="60000"/>
                  <a:lumOff val="40000"/>
                </a:schemeClr>
              </a:solidFill>
            </a:ln>
            <a:effectLst/>
          </c:spPr>
          <c:invertIfNegative val="0"/>
          <c:cat>
            <c:strRef>
              <c:f>'3,5'!$C$15:$C$20</c:f>
              <c:strCache>
                <c:ptCount val="6"/>
                <c:pt idx="0">
                  <c:v>17900 - 41000</c:v>
                </c:pt>
                <c:pt idx="1">
                  <c:v>41000 - 64100</c:v>
                </c:pt>
                <c:pt idx="2">
                  <c:v>64100 - 87200</c:v>
                </c:pt>
                <c:pt idx="3">
                  <c:v>87200 - 110300</c:v>
                </c:pt>
                <c:pt idx="4">
                  <c:v>110300 - 133400</c:v>
                </c:pt>
                <c:pt idx="5">
                  <c:v>133400 - 156500</c:v>
                </c:pt>
              </c:strCache>
            </c:strRef>
          </c:cat>
          <c:val>
            <c:numRef>
              <c:f>'3,5'!$E$15:$E$20</c:f>
              <c:numCache>
                <c:formatCode>General</c:formatCode>
                <c:ptCount val="6"/>
                <c:pt idx="0">
                  <c:v>6</c:v>
                </c:pt>
                <c:pt idx="1">
                  <c:v>9</c:v>
                </c:pt>
                <c:pt idx="2">
                  <c:v>4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AC-460A-87C4-1D64A3E1D8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458905679"/>
        <c:axId val="473929231"/>
      </c:barChart>
      <c:lineChart>
        <c:grouping val="standard"/>
        <c:varyColors val="0"/>
        <c:ser>
          <c:idx val="2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'3,5'!$C$15:$C$20</c:f>
              <c:strCache>
                <c:ptCount val="6"/>
                <c:pt idx="0">
                  <c:v>17900 - 41000</c:v>
                </c:pt>
                <c:pt idx="1">
                  <c:v>41000 - 64100</c:v>
                </c:pt>
                <c:pt idx="2">
                  <c:v>64100 - 87200</c:v>
                </c:pt>
                <c:pt idx="3">
                  <c:v>87200 - 110300</c:v>
                </c:pt>
                <c:pt idx="4">
                  <c:v>110300 - 133400</c:v>
                </c:pt>
                <c:pt idx="5">
                  <c:v>133400 - 156500</c:v>
                </c:pt>
              </c:strCache>
            </c:strRef>
          </c:cat>
          <c:val>
            <c:numRef>
              <c:f>'3,5'!$F$15:$F$20</c:f>
              <c:numCache>
                <c:formatCode>General</c:formatCode>
                <c:ptCount val="6"/>
                <c:pt idx="0">
                  <c:v>6</c:v>
                </c:pt>
                <c:pt idx="1">
                  <c:v>9</c:v>
                </c:pt>
                <c:pt idx="2">
                  <c:v>4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AC-460A-87C4-1D64A3E1D8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8905679"/>
        <c:axId val="473929231"/>
      </c:lineChart>
      <c:catAx>
        <c:axId val="458905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3929231"/>
        <c:crosses val="autoZero"/>
        <c:auto val="1"/>
        <c:lblAlgn val="ctr"/>
        <c:lblOffset val="100"/>
        <c:tickMarkSkip val="1"/>
        <c:noMultiLvlLbl val="0"/>
      </c:catAx>
      <c:valAx>
        <c:axId val="47392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89056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5</xdr:row>
      <xdr:rowOff>4762</xdr:rowOff>
    </xdr:from>
    <xdr:to>
      <xdr:col>9</xdr:col>
      <xdr:colOff>304800</xdr:colOff>
      <xdr:row>19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A61B8C-F510-4B91-97A7-4DD30EF7A8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581025</xdr:colOff>
      <xdr:row>24</xdr:row>
      <xdr:rowOff>52387</xdr:rowOff>
    </xdr:from>
    <xdr:to>
      <xdr:col>9</xdr:col>
      <xdr:colOff>276225</xdr:colOff>
      <xdr:row>38</xdr:row>
      <xdr:rowOff>128587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931CCF8-8EDE-4F26-8AC6-BD01A7D409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466725</xdr:colOff>
      <xdr:row>5</xdr:row>
      <xdr:rowOff>123825</xdr:rowOff>
    </xdr:from>
    <xdr:to>
      <xdr:col>9</xdr:col>
      <xdr:colOff>161925</xdr:colOff>
      <xdr:row>20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15ED228-274E-4564-AFE2-49354768E3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22</xdr:row>
      <xdr:rowOff>4762</xdr:rowOff>
    </xdr:from>
    <xdr:to>
      <xdr:col>9</xdr:col>
      <xdr:colOff>304800</xdr:colOff>
      <xdr:row>36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A6867B-2EB4-4EDC-ADCE-182FEEDF02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80C900-9AC4-4200-8CAA-8F991C8ECE76}">
  <dimension ref="A1:H25"/>
  <sheetViews>
    <sheetView workbookViewId="0">
      <selection activeCell="K19" sqref="K19"/>
    </sheetView>
  </sheetViews>
  <sheetFormatPr defaultRowHeight="15" x14ac:dyDescent="0.25"/>
  <sheetData>
    <row r="1" spans="1:8" x14ac:dyDescent="0.25">
      <c r="A1" t="s">
        <v>0</v>
      </c>
    </row>
    <row r="2" spans="1:8" x14ac:dyDescent="0.25">
      <c r="A2">
        <v>4</v>
      </c>
      <c r="C2" t="s">
        <v>1</v>
      </c>
      <c r="D2">
        <v>0</v>
      </c>
      <c r="E2">
        <v>1</v>
      </c>
      <c r="F2">
        <v>2</v>
      </c>
      <c r="G2">
        <v>3</v>
      </c>
      <c r="H2">
        <v>4</v>
      </c>
    </row>
    <row r="3" spans="1:8" x14ac:dyDescent="0.25">
      <c r="A3">
        <v>0</v>
      </c>
      <c r="C3" t="s">
        <v>2</v>
      </c>
      <c r="D3">
        <f>COUNTIFS($A$2:$A$25,D2)</f>
        <v>6</v>
      </c>
      <c r="E3">
        <f t="shared" ref="E3:H3" si="0">COUNTIFS($A$2:$A$25,E2)</f>
        <v>7</v>
      </c>
      <c r="F3">
        <f t="shared" si="0"/>
        <v>3</v>
      </c>
      <c r="G3">
        <f t="shared" si="0"/>
        <v>5</v>
      </c>
      <c r="H3">
        <f t="shared" si="0"/>
        <v>3</v>
      </c>
    </row>
    <row r="4" spans="1:8" x14ac:dyDescent="0.25">
      <c r="A4">
        <v>3</v>
      </c>
      <c r="C4" t="s">
        <v>3</v>
      </c>
      <c r="D4">
        <f>D3/SUM($D$3:$H$3)</f>
        <v>0.25</v>
      </c>
      <c r="E4">
        <f t="shared" ref="E4:H4" si="1">E3/SUM($D$3:$H$3)</f>
        <v>0.29166666666666669</v>
      </c>
      <c r="F4">
        <f t="shared" si="1"/>
        <v>0.125</v>
      </c>
      <c r="G4">
        <f t="shared" si="1"/>
        <v>0.20833333333333334</v>
      </c>
      <c r="H4">
        <f t="shared" si="1"/>
        <v>0.125</v>
      </c>
    </row>
    <row r="5" spans="1:8" x14ac:dyDescent="0.25">
      <c r="A5">
        <v>4</v>
      </c>
    </row>
    <row r="6" spans="1:8" x14ac:dyDescent="0.25">
      <c r="A6">
        <v>1</v>
      </c>
    </row>
    <row r="7" spans="1:8" x14ac:dyDescent="0.25">
      <c r="A7">
        <v>0</v>
      </c>
    </row>
    <row r="8" spans="1:8" x14ac:dyDescent="0.25">
      <c r="A8">
        <v>3</v>
      </c>
    </row>
    <row r="9" spans="1:8" x14ac:dyDescent="0.25">
      <c r="A9">
        <v>1</v>
      </c>
    </row>
    <row r="10" spans="1:8" x14ac:dyDescent="0.25">
      <c r="A10">
        <v>0</v>
      </c>
    </row>
    <row r="11" spans="1:8" x14ac:dyDescent="0.25">
      <c r="A11">
        <v>4</v>
      </c>
    </row>
    <row r="12" spans="1:8" x14ac:dyDescent="0.25">
      <c r="A12">
        <v>0</v>
      </c>
    </row>
    <row r="13" spans="1:8" x14ac:dyDescent="0.25">
      <c r="A13">
        <v>0</v>
      </c>
    </row>
    <row r="14" spans="1:8" x14ac:dyDescent="0.25">
      <c r="A14">
        <v>3</v>
      </c>
    </row>
    <row r="15" spans="1:8" x14ac:dyDescent="0.25">
      <c r="A15">
        <v>1</v>
      </c>
    </row>
    <row r="16" spans="1:8" x14ac:dyDescent="0.25">
      <c r="A16">
        <v>0</v>
      </c>
    </row>
    <row r="17" spans="1:1" x14ac:dyDescent="0.25">
      <c r="A17">
        <v>1</v>
      </c>
    </row>
    <row r="18" spans="1:1" x14ac:dyDescent="0.25">
      <c r="A18">
        <v>1</v>
      </c>
    </row>
    <row r="19" spans="1:1" x14ac:dyDescent="0.25">
      <c r="A19">
        <v>3</v>
      </c>
    </row>
    <row r="20" spans="1:1" x14ac:dyDescent="0.25">
      <c r="A20">
        <v>2</v>
      </c>
    </row>
    <row r="21" spans="1:1" x14ac:dyDescent="0.25">
      <c r="A21">
        <v>3</v>
      </c>
    </row>
    <row r="22" spans="1:1" x14ac:dyDescent="0.25">
      <c r="A22">
        <v>1</v>
      </c>
    </row>
    <row r="23" spans="1:1" x14ac:dyDescent="0.25">
      <c r="A23">
        <v>2</v>
      </c>
    </row>
    <row r="24" spans="1:1" x14ac:dyDescent="0.25">
      <c r="A24">
        <v>1</v>
      </c>
    </row>
    <row r="25" spans="1:1" x14ac:dyDescent="0.25">
      <c r="A25">
        <v>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F4285-15D8-4DEA-9CE9-164AB7A75A2F}">
  <dimension ref="A1:Q61"/>
  <sheetViews>
    <sheetView topLeftCell="A8" workbookViewId="0">
      <selection activeCell="E24" sqref="E24"/>
    </sheetView>
  </sheetViews>
  <sheetFormatPr defaultRowHeight="15" x14ac:dyDescent="0.25"/>
  <sheetData>
    <row r="1" spans="1:17" x14ac:dyDescent="0.25">
      <c r="A1" t="s">
        <v>4</v>
      </c>
    </row>
    <row r="2" spans="1:17" x14ac:dyDescent="0.25">
      <c r="A2">
        <v>12</v>
      </c>
      <c r="F2" t="s">
        <v>5</v>
      </c>
      <c r="G2">
        <f>MAX(A2:A61)</f>
        <v>15</v>
      </c>
    </row>
    <row r="3" spans="1:17" x14ac:dyDescent="0.25">
      <c r="A3">
        <v>6</v>
      </c>
      <c r="F3" t="s">
        <v>6</v>
      </c>
      <c r="G3">
        <f>MIN(A3:A62)</f>
        <v>4</v>
      </c>
    </row>
    <row r="4" spans="1:17" x14ac:dyDescent="0.25">
      <c r="A4">
        <v>8</v>
      </c>
      <c r="F4" t="s">
        <v>7</v>
      </c>
      <c r="G4">
        <f>1+1.4*LN(COUNT(A2:A61))</f>
        <v>6.7320823871109399</v>
      </c>
      <c r="H4">
        <v>7</v>
      </c>
    </row>
    <row r="5" spans="1:17" x14ac:dyDescent="0.25">
      <c r="A5">
        <v>6</v>
      </c>
      <c r="F5" t="s">
        <v>8</v>
      </c>
      <c r="G5">
        <f>(G2-G3)/H4</f>
        <v>1.5714285714285714</v>
      </c>
      <c r="H5">
        <v>1.6</v>
      </c>
    </row>
    <row r="6" spans="1:17" x14ac:dyDescent="0.25">
      <c r="A6">
        <v>10</v>
      </c>
      <c r="C6" t="s">
        <v>9</v>
      </c>
      <c r="D6" t="s">
        <v>10</v>
      </c>
      <c r="E6" t="s">
        <v>2</v>
      </c>
    </row>
    <row r="7" spans="1:17" x14ac:dyDescent="0.25">
      <c r="A7">
        <v>11</v>
      </c>
      <c r="C7">
        <v>4</v>
      </c>
      <c r="D7">
        <f>C7+$H$5</f>
        <v>5.6</v>
      </c>
      <c r="E7">
        <f>COUNTIF($A$2:$A$61,"&gt;="&amp;C7)-COUNTIF($A$2:$A$61,"&gt;="&amp;D7)</f>
        <v>5</v>
      </c>
    </row>
    <row r="8" spans="1:17" x14ac:dyDescent="0.25">
      <c r="A8">
        <v>7</v>
      </c>
      <c r="C8">
        <f>D7</f>
        <v>5.6</v>
      </c>
      <c r="D8">
        <f t="shared" ref="D8:D13" si="0">C8+$H$5</f>
        <v>7.1999999999999993</v>
      </c>
      <c r="E8">
        <f t="shared" ref="E8:E13" si="1">COUNTIF($A$2:$A$61,"&gt;="&amp;C8)-COUNTIF($A$2:$A$61,"&gt;="&amp;D8)</f>
        <v>17</v>
      </c>
    </row>
    <row r="9" spans="1:17" x14ac:dyDescent="0.25">
      <c r="A9">
        <v>10</v>
      </c>
      <c r="C9">
        <f t="shared" ref="C9:C13" si="2">D8</f>
        <v>7.1999999999999993</v>
      </c>
      <c r="D9">
        <f t="shared" si="0"/>
        <v>8.7999999999999989</v>
      </c>
      <c r="E9">
        <f t="shared" si="1"/>
        <v>9</v>
      </c>
    </row>
    <row r="10" spans="1:17" x14ac:dyDescent="0.25">
      <c r="A10">
        <v>12</v>
      </c>
      <c r="C10">
        <f t="shared" si="2"/>
        <v>8.7999999999999989</v>
      </c>
      <c r="D10">
        <f t="shared" si="0"/>
        <v>10.399999999999999</v>
      </c>
      <c r="E10">
        <f t="shared" si="1"/>
        <v>15</v>
      </c>
    </row>
    <row r="11" spans="1:17" x14ac:dyDescent="0.25">
      <c r="A11">
        <v>8</v>
      </c>
      <c r="C11">
        <f t="shared" si="2"/>
        <v>10.399999999999999</v>
      </c>
      <c r="D11">
        <f t="shared" si="0"/>
        <v>11.999999999999998</v>
      </c>
      <c r="E11">
        <f t="shared" si="1"/>
        <v>7</v>
      </c>
    </row>
    <row r="12" spans="1:17" x14ac:dyDescent="0.25">
      <c r="A12">
        <v>7</v>
      </c>
      <c r="C12">
        <f t="shared" si="2"/>
        <v>11.999999999999998</v>
      </c>
      <c r="D12">
        <f t="shared" si="0"/>
        <v>13.599999999999998</v>
      </c>
      <c r="E12">
        <f t="shared" si="1"/>
        <v>4</v>
      </c>
    </row>
    <row r="13" spans="1:17" x14ac:dyDescent="0.25">
      <c r="A13">
        <v>7</v>
      </c>
      <c r="C13">
        <f t="shared" si="2"/>
        <v>13.599999999999998</v>
      </c>
      <c r="D13">
        <f t="shared" si="0"/>
        <v>15.199999999999998</v>
      </c>
      <c r="E13">
        <f t="shared" si="1"/>
        <v>3</v>
      </c>
    </row>
    <row r="14" spans="1:17" x14ac:dyDescent="0.25">
      <c r="A14">
        <v>6</v>
      </c>
      <c r="G14" s="3"/>
      <c r="H14" s="3"/>
    </row>
    <row r="15" spans="1:17" x14ac:dyDescent="0.25">
      <c r="A15">
        <v>7</v>
      </c>
      <c r="D15" t="s">
        <v>11</v>
      </c>
      <c r="E15" t="s">
        <v>2</v>
      </c>
      <c r="F15" t="s">
        <v>2</v>
      </c>
      <c r="G15" s="4"/>
      <c r="H15" s="5" t="s">
        <v>1</v>
      </c>
      <c r="I15" t="s">
        <v>2</v>
      </c>
      <c r="J15" s="5" t="s">
        <v>1</v>
      </c>
      <c r="K15" s="2" t="s">
        <v>12</v>
      </c>
      <c r="L15" s="2" t="s">
        <v>13</v>
      </c>
      <c r="M15" s="2" t="s">
        <v>14</v>
      </c>
      <c r="N15" s="2" t="s">
        <v>15</v>
      </c>
      <c r="O15" s="2" t="s">
        <v>16</v>
      </c>
      <c r="P15" s="2" t="s">
        <v>17</v>
      </c>
      <c r="Q15" s="2" t="s">
        <v>18</v>
      </c>
    </row>
    <row r="16" spans="1:17" x14ac:dyDescent="0.25">
      <c r="A16">
        <v>8</v>
      </c>
      <c r="C16" t="str">
        <f>C7&amp;" - "&amp;D7</f>
        <v>4 - 5,6</v>
      </c>
      <c r="D16">
        <f>(C7+D7)/2</f>
        <v>4.8</v>
      </c>
      <c r="E16">
        <f>COUNTIF($A$2:$A$61,"&gt;="&amp;C7)-COUNTIF($A$2:$A$61,"&gt;="&amp;D7)</f>
        <v>5</v>
      </c>
      <c r="F16">
        <f>COUNTIF($A$2:$A$61,"&gt;="&amp;C7)-COUNTIF($A$2:$A$61,"&gt;="&amp;D7)</f>
        <v>5</v>
      </c>
      <c r="G16" s="1"/>
      <c r="H16" s="2" t="s">
        <v>12</v>
      </c>
      <c r="I16">
        <v>5</v>
      </c>
      <c r="J16" t="s">
        <v>2</v>
      </c>
      <c r="K16">
        <v>5</v>
      </c>
      <c r="L16">
        <v>17</v>
      </c>
      <c r="M16">
        <v>9</v>
      </c>
      <c r="N16">
        <v>15</v>
      </c>
      <c r="O16">
        <v>7</v>
      </c>
      <c r="P16">
        <v>4</v>
      </c>
      <c r="Q16">
        <v>3</v>
      </c>
    </row>
    <row r="17" spans="1:9" x14ac:dyDescent="0.25">
      <c r="A17">
        <v>6</v>
      </c>
      <c r="C17" t="str">
        <f t="shared" ref="C17:C21" si="3">C8&amp;" - "&amp;D8</f>
        <v>5,6 - 7,2</v>
      </c>
      <c r="D17">
        <f t="shared" ref="D17:D21" si="4">(C8+D8)/2</f>
        <v>6.3999999999999995</v>
      </c>
      <c r="E17">
        <f t="shared" ref="E17:E21" si="5">COUNTIF($A$2:$A$61,"&gt;="&amp;C8)-COUNTIF($A$2:$A$61,"&gt;="&amp;D8)</f>
        <v>17</v>
      </c>
      <c r="F17">
        <f t="shared" ref="F17:F21" si="6">COUNTIF($A$2:$A$61,"&gt;="&amp;C8)-COUNTIF($A$2:$A$61,"&gt;="&amp;D8)</f>
        <v>17</v>
      </c>
      <c r="G17" s="1"/>
      <c r="H17" s="2" t="s">
        <v>13</v>
      </c>
      <c r="I17">
        <v>17</v>
      </c>
    </row>
    <row r="18" spans="1:9" x14ac:dyDescent="0.25">
      <c r="A18">
        <v>11</v>
      </c>
      <c r="C18" t="str">
        <f t="shared" si="3"/>
        <v>7,2 - 8,8</v>
      </c>
      <c r="D18">
        <f t="shared" si="4"/>
        <v>7.9999999999999991</v>
      </c>
      <c r="E18">
        <f t="shared" si="5"/>
        <v>9</v>
      </c>
      <c r="F18">
        <f t="shared" si="6"/>
        <v>9</v>
      </c>
      <c r="G18" s="1"/>
      <c r="H18" s="2" t="s">
        <v>14</v>
      </c>
      <c r="I18">
        <v>9</v>
      </c>
    </row>
    <row r="19" spans="1:9" x14ac:dyDescent="0.25">
      <c r="A19">
        <v>9</v>
      </c>
      <c r="C19" t="str">
        <f t="shared" si="3"/>
        <v>8,8 - 10,4</v>
      </c>
      <c r="D19">
        <f t="shared" si="4"/>
        <v>9.5999999999999979</v>
      </c>
      <c r="E19">
        <f t="shared" si="5"/>
        <v>15</v>
      </c>
      <c r="F19">
        <f t="shared" si="6"/>
        <v>15</v>
      </c>
      <c r="G19" s="1"/>
      <c r="H19" s="2" t="s">
        <v>15</v>
      </c>
      <c r="I19">
        <v>15</v>
      </c>
    </row>
    <row r="20" spans="1:9" x14ac:dyDescent="0.25">
      <c r="A20">
        <v>11</v>
      </c>
      <c r="C20" t="str">
        <f t="shared" si="3"/>
        <v>10,4 - 12</v>
      </c>
      <c r="D20">
        <f t="shared" si="4"/>
        <v>11.2</v>
      </c>
      <c r="E20">
        <f t="shared" si="5"/>
        <v>7</v>
      </c>
      <c r="F20">
        <f t="shared" si="6"/>
        <v>7</v>
      </c>
      <c r="G20" s="1"/>
      <c r="H20" s="2" t="s">
        <v>16</v>
      </c>
      <c r="I20">
        <v>7</v>
      </c>
    </row>
    <row r="21" spans="1:9" x14ac:dyDescent="0.25">
      <c r="A21">
        <v>9</v>
      </c>
      <c r="C21" t="str">
        <f t="shared" si="3"/>
        <v>12 - 13,6</v>
      </c>
      <c r="D21">
        <f t="shared" si="4"/>
        <v>12.799999999999997</v>
      </c>
      <c r="E21">
        <f t="shared" si="5"/>
        <v>4</v>
      </c>
      <c r="F21">
        <f t="shared" si="6"/>
        <v>4</v>
      </c>
      <c r="G21" s="1"/>
      <c r="H21" s="2" t="s">
        <v>17</v>
      </c>
      <c r="I21">
        <v>4</v>
      </c>
    </row>
    <row r="22" spans="1:9" x14ac:dyDescent="0.25">
      <c r="A22">
        <v>10</v>
      </c>
      <c r="C22" t="str">
        <f>C13&amp;" - "&amp;D13</f>
        <v>13,6 - 15,2</v>
      </c>
      <c r="D22">
        <f>(C13+D13)/2</f>
        <v>14.399999999999999</v>
      </c>
      <c r="E22">
        <f>COUNTIF($A$2:$A$61,"&gt;="&amp;C13)-COUNTIF($A$2:$A$61,"&gt;="&amp;D13)</f>
        <v>3</v>
      </c>
      <c r="F22">
        <f>COUNTIF($A$2:$A$61,"&gt;="&amp;C13)-COUNTIF($A$2:$A$61,"&gt;="&amp;D13)</f>
        <v>3</v>
      </c>
      <c r="G22" s="2"/>
      <c r="H22" s="2" t="s">
        <v>18</v>
      </c>
      <c r="I22">
        <v>3</v>
      </c>
    </row>
    <row r="23" spans="1:9" x14ac:dyDescent="0.25">
      <c r="A23">
        <v>11</v>
      </c>
      <c r="G23" s="3"/>
      <c r="H23" s="3"/>
    </row>
    <row r="24" spans="1:9" x14ac:dyDescent="0.25">
      <c r="A24">
        <v>9</v>
      </c>
      <c r="G24" s="3"/>
      <c r="H24" s="3"/>
    </row>
    <row r="25" spans="1:9" x14ac:dyDescent="0.25">
      <c r="A25">
        <v>10</v>
      </c>
      <c r="G25" s="3"/>
      <c r="H25" s="3"/>
    </row>
    <row r="26" spans="1:9" x14ac:dyDescent="0.25">
      <c r="A26">
        <v>7</v>
      </c>
      <c r="G26" s="3"/>
      <c r="H26" s="3"/>
    </row>
    <row r="27" spans="1:9" x14ac:dyDescent="0.25">
      <c r="A27">
        <v>8</v>
      </c>
      <c r="G27" s="3"/>
      <c r="H27" s="3"/>
    </row>
    <row r="28" spans="1:9" x14ac:dyDescent="0.25">
      <c r="A28">
        <v>8</v>
      </c>
    </row>
    <row r="29" spans="1:9" x14ac:dyDescent="0.25">
      <c r="A29">
        <v>8</v>
      </c>
    </row>
    <row r="30" spans="1:9" x14ac:dyDescent="0.25">
      <c r="A30">
        <v>11</v>
      </c>
    </row>
    <row r="31" spans="1:9" x14ac:dyDescent="0.25">
      <c r="A31">
        <v>9</v>
      </c>
    </row>
    <row r="32" spans="1:9" x14ac:dyDescent="0.25">
      <c r="A32">
        <v>8</v>
      </c>
    </row>
    <row r="33" spans="1:1" x14ac:dyDescent="0.25">
      <c r="A33">
        <v>7</v>
      </c>
    </row>
    <row r="34" spans="1:1" x14ac:dyDescent="0.25">
      <c r="A34">
        <v>5</v>
      </c>
    </row>
    <row r="35" spans="1:1" x14ac:dyDescent="0.25">
      <c r="A35">
        <v>9</v>
      </c>
    </row>
    <row r="36" spans="1:1" x14ac:dyDescent="0.25">
      <c r="A36">
        <v>7</v>
      </c>
    </row>
    <row r="37" spans="1:1" x14ac:dyDescent="0.25">
      <c r="A37">
        <v>7</v>
      </c>
    </row>
    <row r="38" spans="1:1" x14ac:dyDescent="0.25">
      <c r="A38">
        <v>14</v>
      </c>
    </row>
    <row r="39" spans="1:1" x14ac:dyDescent="0.25">
      <c r="A39">
        <v>11</v>
      </c>
    </row>
    <row r="40" spans="1:1" x14ac:dyDescent="0.25">
      <c r="A40">
        <v>9</v>
      </c>
    </row>
    <row r="41" spans="1:1" x14ac:dyDescent="0.25">
      <c r="A41">
        <v>8</v>
      </c>
    </row>
    <row r="42" spans="1:1" x14ac:dyDescent="0.25">
      <c r="A42">
        <v>7</v>
      </c>
    </row>
    <row r="43" spans="1:1" x14ac:dyDescent="0.25">
      <c r="A43">
        <v>4</v>
      </c>
    </row>
    <row r="44" spans="1:1" x14ac:dyDescent="0.25">
      <c r="A44">
        <v>7</v>
      </c>
    </row>
    <row r="45" spans="1:1" x14ac:dyDescent="0.25">
      <c r="A45">
        <v>5</v>
      </c>
    </row>
    <row r="46" spans="1:1" x14ac:dyDescent="0.25">
      <c r="A46">
        <v>5</v>
      </c>
    </row>
    <row r="47" spans="1:1" x14ac:dyDescent="0.25">
      <c r="A47">
        <v>10</v>
      </c>
    </row>
    <row r="48" spans="1:1" x14ac:dyDescent="0.25">
      <c r="A48">
        <v>7</v>
      </c>
    </row>
    <row r="49" spans="1:1" x14ac:dyDescent="0.25">
      <c r="A49">
        <v>7</v>
      </c>
    </row>
    <row r="50" spans="1:1" x14ac:dyDescent="0.25">
      <c r="A50">
        <v>5</v>
      </c>
    </row>
    <row r="51" spans="1:1" x14ac:dyDescent="0.25">
      <c r="A51">
        <v>8</v>
      </c>
    </row>
    <row r="52" spans="1:1" x14ac:dyDescent="0.25">
      <c r="A52">
        <v>10</v>
      </c>
    </row>
    <row r="53" spans="1:1" x14ac:dyDescent="0.25">
      <c r="A53">
        <v>10</v>
      </c>
    </row>
    <row r="54" spans="1:1" x14ac:dyDescent="0.25">
      <c r="A54">
        <v>15</v>
      </c>
    </row>
    <row r="55" spans="1:1" x14ac:dyDescent="0.25">
      <c r="A55">
        <v>10</v>
      </c>
    </row>
    <row r="56" spans="1:1" x14ac:dyDescent="0.25">
      <c r="A56">
        <v>10</v>
      </c>
    </row>
    <row r="57" spans="1:1" x14ac:dyDescent="0.25">
      <c r="A57">
        <v>13</v>
      </c>
    </row>
    <row r="58" spans="1:1" x14ac:dyDescent="0.25">
      <c r="A58">
        <v>12</v>
      </c>
    </row>
    <row r="59" spans="1:1" x14ac:dyDescent="0.25">
      <c r="A59">
        <v>11</v>
      </c>
    </row>
    <row r="60" spans="1:1" x14ac:dyDescent="0.25">
      <c r="A60">
        <v>15</v>
      </c>
    </row>
    <row r="61" spans="1:1" x14ac:dyDescent="0.25">
      <c r="A61">
        <v>6</v>
      </c>
    </row>
  </sheetData>
  <sortState ref="G16:G21">
    <sortCondition ref="G16"/>
  </sortState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A4048-465A-4618-8CAB-5BEF39AF3C70}">
  <dimension ref="A1:G20"/>
  <sheetViews>
    <sheetView workbookViewId="0">
      <selection activeCell="I28" sqref="I28"/>
    </sheetView>
  </sheetViews>
  <sheetFormatPr defaultRowHeight="15" x14ac:dyDescent="0.25"/>
  <sheetData>
    <row r="1" spans="1:7" x14ac:dyDescent="0.25">
      <c r="A1" t="s">
        <v>4</v>
      </c>
    </row>
    <row r="2" spans="1:7" x14ac:dyDescent="0.25">
      <c r="A2">
        <v>5</v>
      </c>
      <c r="C2" t="s">
        <v>1</v>
      </c>
      <c r="D2">
        <v>2</v>
      </c>
      <c r="E2">
        <v>3</v>
      </c>
      <c r="F2">
        <v>4</v>
      </c>
      <c r="G2">
        <v>5</v>
      </c>
    </row>
    <row r="3" spans="1:7" x14ac:dyDescent="0.25">
      <c r="A3">
        <v>4</v>
      </c>
      <c r="C3" t="s">
        <v>2</v>
      </c>
      <c r="D3">
        <f>COUNTIFS($A$2:$A$25,D2)</f>
        <v>2</v>
      </c>
      <c r="E3">
        <f t="shared" ref="E3:G3" si="0">COUNTIFS($A$2:$A$25,E2)</f>
        <v>4</v>
      </c>
      <c r="F3">
        <f t="shared" si="0"/>
        <v>8</v>
      </c>
      <c r="G3">
        <f t="shared" si="0"/>
        <v>5</v>
      </c>
    </row>
    <row r="4" spans="1:7" x14ac:dyDescent="0.25">
      <c r="A4">
        <v>4</v>
      </c>
    </row>
    <row r="5" spans="1:7" x14ac:dyDescent="0.25">
      <c r="A5">
        <v>5</v>
      </c>
    </row>
    <row r="6" spans="1:7" x14ac:dyDescent="0.25">
      <c r="A6">
        <v>3</v>
      </c>
    </row>
    <row r="7" spans="1:7" x14ac:dyDescent="0.25">
      <c r="A7">
        <v>4</v>
      </c>
    </row>
    <row r="8" spans="1:7" x14ac:dyDescent="0.25">
      <c r="A8">
        <v>5</v>
      </c>
    </row>
    <row r="9" spans="1:7" x14ac:dyDescent="0.25">
      <c r="A9">
        <v>3</v>
      </c>
    </row>
    <row r="10" spans="1:7" x14ac:dyDescent="0.25">
      <c r="A10">
        <v>3</v>
      </c>
    </row>
    <row r="11" spans="1:7" x14ac:dyDescent="0.25">
      <c r="A11">
        <v>2</v>
      </c>
    </row>
    <row r="12" spans="1:7" x14ac:dyDescent="0.25">
      <c r="A12">
        <v>5</v>
      </c>
    </row>
    <row r="13" spans="1:7" x14ac:dyDescent="0.25">
      <c r="A13">
        <v>4</v>
      </c>
    </row>
    <row r="14" spans="1:7" x14ac:dyDescent="0.25">
      <c r="A14">
        <v>4</v>
      </c>
    </row>
    <row r="15" spans="1:7" x14ac:dyDescent="0.25">
      <c r="A15">
        <v>4</v>
      </c>
    </row>
    <row r="16" spans="1:7" x14ac:dyDescent="0.25">
      <c r="A16">
        <v>3</v>
      </c>
    </row>
    <row r="17" spans="1:1" x14ac:dyDescent="0.25">
      <c r="A17">
        <v>5</v>
      </c>
    </row>
    <row r="18" spans="1:1" x14ac:dyDescent="0.25">
      <c r="A18">
        <v>4</v>
      </c>
    </row>
    <row r="19" spans="1:1" x14ac:dyDescent="0.25">
      <c r="A19">
        <v>4</v>
      </c>
    </row>
    <row r="20" spans="1:1" x14ac:dyDescent="0.25">
      <c r="A20">
        <v>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0CBE2-5EA6-415B-84E7-9A9703311114}">
  <dimension ref="A1:O27"/>
  <sheetViews>
    <sheetView tabSelected="1" topLeftCell="A4" workbookViewId="0">
      <selection activeCell="L26" sqref="L26"/>
    </sheetView>
  </sheetViews>
  <sheetFormatPr defaultRowHeight="15" x14ac:dyDescent="0.25"/>
  <sheetData>
    <row r="1" spans="1:15" x14ac:dyDescent="0.25">
      <c r="A1" t="s">
        <v>4</v>
      </c>
      <c r="F1" t="s">
        <v>5</v>
      </c>
      <c r="G1">
        <f>MAX(A1:A60)</f>
        <v>156200</v>
      </c>
    </row>
    <row r="2" spans="1:15" x14ac:dyDescent="0.25">
      <c r="A2">
        <v>44560</v>
      </c>
      <c r="F2" t="s">
        <v>6</v>
      </c>
      <c r="G2">
        <f>MIN(A2:A61)</f>
        <v>17900</v>
      </c>
    </row>
    <row r="3" spans="1:15" x14ac:dyDescent="0.25">
      <c r="A3">
        <v>45950</v>
      </c>
      <c r="F3" t="s">
        <v>7</v>
      </c>
      <c r="G3">
        <f>1+1.4*LN(COUNT(A1:A60))</f>
        <v>5.449275362487124</v>
      </c>
      <c r="H3">
        <v>6</v>
      </c>
    </row>
    <row r="4" spans="1:15" x14ac:dyDescent="0.25">
      <c r="A4">
        <v>68500</v>
      </c>
      <c r="F4" t="s">
        <v>8</v>
      </c>
      <c r="G4">
        <f>(G1-G2)/H3</f>
        <v>23050</v>
      </c>
      <c r="H4">
        <v>23100</v>
      </c>
    </row>
    <row r="5" spans="1:15" x14ac:dyDescent="0.25">
      <c r="A5">
        <v>23560</v>
      </c>
      <c r="C5" t="s">
        <v>9</v>
      </c>
      <c r="D5" t="s">
        <v>10</v>
      </c>
      <c r="E5" t="s">
        <v>2</v>
      </c>
    </row>
    <row r="6" spans="1:15" x14ac:dyDescent="0.25">
      <c r="A6">
        <v>156200</v>
      </c>
      <c r="C6">
        <f>G2</f>
        <v>17900</v>
      </c>
      <c r="D6">
        <f>C6+$H$4</f>
        <v>41000</v>
      </c>
      <c r="E6">
        <f>COUNTIF($A$2:$A$61,"&gt;="&amp;C6)-COUNTIF($A$2:$A$61,"&gt;="&amp;D6)</f>
        <v>6</v>
      </c>
    </row>
    <row r="7" spans="1:15" x14ac:dyDescent="0.25">
      <c r="A7">
        <v>45600</v>
      </c>
      <c r="C7">
        <f>D6</f>
        <v>41000</v>
      </c>
      <c r="D7">
        <f t="shared" ref="D7:D11" si="0">C7+$H$4</f>
        <v>64100</v>
      </c>
      <c r="E7">
        <f t="shared" ref="E7:E10" si="1">COUNTIF($A$2:$A$61,"&gt;="&amp;C7)-COUNTIF($A$2:$A$61,"&gt;="&amp;D7)</f>
        <v>9</v>
      </c>
    </row>
    <row r="8" spans="1:15" x14ac:dyDescent="0.25">
      <c r="A8">
        <v>45600</v>
      </c>
      <c r="C8">
        <f t="shared" ref="C8:C11" si="2">D7</f>
        <v>64100</v>
      </c>
      <c r="D8">
        <f t="shared" si="0"/>
        <v>87200</v>
      </c>
      <c r="E8">
        <f t="shared" si="1"/>
        <v>4</v>
      </c>
    </row>
    <row r="9" spans="1:15" x14ac:dyDescent="0.25">
      <c r="A9">
        <v>17900</v>
      </c>
      <c r="C9">
        <f t="shared" si="2"/>
        <v>87200</v>
      </c>
      <c r="D9">
        <f t="shared" si="0"/>
        <v>110300</v>
      </c>
      <c r="E9">
        <f t="shared" si="1"/>
        <v>2</v>
      </c>
      <c r="I9" t="s">
        <v>11</v>
      </c>
      <c r="J9" t="s">
        <v>19</v>
      </c>
      <c r="K9" t="s">
        <v>20</v>
      </c>
      <c r="L9" t="s">
        <v>21</v>
      </c>
      <c r="M9" t="s">
        <v>22</v>
      </c>
      <c r="N9" t="s">
        <v>23</v>
      </c>
      <c r="O9" t="s">
        <v>24</v>
      </c>
    </row>
    <row r="10" spans="1:15" x14ac:dyDescent="0.25">
      <c r="A10">
        <v>37500</v>
      </c>
      <c r="C10">
        <f t="shared" si="2"/>
        <v>110300</v>
      </c>
      <c r="D10">
        <f t="shared" si="0"/>
        <v>133400</v>
      </c>
      <c r="E10">
        <f t="shared" si="1"/>
        <v>2</v>
      </c>
      <c r="I10" t="s">
        <v>2</v>
      </c>
      <c r="J10">
        <v>6</v>
      </c>
      <c r="K10">
        <v>9</v>
      </c>
      <c r="L10">
        <v>4</v>
      </c>
      <c r="M10">
        <v>2</v>
      </c>
      <c r="N10">
        <v>2</v>
      </c>
      <c r="O10">
        <v>1</v>
      </c>
    </row>
    <row r="11" spans="1:15" x14ac:dyDescent="0.25">
      <c r="A11">
        <v>39900</v>
      </c>
      <c r="C11">
        <f t="shared" si="2"/>
        <v>133400</v>
      </c>
      <c r="D11">
        <f t="shared" si="0"/>
        <v>156500</v>
      </c>
      <c r="E11">
        <f>COUNTIF($A$2:$A$61,"&gt;="&amp;C11)-COUNTIF($A$2:$A$61,"&gt;="&amp;D11)</f>
        <v>1</v>
      </c>
    </row>
    <row r="12" spans="1:15" x14ac:dyDescent="0.25">
      <c r="A12">
        <v>86100</v>
      </c>
    </row>
    <row r="13" spans="1:15" x14ac:dyDescent="0.25">
      <c r="A13">
        <v>98800</v>
      </c>
      <c r="G13" s="3"/>
      <c r="H13" s="3"/>
    </row>
    <row r="14" spans="1:15" x14ac:dyDescent="0.25">
      <c r="A14">
        <v>54300</v>
      </c>
      <c r="D14" t="s">
        <v>11</v>
      </c>
      <c r="E14" t="s">
        <v>2</v>
      </c>
      <c r="F14" t="s">
        <v>2</v>
      </c>
      <c r="G14" s="4"/>
      <c r="H14" s="4"/>
      <c r="I14" t="s">
        <v>11</v>
      </c>
      <c r="J14" t="s">
        <v>2</v>
      </c>
    </row>
    <row r="15" spans="1:15" x14ac:dyDescent="0.25">
      <c r="A15">
        <v>62000</v>
      </c>
      <c r="C15" t="str">
        <f>C6&amp;" - "&amp;D6</f>
        <v>17900 - 41000</v>
      </c>
      <c r="D15">
        <f>(C6+D6)/2</f>
        <v>29450</v>
      </c>
      <c r="E15">
        <f>COUNTIF($A$2:$A$61,"&gt;="&amp;C6)-COUNTIF($A$2:$A$61,"&gt;="&amp;D6)</f>
        <v>6</v>
      </c>
      <c r="F15">
        <f>COUNTIF($A$2:$A$61,"&gt;="&amp;C6)-COUNTIF($A$2:$A$61,"&gt;="&amp;D6)</f>
        <v>6</v>
      </c>
      <c r="G15" s="1"/>
      <c r="H15" s="2"/>
      <c r="I15" t="s">
        <v>19</v>
      </c>
      <c r="J15">
        <v>6</v>
      </c>
    </row>
    <row r="16" spans="1:15" x14ac:dyDescent="0.25">
      <c r="A16">
        <v>45300</v>
      </c>
      <c r="C16" t="str">
        <f t="shared" ref="C16:C20" si="3">C7&amp;" - "&amp;D7</f>
        <v>41000 - 64100</v>
      </c>
      <c r="D16">
        <f t="shared" ref="D16:D20" si="4">(C7+D7)/2</f>
        <v>52550</v>
      </c>
      <c r="E16">
        <f t="shared" ref="E16:E19" si="5">COUNTIF($A$2:$A$61,"&gt;="&amp;C7)-COUNTIF($A$2:$A$61,"&gt;="&amp;D7)</f>
        <v>9</v>
      </c>
      <c r="F16">
        <f t="shared" ref="F16:F19" si="6">COUNTIF($A$2:$A$61,"&gt;="&amp;C7)-COUNTIF($A$2:$A$61,"&gt;="&amp;D7)</f>
        <v>9</v>
      </c>
      <c r="G16" s="1"/>
      <c r="H16" s="2"/>
      <c r="I16" t="s">
        <v>20</v>
      </c>
      <c r="J16">
        <v>9</v>
      </c>
    </row>
    <row r="17" spans="1:10" x14ac:dyDescent="0.25">
      <c r="A17">
        <v>115300</v>
      </c>
      <c r="C17" t="str">
        <f t="shared" si="3"/>
        <v>64100 - 87200</v>
      </c>
      <c r="D17">
        <f t="shared" si="4"/>
        <v>75650</v>
      </c>
      <c r="E17">
        <f t="shared" si="5"/>
        <v>4</v>
      </c>
      <c r="F17">
        <f t="shared" si="6"/>
        <v>4</v>
      </c>
      <c r="G17" s="1"/>
      <c r="H17" s="2"/>
      <c r="I17" t="s">
        <v>21</v>
      </c>
      <c r="J17">
        <v>4</v>
      </c>
    </row>
    <row r="18" spans="1:10" x14ac:dyDescent="0.25">
      <c r="A18">
        <v>100100</v>
      </c>
      <c r="C18" t="str">
        <f t="shared" si="3"/>
        <v>87200 - 110300</v>
      </c>
      <c r="D18">
        <f t="shared" si="4"/>
        <v>98750</v>
      </c>
      <c r="E18">
        <f t="shared" si="5"/>
        <v>2</v>
      </c>
      <c r="F18">
        <f t="shared" si="6"/>
        <v>2</v>
      </c>
      <c r="G18" s="1"/>
      <c r="H18" s="2"/>
      <c r="I18" t="s">
        <v>22</v>
      </c>
      <c r="J18">
        <v>2</v>
      </c>
    </row>
    <row r="19" spans="1:10" x14ac:dyDescent="0.25">
      <c r="A19">
        <v>25600</v>
      </c>
      <c r="C19" t="str">
        <f t="shared" si="3"/>
        <v>110300 - 133400</v>
      </c>
      <c r="D19">
        <f t="shared" si="4"/>
        <v>121850</v>
      </c>
      <c r="E19">
        <f t="shared" si="5"/>
        <v>2</v>
      </c>
      <c r="F19">
        <f t="shared" si="6"/>
        <v>2</v>
      </c>
      <c r="G19" s="1"/>
      <c r="H19" s="2"/>
      <c r="I19" t="s">
        <v>23</v>
      </c>
      <c r="J19">
        <v>2</v>
      </c>
    </row>
    <row r="20" spans="1:10" x14ac:dyDescent="0.25">
      <c r="A20">
        <v>44300</v>
      </c>
      <c r="C20" t="str">
        <f t="shared" si="3"/>
        <v>133400 - 156500</v>
      </c>
      <c r="D20">
        <f t="shared" si="4"/>
        <v>144950</v>
      </c>
      <c r="E20">
        <f>COUNTIF($A$2:$A$61,"&gt;="&amp;C11)-COUNTIF($A$2:$A$61,"&gt;"&amp;D11)</f>
        <v>1</v>
      </c>
      <c r="F20">
        <f>COUNTIF($A$2:$A$61,"&gt;="&amp;C11)-COUNTIF($A$2:$A$61,"&gt;"&amp;D11)</f>
        <v>1</v>
      </c>
      <c r="G20" s="1"/>
      <c r="H20" s="2"/>
      <c r="I20" t="s">
        <v>24</v>
      </c>
      <c r="J20">
        <v>1</v>
      </c>
    </row>
    <row r="21" spans="1:10" x14ac:dyDescent="0.25">
      <c r="A21">
        <v>29800</v>
      </c>
      <c r="G21" s="2"/>
      <c r="H21" s="2"/>
    </row>
    <row r="22" spans="1:10" x14ac:dyDescent="0.25">
      <c r="A22">
        <v>132300</v>
      </c>
      <c r="G22" s="2"/>
      <c r="H22" s="2"/>
    </row>
    <row r="23" spans="1:10" x14ac:dyDescent="0.25">
      <c r="A23">
        <v>74800</v>
      </c>
      <c r="G23" s="3"/>
      <c r="H23" s="3"/>
    </row>
    <row r="24" spans="1:10" x14ac:dyDescent="0.25">
      <c r="A24">
        <v>81700</v>
      </c>
      <c r="G24" s="3"/>
      <c r="H24" s="3"/>
    </row>
    <row r="25" spans="1:10" x14ac:dyDescent="0.25">
      <c r="A25">
        <v>53900</v>
      </c>
      <c r="G25" s="3"/>
      <c r="H25" s="3"/>
    </row>
    <row r="26" spans="1:10" x14ac:dyDescent="0.25">
      <c r="G26" s="3"/>
      <c r="H26" s="3"/>
    </row>
    <row r="27" spans="1:10" x14ac:dyDescent="0.25">
      <c r="G27" s="3"/>
      <c r="H27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3,5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Computer</dc:creator>
  <cp:lastModifiedBy>Computer</cp:lastModifiedBy>
  <dcterms:created xsi:type="dcterms:W3CDTF">2021-11-23T07:54:26Z</dcterms:created>
  <dcterms:modified xsi:type="dcterms:W3CDTF">2021-12-19T20:24:54Z</dcterms:modified>
</cp:coreProperties>
</file>