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учёба\РГПУ ИВТ портфолио\3 семестр\Анализ данных и основы Data Science\"/>
    </mc:Choice>
  </mc:AlternateContent>
  <xr:revisionPtr revIDLastSave="0" documentId="13_ncr:1_{2A08D6CA-3F2E-4D16-AC15-7FAEB65D1B09}" xr6:coauthVersionLast="45" xr6:coauthVersionMax="45" xr10:uidLastSave="{00000000-0000-0000-0000-000000000000}"/>
  <bookViews>
    <workbookView xWindow="7200" yWindow="2700" windowWidth="21600" windowHeight="11385" xr2:uid="{FA53F60B-4CCA-4169-A94B-783C3AD90185}"/>
  </bookViews>
  <sheets>
    <sheet name="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2" l="1"/>
  <c r="J11" i="2"/>
  <c r="J12" i="2"/>
  <c r="J13" i="2"/>
  <c r="J14" i="2"/>
  <c r="J15" i="2"/>
  <c r="J9" i="2"/>
  <c r="K10" i="2"/>
  <c r="K11" i="2"/>
  <c r="K12" i="2"/>
  <c r="K13" i="2"/>
  <c r="K14" i="2"/>
  <c r="K15" i="2"/>
  <c r="K9" i="2"/>
  <c r="E1" i="2" l="1"/>
  <c r="E3" i="2" l="1"/>
  <c r="E2" i="2"/>
  <c r="E4" i="2" l="1"/>
  <c r="D9" i="2"/>
  <c r="E9" i="2" l="1"/>
  <c r="F9" i="2"/>
  <c r="E19" i="2"/>
  <c r="G9" i="2"/>
  <c r="I9" i="2" s="1"/>
  <c r="D19" i="2" l="1"/>
  <c r="F19" i="2"/>
  <c r="D10" i="2"/>
  <c r="E20" i="2" l="1"/>
  <c r="F20" i="2"/>
  <c r="E10" i="2"/>
  <c r="D20" i="2"/>
  <c r="G10" i="2"/>
  <c r="F10" i="2" l="1"/>
  <c r="I10" i="2" s="1"/>
  <c r="D11" i="2"/>
  <c r="E11" i="2" l="1"/>
  <c r="G11" i="2"/>
  <c r="I11" i="2" s="1"/>
  <c r="F21" i="2"/>
  <c r="E21" i="2"/>
  <c r="F11" i="2"/>
  <c r="D21" i="2" l="1"/>
  <c r="D12" i="2"/>
  <c r="E12" i="2" l="1"/>
  <c r="D13" i="2" s="1"/>
  <c r="E22" i="2"/>
  <c r="F22" i="2"/>
  <c r="G12" i="2"/>
  <c r="I12" i="2" s="1"/>
  <c r="F12" i="2"/>
  <c r="E13" i="2" l="1"/>
  <c r="E23" i="2"/>
  <c r="G13" i="2"/>
  <c r="F23" i="2"/>
  <c r="D22" i="2"/>
  <c r="D23" i="2" l="1"/>
  <c r="D14" i="2"/>
  <c r="F13" i="2"/>
  <c r="I13" i="2" s="1"/>
  <c r="G14" i="2" l="1"/>
  <c r="E24" i="2"/>
  <c r="E14" i="2"/>
  <c r="D15" i="2" s="1"/>
  <c r="D24" i="2" l="1"/>
  <c r="E15" i="2"/>
  <c r="G15" i="2"/>
  <c r="I15" i="2" s="1"/>
  <c r="F15" i="2"/>
  <c r="F14" i="2"/>
  <c r="I14" i="2" s="1"/>
  <c r="F24" i="2"/>
  <c r="F25" i="2" l="1"/>
  <c r="D25" i="2"/>
  <c r="E25" i="2"/>
  <c r="F16" i="2"/>
  <c r="G16" i="2" l="1"/>
  <c r="H15" i="2" l="1"/>
  <c r="L1" i="2"/>
  <c r="H11" i="2"/>
  <c r="H12" i="2"/>
  <c r="H13" i="2"/>
  <c r="H14" i="2"/>
  <c r="H10" i="2"/>
  <c r="H9" i="2"/>
  <c r="L15" i="2" l="1"/>
  <c r="L12" i="2"/>
  <c r="L10" i="2"/>
  <c r="L11" i="2"/>
  <c r="L9" i="2"/>
  <c r="L2" i="2" s="1"/>
  <c r="L14" i="2"/>
  <c r="L13" i="2"/>
  <c r="L3" i="2" l="1"/>
  <c r="L5" i="2" s="1"/>
  <c r="L4" i="2" l="1"/>
  <c r="L6" i="2"/>
</calcChain>
</file>

<file path=xl/sharedStrings.xml><?xml version="1.0" encoding="utf-8"?>
<sst xmlns="http://schemas.openxmlformats.org/spreadsheetml/2006/main" count="24" uniqueCount="22">
  <si>
    <t>max</t>
  </si>
  <si>
    <t>min</t>
  </si>
  <si>
    <t>k</t>
  </si>
  <si>
    <t>Среднее значение признака</t>
  </si>
  <si>
    <t>Дисперсия</t>
  </si>
  <si>
    <t>Среднее квадратическое отклонение</t>
  </si>
  <si>
    <t>Коэффициент вариации</t>
  </si>
  <si>
    <t>%</t>
  </si>
  <si>
    <t>Интервалы</t>
  </si>
  <si>
    <t>шаг</t>
  </si>
  <si>
    <t>Эксцесс</t>
  </si>
  <si>
    <t>Коэффициент асимметрии</t>
  </si>
  <si>
    <t>Выборка</t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</si>
  <si>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k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</si>
  <si>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k+1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</si>
  <si>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</si>
  <si>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</si>
  <si>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</si>
  <si>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*m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</si>
  <si>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-M)^3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</si>
  <si>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-M)^4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</si>
  <si>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-M)^2*m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</si>
</sst>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Интервальный вариационный ряд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'2'!$E$18</c:f>
              <c:strCache>
                <c:ptCount val="1"/>
                <c:pt idx="0">
                  <c:v>mi</c:v>
                </c:pt>
              </c:strCache>
            </c:strRef>
          </c:tx>
          <c:spPr>
            <a:noFill/>
            <a:ln w="25400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'2'!$D$19:$D$25</c:f>
              <c:strCache>
                <c:ptCount val="7"/>
                <c:pt idx="0">
                  <c:v>4 - 5,6</c:v>
                </c:pt>
                <c:pt idx="1">
                  <c:v>5,6 - 7,2</c:v>
                </c:pt>
                <c:pt idx="2">
                  <c:v>7,2 - 8,8</c:v>
                </c:pt>
                <c:pt idx="3">
                  <c:v>8,8 - 10,4</c:v>
                </c:pt>
                <c:pt idx="4">
                  <c:v>10,4 - 12</c:v>
                </c:pt>
                <c:pt idx="5">
                  <c:v>12 - 13,6</c:v>
                </c:pt>
                <c:pt idx="6">
                  <c:v>13,6 - 15,2</c:v>
                </c:pt>
              </c:strCache>
            </c:strRef>
          </c:cat>
          <c:val>
            <c:numRef>
              <c:f>'2'!$E$19:$E$25</c:f>
              <c:numCache>
                <c:formatCode>General</c:formatCode>
                <c:ptCount val="7"/>
                <c:pt idx="0">
                  <c:v>5</c:v>
                </c:pt>
                <c:pt idx="1">
                  <c:v>17</c:v>
                </c:pt>
                <c:pt idx="2">
                  <c:v>9</c:v>
                </c:pt>
                <c:pt idx="3">
                  <c:v>15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F3-4385-B6A2-B74E04BA6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58905679"/>
        <c:axId val="473929231"/>
      </c:barChart>
      <c:lineChart>
        <c:grouping val="standard"/>
        <c:varyColors val="0"/>
        <c:ser>
          <c:idx val="2"/>
          <c:order val="1"/>
          <c:tx>
            <c:strRef>
              <c:f>'2'!$F$18</c:f>
              <c:strCache>
                <c:ptCount val="1"/>
                <c:pt idx="0">
                  <c:v>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'2'!$D$19:$D$25</c:f>
              <c:strCache>
                <c:ptCount val="7"/>
                <c:pt idx="0">
                  <c:v>4 - 5,6</c:v>
                </c:pt>
                <c:pt idx="1">
                  <c:v>5,6 - 7,2</c:v>
                </c:pt>
                <c:pt idx="2">
                  <c:v>7,2 - 8,8</c:v>
                </c:pt>
                <c:pt idx="3">
                  <c:v>8,8 - 10,4</c:v>
                </c:pt>
                <c:pt idx="4">
                  <c:v>10,4 - 12</c:v>
                </c:pt>
                <c:pt idx="5">
                  <c:v>12 - 13,6</c:v>
                </c:pt>
                <c:pt idx="6">
                  <c:v>13,6 - 15,2</c:v>
                </c:pt>
              </c:strCache>
            </c:strRef>
          </c:cat>
          <c:val>
            <c:numRef>
              <c:f>'2'!$F$19:$F$25</c:f>
              <c:numCache>
                <c:formatCode>General</c:formatCode>
                <c:ptCount val="7"/>
                <c:pt idx="0">
                  <c:v>5</c:v>
                </c:pt>
                <c:pt idx="1">
                  <c:v>17</c:v>
                </c:pt>
                <c:pt idx="2">
                  <c:v>9</c:v>
                </c:pt>
                <c:pt idx="3">
                  <c:v>15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F3-4385-B6A2-B74E04BA6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905679"/>
        <c:axId val="473929231"/>
      </c:lineChart>
      <c:catAx>
        <c:axId val="45890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929231"/>
        <c:crosses val="autoZero"/>
        <c:auto val="1"/>
        <c:lblAlgn val="ctr"/>
        <c:lblOffset val="100"/>
        <c:noMultiLvlLbl val="0"/>
      </c:catAx>
      <c:valAx>
        <c:axId val="47392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90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16</xdr:row>
      <xdr:rowOff>90487</xdr:rowOff>
    </xdr:from>
    <xdr:to>
      <xdr:col>13</xdr:col>
      <xdr:colOff>485775</xdr:colOff>
      <xdr:row>30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31CCF8-8EDE-4F26-8AC6-BD01A7D40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4285-15D8-4DEA-9CE9-164AB7A75A2F}">
  <dimension ref="A1:M61"/>
  <sheetViews>
    <sheetView tabSelected="1" workbookViewId="0">
      <selection activeCell="L9" sqref="L9"/>
    </sheetView>
  </sheetViews>
  <sheetFormatPr defaultRowHeight="15" x14ac:dyDescent="0.25"/>
  <cols>
    <col min="9" max="9" width="9.140625" customWidth="1"/>
  </cols>
  <sheetData>
    <row r="1" spans="1:13" x14ac:dyDescent="0.25">
      <c r="A1" t="s">
        <v>12</v>
      </c>
      <c r="D1" t="s">
        <v>0</v>
      </c>
      <c r="E1">
        <f>MAX(A2:A61)</f>
        <v>15</v>
      </c>
      <c r="H1" t="s">
        <v>3</v>
      </c>
      <c r="L1">
        <f>SUM(I9:I15)/G16</f>
        <v>8.6933333333333316</v>
      </c>
    </row>
    <row r="2" spans="1:13" x14ac:dyDescent="0.25">
      <c r="A2">
        <v>12</v>
      </c>
      <c r="D2" t="s">
        <v>1</v>
      </c>
      <c r="E2">
        <f>MIN(A3:A62)</f>
        <v>4</v>
      </c>
      <c r="H2" t="s">
        <v>4</v>
      </c>
      <c r="L2">
        <f>SUM(L9:L15)/$G$16</f>
        <v>6.5166222222222192</v>
      </c>
    </row>
    <row r="3" spans="1:13" x14ac:dyDescent="0.25">
      <c r="A3">
        <v>6</v>
      </c>
      <c r="D3" t="s">
        <v>2</v>
      </c>
      <c r="E3">
        <f>1+1.4*LN(COUNT(A2:A61))</f>
        <v>6.7320823871109399</v>
      </c>
      <c r="F3">
        <v>7</v>
      </c>
      <c r="H3" t="s">
        <v>5</v>
      </c>
      <c r="L3">
        <f>SQRT(L2)</f>
        <v>2.5527675613385208</v>
      </c>
    </row>
    <row r="4" spans="1:13" x14ac:dyDescent="0.25">
      <c r="A4">
        <v>8</v>
      </c>
      <c r="D4" t="s">
        <v>9</v>
      </c>
      <c r="E4">
        <f>(E1-E2)/F3</f>
        <v>1.5714285714285714</v>
      </c>
      <c r="F4">
        <v>1.6</v>
      </c>
      <c r="H4" t="s">
        <v>6</v>
      </c>
      <c r="L4">
        <f>(L3/L1)*100</f>
        <v>29.364657530734522</v>
      </c>
      <c r="M4" t="s">
        <v>7</v>
      </c>
    </row>
    <row r="5" spans="1:13" x14ac:dyDescent="0.25">
      <c r="A5">
        <v>6</v>
      </c>
      <c r="H5" t="s">
        <v>11</v>
      </c>
      <c r="L5" s="2">
        <f>SUM(J9:J15)/($G$16*$L$3^3)</f>
        <v>0.4537225539860768</v>
      </c>
    </row>
    <row r="6" spans="1:13" x14ac:dyDescent="0.25">
      <c r="A6">
        <v>10</v>
      </c>
      <c r="H6" t="s">
        <v>10</v>
      </c>
      <c r="L6" s="2">
        <f>SUM(K9:K15)/($G$16*$L$3^4)-3</f>
        <v>-0.55611800374227149</v>
      </c>
    </row>
    <row r="7" spans="1:13" x14ac:dyDescent="0.25">
      <c r="A7">
        <v>11</v>
      </c>
    </row>
    <row r="8" spans="1:13" ht="18" x14ac:dyDescent="0.35">
      <c r="A8">
        <v>7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3" x14ac:dyDescent="0.25">
      <c r="A9">
        <v>10</v>
      </c>
      <c r="D9">
        <f>E2</f>
        <v>4</v>
      </c>
      <c r="E9">
        <f t="shared" ref="E9:E15" si="0">D9+$F$4</f>
        <v>5.6</v>
      </c>
      <c r="F9">
        <f t="shared" ref="F9:F15" si="1">AVERAGE(D9:E9)</f>
        <v>4.8</v>
      </c>
      <c r="G9">
        <f t="shared" ref="G9:G15" si="2">COUNTIF($A$2:$A$61,"&gt;="&amp;D9)-COUNTIF($A$2:$A$61,"&gt;="&amp;E9)</f>
        <v>5</v>
      </c>
      <c r="H9">
        <f>G9/$G$16</f>
        <v>8.3333333333333329E-2</v>
      </c>
      <c r="I9">
        <f t="shared" ref="I9:I15" si="3">G9*F9</f>
        <v>24</v>
      </c>
      <c r="J9">
        <f>(F9-$L$1)^3*G9</f>
        <v>-295.07659851851815</v>
      </c>
      <c r="K9">
        <f>(F9-$L$1)^4*G9</f>
        <v>1148.8315568987634</v>
      </c>
      <c r="L9">
        <f>($F9-$L$1)^2*$G9</f>
        <v>75.790222222222155</v>
      </c>
    </row>
    <row r="10" spans="1:13" x14ac:dyDescent="0.25">
      <c r="A10">
        <v>12</v>
      </c>
      <c r="D10">
        <f>E9</f>
        <v>5.6</v>
      </c>
      <c r="E10">
        <f t="shared" si="0"/>
        <v>7.1999999999999993</v>
      </c>
      <c r="F10">
        <f t="shared" si="1"/>
        <v>6.3999999999999995</v>
      </c>
      <c r="G10">
        <f t="shared" si="2"/>
        <v>17</v>
      </c>
      <c r="H10">
        <f t="shared" ref="H10:H15" si="4">G10/$G$16</f>
        <v>0.28333333333333333</v>
      </c>
      <c r="I10">
        <f t="shared" si="3"/>
        <v>108.8</v>
      </c>
      <c r="J10">
        <f t="shared" ref="J10:J15" si="5">(F10-$L$1)^3*G10</f>
        <v>-205.045608296296</v>
      </c>
      <c r="K10">
        <f t="shared" ref="K10:K15" si="6">(F10-$L$1)^4*G10</f>
        <v>470.23792835950519</v>
      </c>
      <c r="L10">
        <f t="shared" ref="L10:L15" si="7">($F10-$L$1)^2*$G10</f>
        <v>89.409422222222133</v>
      </c>
    </row>
    <row r="11" spans="1:13" x14ac:dyDescent="0.25">
      <c r="A11">
        <v>8</v>
      </c>
      <c r="D11">
        <f t="shared" ref="D11:D15" si="8">E10</f>
        <v>7.1999999999999993</v>
      </c>
      <c r="E11">
        <f t="shared" si="0"/>
        <v>8.7999999999999989</v>
      </c>
      <c r="F11">
        <f t="shared" si="1"/>
        <v>7.9999999999999991</v>
      </c>
      <c r="G11">
        <f t="shared" si="2"/>
        <v>9</v>
      </c>
      <c r="H11">
        <f t="shared" si="4"/>
        <v>0.15</v>
      </c>
      <c r="I11">
        <f t="shared" si="3"/>
        <v>71.999999999999986</v>
      </c>
      <c r="J11">
        <f t="shared" si="5"/>
        <v>-2.9996373333333222</v>
      </c>
      <c r="K11">
        <f t="shared" si="6"/>
        <v>2.0797485511111011</v>
      </c>
      <c r="L11">
        <f t="shared" si="7"/>
        <v>4.3263999999999889</v>
      </c>
    </row>
    <row r="12" spans="1:13" x14ac:dyDescent="0.25">
      <c r="A12">
        <v>7</v>
      </c>
      <c r="D12">
        <f t="shared" si="8"/>
        <v>8.7999999999999989</v>
      </c>
      <c r="E12">
        <f t="shared" si="0"/>
        <v>10.399999999999999</v>
      </c>
      <c r="F12">
        <f t="shared" si="1"/>
        <v>9.5999999999999979</v>
      </c>
      <c r="G12">
        <f t="shared" si="2"/>
        <v>15</v>
      </c>
      <c r="H12">
        <f t="shared" si="4"/>
        <v>0.25</v>
      </c>
      <c r="I12">
        <f t="shared" si="3"/>
        <v>143.99999999999997</v>
      </c>
      <c r="J12">
        <f t="shared" si="5"/>
        <v>11.17980444444443</v>
      </c>
      <c r="K12">
        <f t="shared" si="6"/>
        <v>10.136356029629614</v>
      </c>
      <c r="L12">
        <f t="shared" si="7"/>
        <v>12.330666666666657</v>
      </c>
    </row>
    <row r="13" spans="1:13" x14ac:dyDescent="0.25">
      <c r="A13">
        <v>7</v>
      </c>
      <c r="D13">
        <f t="shared" si="8"/>
        <v>10.399999999999999</v>
      </c>
      <c r="E13">
        <f t="shared" si="0"/>
        <v>11.999999999999998</v>
      </c>
      <c r="F13">
        <f t="shared" si="1"/>
        <v>11.2</v>
      </c>
      <c r="G13">
        <f t="shared" si="2"/>
        <v>7</v>
      </c>
      <c r="H13">
        <f t="shared" si="4"/>
        <v>0.11666666666666667</v>
      </c>
      <c r="I13">
        <f t="shared" si="3"/>
        <v>78.399999999999991</v>
      </c>
      <c r="J13">
        <f t="shared" si="5"/>
        <v>110.25233540740754</v>
      </c>
      <c r="K13">
        <f t="shared" si="6"/>
        <v>276.36585408790171</v>
      </c>
      <c r="L13">
        <f t="shared" si="7"/>
        <v>43.983644444444479</v>
      </c>
    </row>
    <row r="14" spans="1:13" x14ac:dyDescent="0.25">
      <c r="A14">
        <v>6</v>
      </c>
      <c r="D14">
        <f t="shared" si="8"/>
        <v>11.999999999999998</v>
      </c>
      <c r="E14">
        <f t="shared" si="0"/>
        <v>13.599999999999998</v>
      </c>
      <c r="F14">
        <f t="shared" si="1"/>
        <v>12.799999999999997</v>
      </c>
      <c r="G14">
        <f t="shared" si="2"/>
        <v>4</v>
      </c>
      <c r="H14">
        <f t="shared" si="4"/>
        <v>6.6666666666666666E-2</v>
      </c>
      <c r="I14">
        <f t="shared" si="3"/>
        <v>51.199999999999989</v>
      </c>
      <c r="J14">
        <f t="shared" si="5"/>
        <v>277.03098785185165</v>
      </c>
      <c r="K14">
        <f t="shared" si="6"/>
        <v>1137.6739234449371</v>
      </c>
      <c r="L14">
        <f t="shared" si="7"/>
        <v>67.458844444444409</v>
      </c>
    </row>
    <row r="15" spans="1:13" x14ac:dyDescent="0.25">
      <c r="A15">
        <v>7</v>
      </c>
      <c r="D15">
        <f t="shared" si="8"/>
        <v>13.599999999999998</v>
      </c>
      <c r="E15">
        <f t="shared" si="0"/>
        <v>15.199999999999998</v>
      </c>
      <c r="F15">
        <f t="shared" si="1"/>
        <v>14.399999999999999</v>
      </c>
      <c r="G15">
        <f t="shared" si="2"/>
        <v>3</v>
      </c>
      <c r="H15">
        <f t="shared" si="4"/>
        <v>0.05</v>
      </c>
      <c r="I15">
        <f t="shared" si="3"/>
        <v>43.199999999999996</v>
      </c>
      <c r="J15">
        <f t="shared" si="5"/>
        <v>557.53068088888904</v>
      </c>
      <c r="K15">
        <f t="shared" si="6"/>
        <v>3181.6417522725933</v>
      </c>
      <c r="L15">
        <f t="shared" si="7"/>
        <v>97.698133333333345</v>
      </c>
    </row>
    <row r="16" spans="1:13" x14ac:dyDescent="0.25">
      <c r="A16">
        <v>8</v>
      </c>
      <c r="F16">
        <f>AVERAGE(F9:F15)</f>
        <v>9.5999999999999979</v>
      </c>
      <c r="G16">
        <f>SUM(G9:G15)</f>
        <v>60</v>
      </c>
    </row>
    <row r="17" spans="1:8" x14ac:dyDescent="0.25">
      <c r="A17">
        <v>6</v>
      </c>
    </row>
    <row r="18" spans="1:8" ht="18" x14ac:dyDescent="0.35">
      <c r="A18">
        <v>11</v>
      </c>
      <c r="D18" t="s">
        <v>8</v>
      </c>
      <c r="E18" t="s">
        <v>16</v>
      </c>
      <c r="F18" t="s">
        <v>16</v>
      </c>
    </row>
    <row r="19" spans="1:8" x14ac:dyDescent="0.25">
      <c r="A19">
        <v>9</v>
      </c>
      <c r="D19" t="str">
        <f t="shared" ref="D19:D25" si="9">D9&amp;" - "&amp;E9</f>
        <v>4 - 5,6</v>
      </c>
      <c r="E19">
        <f t="shared" ref="E19:E25" si="10">COUNTIF($A$2:$A$61,"&gt;="&amp;D9)-COUNTIF($A$2:$A$61,"&gt;="&amp;E9)</f>
        <v>5</v>
      </c>
      <c r="F19">
        <f t="shared" ref="F19:F25" si="11">COUNTIF($A$2:$A$61,"&gt;="&amp;D9)-COUNTIF($A$2:$A$61,"&gt;="&amp;E9)</f>
        <v>5</v>
      </c>
    </row>
    <row r="20" spans="1:8" x14ac:dyDescent="0.25">
      <c r="A20">
        <v>11</v>
      </c>
      <c r="D20" t="str">
        <f t="shared" si="9"/>
        <v>5,6 - 7,2</v>
      </c>
      <c r="E20">
        <f t="shared" si="10"/>
        <v>17</v>
      </c>
      <c r="F20">
        <f t="shared" si="11"/>
        <v>17</v>
      </c>
    </row>
    <row r="21" spans="1:8" x14ac:dyDescent="0.25">
      <c r="A21">
        <v>9</v>
      </c>
      <c r="D21" t="str">
        <f t="shared" si="9"/>
        <v>7,2 - 8,8</v>
      </c>
      <c r="E21">
        <f t="shared" si="10"/>
        <v>9</v>
      </c>
      <c r="F21">
        <f t="shared" si="11"/>
        <v>9</v>
      </c>
    </row>
    <row r="22" spans="1:8" x14ac:dyDescent="0.25">
      <c r="A22">
        <v>10</v>
      </c>
      <c r="D22" t="str">
        <f t="shared" si="9"/>
        <v>8,8 - 10,4</v>
      </c>
      <c r="E22">
        <f t="shared" si="10"/>
        <v>15</v>
      </c>
      <c r="F22">
        <f t="shared" si="11"/>
        <v>15</v>
      </c>
    </row>
    <row r="23" spans="1:8" x14ac:dyDescent="0.25">
      <c r="A23">
        <v>11</v>
      </c>
      <c r="D23" t="str">
        <f t="shared" si="9"/>
        <v>10,4 - 12</v>
      </c>
      <c r="E23">
        <f t="shared" si="10"/>
        <v>7</v>
      </c>
      <c r="F23">
        <f t="shared" si="11"/>
        <v>7</v>
      </c>
    </row>
    <row r="24" spans="1:8" x14ac:dyDescent="0.25">
      <c r="A24">
        <v>9</v>
      </c>
      <c r="D24" t="str">
        <f t="shared" si="9"/>
        <v>12 - 13,6</v>
      </c>
      <c r="E24">
        <f t="shared" si="10"/>
        <v>4</v>
      </c>
      <c r="F24">
        <f t="shared" si="11"/>
        <v>4</v>
      </c>
    </row>
    <row r="25" spans="1:8" x14ac:dyDescent="0.25">
      <c r="A25">
        <v>10</v>
      </c>
      <c r="D25" t="str">
        <f t="shared" si="9"/>
        <v>13,6 - 15,2</v>
      </c>
      <c r="E25">
        <f t="shared" si="10"/>
        <v>3</v>
      </c>
      <c r="F25">
        <f t="shared" si="11"/>
        <v>3</v>
      </c>
    </row>
    <row r="26" spans="1:8" x14ac:dyDescent="0.25">
      <c r="A26">
        <v>7</v>
      </c>
      <c r="G26" s="1"/>
      <c r="H26" s="1"/>
    </row>
    <row r="27" spans="1:8" x14ac:dyDescent="0.25">
      <c r="A27">
        <v>8</v>
      </c>
      <c r="G27" s="1"/>
      <c r="H27" s="1"/>
    </row>
    <row r="28" spans="1:8" x14ac:dyDescent="0.25">
      <c r="A28">
        <v>8</v>
      </c>
    </row>
    <row r="29" spans="1:8" x14ac:dyDescent="0.25">
      <c r="A29">
        <v>8</v>
      </c>
    </row>
    <row r="30" spans="1:8" x14ac:dyDescent="0.25">
      <c r="A30">
        <v>11</v>
      </c>
    </row>
    <row r="31" spans="1:8" x14ac:dyDescent="0.25">
      <c r="A31">
        <v>9</v>
      </c>
    </row>
    <row r="32" spans="1:8" x14ac:dyDescent="0.25">
      <c r="A32">
        <v>8</v>
      </c>
    </row>
    <row r="33" spans="1:1" x14ac:dyDescent="0.25">
      <c r="A33">
        <v>7</v>
      </c>
    </row>
    <row r="34" spans="1:1" x14ac:dyDescent="0.25">
      <c r="A34">
        <v>5</v>
      </c>
    </row>
    <row r="35" spans="1:1" x14ac:dyDescent="0.25">
      <c r="A35">
        <v>9</v>
      </c>
    </row>
    <row r="36" spans="1:1" x14ac:dyDescent="0.25">
      <c r="A36">
        <v>7</v>
      </c>
    </row>
    <row r="37" spans="1:1" x14ac:dyDescent="0.25">
      <c r="A37">
        <v>7</v>
      </c>
    </row>
    <row r="38" spans="1:1" x14ac:dyDescent="0.25">
      <c r="A38">
        <v>14</v>
      </c>
    </row>
    <row r="39" spans="1:1" x14ac:dyDescent="0.25">
      <c r="A39">
        <v>11</v>
      </c>
    </row>
    <row r="40" spans="1:1" x14ac:dyDescent="0.25">
      <c r="A40">
        <v>9</v>
      </c>
    </row>
    <row r="41" spans="1:1" x14ac:dyDescent="0.25">
      <c r="A41">
        <v>8</v>
      </c>
    </row>
    <row r="42" spans="1:1" x14ac:dyDescent="0.25">
      <c r="A42">
        <v>7</v>
      </c>
    </row>
    <row r="43" spans="1:1" x14ac:dyDescent="0.25">
      <c r="A43">
        <v>4</v>
      </c>
    </row>
    <row r="44" spans="1:1" x14ac:dyDescent="0.25">
      <c r="A44">
        <v>7</v>
      </c>
    </row>
    <row r="45" spans="1:1" x14ac:dyDescent="0.25">
      <c r="A45">
        <v>5</v>
      </c>
    </row>
    <row r="46" spans="1:1" x14ac:dyDescent="0.25">
      <c r="A46">
        <v>5</v>
      </c>
    </row>
    <row r="47" spans="1:1" x14ac:dyDescent="0.25">
      <c r="A47">
        <v>10</v>
      </c>
    </row>
    <row r="48" spans="1:1" x14ac:dyDescent="0.25">
      <c r="A48">
        <v>7</v>
      </c>
    </row>
    <row r="49" spans="1:1" x14ac:dyDescent="0.25">
      <c r="A49">
        <v>7</v>
      </c>
    </row>
    <row r="50" spans="1:1" x14ac:dyDescent="0.25">
      <c r="A50">
        <v>5</v>
      </c>
    </row>
    <row r="51" spans="1:1" x14ac:dyDescent="0.25">
      <c r="A51">
        <v>8</v>
      </c>
    </row>
    <row r="52" spans="1:1" x14ac:dyDescent="0.25">
      <c r="A52">
        <v>10</v>
      </c>
    </row>
    <row r="53" spans="1:1" x14ac:dyDescent="0.25">
      <c r="A53">
        <v>10</v>
      </c>
    </row>
    <row r="54" spans="1:1" x14ac:dyDescent="0.25">
      <c r="A54">
        <v>15</v>
      </c>
    </row>
    <row r="55" spans="1:1" x14ac:dyDescent="0.25">
      <c r="A55">
        <v>10</v>
      </c>
    </row>
    <row r="56" spans="1:1" x14ac:dyDescent="0.25">
      <c r="A56">
        <v>10</v>
      </c>
    </row>
    <row r="57" spans="1:1" x14ac:dyDescent="0.25">
      <c r="A57">
        <v>13</v>
      </c>
    </row>
    <row r="58" spans="1:1" x14ac:dyDescent="0.25">
      <c r="A58">
        <v>12</v>
      </c>
    </row>
    <row r="59" spans="1:1" x14ac:dyDescent="0.25">
      <c r="A59">
        <v>11</v>
      </c>
    </row>
    <row r="60" spans="1:1" x14ac:dyDescent="0.25">
      <c r="A60">
        <v>15</v>
      </c>
    </row>
    <row r="61" spans="1:1" x14ac:dyDescent="0.25">
      <c r="A61">
        <v>6</v>
      </c>
    </row>
  </sheetData>
  <sortState ref="F19:F24">
    <sortCondition ref="F1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2021-11-23T07:54:26Z</dcterms:created>
  <dcterms:modified xsi:type="dcterms:W3CDTF">2021-11-24T19:25:19Z</dcterms:modified>
</cp:coreProperties>
</file>