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ew\Desktop\Величко-20240919T174130Z-001\"/>
    </mc:Choice>
  </mc:AlternateContent>
  <xr:revisionPtr revIDLastSave="0" documentId="13_ncr:1_{C56B4F02-32FB-4A8E-BA01-DF744C03E2FD}" xr6:coauthVersionLast="47" xr6:coauthVersionMax="47" xr10:uidLastSave="{00000000-0000-0000-0000-000000000000}"/>
  <bookViews>
    <workbookView xWindow="7140" yWindow="3915" windowWidth="21600" windowHeight="11385" xr2:uid="{00000000-000D-0000-FFFF-FFFF00000000}"/>
  </bookViews>
  <sheets>
    <sheet name="Расчет первый" sheetId="1" r:id="rId1"/>
    <sheet name="Расчет второ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hPyL+JMVomdIXKAkw8De6Cr9CJTgW1nnkVIDEOJkQig="/>
    </ext>
  </extLst>
</workbook>
</file>

<file path=xl/calcChain.xml><?xml version="1.0" encoding="utf-8"?>
<calcChain xmlns="http://schemas.openxmlformats.org/spreadsheetml/2006/main">
  <c r="E14" i="2" l="1"/>
  <c r="E11" i="2" s="1"/>
  <c r="E20" i="2" s="1"/>
  <c r="D14" i="2"/>
  <c r="D11" i="2" s="1"/>
  <c r="D20" i="2" s="1"/>
  <c r="C14" i="2"/>
  <c r="E12" i="2"/>
  <c r="D12" i="2"/>
  <c r="C12" i="2"/>
  <c r="C11" i="2"/>
  <c r="C20" i="2" s="1"/>
  <c r="E10" i="2"/>
  <c r="D10" i="2"/>
  <c r="C10" i="2"/>
  <c r="C7" i="2" s="1"/>
  <c r="C17" i="2" s="1"/>
  <c r="C18" i="2" s="1"/>
  <c r="C19" i="2" s="1"/>
  <c r="E7" i="2"/>
  <c r="E17" i="2" s="1"/>
  <c r="E18" i="2" s="1"/>
  <c r="E19" i="2" s="1"/>
  <c r="D7" i="2"/>
  <c r="D17" i="2" s="1"/>
  <c r="D18" i="2" s="1"/>
  <c r="D19" i="2" s="1"/>
  <c r="C14" i="1"/>
  <c r="C12" i="1"/>
  <c r="C11" i="1"/>
  <c r="C20" i="1" s="1"/>
  <c r="C10" i="1"/>
  <c r="C7" i="1"/>
  <c r="C17" i="1" s="1"/>
  <c r="C18" i="1" s="1"/>
  <c r="C19" i="1" s="1"/>
</calcChain>
</file>

<file path=xl/sharedStrings.xml><?xml version="1.0" encoding="utf-8"?>
<sst xmlns="http://schemas.openxmlformats.org/spreadsheetml/2006/main" count="67" uniqueCount="40">
  <si>
    <t>Наименование сценария</t>
  </si>
  <si>
    <t>1. AS IS</t>
  </si>
  <si>
    <t>Параметры сценария</t>
  </si>
  <si>
    <t>Количество поступающих заказов в день, шт.</t>
  </si>
  <si>
    <t>Средняя маржа по заказу, руб.</t>
  </si>
  <si>
    <t>Зарплата Менеджера, руб. в час</t>
  </si>
  <si>
    <t>Количество Менеджеров,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</si>
  <si>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</si>
  <si>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</si>
  <si>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</si>
  <si>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Маржинальная прибыль, руб. в месяц</t>
  </si>
  <si>
    <t>Затраты (Себестоимость)</t>
  </si>
  <si>
    <t>Постоянные издержки</t>
  </si>
  <si>
    <t>Иные постоянные издержки, руб. в месяц</t>
  </si>
  <si>
    <t>Переменные издержки</t>
  </si>
  <si>
    <t>Зарплата Менеджеров, руб. в месяц</t>
  </si>
  <si>
    <t xml:space="preserve">Эффективность 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</si>
  <si>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</si>
  <si>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</si>
  <si>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</si>
  <si>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</si>
  <si>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</si>
  <si>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35 мин.</t>
  </si>
  <si>
    <t>Максимальное среднее время ожидания ресурса, мин.
Какой Ресурс
На какой Операции</t>
  </si>
  <si>
    <t>15 мин
Менеджер по продажам
Определения потребностей пользователя</t>
  </si>
  <si>
    <t>Средняя загрузка Менеджера, % от рабочего времени</t>
  </si>
  <si>
    <t>85 %</t>
  </si>
  <si>
    <t>Выводы</t>
  </si>
  <si>
    <t>Нехватка менеджеров по продажам</t>
  </si>
  <si>
    <t>Много отказов при озвучке стоимости курса</t>
  </si>
  <si>
    <t>Новые менеджеры (10 сотрудников)</t>
  </si>
  <si>
    <t>Предложение с демо-доступом</t>
  </si>
  <si>
    <t>41 мин.</t>
  </si>
  <si>
    <t>17 мин.</t>
  </si>
  <si>
    <t>22 мин
Менеджер
Определения потребностей пользователя</t>
  </si>
  <si>
    <t>12 мин
Менеджер
Определения потребностей пользователя</t>
  </si>
  <si>
    <t>11 мин
Менеджер
Определения потребностей пользователя</t>
  </si>
  <si>
    <t>17,60 %</t>
  </si>
  <si>
    <t>Нехватка менеджеров</t>
  </si>
  <si>
    <t>Много отказов при озвучивании условаий покупки и цен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</si>
</sst>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р.&quot;"/>
  </numFmts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6"/>
      <color theme="0"/>
      <name val="Arial"/>
    </font>
    <font>
      <b/>
      <sz val="11"/>
      <color theme="1"/>
      <name val="Arial"/>
    </font>
    <font>
      <b/>
      <sz val="16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EABAB"/>
        <bgColor rgb="FFAEABAB"/>
      </patternFill>
    </fill>
    <fill>
      <patternFill patternType="solid">
        <fgColor rgb="FFC5E0B3"/>
        <bgColor rgb="FFC5E0B3"/>
      </patternFill>
    </fill>
    <fill>
      <patternFill patternType="solid">
        <fgColor rgb="FFFF99CC"/>
        <bgColor rgb="FFFF99CC"/>
      </patternFill>
    </fill>
    <fill>
      <patternFill patternType="solid">
        <fgColor rgb="FFFFCCCC"/>
        <bgColor rgb="FFFFCCCC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4" borderId="1" xfId="0" applyFont="1" applyFill="1" applyBorder="1"/>
    <xf numFmtId="164" fontId="3" fillId="4" borderId="1" xfId="0" applyNumberFormat="1" applyFont="1" applyFill="1" applyBorder="1" applyAlignment="1">
      <alignment horizontal="left"/>
    </xf>
    <xf numFmtId="0" fontId="3" fillId="5" borderId="1" xfId="0" applyFont="1" applyFill="1" applyBorder="1"/>
    <xf numFmtId="164" fontId="3" fillId="5" borderId="1" xfId="0" applyNumberFormat="1" applyFont="1" applyFill="1" applyBorder="1" applyAlignment="1">
      <alignment horizontal="left"/>
    </xf>
    <xf numFmtId="0" fontId="3" fillId="6" borderId="1" xfId="0" applyFont="1" applyFill="1" applyBorder="1"/>
    <xf numFmtId="164" fontId="3" fillId="6" borderId="1" xfId="0" applyNumberFormat="1" applyFont="1" applyFill="1" applyBorder="1" applyAlignment="1">
      <alignment horizontal="left"/>
    </xf>
    <xf numFmtId="0" fontId="3" fillId="7" borderId="1" xfId="0" applyFont="1" applyFill="1" applyBorder="1"/>
    <xf numFmtId="0" fontId="1" fillId="7" borderId="1" xfId="0" applyFont="1" applyFill="1" applyBorder="1" applyAlignment="1">
      <alignment horizontal="left"/>
    </xf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9.140625" customWidth="1"/>
    <col min="2" max="2" width="73.28515625" customWidth="1"/>
    <col min="3" max="3" width="53.5703125" customWidth="1"/>
  </cols>
  <sheetData>
    <row r="1" spans="1:3" ht="20.25" x14ac:dyDescent="0.25">
      <c r="A1" s="1"/>
      <c r="B1" s="2" t="s">
        <v>0</v>
      </c>
      <c r="C1" s="3" t="s">
        <v>1</v>
      </c>
    </row>
    <row r="2" spans="1:3" ht="14.25" customHeight="1" x14ac:dyDescent="0.25">
      <c r="A2" s="4"/>
      <c r="B2" s="5" t="s">
        <v>2</v>
      </c>
      <c r="C2" s="6"/>
    </row>
    <row r="3" spans="1:3" ht="14.25" customHeight="1" x14ac:dyDescent="0.25">
      <c r="A3" s="7"/>
      <c r="B3" s="7" t="s">
        <v>3</v>
      </c>
      <c r="C3" s="8">
        <v>150</v>
      </c>
    </row>
    <row r="4" spans="1:3" ht="14.25" customHeight="1" x14ac:dyDescent="0.25">
      <c r="A4" s="7"/>
      <c r="B4" s="7" t="s">
        <v>4</v>
      </c>
      <c r="C4" s="9">
        <v>150000</v>
      </c>
    </row>
    <row r="5" spans="1:3" ht="14.25" customHeight="1" x14ac:dyDescent="0.25">
      <c r="A5" s="7"/>
      <c r="B5" s="7" t="s">
        <v>5</v>
      </c>
      <c r="C5" s="9">
        <v>270</v>
      </c>
    </row>
    <row r="6" spans="1:3" ht="14.25" customHeight="1" x14ac:dyDescent="0.25">
      <c r="A6" s="7"/>
      <c r="B6" s="7" t="s">
        <v>6</v>
      </c>
      <c r="C6" s="8">
        <v>1</v>
      </c>
    </row>
    <row r="7" spans="1:3" ht="14.25" customHeight="1" x14ac:dyDescent="0.25">
      <c r="A7" s="10"/>
      <c r="B7" s="10" t="s">
        <v>7</v>
      </c>
      <c r="C7" s="11">
        <f>C10</f>
        <v>3750000</v>
      </c>
    </row>
    <row r="8" spans="1:3" ht="14.25" customHeight="1" x14ac:dyDescent="0.25">
      <c r="A8" s="7"/>
      <c r="B8" s="7" t="s">
        <v>8</v>
      </c>
      <c r="C8" s="8">
        <v>3000</v>
      </c>
    </row>
    <row r="9" spans="1:3" ht="14.25" customHeight="1" x14ac:dyDescent="0.25">
      <c r="A9" s="7"/>
      <c r="B9" s="7" t="s">
        <v>9</v>
      </c>
      <c r="C9" s="8">
        <v>25</v>
      </c>
    </row>
    <row r="10" spans="1:3" ht="14.25" customHeight="1" x14ac:dyDescent="0.25">
      <c r="A10" s="7"/>
      <c r="B10" s="7" t="s">
        <v>10</v>
      </c>
      <c r="C10" s="9">
        <f>C4*C9</f>
        <v>3750000</v>
      </c>
    </row>
    <row r="11" spans="1:3" ht="14.25" customHeight="1" x14ac:dyDescent="0.25">
      <c r="A11" s="12"/>
      <c r="B11" s="12" t="s">
        <v>11</v>
      </c>
      <c r="C11" s="13">
        <f>C12+C14</f>
        <v>75000</v>
      </c>
    </row>
    <row r="12" spans="1:3" ht="14.25" customHeight="1" x14ac:dyDescent="0.25">
      <c r="A12" s="14"/>
      <c r="B12" s="14" t="s">
        <v>12</v>
      </c>
      <c r="C12" s="15">
        <f>SUM(C13)</f>
        <v>30000</v>
      </c>
    </row>
    <row r="13" spans="1:3" ht="14.25" customHeight="1" x14ac:dyDescent="0.25">
      <c r="A13" s="7"/>
      <c r="B13" s="7" t="s">
        <v>13</v>
      </c>
      <c r="C13" s="9">
        <v>30000</v>
      </c>
    </row>
    <row r="14" spans="1:3" ht="14.25" customHeight="1" x14ac:dyDescent="0.25">
      <c r="A14" s="14"/>
      <c r="B14" s="14" t="s">
        <v>14</v>
      </c>
      <c r="C14" s="15">
        <f>SUM(C15)</f>
        <v>45000</v>
      </c>
    </row>
    <row r="15" spans="1:3" ht="14.25" customHeight="1" x14ac:dyDescent="0.25">
      <c r="A15" s="7"/>
      <c r="B15" s="7" t="s">
        <v>15</v>
      </c>
      <c r="C15" s="9">
        <v>45000</v>
      </c>
    </row>
    <row r="16" spans="1:3" ht="14.25" customHeight="1" x14ac:dyDescent="0.25">
      <c r="A16" s="16"/>
      <c r="B16" s="16" t="s">
        <v>16</v>
      </c>
      <c r="C16" s="17"/>
    </row>
    <row r="17" spans="1:3" ht="14.25" customHeight="1" x14ac:dyDescent="0.25">
      <c r="A17" s="7"/>
      <c r="B17" s="7" t="s">
        <v>17</v>
      </c>
      <c r="C17" s="9">
        <f>C7-C11</f>
        <v>3675000</v>
      </c>
    </row>
    <row r="18" spans="1:3" ht="14.25" customHeight="1" x14ac:dyDescent="0.25">
      <c r="A18" s="7"/>
      <c r="B18" s="7" t="s">
        <v>18</v>
      </c>
      <c r="C18" s="9">
        <f>C17/C8</f>
        <v>1225</v>
      </c>
    </row>
    <row r="19" spans="1:3" ht="14.25" customHeight="1" x14ac:dyDescent="0.25">
      <c r="A19" s="7"/>
      <c r="B19" s="7" t="s">
        <v>19</v>
      </c>
      <c r="C19" s="18">
        <f>C18/C4</f>
        <v>8.1666666666666658E-3</v>
      </c>
    </row>
    <row r="20" spans="1:3" ht="14.25" customHeight="1" x14ac:dyDescent="0.25">
      <c r="A20" s="7"/>
      <c r="B20" s="7" t="s">
        <v>20</v>
      </c>
      <c r="C20" s="9">
        <f>C11/C8</f>
        <v>25</v>
      </c>
    </row>
    <row r="21" spans="1:3" ht="14.25" customHeight="1" x14ac:dyDescent="0.25">
      <c r="A21" s="7"/>
      <c r="B21" s="7" t="s">
        <v>21</v>
      </c>
      <c r="C21" s="8" t="s">
        <v>22</v>
      </c>
    </row>
    <row r="22" spans="1:3" ht="45" customHeight="1" x14ac:dyDescent="0.25">
      <c r="A22" s="7"/>
      <c r="B22" s="19" t="s">
        <v>23</v>
      </c>
      <c r="C22" s="20" t="s">
        <v>24</v>
      </c>
    </row>
    <row r="23" spans="1:3" ht="14.25" customHeight="1" x14ac:dyDescent="0.25">
      <c r="A23" s="7"/>
      <c r="B23" s="7" t="s">
        <v>25</v>
      </c>
      <c r="C23" s="8" t="s">
        <v>26</v>
      </c>
    </row>
    <row r="24" spans="1:3" ht="14.25" customHeight="1" x14ac:dyDescent="0.25">
      <c r="A24" s="21"/>
      <c r="B24" s="21" t="s">
        <v>27</v>
      </c>
      <c r="C24" s="22"/>
    </row>
    <row r="25" spans="1:3" ht="14.25" customHeight="1" x14ac:dyDescent="0.25">
      <c r="A25" s="7"/>
      <c r="B25" s="7"/>
      <c r="C25" s="7" t="s">
        <v>28</v>
      </c>
    </row>
    <row r="26" spans="1:3" ht="14.25" customHeight="1" x14ac:dyDescent="0.25">
      <c r="A26" s="7"/>
      <c r="B26" s="7"/>
      <c r="C26" s="8" t="s">
        <v>29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73.28515625" customWidth="1"/>
    <col min="3" max="3" width="53.5703125" customWidth="1"/>
    <col min="4" max="4" width="56.28515625" customWidth="1"/>
    <col min="5" max="5" width="51.5703125" customWidth="1"/>
    <col min="6" max="6" width="38.5703125" customWidth="1"/>
    <col min="7" max="7" width="50.7109375" customWidth="1"/>
    <col min="8" max="8" width="59" customWidth="1"/>
    <col min="9" max="26" width="8.7109375" customWidth="1"/>
  </cols>
  <sheetData>
    <row r="1" spans="1:26" ht="22.5" customHeight="1" x14ac:dyDescent="0.25">
      <c r="A1" s="23"/>
      <c r="B1" s="2" t="s">
        <v>0</v>
      </c>
      <c r="C1" s="3" t="s">
        <v>1</v>
      </c>
      <c r="D1" s="24" t="s">
        <v>30</v>
      </c>
      <c r="E1" s="25" t="s">
        <v>31</v>
      </c>
      <c r="F1" s="26"/>
      <c r="G1" s="26"/>
      <c r="H1" s="26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25">
      <c r="A2" s="4"/>
      <c r="B2" s="5" t="s">
        <v>2</v>
      </c>
      <c r="C2" s="6"/>
      <c r="D2" s="6"/>
      <c r="E2" s="27"/>
      <c r="F2" s="27"/>
      <c r="G2" s="27"/>
      <c r="H2" s="2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7"/>
      <c r="B3" s="7" t="s">
        <v>3</v>
      </c>
      <c r="C3" s="8">
        <v>150</v>
      </c>
      <c r="D3" s="8">
        <v>150</v>
      </c>
      <c r="E3" s="8">
        <v>150</v>
      </c>
      <c r="F3" s="28"/>
      <c r="G3" s="28"/>
      <c r="H3" s="2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5">
      <c r="A4" s="7"/>
      <c r="B4" s="7" t="s">
        <v>4</v>
      </c>
      <c r="C4" s="9">
        <v>150000</v>
      </c>
      <c r="D4" s="9">
        <v>150000</v>
      </c>
      <c r="E4" s="9">
        <v>150000</v>
      </c>
      <c r="F4" s="9"/>
      <c r="G4" s="9"/>
      <c r="H4" s="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5">
      <c r="A5" s="7"/>
      <c r="B5" s="7" t="s">
        <v>5</v>
      </c>
      <c r="C5" s="9">
        <v>270</v>
      </c>
      <c r="D5" s="9">
        <v>270</v>
      </c>
      <c r="E5" s="9">
        <v>270</v>
      </c>
      <c r="F5" s="9"/>
      <c r="G5" s="9"/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5">
      <c r="A6" s="7"/>
      <c r="B6" s="7" t="s">
        <v>6</v>
      </c>
      <c r="C6" s="8">
        <v>1</v>
      </c>
      <c r="D6" s="8">
        <v>10</v>
      </c>
      <c r="E6" s="8">
        <v>10</v>
      </c>
      <c r="F6" s="8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10"/>
      <c r="B7" s="10" t="s">
        <v>7</v>
      </c>
      <c r="C7" s="11">
        <f t="shared" ref="C7:E7" si="0">C10</f>
        <v>2250000</v>
      </c>
      <c r="D7" s="11">
        <f t="shared" si="0"/>
        <v>3750000</v>
      </c>
      <c r="E7" s="11">
        <f t="shared" si="0"/>
        <v>6000000</v>
      </c>
      <c r="F7" s="11"/>
      <c r="G7" s="11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5">
      <c r="A8" s="7"/>
      <c r="B8" s="7" t="s">
        <v>8</v>
      </c>
      <c r="C8" s="8">
        <v>3000</v>
      </c>
      <c r="D8" s="29">
        <v>3200</v>
      </c>
      <c r="E8" s="29">
        <v>3300</v>
      </c>
      <c r="F8" s="8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7"/>
      <c r="B9" s="7" t="s">
        <v>9</v>
      </c>
      <c r="C9" s="29">
        <v>15</v>
      </c>
      <c r="D9" s="8">
        <v>25</v>
      </c>
      <c r="E9" s="29">
        <v>40</v>
      </c>
      <c r="F9" s="8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5">
      <c r="A10" s="7"/>
      <c r="B10" s="7" t="s">
        <v>10</v>
      </c>
      <c r="C10" s="9">
        <f t="shared" ref="C10:E10" si="1">C4*C9</f>
        <v>2250000</v>
      </c>
      <c r="D10" s="9">
        <f t="shared" si="1"/>
        <v>3750000</v>
      </c>
      <c r="E10" s="9">
        <f t="shared" si="1"/>
        <v>6000000</v>
      </c>
      <c r="F10" s="9"/>
      <c r="G10" s="9"/>
      <c r="H10" s="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12"/>
      <c r="B11" s="12" t="s">
        <v>11</v>
      </c>
      <c r="C11" s="13">
        <f t="shared" ref="C11:E11" si="2">C12+C14</f>
        <v>70000</v>
      </c>
      <c r="D11" s="13">
        <f t="shared" si="2"/>
        <v>60000</v>
      </c>
      <c r="E11" s="13">
        <f t="shared" si="2"/>
        <v>69000</v>
      </c>
      <c r="F11" s="13"/>
      <c r="G11" s="13"/>
      <c r="H11" s="1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25">
      <c r="A12" s="14"/>
      <c r="B12" s="14" t="s">
        <v>12</v>
      </c>
      <c r="C12" s="15">
        <f t="shared" ref="C12:E12" si="3">SUM(C13)</f>
        <v>15000</v>
      </c>
      <c r="D12" s="15">
        <f t="shared" si="3"/>
        <v>15000</v>
      </c>
      <c r="E12" s="15">
        <f t="shared" si="3"/>
        <v>24000</v>
      </c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 x14ac:dyDescent="0.25">
      <c r="A13" s="7"/>
      <c r="B13" s="7" t="s">
        <v>13</v>
      </c>
      <c r="C13" s="9">
        <v>15000</v>
      </c>
      <c r="D13" s="9">
        <v>15000</v>
      </c>
      <c r="E13" s="9">
        <v>24000</v>
      </c>
      <c r="F13" s="9"/>
      <c r="G13" s="9"/>
      <c r="H13" s="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5">
      <c r="A14" s="14"/>
      <c r="B14" s="14" t="s">
        <v>14</v>
      </c>
      <c r="C14" s="15">
        <f t="shared" ref="C14:E14" si="4">SUM(C15)</f>
        <v>55000</v>
      </c>
      <c r="D14" s="15">
        <f t="shared" si="4"/>
        <v>45000</v>
      </c>
      <c r="E14" s="15">
        <f t="shared" si="4"/>
        <v>45000</v>
      </c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 x14ac:dyDescent="0.25">
      <c r="A15" s="7"/>
      <c r="B15" s="7" t="s">
        <v>15</v>
      </c>
      <c r="C15" s="9">
        <v>55000</v>
      </c>
      <c r="D15" s="9">
        <v>45000</v>
      </c>
      <c r="E15" s="9">
        <v>45000</v>
      </c>
      <c r="F15" s="9"/>
      <c r="G15" s="9"/>
      <c r="H15" s="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5">
      <c r="A16" s="16"/>
      <c r="B16" s="16" t="s">
        <v>16</v>
      </c>
      <c r="C16" s="17"/>
      <c r="D16" s="17"/>
      <c r="E16" s="17"/>
      <c r="F16" s="17"/>
      <c r="G16" s="17"/>
      <c r="H16" s="1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 x14ac:dyDescent="0.25">
      <c r="A17" s="7"/>
      <c r="B17" s="7" t="s">
        <v>17</v>
      </c>
      <c r="C17" s="9">
        <f t="shared" ref="C17:E17" si="5">C7-C11</f>
        <v>2180000</v>
      </c>
      <c r="D17" s="9">
        <f t="shared" si="5"/>
        <v>3690000</v>
      </c>
      <c r="E17" s="9">
        <f t="shared" si="5"/>
        <v>5931000</v>
      </c>
      <c r="F17" s="9"/>
      <c r="G17" s="9"/>
      <c r="H17" s="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7"/>
      <c r="B18" s="7" t="s">
        <v>18</v>
      </c>
      <c r="C18" s="9">
        <f t="shared" ref="C18:E18" si="6">C17/C8</f>
        <v>726.66666666666663</v>
      </c>
      <c r="D18" s="9">
        <f t="shared" si="6"/>
        <v>1153.125</v>
      </c>
      <c r="E18" s="9">
        <f t="shared" si="6"/>
        <v>1797.2727272727273</v>
      </c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7"/>
      <c r="B19" s="7" t="s">
        <v>19</v>
      </c>
      <c r="C19" s="18">
        <f t="shared" ref="C19:E19" si="7">C18/C4</f>
        <v>4.8444444444444446E-3</v>
      </c>
      <c r="D19" s="18">
        <f t="shared" si="7"/>
        <v>7.6874999999999999E-3</v>
      </c>
      <c r="E19" s="18">
        <f t="shared" si="7"/>
        <v>1.1981818181818182E-2</v>
      </c>
      <c r="F19" s="18"/>
      <c r="G19" s="18"/>
      <c r="H19" s="1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7"/>
      <c r="B20" s="7" t="s">
        <v>20</v>
      </c>
      <c r="C20" s="9">
        <f t="shared" ref="C20:E20" si="8">C11/C8</f>
        <v>23.333333333333332</v>
      </c>
      <c r="D20" s="9">
        <f t="shared" si="8"/>
        <v>18.75</v>
      </c>
      <c r="E20" s="9">
        <f t="shared" si="8"/>
        <v>20.90909090909091</v>
      </c>
      <c r="F20" s="9"/>
      <c r="G20" s="9"/>
      <c r="H20" s="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7"/>
      <c r="B21" s="7" t="s">
        <v>21</v>
      </c>
      <c r="C21" s="8" t="s">
        <v>32</v>
      </c>
      <c r="D21" s="8" t="s">
        <v>33</v>
      </c>
      <c r="E21" s="8" t="s">
        <v>33</v>
      </c>
      <c r="F21" s="8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5">
      <c r="A22" s="7"/>
      <c r="B22" s="19" t="s">
        <v>23</v>
      </c>
      <c r="C22" s="20" t="s">
        <v>34</v>
      </c>
      <c r="D22" s="20" t="s">
        <v>35</v>
      </c>
      <c r="E22" s="20" t="s">
        <v>36</v>
      </c>
      <c r="F22" s="20"/>
      <c r="G22" s="20"/>
      <c r="H22" s="2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7"/>
      <c r="B23" s="7" t="s">
        <v>25</v>
      </c>
      <c r="C23" s="30">
        <v>0.69640000000000002</v>
      </c>
      <c r="D23" s="30">
        <v>0.1105</v>
      </c>
      <c r="E23" s="8" t="s">
        <v>37</v>
      </c>
      <c r="F23" s="30"/>
      <c r="G23" s="30"/>
      <c r="H23" s="3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21"/>
      <c r="B24" s="21" t="s">
        <v>27</v>
      </c>
      <c r="C24" s="22"/>
      <c r="D24" s="22"/>
      <c r="E24" s="22"/>
      <c r="F24" s="22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25">
      <c r="A25" s="7"/>
      <c r="B25" s="7"/>
      <c r="C25" s="7" t="s">
        <v>38</v>
      </c>
      <c r="D25" s="8" t="s">
        <v>39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7"/>
      <c r="B26" s="7"/>
      <c r="C26" s="8" t="s">
        <v>39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7"/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7"/>
      <c r="B28" s="7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7"/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7"/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7"/>
      <c r="B32" s="7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7"/>
      <c r="B33" s="7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7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7"/>
      <c r="B37" s="7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7"/>
      <c r="B38" s="7"/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7"/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7"/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7"/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7"/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7"/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7"/>
      <c r="B49" s="7"/>
      <c r="C49" s="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7"/>
      <c r="B50" s="7"/>
      <c r="C50" s="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7"/>
      <c r="B51" s="7"/>
      <c r="C51" s="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7"/>
      <c r="B52" s="7"/>
      <c r="C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7"/>
      <c r="B54" s="7"/>
      <c r="C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7"/>
      <c r="B56" s="7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7"/>
      <c r="B57" s="7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7"/>
      <c r="B58" s="7"/>
      <c r="C58" s="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7"/>
      <c r="B59" s="7"/>
      <c r="C59" s="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7"/>
      <c r="B61" s="7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7"/>
      <c r="B62" s="7"/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7"/>
      <c r="B63" s="7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7"/>
      <c r="B64" s="7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7"/>
      <c r="B65" s="7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7"/>
      <c r="B67" s="7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7"/>
      <c r="B68" s="7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7"/>
      <c r="B73" s="7"/>
      <c r="C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7"/>
      <c r="B74" s="7"/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7"/>
      <c r="B75" s="7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7"/>
      <c r="B76" s="7"/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7"/>
      <c r="B77" s="7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7"/>
      <c r="B79" s="7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7"/>
      <c r="B80" s="7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7"/>
      <c r="B81" s="7"/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7"/>
      <c r="B82" s="7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7"/>
      <c r="B83" s="7"/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7"/>
      <c r="B84" s="7"/>
      <c r="C84" s="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7"/>
      <c r="B85" s="7"/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7"/>
      <c r="B86" s="7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7"/>
      <c r="B87" s="7"/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7"/>
      <c r="B88" s="7"/>
      <c r="C88" s="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7"/>
      <c r="B90" s="7"/>
      <c r="C90" s="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7"/>
      <c r="B91" s="7"/>
      <c r="C91" s="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7"/>
      <c r="B92" s="7"/>
      <c r="C92" s="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7"/>
      <c r="B93" s="7"/>
      <c r="C93" s="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7"/>
      <c r="B94" s="7"/>
      <c r="C94" s="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7"/>
      <c r="B95" s="7"/>
      <c r="C95" s="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7"/>
      <c r="B96" s="7"/>
      <c r="C96" s="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7"/>
      <c r="B97" s="7"/>
      <c r="C97" s="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7"/>
      <c r="B98" s="7"/>
      <c r="C98" s="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7"/>
      <c r="B99" s="7"/>
      <c r="C99" s="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7"/>
      <c r="B100" s="7"/>
      <c r="C100" s="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7"/>
      <c r="B101" s="7"/>
      <c r="C101" s="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первый</vt:lpstr>
      <vt:lpstr>Расчет второй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New</cp:lastModifiedBy>
  <dcterms:created xsi:type="dcterms:W3CDTF">2023-05-21T14:57:12Z</dcterms:created>
  <dcterms:modified xsi:type="dcterms:W3CDTF">2024-09-19T17:42:29Z</dcterms:modified>
</cp:coreProperties>
</file>