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<sst xmlns="http://schemas.openxmlformats.org/spreadsheetml/2006/main" count="63" uniqueCount="59">
  <si>
    <t xml:space="preserve">Наименование сценария</t>
  </si>
  <si>
    <t xml:space="preserve">1. AS IS</t>
  </si>
  <si>
    <t xml:space="preserve">Усиленная реклама</t>
  </si>
  <si>
    <t xml:space="preserve">Плюс 1 курьер</t>
  </si>
  <si>
    <t xml:space="preserve">Платная доставка</t>
  </si>
  <si>
    <t xml:space="preserve">Предоплата</t>
  </si>
  <si>
    <t xml:space="preserve">Платная доставка + Предоплата</t>
  </si>
  <si>
    <t xml:space="preserve">Параметры сценария</t>
  </si>
  <si>
    <t xml:space="preserve">Количество поступающих заказов в день, шт.</t>
  </si>
  <si>
    <t xml:space="preserve">Средняя маржа по заказу, руб.</t>
  </si>
  <si>
    <t xml:space="preserve">Стоимость доставки, руб.</t>
  </si>
  <si>
    <t xml:space="preserve">Зарплата Менеджера, руб. в час</t>
  </si>
  <si>
    <t xml:space="preserve">Зарплата Кладовщика, руб. в месяц</t>
  </si>
  <si>
    <t xml:space="preserve">Зарплата Курьера, руб. за доставку</t>
  </si>
  <si>
    <t xml:space="preserve">Транспортные расходы Курьера, руб. за доставку</t>
  </si>
  <si>
    <t xml:space="preserve">Количество Менеджеров, чел.</t>
  </si>
  <si>
    <t xml:space="preserve">Количество Курьеров, чел.</t>
  </si>
  <si>
    <t xml:space="preserve">Доходы (Продуктивность)</t>
  </si>
  <si>
    <t xml:space="preserve">Количество полученных заказов, шт. в месяц</t>
  </si>
  <si>
    <t xml:space="preserve">Количество успешно исполненных заказов, шт. в месяц</t>
  </si>
  <si>
    <t xml:space="preserve">Количество отказов покупателей от заказа при получении, шт. в месяц</t>
  </si>
  <si>
    <t xml:space="preserve">Маржинальная прибыль, руб. в месяц</t>
  </si>
  <si>
    <t xml:space="preserve">Затраты (Себестоимость)</t>
  </si>
  <si>
    <t xml:space="preserve">Постоянные издержки</t>
  </si>
  <si>
    <t xml:space="preserve">Аренда склада, руб. в месяц</t>
  </si>
  <si>
    <t xml:space="preserve">Реклама, руб. в месяц</t>
  </si>
  <si>
    <t xml:space="preserve">Иные постоянные издержки, руб. в месяц</t>
  </si>
  <si>
    <t xml:space="preserve">Переменные издержки</t>
  </si>
  <si>
    <t xml:space="preserve">Зарплата Менеджеров, руб. в месяц</t>
  </si>
  <si>
    <t xml:space="preserve">Зарплата Курьеров, руб. в месяц </t>
  </si>
  <si>
    <t xml:space="preserve">Транспортные расходы Курьеров, руб. в месяц</t>
  </si>
  <si>
    <t xml:space="preserve">Эффективность </t>
  </si>
  <si>
    <t xml:space="preserve">Чистая прибыль, руб. в месяц</t>
  </si>
  <si>
    <t xml:space="preserve">Чистая прибыль с 1-го заказа, руб.</t>
  </si>
  <si>
    <t xml:space="preserve">Чистая прибыль с 1-го заказа, % от маржи</t>
  </si>
  <si>
    <t xml:space="preserve">Себестоимость обработки 1-го заказа, руб.</t>
  </si>
  <si>
    <t xml:space="preserve">Средняя длительность обработки заказа, мин.</t>
  </si>
  <si>
    <t xml:space="preserve">11 ч. 10 мин.</t>
  </si>
  <si>
    <t xml:space="preserve">5 д. 21 ч. 56 мин.</t>
  </si>
  <si>
    <t xml:space="preserve">5 д. 22 ч. 47 мин.</t>
  </si>
  <si>
    <t xml:space="preserve">3 д.  22 ч. 56 мин.</t>
  </si>
  <si>
    <t xml:space="preserve">1 д. 49 мин.</t>
  </si>
  <si>
    <t xml:space="preserve">8 ч. 12 мин.</t>
  </si>
  <si>
    <t xml:space="preserve">Максимальное среднее время ожидания ресурса, мин.
Какой Ресурс
На какой Операции</t>
  </si>
  <si>
    <t xml:space="preserve">4 ч. 55 мин.
Курьер
Доставка заказа покупателю</t>
  </si>
  <si>
    <t xml:space="preserve">7 д. 12 ч 2 мин.
Курьер
Доставка заказа покупателю</t>
  </si>
  <si>
    <t xml:space="preserve">7 д. 12 ч. 2 мин. 
Курьер
Доставка заказа покупателю</t>
  </si>
  <si>
    <t xml:space="preserve">2 д.  12 ч. 27 мин.
Курьер
Доставка заказа покупателю</t>
  </si>
  <si>
    <t xml:space="preserve">1 д.  18 ч. 12 мин.
Курьер
Доставка заказа покупателю</t>
  </si>
  <si>
    <t xml:space="preserve">3 ч. 20 мин.
Курьер
Доставка заказа покупателю</t>
  </si>
  <si>
    <t xml:space="preserve">Средняя загрузка Менеджера, % от рабочего времени</t>
  </si>
  <si>
    <t xml:space="preserve">Средняя загрузка Курьера, % от рабочего времени</t>
  </si>
  <si>
    <t xml:space="preserve">Доля отказов от заказов при получении, % от общего количества заказов</t>
  </si>
  <si>
    <t xml:space="preserve">Выводы</t>
  </si>
  <si>
    <t xml:space="preserve">Мало заказов</t>
  </si>
  <si>
    <t xml:space="preserve">Нехватка курьеров</t>
  </si>
  <si>
    <t xml:space="preserve">Много отказов при получении</t>
  </si>
  <si>
    <t xml:space="preserve">Оптимальный вариант</t>
  </si>
  <si>
    <t xml:space="preserve">Недозагрузка ресурсов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</si>
</sst>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&quot; р.&quot;"/>
    <numFmt numFmtId="166" formatCode="0%"/>
    <numFmt numFmtId="167" formatCode="0.00%"/>
  </numFmts>
  <fonts count="9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2"/>
      <charset val="1"/>
    </font>
    <font>
      <b val="true"/>
      <sz val="16"/>
      <color theme="0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2" tint="-0.25"/>
        <bgColor rgb="FF969696"/>
      </patternFill>
    </fill>
    <fill>
      <patternFill patternType="solid">
        <fgColor theme="9" tint="0.5999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CCCC"/>
        <bgColor rgb="FFFFF2CC"/>
      </patternFill>
    </fill>
    <fill>
      <patternFill patternType="solid">
        <fgColor theme="4" tint="0.3999"/>
        <bgColor rgb="FFCCCCFF"/>
      </patternFill>
    </fill>
    <fill>
      <patternFill patternType="solid">
        <fgColor theme="7" tint="0.7999"/>
        <bgColor rgb="FFFFFFFF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40"/>
  <sheetViews>
    <sheetView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G42" activeCellId="0" sqref="G42"/>
    </sheetView>
  </sheetViews>
  <sheetFormatPr defaultColWidth="9.148437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73.29"/>
    <col collapsed="false" customWidth="true" hidden="false" outlineLevel="0" max="3" min="3" style="2" width="53.57"/>
    <col collapsed="false" customWidth="true" hidden="false" outlineLevel="0" max="4" min="4" style="1" width="36"/>
    <col collapsed="false" customWidth="true" hidden="false" outlineLevel="0" max="5" min="5" style="1" width="36.29"/>
    <col collapsed="false" customWidth="true" hidden="false" outlineLevel="0" max="6" min="6" style="1" width="38.57"/>
    <col collapsed="false" customWidth="true" hidden="false" outlineLevel="0" max="7" min="7" style="1" width="50.71"/>
    <col collapsed="false" customWidth="true" hidden="false" outlineLevel="0" max="8" min="8" style="1" width="59"/>
    <col collapsed="false" customWidth="false" hidden="false" outlineLevel="0" max="16384" min="9" style="1" width="9.14"/>
  </cols>
  <sheetData>
    <row r="1" s="3" customFormat="true" ht="20.25" hidden="false" customHeight="false" outlineLevel="0" collapsed="false"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="7" customFormat="true" ht="15" hidden="false" customHeight="false" outlineLevel="0" collapsed="false">
      <c r="B2" s="8" t="s">
        <v>7</v>
      </c>
      <c r="C2" s="9"/>
      <c r="D2" s="10"/>
      <c r="E2" s="10"/>
      <c r="F2" s="10"/>
      <c r="G2" s="10"/>
      <c r="H2" s="10"/>
    </row>
    <row r="3" customFormat="false" ht="15" hidden="false" customHeight="false" outlineLevel="0" collapsed="false">
      <c r="B3" s="1" t="s">
        <v>8</v>
      </c>
      <c r="C3" s="2" t="n">
        <v>10</v>
      </c>
      <c r="D3" s="11" t="n">
        <v>30</v>
      </c>
      <c r="E3" s="11" t="n">
        <v>30</v>
      </c>
      <c r="F3" s="11" t="n">
        <v>25</v>
      </c>
      <c r="G3" s="11" t="n">
        <v>20</v>
      </c>
      <c r="H3" s="11" t="n">
        <v>10</v>
      </c>
    </row>
    <row r="4" customFormat="false" ht="14.25" hidden="false" customHeight="false" outlineLevel="0" collapsed="false">
      <c r="B4" s="1" t="s">
        <v>9</v>
      </c>
      <c r="C4" s="12" t="n">
        <v>1000</v>
      </c>
      <c r="D4" s="12" t="n">
        <v>1000</v>
      </c>
      <c r="E4" s="12" t="n">
        <v>1000</v>
      </c>
      <c r="F4" s="12" t="n">
        <v>1000</v>
      </c>
      <c r="G4" s="12" t="n">
        <v>1000</v>
      </c>
      <c r="H4" s="12" t="n">
        <v>1000</v>
      </c>
    </row>
    <row r="5" customFormat="false" ht="14.25" hidden="false" customHeight="false" outlineLevel="0" collapsed="false">
      <c r="B5" s="1" t="s">
        <v>10</v>
      </c>
      <c r="C5" s="12" t="n">
        <v>0</v>
      </c>
      <c r="D5" s="12" t="n">
        <v>0</v>
      </c>
      <c r="E5" s="12" t="n">
        <v>0</v>
      </c>
      <c r="F5" s="12" t="n">
        <v>200</v>
      </c>
      <c r="G5" s="12" t="n">
        <v>0</v>
      </c>
      <c r="H5" s="12" t="n">
        <v>200</v>
      </c>
    </row>
    <row r="6" customFormat="false" ht="14.25" hidden="false" customHeight="false" outlineLevel="0" collapsed="false">
      <c r="B6" s="1" t="s">
        <v>11</v>
      </c>
      <c r="C6" s="12" t="n">
        <v>300</v>
      </c>
      <c r="D6" s="12" t="n">
        <v>300</v>
      </c>
      <c r="E6" s="12" t="n">
        <v>300</v>
      </c>
      <c r="F6" s="12" t="n">
        <v>300</v>
      </c>
      <c r="G6" s="12" t="n">
        <v>300</v>
      </c>
      <c r="H6" s="12" t="n">
        <v>300</v>
      </c>
    </row>
    <row r="7" customFormat="false" ht="14.25" hidden="false" customHeight="false" outlineLevel="0" collapsed="false">
      <c r="B7" s="1" t="s">
        <v>12</v>
      </c>
      <c r="C7" s="12" t="n">
        <v>30000</v>
      </c>
      <c r="D7" s="12" t="n">
        <v>30000</v>
      </c>
      <c r="E7" s="12" t="n">
        <v>30000</v>
      </c>
      <c r="F7" s="12" t="n">
        <v>30000</v>
      </c>
      <c r="G7" s="12" t="n">
        <v>30000</v>
      </c>
      <c r="H7" s="12" t="n">
        <v>30000</v>
      </c>
    </row>
    <row r="8" customFormat="false" ht="14.25" hidden="false" customHeight="false" outlineLevel="0" collapsed="false">
      <c r="B8" s="1" t="s">
        <v>13</v>
      </c>
      <c r="C8" s="12" t="n">
        <v>200</v>
      </c>
      <c r="D8" s="12" t="n">
        <v>200</v>
      </c>
      <c r="E8" s="12" t="n">
        <v>200</v>
      </c>
      <c r="F8" s="12" t="n">
        <v>200</v>
      </c>
      <c r="G8" s="12" t="n">
        <v>200</v>
      </c>
      <c r="H8" s="12" t="n">
        <v>200</v>
      </c>
    </row>
    <row r="9" customFormat="false" ht="14.25" hidden="false" customHeight="false" outlineLevel="0" collapsed="false">
      <c r="B9" s="1" t="s">
        <v>14</v>
      </c>
      <c r="C9" s="12" t="n">
        <v>50</v>
      </c>
      <c r="D9" s="12" t="n">
        <v>50</v>
      </c>
      <c r="E9" s="12" t="n">
        <v>50</v>
      </c>
      <c r="F9" s="12" t="n">
        <v>50</v>
      </c>
      <c r="G9" s="12" t="n">
        <v>50</v>
      </c>
      <c r="H9" s="12" t="n">
        <v>50</v>
      </c>
    </row>
    <row r="10" customFormat="false" ht="14.25" hidden="false" customHeight="false" outlineLevel="0" collapsed="false">
      <c r="B10" s="1" t="s">
        <v>15</v>
      </c>
      <c r="C10" s="13" t="n">
        <v>1</v>
      </c>
      <c r="D10" s="13" t="n">
        <v>1</v>
      </c>
      <c r="E10" s="13" t="n">
        <v>1</v>
      </c>
      <c r="F10" s="13" t="n">
        <v>1</v>
      </c>
      <c r="G10" s="13" t="n">
        <v>1</v>
      </c>
      <c r="H10" s="13" t="n">
        <v>1</v>
      </c>
    </row>
    <row r="11" customFormat="false" ht="14.25" hidden="false" customHeight="false" outlineLevel="0" collapsed="false">
      <c r="B11" s="1" t="s">
        <v>16</v>
      </c>
      <c r="C11" s="13" t="n">
        <v>1</v>
      </c>
      <c r="D11" s="13" t="n">
        <v>1</v>
      </c>
      <c r="E11" s="13" t="n">
        <v>1</v>
      </c>
      <c r="F11" s="13" t="n">
        <v>2</v>
      </c>
      <c r="G11" s="13" t="n">
        <v>2</v>
      </c>
      <c r="H11" s="13" t="n">
        <v>2</v>
      </c>
    </row>
    <row r="12" s="14" customFormat="true" ht="15" hidden="false" customHeight="false" outlineLevel="0" collapsed="false">
      <c r="B12" s="14" t="s">
        <v>17</v>
      </c>
      <c r="C12" s="15" t="n">
        <f aca="false">C16</f>
        <v>42000</v>
      </c>
      <c r="D12" s="15" t="n">
        <f aca="false">D16</f>
        <v>147000</v>
      </c>
      <c r="E12" s="15" t="n">
        <f aca="false">E16</f>
        <v>147000</v>
      </c>
      <c r="F12" s="15" t="n">
        <f aca="false">F16</f>
        <v>320000</v>
      </c>
      <c r="G12" s="15" t="n">
        <f aca="false">G16</f>
        <v>268000</v>
      </c>
      <c r="H12" s="15" t="n">
        <f aca="false">H16</f>
        <v>330000</v>
      </c>
    </row>
    <row r="13" customFormat="false" ht="14.25" hidden="false" customHeight="false" outlineLevel="0" collapsed="false">
      <c r="B13" s="1" t="s">
        <v>18</v>
      </c>
      <c r="C13" s="16" t="n">
        <v>300</v>
      </c>
      <c r="D13" s="17" t="n">
        <v>900</v>
      </c>
      <c r="E13" s="17" t="n">
        <f aca="false">E3*30</f>
        <v>900</v>
      </c>
      <c r="F13" s="17" t="n">
        <v>750</v>
      </c>
      <c r="G13" s="16" t="n">
        <v>600</v>
      </c>
      <c r="H13" s="17" t="n">
        <v>300</v>
      </c>
    </row>
    <row r="14" customFormat="false" ht="14.25" hidden="false" customHeight="false" outlineLevel="0" collapsed="false">
      <c r="B14" s="1" t="s">
        <v>19</v>
      </c>
      <c r="C14" s="18" t="n">
        <v>42</v>
      </c>
      <c r="D14" s="18" t="n">
        <v>147</v>
      </c>
      <c r="E14" s="18" t="n">
        <v>147</v>
      </c>
      <c r="F14" s="18" t="n">
        <v>120</v>
      </c>
      <c r="G14" s="18" t="n">
        <v>268</v>
      </c>
      <c r="H14" s="18" t="n">
        <v>130</v>
      </c>
    </row>
    <row r="15" customFormat="false" ht="14.25" hidden="false" customHeight="false" outlineLevel="0" collapsed="false">
      <c r="B15" s="1" t="s">
        <v>20</v>
      </c>
      <c r="C15" s="18" t="n">
        <v>121</v>
      </c>
      <c r="D15" s="18" t="n">
        <v>349</v>
      </c>
      <c r="E15" s="18" t="n">
        <v>349</v>
      </c>
      <c r="F15" s="18" t="n">
        <v>287</v>
      </c>
      <c r="G15" s="18" t="n">
        <v>55</v>
      </c>
      <c r="H15" s="18" t="n">
        <v>27</v>
      </c>
    </row>
    <row r="16" customFormat="false" ht="14.25" hidden="false" customHeight="false" outlineLevel="0" collapsed="false">
      <c r="B16" s="1" t="s">
        <v>21</v>
      </c>
      <c r="C16" s="12" t="n">
        <f aca="false">C4*(C14+C5)</f>
        <v>42000</v>
      </c>
      <c r="D16" s="19" t="n">
        <f aca="false">D4*(D14+D5)</f>
        <v>147000</v>
      </c>
      <c r="E16" s="12" t="n">
        <f aca="false">E4*(E14+E5)</f>
        <v>147000</v>
      </c>
      <c r="F16" s="12" t="n">
        <f aca="false">F4*(F14+F5)</f>
        <v>320000</v>
      </c>
      <c r="G16" s="12" t="n">
        <f aca="false">G4*(G14+G5)</f>
        <v>268000</v>
      </c>
      <c r="H16" s="12" t="n">
        <f aca="false">H4*(H14+H5)</f>
        <v>330000</v>
      </c>
    </row>
    <row r="17" s="20" customFormat="true" ht="15" hidden="false" customHeight="false" outlineLevel="0" collapsed="false">
      <c r="B17" s="20" t="s">
        <v>22</v>
      </c>
      <c r="C17" s="21" t="n">
        <f aca="false">C18+C23</f>
        <v>155875</v>
      </c>
      <c r="D17" s="21" t="n">
        <f aca="false">D18+D23</f>
        <v>421550</v>
      </c>
      <c r="E17" s="21" t="n">
        <f aca="false">E18+E23</f>
        <v>421550</v>
      </c>
      <c r="F17" s="21" t="n">
        <f aca="false">F18+F23</f>
        <v>369225</v>
      </c>
      <c r="G17" s="21" t="n">
        <f aca="false">G18+G23</f>
        <v>290700</v>
      </c>
      <c r="H17" s="21" t="n">
        <f aca="false">H18+H23</f>
        <v>198950</v>
      </c>
    </row>
    <row r="18" s="22" customFormat="true" ht="15" hidden="false" customHeight="false" outlineLevel="0" collapsed="false">
      <c r="B18" s="22" t="s">
        <v>23</v>
      </c>
      <c r="C18" s="23" t="n">
        <f aca="false">SUM(C19:C22)</f>
        <v>70000</v>
      </c>
      <c r="D18" s="23" t="n">
        <f aca="false">SUM(D19:D22)</f>
        <v>110000</v>
      </c>
      <c r="E18" s="23" t="n">
        <f aca="false">SUM(E19:E22)</f>
        <v>110000</v>
      </c>
      <c r="F18" s="23" t="n">
        <f aca="false">SUM(F19:F22)</f>
        <v>110000</v>
      </c>
      <c r="G18" s="23" t="n">
        <f aca="false">SUM(G19:G22)</f>
        <v>110000</v>
      </c>
      <c r="H18" s="23" t="n">
        <f aca="false">SUM(H19:H22)</f>
        <v>110000</v>
      </c>
    </row>
    <row r="19" customFormat="false" ht="14.25" hidden="false" customHeight="false" outlineLevel="0" collapsed="false">
      <c r="B19" s="1" t="s">
        <v>12</v>
      </c>
      <c r="C19" s="12" t="n">
        <v>30000</v>
      </c>
      <c r="D19" s="12" t="n">
        <f aca="false">D7</f>
        <v>30000</v>
      </c>
      <c r="E19" s="12" t="n">
        <f aca="false">E7</f>
        <v>30000</v>
      </c>
      <c r="F19" s="12" t="n">
        <f aca="false">F7</f>
        <v>30000</v>
      </c>
      <c r="G19" s="12" t="n">
        <f aca="false">G7</f>
        <v>30000</v>
      </c>
      <c r="H19" s="12" t="n">
        <f aca="false">H7</f>
        <v>30000</v>
      </c>
    </row>
    <row r="20" customFormat="false" ht="14.25" hidden="false" customHeight="false" outlineLevel="0" collapsed="false">
      <c r="B20" s="1" t="s">
        <v>24</v>
      </c>
      <c r="C20" s="12" t="n">
        <v>10000</v>
      </c>
      <c r="D20" s="12" t="n">
        <v>10000</v>
      </c>
      <c r="E20" s="12" t="n">
        <v>10000</v>
      </c>
      <c r="F20" s="12" t="n">
        <v>10000</v>
      </c>
      <c r="G20" s="12" t="n">
        <v>10000</v>
      </c>
      <c r="H20" s="12" t="n">
        <v>10000</v>
      </c>
    </row>
    <row r="21" customFormat="false" ht="14.25" hidden="false" customHeight="false" outlineLevel="0" collapsed="false">
      <c r="B21" s="1" t="s">
        <v>25</v>
      </c>
      <c r="C21" s="24" t="n">
        <v>10000</v>
      </c>
      <c r="D21" s="25" t="n">
        <v>50000</v>
      </c>
      <c r="E21" s="25" t="n">
        <v>50000</v>
      </c>
      <c r="F21" s="25" t="n">
        <v>50000</v>
      </c>
      <c r="G21" s="25" t="n">
        <v>50000</v>
      </c>
      <c r="H21" s="25" t="n">
        <v>50000</v>
      </c>
    </row>
    <row r="22" customFormat="false" ht="14.25" hidden="false" customHeight="false" outlineLevel="0" collapsed="false">
      <c r="B22" s="1" t="s">
        <v>26</v>
      </c>
      <c r="C22" s="12" t="n">
        <v>20000</v>
      </c>
      <c r="D22" s="12" t="n">
        <v>20000</v>
      </c>
      <c r="E22" s="12" t="n">
        <v>20000</v>
      </c>
      <c r="F22" s="12" t="n">
        <v>20000</v>
      </c>
      <c r="G22" s="12" t="n">
        <v>20000</v>
      </c>
      <c r="H22" s="12" t="n">
        <v>20000</v>
      </c>
    </row>
    <row r="23" s="22" customFormat="true" ht="15" hidden="false" customHeight="false" outlineLevel="0" collapsed="false">
      <c r="B23" s="22" t="s">
        <v>27</v>
      </c>
      <c r="C23" s="23" t="n">
        <v>85875</v>
      </c>
      <c r="D23" s="23" t="n">
        <f aca="false">SUM(D24:D26)</f>
        <v>311550</v>
      </c>
      <c r="E23" s="23" t="n">
        <f aca="false">SUM(E24:E26)</f>
        <v>311550</v>
      </c>
      <c r="F23" s="23" t="n">
        <f aca="false">SUM(F24:F26)</f>
        <v>259225</v>
      </c>
      <c r="G23" s="23" t="n">
        <f aca="false">SUM(G24:G26)</f>
        <v>180700</v>
      </c>
      <c r="H23" s="23" t="n">
        <f aca="false">SUM(H24:H26)</f>
        <v>88950</v>
      </c>
    </row>
    <row r="24" customFormat="false" ht="14.25" hidden="false" customHeight="false" outlineLevel="0" collapsed="false">
      <c r="B24" s="1" t="s">
        <v>28</v>
      </c>
      <c r="C24" s="19" t="n">
        <v>40975</v>
      </c>
      <c r="D24" s="19" t="n">
        <v>137300</v>
      </c>
      <c r="E24" s="19" t="n">
        <v>137300</v>
      </c>
      <c r="F24" s="19" t="n">
        <v>113525</v>
      </c>
      <c r="G24" s="19" t="n">
        <v>90700</v>
      </c>
      <c r="H24" s="19" t="n">
        <v>44200</v>
      </c>
    </row>
    <row r="25" customFormat="false" ht="14.25" hidden="false" customHeight="false" outlineLevel="0" collapsed="false">
      <c r="B25" s="1" t="s">
        <v>29</v>
      </c>
      <c r="C25" s="19" t="n">
        <v>64600</v>
      </c>
      <c r="D25" s="19" t="n">
        <v>139400</v>
      </c>
      <c r="E25" s="19" t="n">
        <v>139400</v>
      </c>
      <c r="F25" s="19" t="n">
        <v>116200</v>
      </c>
      <c r="G25" s="19" t="n">
        <v>72000</v>
      </c>
      <c r="H25" s="19" t="n">
        <v>35800</v>
      </c>
    </row>
    <row r="26" customFormat="false" ht="14.25" hidden="false" customHeight="false" outlineLevel="0" collapsed="false">
      <c r="B26" s="1" t="s">
        <v>30</v>
      </c>
      <c r="C26" s="19" t="n">
        <v>11250</v>
      </c>
      <c r="D26" s="19" t="n">
        <v>34850</v>
      </c>
      <c r="E26" s="19" t="n">
        <v>34850</v>
      </c>
      <c r="F26" s="19" t="n">
        <v>29500</v>
      </c>
      <c r="G26" s="19" t="n">
        <v>18000</v>
      </c>
      <c r="H26" s="19" t="n">
        <v>8950</v>
      </c>
    </row>
    <row r="27" s="26" customFormat="true" ht="15" hidden="false" customHeight="false" outlineLevel="0" collapsed="false">
      <c r="B27" s="26" t="s">
        <v>31</v>
      </c>
      <c r="C27" s="27"/>
      <c r="D27" s="27"/>
      <c r="E27" s="27"/>
      <c r="F27" s="27"/>
      <c r="G27" s="27"/>
      <c r="H27" s="27"/>
    </row>
    <row r="28" customFormat="false" ht="14.25" hidden="false" customHeight="false" outlineLevel="0" collapsed="false">
      <c r="B28" s="1" t="s">
        <v>32</v>
      </c>
      <c r="C28" s="12" t="n">
        <f aca="false">C12-C17</f>
        <v>-113875</v>
      </c>
      <c r="D28" s="12" t="n">
        <f aca="false">D12-D17</f>
        <v>-274550</v>
      </c>
      <c r="E28" s="12" t="n">
        <f aca="false">E12-E17</f>
        <v>-274550</v>
      </c>
      <c r="F28" s="12" t="n">
        <f aca="false">F12-F17</f>
        <v>-49225</v>
      </c>
      <c r="G28" s="12" t="n">
        <f aca="false">G12-G17</f>
        <v>-22700</v>
      </c>
      <c r="H28" s="12" t="n">
        <f aca="false">H12-H17</f>
        <v>131050</v>
      </c>
    </row>
    <row r="29" customFormat="false" ht="14.25" hidden="false" customHeight="false" outlineLevel="0" collapsed="false">
      <c r="B29" s="1" t="s">
        <v>33</v>
      </c>
      <c r="C29" s="12" t="n">
        <f aca="false">C28/C13</f>
        <v>-379.583333333333</v>
      </c>
      <c r="D29" s="12" t="n">
        <f aca="false">D28/D13</f>
        <v>-305.055555555556</v>
      </c>
      <c r="E29" s="12" t="n">
        <f aca="false">E28/E13</f>
        <v>-305.055555555556</v>
      </c>
      <c r="F29" s="12" t="n">
        <f aca="false">F28/F13</f>
        <v>-65.6333333333333</v>
      </c>
      <c r="G29" s="12" t="n">
        <f aca="false">G28/G13</f>
        <v>-37.8333333333333</v>
      </c>
      <c r="H29" s="12" t="n">
        <f aca="false">H28/H13</f>
        <v>436.833333333333</v>
      </c>
    </row>
    <row r="30" customFormat="false" ht="14.25" hidden="false" customHeight="false" outlineLevel="0" collapsed="false">
      <c r="B30" s="1" t="s">
        <v>34</v>
      </c>
      <c r="C30" s="28" t="n">
        <f aca="false">C29/C4</f>
        <v>-0.379583333333333</v>
      </c>
      <c r="D30" s="28" t="n">
        <f aca="false">D29/D4</f>
        <v>-0.305055555555556</v>
      </c>
      <c r="E30" s="28" t="n">
        <f aca="false">E29/E4</f>
        <v>-0.305055555555556</v>
      </c>
      <c r="F30" s="28" t="n">
        <f aca="false">F29/F4</f>
        <v>-0.0656333333333333</v>
      </c>
      <c r="G30" s="28" t="n">
        <f aca="false">G29/G4</f>
        <v>-0.0378333333333333</v>
      </c>
      <c r="H30" s="28" t="n">
        <f aca="false">H29/H4</f>
        <v>0.436833333333333</v>
      </c>
    </row>
    <row r="31" customFormat="false" ht="14.25" hidden="false" customHeight="false" outlineLevel="0" collapsed="false">
      <c r="B31" s="1" t="s">
        <v>35</v>
      </c>
      <c r="C31" s="12" t="n">
        <f aca="false">C17/C13</f>
        <v>519.583333333333</v>
      </c>
      <c r="D31" s="12" t="n">
        <f aca="false">D17/D13</f>
        <v>468.388888888889</v>
      </c>
      <c r="E31" s="12" t="n">
        <f aca="false">E17/E13</f>
        <v>468.388888888889</v>
      </c>
      <c r="F31" s="12" t="n">
        <f aca="false">F17/F13</f>
        <v>492.3</v>
      </c>
      <c r="G31" s="19" t="n">
        <f aca="false">G17/G13</f>
        <v>484.5</v>
      </c>
      <c r="H31" s="19" t="n">
        <f aca="false">H17/H13</f>
        <v>663.166666666667</v>
      </c>
    </row>
    <row r="32" customFormat="false" ht="14.25" hidden="false" customHeight="false" outlineLevel="0" collapsed="false">
      <c r="B32" s="1" t="s">
        <v>36</v>
      </c>
      <c r="C32" s="18" t="s">
        <v>37</v>
      </c>
      <c r="D32" s="18" t="s">
        <v>38</v>
      </c>
      <c r="E32" s="18" t="s">
        <v>39</v>
      </c>
      <c r="F32" s="18" t="s">
        <v>40</v>
      </c>
      <c r="G32" s="18" t="s">
        <v>41</v>
      </c>
      <c r="H32" s="18" t="s">
        <v>42</v>
      </c>
    </row>
    <row r="33" customFormat="false" ht="45" hidden="false" customHeight="true" outlineLevel="0" collapsed="false">
      <c r="B33" s="29" t="s">
        <v>43</v>
      </c>
      <c r="C33" s="30" t="s">
        <v>44</v>
      </c>
      <c r="D33" s="30" t="s">
        <v>45</v>
      </c>
      <c r="E33" s="30" t="s">
        <v>46</v>
      </c>
      <c r="F33" s="30" t="s">
        <v>47</v>
      </c>
      <c r="G33" s="30" t="s">
        <v>48</v>
      </c>
      <c r="H33" s="30" t="s">
        <v>49</v>
      </c>
    </row>
    <row r="34" customFormat="false" ht="14.25" hidden="false" customHeight="false" outlineLevel="0" collapsed="false">
      <c r="B34" s="1" t="s">
        <v>50</v>
      </c>
      <c r="C34" s="31" t="n">
        <v>0.2117</v>
      </c>
      <c r="D34" s="31" t="n">
        <v>0.6356</v>
      </c>
      <c r="E34" s="31" t="n">
        <v>0.6356</v>
      </c>
      <c r="F34" s="31" t="n">
        <v>0.5256</v>
      </c>
      <c r="G34" s="31" t="n">
        <v>0.4199</v>
      </c>
      <c r="H34" s="31" t="n">
        <v>0.2046</v>
      </c>
    </row>
    <row r="35" customFormat="false" ht="14.25" hidden="false" customHeight="false" outlineLevel="0" collapsed="false">
      <c r="B35" s="1" t="s">
        <v>51</v>
      </c>
      <c r="C35" s="31" t="n">
        <v>0.3125</v>
      </c>
      <c r="D35" s="31" t="n">
        <v>0.9681</v>
      </c>
      <c r="E35" s="31" t="n">
        <v>0.9681</v>
      </c>
      <c r="F35" s="31" t="n">
        <v>0.8069</v>
      </c>
      <c r="G35" s="31" t="n">
        <v>0.5</v>
      </c>
      <c r="H35" s="31" t="n">
        <v>0.2486</v>
      </c>
    </row>
    <row r="36" customFormat="false" ht="14.25" hidden="false" customHeight="false" outlineLevel="0" collapsed="false">
      <c r="B36" s="1" t="s">
        <v>52</v>
      </c>
      <c r="C36" s="31" t="n">
        <f aca="false">C15/C13</f>
        <v>0.403333333333333</v>
      </c>
      <c r="D36" s="31" t="n">
        <f aca="false">D15/D13</f>
        <v>0.387777777777778</v>
      </c>
      <c r="E36" s="31" t="n">
        <f aca="false">E15/E13</f>
        <v>0.387777777777778</v>
      </c>
      <c r="F36" s="31" t="n">
        <f aca="false">F15/F13</f>
        <v>0.382666666666667</v>
      </c>
      <c r="G36" s="31" t="n">
        <f aca="false">G15/G13</f>
        <v>0.0916666666666667</v>
      </c>
      <c r="H36" s="31" t="n">
        <f aca="false">H15/H13</f>
        <v>0.09</v>
      </c>
    </row>
    <row r="37" s="32" customFormat="true" ht="15" hidden="false" customHeight="false" outlineLevel="0" collapsed="false">
      <c r="B37" s="32" t="s">
        <v>53</v>
      </c>
      <c r="C37" s="33"/>
      <c r="D37" s="33"/>
      <c r="E37" s="33"/>
      <c r="F37" s="33"/>
      <c r="G37" s="33"/>
    </row>
    <row r="38" customFormat="false" ht="15" hidden="false" customHeight="false" outlineLevel="0" collapsed="false">
      <c r="C38" s="1" t="s">
        <v>54</v>
      </c>
      <c r="D38" s="1" t="s">
        <v>55</v>
      </c>
      <c r="E38" s="1" t="s">
        <v>56</v>
      </c>
      <c r="F38" s="1" t="s">
        <v>56</v>
      </c>
      <c r="H38" s="34" t="s">
        <v>57</v>
      </c>
    </row>
    <row r="39" customFormat="false" ht="14.25" hidden="false" customHeight="false" outlineLevel="0" collapsed="false">
      <c r="C39" s="1" t="s">
        <v>58</v>
      </c>
      <c r="D39" s="1" t="s">
        <v>56</v>
      </c>
    </row>
    <row r="40" customFormat="false" ht="14.25" hidden="false" customHeight="false" outlineLevel="0" collapsed="false">
      <c r="C40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2023-05-21T14:57:12Z</dcterms:created>
  <dc:creator>DENIS</dc:creator>
  <dc:description/>
  <dc:language>ru-RU</dc:language>
  <cp:lastModifiedBy>DENIS</cp:lastModifiedBy>
  <dcterms:modified xsi:type="dcterms:W3CDTF">2023-05-25T16:24:06Z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