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Science Course\Course Recordings DDS\Excel\Working files\"/>
    </mc:Choice>
  </mc:AlternateContent>
  <xr:revisionPtr revIDLastSave="0" documentId="8_{B8F788F4-8618-41A1-AFD8-5C0F0B5ED8B0}" xr6:coauthVersionLast="47" xr6:coauthVersionMax="47" xr10:uidLastSave="{00000000-0000-0000-0000-000000000000}"/>
  <bookViews>
    <workbookView xWindow="-108" yWindow="-108" windowWidth="23256" windowHeight="12456" activeTab="2" xr2:uid="{344D46B0-96AC-4AD3-B4C4-DCDB7D255283}"/>
  </bookViews>
  <sheets>
    <sheet name="VLOOKUP &amp; HLOOKUP" sheetId="2" r:id="rId1"/>
    <sheet name="match-index" sheetId="4" r:id="rId2"/>
    <sheet name="MAX and MINIF" sheetId="3" r:id="rId3"/>
    <sheet name="Sheet1" sheetId="1" r:id="rId4"/>
  </sheets>
  <definedNames>
    <definedName name="Commission">16.53%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6" i="4" l="1" a="1"/>
  <c r="L6" i="4" s="1"/>
  <c r="J7" i="4" a="1"/>
  <c r="J7" i="4" s="1"/>
  <c r="K7" i="4" a="1"/>
  <c r="K7" i="4" s="1"/>
  <c r="J8" i="4" a="1"/>
  <c r="J8" i="4" s="1"/>
  <c r="J9" i="4" a="1"/>
  <c r="J9" i="4" s="1"/>
  <c r="J10" i="4" a="1"/>
  <c r="J10" i="4" s="1"/>
  <c r="L10" i="4"/>
  <c r="L14" i="4"/>
  <c r="J15" i="4"/>
  <c r="J16" i="4"/>
  <c r="J17" i="4"/>
  <c r="J18" i="4"/>
  <c r="L18" i="4" a="1"/>
  <c r="L20" i="4" s="1"/>
  <c r="M17" i="3"/>
  <c r="I17" i="3"/>
  <c r="J14" i="3"/>
  <c r="O13" i="3"/>
  <c r="N13" i="3"/>
  <c r="K13" i="3"/>
  <c r="J13" i="3"/>
  <c r="O12" i="3"/>
  <c r="N12" i="3"/>
  <c r="K12" i="3"/>
  <c r="F7" i="3"/>
  <c r="N6" i="3"/>
  <c r="J6" i="3"/>
  <c r="N5" i="3"/>
  <c r="N3" i="2"/>
  <c r="O3" i="2"/>
  <c r="N4" i="2"/>
  <c r="O4" i="2"/>
  <c r="N8" i="2"/>
  <c r="O8" i="2"/>
  <c r="N9" i="2"/>
  <c r="O9" i="2"/>
  <c r="E13" i="2"/>
  <c r="M15" i="2"/>
  <c r="L17" i="2" s="1" a="1"/>
  <c r="L17" i="2" s="1"/>
  <c r="Q15" i="2"/>
  <c r="I17" i="2"/>
  <c r="L23" i="2"/>
  <c r="J7" i="1"/>
  <c r="L19" i="4" l="1"/>
  <c r="O6" i="4"/>
  <c r="N6" i="4"/>
  <c r="L18" i="4"/>
  <c r="L22" i="4"/>
  <c r="M6" i="4"/>
  <c r="L21" i="4"/>
  <c r="J8" i="1" l="1"/>
  <c r="J9" i="1"/>
  <c r="J10" i="1"/>
  <c r="J11" i="1"/>
  <c r="J12" i="1"/>
  <c r="J13" i="1"/>
  <c r="J14" i="1"/>
  <c r="J15" i="1"/>
  <c r="J16" i="1"/>
  <c r="J17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<sst xmlns="http://schemas.openxmlformats.org/spreadsheetml/2006/main" count="257" uniqueCount="85">
  <si>
    <t>Item Code</t>
  </si>
  <si>
    <t>Item Description</t>
  </si>
  <si>
    <t>Vendor</t>
  </si>
  <si>
    <t>Unit Price</t>
  </si>
  <si>
    <t>Keyboard</t>
  </si>
  <si>
    <t>Dale</t>
  </si>
  <si>
    <t>Mouse</t>
  </si>
  <si>
    <t>Tiger</t>
  </si>
  <si>
    <t>Monitor</t>
  </si>
  <si>
    <t>Comp Inc</t>
  </si>
  <si>
    <t>Memory Board</t>
  </si>
  <si>
    <t>CD ROM Drive</t>
  </si>
  <si>
    <t>AJ Distributors</t>
  </si>
  <si>
    <t>Hard Drive</t>
  </si>
  <si>
    <t>Blu Chip</t>
  </si>
  <si>
    <t>System Unit</t>
  </si>
  <si>
    <t>Arc</t>
  </si>
  <si>
    <t>Quick Parts</t>
  </si>
  <si>
    <t>Nickel</t>
  </si>
  <si>
    <t>Item Price</t>
  </si>
  <si>
    <t>Quantity</t>
  </si>
  <si>
    <t>Sales</t>
  </si>
  <si>
    <t>Commission</t>
  </si>
  <si>
    <t>Totals:</t>
  </si>
  <si>
    <t>vlookup</t>
  </si>
  <si>
    <t>hlookup</t>
  </si>
  <si>
    <t>?</t>
  </si>
  <si>
    <t>Brazil</t>
  </si>
  <si>
    <t>Revenue</t>
  </si>
  <si>
    <t>Year</t>
  </si>
  <si>
    <t>Country</t>
  </si>
  <si>
    <t>index</t>
  </si>
  <si>
    <t>Using Match and Index</t>
  </si>
  <si>
    <t>China</t>
  </si>
  <si>
    <t xml:space="preserve">match </t>
  </si>
  <si>
    <t>column number</t>
  </si>
  <si>
    <t>What is the sale in Canada for the year 2013</t>
  </si>
  <si>
    <t>=VLOOKUP(B10,$A$1:$F$7,3,0)</t>
  </si>
  <si>
    <t>USA</t>
  </si>
  <si>
    <t>h lookup</t>
  </si>
  <si>
    <t>Russia</t>
  </si>
  <si>
    <t>Mexico</t>
  </si>
  <si>
    <t>Canada</t>
  </si>
  <si>
    <t>vlokup</t>
  </si>
  <si>
    <t>Name</t>
  </si>
  <si>
    <t>Sport</t>
  </si>
  <si>
    <t>School</t>
  </si>
  <si>
    <t xml:space="preserve">	Height, cm</t>
  </si>
  <si>
    <t>Aiden</t>
  </si>
  <si>
    <t>Football</t>
  </si>
  <si>
    <t>Junior</t>
  </si>
  <si>
    <t>MAXIFS with one condition</t>
  </si>
  <si>
    <t>MINIFS with one condition</t>
  </si>
  <si>
    <t>Caden</t>
  </si>
  <si>
    <t>Volleyball</t>
  </si>
  <si>
    <t>Ethan</t>
  </si>
  <si>
    <t>Running</t>
  </si>
  <si>
    <t>Senior</t>
  </si>
  <si>
    <t>Jackson</t>
  </si>
  <si>
    <t>Max height, cm</t>
  </si>
  <si>
    <t>=@MAXIFS(D2:D11, B2:B11, J4)</t>
  </si>
  <si>
    <t>Jacob</t>
  </si>
  <si>
    <t>Basketball</t>
  </si>
  <si>
    <t>Liam</t>
  </si>
  <si>
    <t>Lucas</t>
  </si>
  <si>
    <t>MAXIFS with multiple criteria</t>
  </si>
  <si>
    <t>Mason</t>
  </si>
  <si>
    <t>Noah</t>
  </si>
  <si>
    <t>Oliver</t>
  </si>
  <si>
    <t>Max height</t>
  </si>
  <si>
    <t>=@MAXIFS($D$2:$D$11, $B$2:$B$11, J10, $C$2:$C$11, J11)</t>
  </si>
  <si>
    <t>MAXA()</t>
  </si>
  <si>
    <t>MINA()</t>
  </si>
  <si>
    <t>ROW</t>
  </si>
  <si>
    <t>Result</t>
  </si>
  <si>
    <t>Lookup value</t>
  </si>
  <si>
    <t>ROWS()</t>
  </si>
  <si>
    <t>MATCH()</t>
  </si>
  <si>
    <t>COLUMNS()</t>
  </si>
  <si>
    <t>Column Numbers</t>
  </si>
  <si>
    <t>Row number</t>
  </si>
  <si>
    <t>COLUMN</t>
  </si>
  <si>
    <t>INDEX ()</t>
  </si>
  <si>
    <t>Commission Rate</t>
  </si>
  <si>
    <t>Product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</si>
</sst>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&quot;$&quot;#,##0.00"/>
    <numFmt numFmtId="165" formatCode="[$$-409]#,##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/>
      <name val="Calibri"/>
      <family val="2"/>
    </font>
    <font>
      <sz val="10"/>
      <color theme="1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  <font>
      <b/>
      <sz val="10"/>
      <color theme="1"/>
      <name val="Calibri"/>
      <family val="2"/>
    </font>
    <font>
      <b/>
      <sz val="11"/>
      <color rgb="FF3F3F3F"/>
      <name val="Calibri"/>
      <family val="2"/>
    </font>
    <font>
      <b/>
      <sz val="11"/>
      <color theme="0"/>
      <name val="Calibri"/>
      <family val="2"/>
    </font>
    <font>
      <sz val="18"/>
      <color rgb="FF44546A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D9E2F3"/>
        <bgColor rgb="FFD9E2F3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A6F0A6"/>
        <bgColor rgb="FFA6F0A6"/>
      </patternFill>
    </fill>
    <fill>
      <patternFill patternType="solid">
        <fgColor rgb="FFFBE4D5"/>
        <bgColor rgb="FFFBE4D5"/>
      </patternFill>
    </fill>
    <fill>
      <patternFill patternType="solid">
        <fgColor rgb="FFE2EFD9"/>
        <bgColor rgb="FFE2EFD9"/>
      </patternFill>
    </fill>
    <fill>
      <patternFill patternType="solid">
        <fgColor rgb="FFF2F2F2"/>
        <bgColor rgb="FFF2F2F2"/>
      </patternFill>
    </fill>
    <fill>
      <patternFill patternType="solid">
        <fgColor rgb="FFFFE598"/>
        <bgColor rgb="FFFFE598"/>
      </patternFill>
    </fill>
  </fills>
  <borders count="1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57070"/>
      </left>
      <right/>
      <top style="thin">
        <color rgb="FF757070"/>
      </top>
      <bottom/>
      <diagonal/>
    </border>
    <border>
      <left/>
      <right style="thin">
        <color rgb="FF757070"/>
      </right>
      <top style="thin">
        <color rgb="FF757070"/>
      </top>
      <bottom/>
      <diagonal/>
    </border>
    <border>
      <left style="thin">
        <color rgb="FF757070"/>
      </left>
      <right/>
      <top/>
      <bottom style="thin">
        <color rgb="FF757070"/>
      </bottom>
      <diagonal/>
    </border>
    <border>
      <left/>
      <right style="thin">
        <color rgb="FF757070"/>
      </right>
      <top/>
      <bottom style="thin">
        <color rgb="FF757070"/>
      </bottom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3" fillId="2" borderId="0" xfId="0" applyFont="1" applyFill="1" applyAlignment="1">
      <alignment horizontal="left"/>
    </xf>
    <xf numFmtId="0" fontId="3" fillId="2" borderId="0" xfId="0" applyFont="1" applyFill="1"/>
    <xf numFmtId="0" fontId="4" fillId="0" borderId="0" xfId="0" applyFont="1" applyAlignment="1">
      <alignment horizontal="left"/>
    </xf>
    <xf numFmtId="0" fontId="4" fillId="0" borderId="0" xfId="0" applyFont="1"/>
    <xf numFmtId="164" fontId="4" fillId="0" borderId="0" xfId="0" applyNumberFormat="1" applyFont="1"/>
    <xf numFmtId="0" fontId="3" fillId="2" borderId="3" xfId="0" applyFont="1" applyFill="1" applyBorder="1" applyAlignment="1">
      <alignment horizontal="left"/>
    </xf>
    <xf numFmtId="0" fontId="3" fillId="2" borderId="4" xfId="0" applyFont="1" applyFill="1" applyBorder="1" applyAlignment="1">
      <alignment horizontal="right"/>
    </xf>
    <xf numFmtId="0" fontId="3" fillId="2" borderId="5" xfId="0" applyFont="1" applyFill="1" applyBorder="1" applyAlignment="1">
      <alignment horizontal="right"/>
    </xf>
    <xf numFmtId="0" fontId="5" fillId="0" borderId="2" xfId="0" applyFont="1" applyBorder="1" applyAlignment="1">
      <alignment horizontal="left"/>
    </xf>
    <xf numFmtId="0" fontId="5" fillId="0" borderId="2" xfId="0" applyFont="1" applyBorder="1"/>
    <xf numFmtId="164" fontId="5" fillId="0" borderId="2" xfId="0" applyNumberFormat="1" applyFont="1" applyBorder="1"/>
    <xf numFmtId="0" fontId="0" fillId="0" borderId="6" xfId="0" applyBorder="1" applyAlignment="1">
      <alignment horizontal="center" vertical="center"/>
    </xf>
    <xf numFmtId="0" fontId="0" fillId="0" borderId="6" xfId="0" applyBorder="1"/>
    <xf numFmtId="0" fontId="2" fillId="4" borderId="6" xfId="0" applyFont="1" applyFill="1" applyBorder="1"/>
    <xf numFmtId="0" fontId="0" fillId="5" borderId="6" xfId="0" applyFill="1" applyBorder="1"/>
    <xf numFmtId="0" fontId="0" fillId="0" borderId="0" xfId="0" quotePrefix="1"/>
    <xf numFmtId="165" fontId="0" fillId="0" borderId="6" xfId="0" applyNumberFormat="1" applyBorder="1"/>
    <xf numFmtId="165" fontId="0" fillId="5" borderId="6" xfId="0" applyNumberFormat="1" applyFill="1" applyBorder="1"/>
    <xf numFmtId="165" fontId="0" fillId="6" borderId="6" xfId="0" applyNumberFormat="1" applyFill="1" applyBorder="1"/>
    <xf numFmtId="0" fontId="5" fillId="3" borderId="7" xfId="0" applyFont="1" applyFill="1" applyBorder="1"/>
    <xf numFmtId="0" fontId="6" fillId="0" borderId="7" xfId="0" applyFont="1" applyBorder="1"/>
    <xf numFmtId="0" fontId="6" fillId="7" borderId="0" xfId="0" applyFont="1" applyFill="1" applyAlignment="1">
      <alignment horizontal="center"/>
    </xf>
    <xf numFmtId="0" fontId="7" fillId="0" borderId="0" xfId="0" applyFont="1"/>
    <xf numFmtId="0" fontId="5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6" fillId="0" borderId="11" xfId="0" quotePrefix="1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8" borderId="7" xfId="0" applyFont="1" applyFill="1" applyBorder="1"/>
    <xf numFmtId="0" fontId="5" fillId="0" borderId="7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8" borderId="7" xfId="0" quotePrefix="1" applyFont="1" applyFill="1" applyBorder="1" applyAlignment="1">
      <alignment horizontal="center" vertical="center"/>
    </xf>
    <xf numFmtId="0" fontId="6" fillId="9" borderId="7" xfId="0" applyFont="1" applyFill="1" applyBorder="1" applyAlignment="1">
      <alignment horizontal="center" vertical="center"/>
    </xf>
    <xf numFmtId="0" fontId="6" fillId="8" borderId="7" xfId="0" applyFont="1" applyFill="1" applyBorder="1" applyAlignment="1">
      <alignment horizontal="center" vertical="center"/>
    </xf>
    <xf numFmtId="0" fontId="1" fillId="0" borderId="0" xfId="0" applyFont="1"/>
    <xf numFmtId="0" fontId="4" fillId="0" borderId="7" xfId="0" applyFont="1" applyBorder="1"/>
    <xf numFmtId="0" fontId="4" fillId="0" borderId="7" xfId="0" applyFont="1" applyBorder="1" applyAlignment="1">
      <alignment horizontal="center" vertical="center"/>
    </xf>
    <xf numFmtId="0" fontId="4" fillId="7" borderId="0" xfId="0" applyFont="1" applyFill="1" applyAlignment="1">
      <alignment horizontal="center"/>
    </xf>
    <xf numFmtId="164" fontId="4" fillId="0" borderId="7" xfId="0" applyNumberFormat="1" applyFont="1" applyBorder="1" applyAlignment="1">
      <alignment horizontal="center" vertical="center"/>
    </xf>
    <xf numFmtId="0" fontId="4" fillId="5" borderId="0" xfId="0" applyFont="1" applyFill="1"/>
    <xf numFmtId="0" fontId="8" fillId="0" borderId="7" xfId="0" applyFont="1" applyBorder="1" applyAlignment="1">
      <alignment horizontal="center" vertical="center"/>
    </xf>
    <xf numFmtId="10" fontId="9" fillId="10" borderId="1" xfId="0" applyNumberFormat="1" applyFont="1" applyFill="1" applyBorder="1"/>
    <xf numFmtId="0" fontId="10" fillId="2" borderId="12" xfId="0" applyFont="1" applyFill="1" applyBorder="1"/>
    <xf numFmtId="0" fontId="11" fillId="11" borderId="0" xfId="0" applyFont="1" applyFill="1" applyAlignment="1">
      <alignment horizontal="center"/>
    </xf>
  </cellXfs>
  <cellStyles count="1">
    <cellStyle name="Normal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theme="0"/>
          <bgColor theme="0"/>
        </patternFill>
      </fill>
    </dxf>
  </dxfs>
  <tableStyles count="2" defaultTableStyle="TableStyleMedium2" defaultPivotStyle="PivotStyleLight16">
    <tableStyle name="Data-style" pivot="0" count="3" xr9:uid="{133A34DF-2F91-4619-87A9-01F1D5CC8045}">
      <tableStyleElement type="headerRow" dxfId="5"/>
      <tableStyleElement type="firstRowStripe" dxfId="4"/>
      <tableStyleElement type="secondRowStripe" dxfId="3"/>
    </tableStyle>
    <tableStyle name="Lookup Functions 1-style" pivot="0" count="3" xr9:uid="{F3BF0B41-B2B7-481E-BC7B-9D765BFCF643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E92BF77-7F17-4013-A25F-7E3746DC69A9}" name="Table_1" displayName="Table_1" ref="A3:D34">
  <tableColumns count="4">
    <tableColumn id="1" xr3:uid="{00000000-0010-0000-0000-000001000000}" name="Item Code"/>
    <tableColumn id="2" xr3:uid="{00000000-0010-0000-0000-000002000000}" name="Item Description"/>
    <tableColumn id="3" xr3:uid="{00000000-0010-0000-0000-000003000000}" name="Vendor"/>
    <tableColumn id="4" xr3:uid="{00000000-0010-0000-0000-000004000000}" name="Unit Price"/>
  </tableColumns>
  <tableStyleInfo name="Lookup Functions 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D817B7A-E6A8-45F4-B95E-BDEDEDDA1C00}" name="Table_2" displayName="Table_2" ref="A1:D32">
  <tableColumns count="4">
    <tableColumn id="1" xr3:uid="{8C83842D-E8C2-491C-A986-3DD6178C2ACD}" name="Item Code"/>
    <tableColumn id="2" xr3:uid="{381CA4C8-9EF6-4523-A821-EDAFB23EA7E5}" name="Item Description"/>
    <tableColumn id="3" xr3:uid="{EB4D7879-AF86-4B1B-95CF-DA5B9D4A414E}" name="Vendor"/>
    <tableColumn id="4" xr3:uid="{5AD096ED-7135-4D10-855E-ED55062338A6}" name="Unit Price"/>
  </tableColumns>
  <tableStyleInfo name="Data-style" showFirstColumn="1" showLastColumn="1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043A8-7483-4FB6-B445-260F5DDBB0EC}">
  <sheetPr>
    <tabColor rgb="FF00B050"/>
  </sheetPr>
  <dimension ref="A1:T23"/>
  <sheetViews>
    <sheetView showGridLines="0" workbookViewId="0">
      <selection activeCell="D28" sqref="D28"/>
    </sheetView>
  </sheetViews>
  <sheetFormatPr defaultRowHeight="14.4" x14ac:dyDescent="0.3"/>
  <cols>
    <col min="2" max="6" width="10.109375" bestFit="1" customWidth="1"/>
  </cols>
  <sheetData>
    <row r="1" spans="1:20" x14ac:dyDescent="0.3">
      <c r="A1" s="14" t="s">
        <v>30</v>
      </c>
      <c r="B1" s="14">
        <v>2012</v>
      </c>
      <c r="C1" s="14">
        <v>2013</v>
      </c>
      <c r="D1" s="14">
        <v>2014</v>
      </c>
      <c r="E1" s="14">
        <v>2015</v>
      </c>
      <c r="F1" s="14">
        <v>2016</v>
      </c>
      <c r="S1" t="s">
        <v>24</v>
      </c>
    </row>
    <row r="2" spans="1:20" x14ac:dyDescent="0.3">
      <c r="A2" s="13" t="s">
        <v>38</v>
      </c>
      <c r="B2" s="17">
        <v>74274</v>
      </c>
      <c r="C2" s="17">
        <v>79897</v>
      </c>
      <c r="D2" s="17">
        <v>86803</v>
      </c>
      <c r="E2" s="17">
        <v>83673</v>
      </c>
      <c r="F2" s="17">
        <v>52302</v>
      </c>
      <c r="M2" s="13"/>
      <c r="N2" s="13">
        <v>2013</v>
      </c>
      <c r="O2" s="13">
        <v>2016</v>
      </c>
      <c r="R2" s="13"/>
      <c r="S2" s="13">
        <v>2013</v>
      </c>
      <c r="T2" s="13">
        <v>2016</v>
      </c>
    </row>
    <row r="3" spans="1:20" x14ac:dyDescent="0.3">
      <c r="A3" s="13" t="s">
        <v>42</v>
      </c>
      <c r="B3" s="17">
        <v>71874</v>
      </c>
      <c r="C3" s="19">
        <v>70256</v>
      </c>
      <c r="D3" s="17">
        <v>55482</v>
      </c>
      <c r="E3" s="17">
        <v>52049</v>
      </c>
      <c r="F3" s="17">
        <v>87430</v>
      </c>
      <c r="J3" t="s">
        <v>43</v>
      </c>
      <c r="M3" s="13" t="s">
        <v>42</v>
      </c>
      <c r="N3" s="13">
        <f>VLOOKUP(M3,A1:F7,3,0)</f>
        <v>70256</v>
      </c>
      <c r="O3" s="13">
        <f>VLOOKUP(M3,$A$1:$F$7,6,0)</f>
        <v>87430</v>
      </c>
      <c r="Q3">
        <v>1</v>
      </c>
      <c r="R3" s="13" t="s">
        <v>42</v>
      </c>
      <c r="S3" s="13"/>
      <c r="T3" s="13"/>
    </row>
    <row r="4" spans="1:20" x14ac:dyDescent="0.3">
      <c r="A4" s="13" t="s">
        <v>41</v>
      </c>
      <c r="B4" s="17">
        <v>73565</v>
      </c>
      <c r="C4" s="17">
        <v>95480</v>
      </c>
      <c r="D4" s="17">
        <v>68018</v>
      </c>
      <c r="E4" s="17">
        <v>92877</v>
      </c>
      <c r="F4" s="17">
        <v>98036</v>
      </c>
      <c r="M4" s="13" t="s">
        <v>40</v>
      </c>
      <c r="N4" s="13">
        <f>VLOOKUP(M4,$A$1:$F$7,3,0)</f>
        <v>71728</v>
      </c>
      <c r="O4" s="13">
        <f>VLOOKUP(M4,$A$1:$F$7,6,0)</f>
        <v>52216</v>
      </c>
      <c r="R4" s="13" t="s">
        <v>40</v>
      </c>
      <c r="S4" s="13"/>
      <c r="T4" s="13"/>
    </row>
    <row r="5" spans="1:20" x14ac:dyDescent="0.3">
      <c r="A5" s="13" t="s">
        <v>33</v>
      </c>
      <c r="B5" s="17">
        <v>56668</v>
      </c>
      <c r="C5" s="17">
        <v>77017</v>
      </c>
      <c r="D5" s="17">
        <v>92380</v>
      </c>
      <c r="E5" s="17">
        <v>52377</v>
      </c>
      <c r="F5" s="17">
        <v>55084</v>
      </c>
    </row>
    <row r="6" spans="1:20" x14ac:dyDescent="0.3">
      <c r="A6" s="13" t="s">
        <v>27</v>
      </c>
      <c r="B6" s="17">
        <v>84124</v>
      </c>
      <c r="C6" s="18">
        <v>97209</v>
      </c>
      <c r="D6" s="17">
        <v>76352</v>
      </c>
      <c r="E6" s="17">
        <v>61103</v>
      </c>
      <c r="F6" s="17">
        <v>80113</v>
      </c>
      <c r="S6" t="s">
        <v>25</v>
      </c>
    </row>
    <row r="7" spans="1:20" x14ac:dyDescent="0.3">
      <c r="A7" s="13" t="s">
        <v>40</v>
      </c>
      <c r="B7" s="17">
        <v>61677</v>
      </c>
      <c r="C7" s="17">
        <v>71728</v>
      </c>
      <c r="D7" s="17">
        <v>50479</v>
      </c>
      <c r="E7" s="17">
        <v>70074</v>
      </c>
      <c r="F7" s="17">
        <v>52216</v>
      </c>
      <c r="J7" t="s">
        <v>39</v>
      </c>
      <c r="M7" s="13"/>
      <c r="N7" s="13" t="s">
        <v>27</v>
      </c>
      <c r="O7" s="13" t="s">
        <v>38</v>
      </c>
      <c r="R7" s="13"/>
      <c r="S7" s="13" t="s">
        <v>27</v>
      </c>
      <c r="T7" s="13" t="s">
        <v>38</v>
      </c>
    </row>
    <row r="8" spans="1:20" x14ac:dyDescent="0.3">
      <c r="I8" s="16" t="s">
        <v>37</v>
      </c>
      <c r="M8" s="13">
        <v>2013</v>
      </c>
      <c r="N8" s="13">
        <f>HLOOKUP(M8,$A$1:$F$7,6,0)</f>
        <v>97209</v>
      </c>
      <c r="O8" s="13">
        <f>HLOOKUP(M8,$A$1:$F$7,2,0)</f>
        <v>79897</v>
      </c>
      <c r="R8" s="13">
        <v>2013</v>
      </c>
      <c r="S8" s="15"/>
      <c r="T8" s="13"/>
    </row>
    <row r="9" spans="1:20" x14ac:dyDescent="0.3">
      <c r="M9" s="13">
        <v>2016</v>
      </c>
      <c r="N9" s="13">
        <f>HLOOKUP(M9,$A$1:$F$7,6,0)</f>
        <v>80113</v>
      </c>
      <c r="O9" s="13">
        <f>HLOOKUP(M9,$A$1:$F$7,2,0)</f>
        <v>52302</v>
      </c>
      <c r="R9" s="13">
        <v>2016</v>
      </c>
      <c r="S9" s="13"/>
      <c r="T9" s="13"/>
    </row>
    <row r="13" spans="1:20" x14ac:dyDescent="0.3">
      <c r="A13" t="s">
        <v>36</v>
      </c>
      <c r="E13">
        <f>HLOOKUP(2013,$A$1:$F$7,3,TRUE)</f>
        <v>70256</v>
      </c>
    </row>
    <row r="14" spans="1:20" x14ac:dyDescent="0.3">
      <c r="M14" t="s">
        <v>35</v>
      </c>
    </row>
    <row r="15" spans="1:20" x14ac:dyDescent="0.3">
      <c r="A15" s="14" t="s">
        <v>30</v>
      </c>
      <c r="B15" s="14" t="s">
        <v>29</v>
      </c>
      <c r="C15" s="14" t="s">
        <v>28</v>
      </c>
      <c r="K15" t="s">
        <v>34</v>
      </c>
      <c r="L15">
        <v>2014</v>
      </c>
      <c r="M15">
        <f>MATCH(L15,A1:F1,0)</f>
        <v>4</v>
      </c>
      <c r="O15" t="s">
        <v>34</v>
      </c>
      <c r="P15" s="13" t="s">
        <v>33</v>
      </c>
      <c r="Q15">
        <f>MATCH(P15,A1:A7,0)</f>
        <v>5</v>
      </c>
    </row>
    <row r="16" spans="1:20" x14ac:dyDescent="0.3">
      <c r="A16" s="13" t="s">
        <v>27</v>
      </c>
      <c r="B16" s="13">
        <v>2014</v>
      </c>
      <c r="C16" s="12" t="s">
        <v>26</v>
      </c>
      <c r="D16" t="s">
        <v>32</v>
      </c>
    </row>
    <row r="17" spans="9:13" x14ac:dyDescent="0.3">
      <c r="I17" t="str">
        <f>CONCATENATE(P15," ",L15)</f>
        <v>China 2014</v>
      </c>
      <c r="K17" t="s">
        <v>31</v>
      </c>
      <c r="L17" cm="1">
        <f t="array" ref="L17">INDEX($A$1:$F$7,Q15,M15)</f>
        <v>92380</v>
      </c>
    </row>
    <row r="19" spans="9:13" x14ac:dyDescent="0.3">
      <c r="K19" s="14" t="s">
        <v>30</v>
      </c>
      <c r="L19" s="14" t="s">
        <v>29</v>
      </c>
      <c r="M19" s="14" t="s">
        <v>28</v>
      </c>
    </row>
    <row r="20" spans="9:13" x14ac:dyDescent="0.3">
      <c r="K20" s="13" t="s">
        <v>27</v>
      </c>
      <c r="L20" s="13">
        <v>2014</v>
      </c>
      <c r="M20" s="12" t="s">
        <v>26</v>
      </c>
    </row>
    <row r="23" spans="9:13" x14ac:dyDescent="0.3">
      <c r="L23">
        <f>INDEX($A$1:$F$7,MATCH(K20,$A$1:$A$7,0), MATCH(L20,$A$1:$F$1,0))</f>
        <v>76352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84946-82BA-4EA4-931A-25F1A755E298}">
  <dimension ref="A1:Z1000"/>
  <sheetViews>
    <sheetView topLeftCell="A7" workbookViewId="0">
      <selection activeCell="F29" sqref="F29"/>
    </sheetView>
  </sheetViews>
  <sheetFormatPr defaultColWidth="14.44140625" defaultRowHeight="15" customHeight="1" x14ac:dyDescent="0.3"/>
  <cols>
    <col min="1" max="2" width="20.44140625" customWidth="1"/>
    <col min="3" max="3" width="12.33203125" customWidth="1"/>
    <col min="4" max="4" width="15.5546875" customWidth="1"/>
    <col min="5" max="5" width="9.33203125" customWidth="1"/>
    <col min="6" max="6" width="22.5546875" customWidth="1"/>
    <col min="7" max="7" width="9.33203125" customWidth="1"/>
    <col min="8" max="8" width="12.6640625" customWidth="1"/>
    <col min="9" max="9" width="14.6640625" customWidth="1"/>
    <col min="10" max="10" width="12.33203125" customWidth="1"/>
    <col min="11" max="26" width="9.33203125" customWidth="1"/>
  </cols>
  <sheetData>
    <row r="1" spans="1:26" ht="23.25" customHeight="1" x14ac:dyDescent="0.45">
      <c r="A1" s="44" t="s">
        <v>84</v>
      </c>
      <c r="B1" s="23"/>
      <c r="C1" s="23"/>
      <c r="D1" s="2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3.5" customHeight="1" x14ac:dyDescent="0.3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3.5" customHeight="1" x14ac:dyDescent="0.3">
      <c r="A3" s="1" t="s">
        <v>0</v>
      </c>
      <c r="B3" s="2" t="s">
        <v>1</v>
      </c>
      <c r="C3" s="2" t="s">
        <v>2</v>
      </c>
      <c r="D3" s="2" t="s">
        <v>3</v>
      </c>
      <c r="E3" s="4"/>
      <c r="F3" s="43" t="s">
        <v>83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3.5" customHeight="1" x14ac:dyDescent="0.3">
      <c r="A4" s="3">
        <v>3243</v>
      </c>
      <c r="B4" s="4" t="s">
        <v>4</v>
      </c>
      <c r="C4" s="4" t="s">
        <v>5</v>
      </c>
      <c r="D4" s="5">
        <v>29</v>
      </c>
      <c r="E4" s="4"/>
      <c r="F4" s="42">
        <v>0.1653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3.5" customHeight="1" x14ac:dyDescent="0.3">
      <c r="A5" s="3">
        <v>3244</v>
      </c>
      <c r="B5" s="4" t="s">
        <v>6</v>
      </c>
      <c r="C5" s="4" t="s">
        <v>7</v>
      </c>
      <c r="D5" s="5">
        <v>19</v>
      </c>
      <c r="E5" s="4"/>
      <c r="F5" s="4"/>
      <c r="G5" s="4"/>
      <c r="H5" s="38" t="s">
        <v>82</v>
      </c>
      <c r="I5" s="23"/>
      <c r="J5" s="23"/>
      <c r="K5" s="4"/>
      <c r="L5" s="38" t="s">
        <v>81</v>
      </c>
      <c r="M5" s="23"/>
      <c r="N5" s="23"/>
      <c r="O5" s="23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3.5" customHeight="1" x14ac:dyDescent="0.3">
      <c r="A6" s="3">
        <v>3245</v>
      </c>
      <c r="B6" s="4" t="s">
        <v>8</v>
      </c>
      <c r="C6" s="4" t="s">
        <v>9</v>
      </c>
      <c r="D6" s="5">
        <v>129</v>
      </c>
      <c r="E6" s="4"/>
      <c r="F6" s="4"/>
      <c r="G6" s="4"/>
      <c r="H6" s="41" t="s">
        <v>80</v>
      </c>
      <c r="I6" s="41" t="s">
        <v>79</v>
      </c>
      <c r="J6" s="41" t="s">
        <v>74</v>
      </c>
      <c r="K6" s="4"/>
      <c r="L6" s="4">
        <f t="array" ref="L6:O6">COLUMN('match-index'!$A$4:$D$34)</f>
        <v>1</v>
      </c>
      <c r="M6" s="4">
        <v>2</v>
      </c>
      <c r="N6" s="4">
        <v>3</v>
      </c>
      <c r="O6" s="4">
        <v>4</v>
      </c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3.5" customHeight="1" x14ac:dyDescent="0.3">
      <c r="A7" s="3">
        <v>3246</v>
      </c>
      <c r="B7" s="4" t="s">
        <v>10</v>
      </c>
      <c r="C7" s="4" t="s">
        <v>9</v>
      </c>
      <c r="D7" s="5">
        <v>59</v>
      </c>
      <c r="E7" s="4"/>
      <c r="F7" s="4"/>
      <c r="G7" s="4"/>
      <c r="H7" s="37">
        <v>6</v>
      </c>
      <c r="I7" s="37">
        <v>2</v>
      </c>
      <c r="J7" s="37" t="str" cm="1">
        <f t="array" ref="J7">INDEX('match-index'!$A$4:$D$34,H7,I7)</f>
        <v>Hard Drive</v>
      </c>
      <c r="K7" s="4" t="str" cm="1">
        <f t="array" ref="K7">INDEX(Table_1[],H7,I7)</f>
        <v>Hard Drive</v>
      </c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3.5" customHeight="1" x14ac:dyDescent="0.3">
      <c r="A8" s="3">
        <v>3247</v>
      </c>
      <c r="B8" s="4" t="s">
        <v>11</v>
      </c>
      <c r="C8" s="4" t="s">
        <v>12</v>
      </c>
      <c r="D8" s="5">
        <v>39</v>
      </c>
      <c r="E8" s="4"/>
      <c r="F8" s="4"/>
      <c r="G8" s="4"/>
      <c r="H8" s="37">
        <v>5</v>
      </c>
      <c r="I8" s="37">
        <v>3</v>
      </c>
      <c r="J8" s="37" t="str">
        <f t="array" ref="J8">INDEX('match-index'!$A$4:$D$34,H8,I8)</f>
        <v>AJ Distributors</v>
      </c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3.5" customHeight="1" x14ac:dyDescent="0.3">
      <c r="A9" s="3">
        <v>3248</v>
      </c>
      <c r="B9" s="40" t="s">
        <v>13</v>
      </c>
      <c r="C9" s="4" t="s">
        <v>14</v>
      </c>
      <c r="D9" s="5">
        <v>99</v>
      </c>
      <c r="E9" s="4"/>
      <c r="F9" s="4"/>
      <c r="G9" s="4"/>
      <c r="H9" s="37">
        <v>8</v>
      </c>
      <c r="I9" s="37">
        <v>4</v>
      </c>
      <c r="J9" s="39">
        <f t="array" ref="J9">INDEX('match-index'!$A$4:$D$34,H9,I9)</f>
        <v>199</v>
      </c>
      <c r="K9" s="4"/>
      <c r="L9" s="38" t="s">
        <v>78</v>
      </c>
      <c r="M9" s="23"/>
      <c r="N9" s="23"/>
      <c r="O9" s="23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3.5" customHeight="1" x14ac:dyDescent="0.3">
      <c r="A10" s="3">
        <v>3249</v>
      </c>
      <c r="B10" s="4" t="s">
        <v>15</v>
      </c>
      <c r="C10" s="4" t="s">
        <v>7</v>
      </c>
      <c r="D10" s="5">
        <v>199</v>
      </c>
      <c r="E10" s="4"/>
      <c r="F10" s="4"/>
      <c r="G10" s="4"/>
      <c r="H10" s="37">
        <v>10</v>
      </c>
      <c r="I10" s="37">
        <v>1</v>
      </c>
      <c r="J10" s="37">
        <f t="array" ref="J10">INDEX('match-index'!$A$4:$D$34,H10,I10)</f>
        <v>3252</v>
      </c>
      <c r="K10" s="4"/>
      <c r="L10" s="4">
        <f>COLUMNS(A4:D26)</f>
        <v>4</v>
      </c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3.5" customHeight="1" x14ac:dyDescent="0.3">
      <c r="A11" s="3">
        <v>3250</v>
      </c>
      <c r="B11" s="4" t="s">
        <v>15</v>
      </c>
      <c r="C11" s="4" t="s">
        <v>5</v>
      </c>
      <c r="D11" s="5">
        <v>199</v>
      </c>
      <c r="E11" s="4"/>
      <c r="F11" s="4"/>
      <c r="G11" s="4"/>
      <c r="H11" s="37"/>
      <c r="I11" s="37"/>
      <c r="J11" s="37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3.5" customHeight="1" x14ac:dyDescent="0.3">
      <c r="A12" s="3">
        <v>3251</v>
      </c>
      <c r="B12" s="4" t="s">
        <v>6</v>
      </c>
      <c r="C12" s="4" t="s">
        <v>16</v>
      </c>
      <c r="D12" s="5">
        <v>19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3.5" customHeight="1" x14ac:dyDescent="0.3">
      <c r="A13" s="3">
        <v>3252</v>
      </c>
      <c r="B13" s="4" t="s">
        <v>8</v>
      </c>
      <c r="C13" s="4" t="s">
        <v>5</v>
      </c>
      <c r="D13" s="5">
        <v>129</v>
      </c>
      <c r="E13" s="4"/>
      <c r="F13" s="4"/>
      <c r="G13" s="4"/>
      <c r="H13" s="38" t="s">
        <v>77</v>
      </c>
      <c r="I13" s="23"/>
      <c r="J13" s="23"/>
      <c r="K13" s="4"/>
      <c r="L13" s="38" t="s">
        <v>76</v>
      </c>
      <c r="M13" s="23"/>
      <c r="N13" s="23"/>
      <c r="O13" s="23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3.5" customHeight="1" x14ac:dyDescent="0.3">
      <c r="A14" s="3">
        <v>3253</v>
      </c>
      <c r="B14" s="4" t="s">
        <v>10</v>
      </c>
      <c r="C14" s="4" t="s">
        <v>9</v>
      </c>
      <c r="D14" s="5">
        <v>59</v>
      </c>
      <c r="E14" s="4"/>
      <c r="F14" s="4"/>
      <c r="G14" s="4"/>
      <c r="H14" s="37" t="s">
        <v>75</v>
      </c>
      <c r="I14" s="37"/>
      <c r="J14" s="37" t="s">
        <v>74</v>
      </c>
      <c r="K14" s="4"/>
      <c r="L14" s="4">
        <f>ROWS('match-index'!$A$4:$D$34)</f>
        <v>31</v>
      </c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3.5" customHeight="1" x14ac:dyDescent="0.3">
      <c r="A15" s="3">
        <v>3254</v>
      </c>
      <c r="B15" s="4" t="s">
        <v>13</v>
      </c>
      <c r="C15" s="4" t="s">
        <v>12</v>
      </c>
      <c r="D15" s="5">
        <v>99</v>
      </c>
      <c r="E15" s="4"/>
      <c r="F15" s="4"/>
      <c r="G15" s="4"/>
      <c r="H15" s="36" t="s">
        <v>8</v>
      </c>
      <c r="I15" s="37"/>
      <c r="J15" s="36">
        <f>MATCH(H15,Table_1[Item Description],0)</f>
        <v>3</v>
      </c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3.5" customHeight="1" x14ac:dyDescent="0.3">
      <c r="A16" s="3">
        <v>3255</v>
      </c>
      <c r="B16" s="4" t="s">
        <v>8</v>
      </c>
      <c r="C16" s="4" t="s">
        <v>17</v>
      </c>
      <c r="D16" s="5">
        <v>129</v>
      </c>
      <c r="E16" s="4"/>
      <c r="F16" s="4"/>
      <c r="G16" s="4"/>
      <c r="H16" s="36" t="s">
        <v>10</v>
      </c>
      <c r="I16" s="37"/>
      <c r="J16" s="36">
        <f>MATCH(H16,Table_1[Item Description],0)</f>
        <v>4</v>
      </c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3.5" customHeight="1" x14ac:dyDescent="0.3">
      <c r="A17" s="3">
        <v>3256</v>
      </c>
      <c r="B17" s="4" t="s">
        <v>15</v>
      </c>
      <c r="C17" s="4" t="s">
        <v>5</v>
      </c>
      <c r="D17" s="5">
        <v>199</v>
      </c>
      <c r="E17" s="4"/>
      <c r="F17" s="4"/>
      <c r="G17" s="4"/>
      <c r="H17" s="36" t="s">
        <v>13</v>
      </c>
      <c r="I17" s="37"/>
      <c r="J17" s="36">
        <f>MATCH(H17,Table_1[Item Description],0)</f>
        <v>6</v>
      </c>
      <c r="K17" s="4"/>
      <c r="L17" s="38" t="s">
        <v>73</v>
      </c>
      <c r="M17" s="23"/>
      <c r="N17" s="23"/>
      <c r="O17" s="23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3.5" customHeight="1" x14ac:dyDescent="0.3">
      <c r="A18" s="3">
        <v>3257</v>
      </c>
      <c r="B18" s="4" t="s">
        <v>4</v>
      </c>
      <c r="C18" s="4" t="s">
        <v>14</v>
      </c>
      <c r="D18" s="5">
        <v>29</v>
      </c>
      <c r="E18" s="4"/>
      <c r="F18" s="4"/>
      <c r="G18" s="4"/>
      <c r="H18" s="36" t="s">
        <v>8</v>
      </c>
      <c r="I18" s="37"/>
      <c r="J18" s="36">
        <f>MATCH(H18,Table_1[Item Description],0)</f>
        <v>3</v>
      </c>
      <c r="K18" s="4"/>
      <c r="L18" s="4">
        <f t="array" ref="L18:L22">ROW(A1:D5)</f>
        <v>1</v>
      </c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3.5" customHeight="1" x14ac:dyDescent="0.3">
      <c r="A19" s="3">
        <v>3258</v>
      </c>
      <c r="B19" s="4" t="s">
        <v>4</v>
      </c>
      <c r="C19" s="4" t="s">
        <v>17</v>
      </c>
      <c r="D19" s="5">
        <v>29</v>
      </c>
      <c r="E19" s="4"/>
      <c r="F19" s="4"/>
      <c r="G19" s="4"/>
      <c r="H19" s="4"/>
      <c r="I19" s="4"/>
      <c r="J19" s="4"/>
      <c r="K19" s="4"/>
      <c r="L19" s="4">
        <v>2</v>
      </c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3.5" customHeight="1" x14ac:dyDescent="0.3">
      <c r="A20" s="3">
        <v>3259</v>
      </c>
      <c r="B20" s="4" t="s">
        <v>11</v>
      </c>
      <c r="C20" s="4" t="s">
        <v>7</v>
      </c>
      <c r="D20" s="5">
        <v>39</v>
      </c>
      <c r="E20" s="4"/>
      <c r="F20" s="4"/>
      <c r="G20" s="4"/>
      <c r="H20" s="4"/>
      <c r="I20" s="4"/>
      <c r="J20" s="4"/>
      <c r="K20" s="4"/>
      <c r="L20" s="4">
        <v>3</v>
      </c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3.5" customHeight="1" x14ac:dyDescent="0.3">
      <c r="A21" s="3">
        <v>3260</v>
      </c>
      <c r="B21" s="4" t="s">
        <v>13</v>
      </c>
      <c r="C21" s="4" t="s">
        <v>14</v>
      </c>
      <c r="D21" s="5">
        <v>99</v>
      </c>
      <c r="E21" s="4"/>
      <c r="F21" s="4"/>
      <c r="G21" s="4"/>
      <c r="H21" s="4"/>
      <c r="I21" s="4"/>
      <c r="J21" s="4"/>
      <c r="K21" s="4"/>
      <c r="L21" s="4">
        <v>4</v>
      </c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3.5" customHeight="1" x14ac:dyDescent="0.3">
      <c r="A22" s="3">
        <v>3261</v>
      </c>
      <c r="B22" s="4" t="s">
        <v>6</v>
      </c>
      <c r="C22" s="4" t="s">
        <v>12</v>
      </c>
      <c r="D22" s="5">
        <v>19</v>
      </c>
      <c r="E22" s="4"/>
      <c r="F22" s="4"/>
      <c r="G22" s="4"/>
      <c r="H22" s="4"/>
      <c r="I22" s="4"/>
      <c r="J22" s="4"/>
      <c r="K22" s="4"/>
      <c r="L22" s="4">
        <v>5</v>
      </c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3.5" customHeight="1" x14ac:dyDescent="0.3">
      <c r="A23" s="3">
        <v>3262</v>
      </c>
      <c r="B23" s="4" t="s">
        <v>8</v>
      </c>
      <c r="C23" s="4" t="s">
        <v>9</v>
      </c>
      <c r="D23" s="5">
        <v>129</v>
      </c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3.5" customHeight="1" x14ac:dyDescent="0.3">
      <c r="A24" s="3">
        <v>3263</v>
      </c>
      <c r="B24" s="4" t="s">
        <v>11</v>
      </c>
      <c r="C24" s="4" t="s">
        <v>17</v>
      </c>
      <c r="D24" s="5">
        <v>39</v>
      </c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3.5" customHeight="1" x14ac:dyDescent="0.3">
      <c r="A25" s="3">
        <v>3264</v>
      </c>
      <c r="B25" s="4" t="s">
        <v>8</v>
      </c>
      <c r="C25" s="4" t="s">
        <v>5</v>
      </c>
      <c r="D25" s="5">
        <v>129</v>
      </c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3.5" customHeight="1" x14ac:dyDescent="0.3">
      <c r="A26" s="3">
        <v>3265</v>
      </c>
      <c r="B26" s="4" t="s">
        <v>10</v>
      </c>
      <c r="C26" s="4" t="s">
        <v>18</v>
      </c>
      <c r="D26" s="5">
        <v>59</v>
      </c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3.5" customHeight="1" x14ac:dyDescent="0.3">
      <c r="A27" s="3">
        <v>3266</v>
      </c>
      <c r="B27" s="4" t="s">
        <v>6</v>
      </c>
      <c r="C27" s="4" t="s">
        <v>17</v>
      </c>
      <c r="D27" s="5">
        <v>19</v>
      </c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3.5" customHeight="1" x14ac:dyDescent="0.3">
      <c r="A28" s="3">
        <v>3267</v>
      </c>
      <c r="B28" s="4" t="s">
        <v>8</v>
      </c>
      <c r="C28" s="4" t="s">
        <v>9</v>
      </c>
      <c r="D28" s="5">
        <v>129</v>
      </c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3.5" customHeight="1" x14ac:dyDescent="0.3">
      <c r="A29" s="3">
        <v>3268</v>
      </c>
      <c r="B29" s="4" t="s">
        <v>6</v>
      </c>
      <c r="C29" s="4" t="s">
        <v>9</v>
      </c>
      <c r="D29" s="5">
        <v>19</v>
      </c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3.5" customHeight="1" x14ac:dyDescent="0.3">
      <c r="A30" s="3">
        <v>3269</v>
      </c>
      <c r="B30" s="4" t="s">
        <v>10</v>
      </c>
      <c r="C30" s="4" t="s">
        <v>14</v>
      </c>
      <c r="D30" s="5">
        <v>59</v>
      </c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3.5" customHeight="1" x14ac:dyDescent="0.3">
      <c r="A31" s="3">
        <v>3270</v>
      </c>
      <c r="B31" s="4" t="s">
        <v>4</v>
      </c>
      <c r="C31" s="4" t="s">
        <v>12</v>
      </c>
      <c r="D31" s="5">
        <v>29</v>
      </c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3.5" customHeight="1" x14ac:dyDescent="0.3">
      <c r="A32" s="3">
        <v>3271</v>
      </c>
      <c r="B32" s="4" t="s">
        <v>10</v>
      </c>
      <c r="C32" s="4" t="s">
        <v>9</v>
      </c>
      <c r="D32" s="5">
        <v>59</v>
      </c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3.5" customHeight="1" x14ac:dyDescent="0.3">
      <c r="A33" s="3">
        <v>3272</v>
      </c>
      <c r="B33" s="4" t="s">
        <v>15</v>
      </c>
      <c r="C33" s="4" t="s">
        <v>18</v>
      </c>
      <c r="D33" s="5">
        <v>199</v>
      </c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3.5" customHeight="1" x14ac:dyDescent="0.3">
      <c r="A34" s="3">
        <v>3273</v>
      </c>
      <c r="B34" s="4" t="s">
        <v>10</v>
      </c>
      <c r="C34" s="4" t="s">
        <v>9</v>
      </c>
      <c r="D34" s="5">
        <v>59</v>
      </c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3.5" customHeight="1" x14ac:dyDescent="0.3">
      <c r="A35" s="3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3.5" customHeight="1" x14ac:dyDescent="0.3">
      <c r="A36" s="3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3.5" customHeight="1" x14ac:dyDescent="0.3">
      <c r="A37" s="3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3.5" customHeight="1" x14ac:dyDescent="0.3">
      <c r="A38" s="3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3.5" customHeight="1" x14ac:dyDescent="0.3">
      <c r="A39" s="3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3.5" customHeight="1" x14ac:dyDescent="0.3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3.5" customHeight="1" x14ac:dyDescent="0.3">
      <c r="A41" s="3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3.5" customHeight="1" x14ac:dyDescent="0.3">
      <c r="A42" s="3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3.5" customHeight="1" x14ac:dyDescent="0.3">
      <c r="A43" s="3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3.5" customHeight="1" x14ac:dyDescent="0.3">
      <c r="A44" s="3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3.5" customHeight="1" x14ac:dyDescent="0.3">
      <c r="A45" s="3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3.5" customHeight="1" x14ac:dyDescent="0.3">
      <c r="A46" s="3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3.5" customHeight="1" x14ac:dyDescent="0.3">
      <c r="A47" s="3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3.5" customHeight="1" x14ac:dyDescent="0.3">
      <c r="A48" s="3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3.5" customHeight="1" x14ac:dyDescent="0.3">
      <c r="A49" s="3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3.5" customHeight="1" x14ac:dyDescent="0.3">
      <c r="A50" s="3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3.5" customHeight="1" x14ac:dyDescent="0.3">
      <c r="A51" s="3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3.5" customHeight="1" x14ac:dyDescent="0.3">
      <c r="A52" s="3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3.5" customHeight="1" x14ac:dyDescent="0.3">
      <c r="A53" s="3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3.5" customHeight="1" x14ac:dyDescent="0.3">
      <c r="A54" s="3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3.5" customHeight="1" x14ac:dyDescent="0.3">
      <c r="A55" s="3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3.5" customHeight="1" x14ac:dyDescent="0.3">
      <c r="A56" s="3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3.5" customHeight="1" x14ac:dyDescent="0.3">
      <c r="A57" s="3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3.5" customHeight="1" x14ac:dyDescent="0.3">
      <c r="A58" s="3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3.5" customHeight="1" x14ac:dyDescent="0.3">
      <c r="A59" s="3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3.5" customHeight="1" x14ac:dyDescent="0.3">
      <c r="A60" s="3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3.5" customHeight="1" x14ac:dyDescent="0.3">
      <c r="A61" s="3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3.5" customHeight="1" x14ac:dyDescent="0.3">
      <c r="A62" s="3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3.5" customHeight="1" x14ac:dyDescent="0.3">
      <c r="A63" s="3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3.5" customHeight="1" x14ac:dyDescent="0.3">
      <c r="A64" s="3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3.5" customHeight="1" x14ac:dyDescent="0.3">
      <c r="A65" s="3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3.5" customHeight="1" x14ac:dyDescent="0.3">
      <c r="A66" s="3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3.5" customHeight="1" x14ac:dyDescent="0.3">
      <c r="A67" s="3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3.5" customHeight="1" x14ac:dyDescent="0.3">
      <c r="A68" s="3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3.5" customHeight="1" x14ac:dyDescent="0.3">
      <c r="A69" s="3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3.5" customHeight="1" x14ac:dyDescent="0.3">
      <c r="A70" s="3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3.5" customHeight="1" x14ac:dyDescent="0.3">
      <c r="A71" s="3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3.5" customHeight="1" x14ac:dyDescent="0.3">
      <c r="A72" s="3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3.5" customHeight="1" x14ac:dyDescent="0.3">
      <c r="A73" s="3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3.5" customHeight="1" x14ac:dyDescent="0.3">
      <c r="A74" s="3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3.5" customHeight="1" x14ac:dyDescent="0.3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3.5" customHeight="1" x14ac:dyDescent="0.3">
      <c r="A76" s="3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3.5" customHeight="1" x14ac:dyDescent="0.3">
      <c r="A77" s="3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3.5" customHeight="1" x14ac:dyDescent="0.3">
      <c r="A78" s="3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3.5" customHeight="1" x14ac:dyDescent="0.3">
      <c r="A79" s="3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3.5" customHeight="1" x14ac:dyDescent="0.3">
      <c r="A80" s="3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3.5" customHeight="1" x14ac:dyDescent="0.3">
      <c r="A81" s="3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3.5" customHeight="1" x14ac:dyDescent="0.3">
      <c r="A82" s="3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3.5" customHeight="1" x14ac:dyDescent="0.3">
      <c r="A83" s="3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3.5" customHeight="1" x14ac:dyDescent="0.3">
      <c r="A84" s="3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3.5" customHeight="1" x14ac:dyDescent="0.3">
      <c r="A85" s="3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3.5" customHeight="1" x14ac:dyDescent="0.3">
      <c r="A86" s="3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3.5" customHeight="1" x14ac:dyDescent="0.3">
      <c r="A87" s="3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3.5" customHeight="1" x14ac:dyDescent="0.3">
      <c r="A88" s="3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3.5" customHeight="1" x14ac:dyDescent="0.3">
      <c r="A89" s="3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3.5" customHeight="1" x14ac:dyDescent="0.3">
      <c r="A90" s="3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3.5" customHeight="1" x14ac:dyDescent="0.3">
      <c r="A91" s="3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3.5" customHeight="1" x14ac:dyDescent="0.3">
      <c r="A92" s="3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3.5" customHeight="1" x14ac:dyDescent="0.3">
      <c r="A93" s="3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3.5" customHeight="1" x14ac:dyDescent="0.3">
      <c r="A94" s="3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3.5" customHeight="1" x14ac:dyDescent="0.3">
      <c r="A95" s="3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3.5" customHeight="1" x14ac:dyDescent="0.3">
      <c r="A96" s="3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3.5" customHeight="1" x14ac:dyDescent="0.3">
      <c r="A97" s="3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3.5" customHeight="1" x14ac:dyDescent="0.3">
      <c r="A98" s="3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3.5" customHeight="1" x14ac:dyDescent="0.3">
      <c r="A99" s="3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3.5" customHeight="1" x14ac:dyDescent="0.3">
      <c r="A100" s="3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3.5" customHeight="1" x14ac:dyDescent="0.3">
      <c r="A101" s="3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3.5" customHeight="1" x14ac:dyDescent="0.3">
      <c r="A102" s="3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3.5" customHeight="1" x14ac:dyDescent="0.3">
      <c r="A103" s="3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3.5" customHeight="1" x14ac:dyDescent="0.3">
      <c r="A104" s="3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3.5" customHeight="1" x14ac:dyDescent="0.3">
      <c r="A105" s="3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3.5" customHeight="1" x14ac:dyDescent="0.3">
      <c r="A106" s="3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3.5" customHeight="1" x14ac:dyDescent="0.3">
      <c r="A107" s="3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3.5" customHeight="1" x14ac:dyDescent="0.3">
      <c r="A108" s="3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3.5" customHeight="1" x14ac:dyDescent="0.3">
      <c r="A109" s="3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3.5" customHeight="1" x14ac:dyDescent="0.3">
      <c r="A110" s="3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3.5" customHeight="1" x14ac:dyDescent="0.3">
      <c r="A111" s="3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3.5" customHeight="1" x14ac:dyDescent="0.3">
      <c r="A112" s="3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3.5" customHeight="1" x14ac:dyDescent="0.3">
      <c r="A113" s="3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3.5" customHeight="1" x14ac:dyDescent="0.3">
      <c r="A114" s="3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3.5" customHeight="1" x14ac:dyDescent="0.3">
      <c r="A115" s="3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3.5" customHeight="1" x14ac:dyDescent="0.3">
      <c r="A116" s="3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3.5" customHeight="1" x14ac:dyDescent="0.3">
      <c r="A117" s="3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3.5" customHeight="1" x14ac:dyDescent="0.3">
      <c r="A118" s="3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3.5" customHeight="1" x14ac:dyDescent="0.3">
      <c r="A119" s="3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3.5" customHeight="1" x14ac:dyDescent="0.3">
      <c r="A120" s="3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3.5" customHeight="1" x14ac:dyDescent="0.3">
      <c r="A121" s="3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3.5" customHeight="1" x14ac:dyDescent="0.3">
      <c r="A122" s="3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3.5" customHeight="1" x14ac:dyDescent="0.3">
      <c r="A123" s="3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3.5" customHeight="1" x14ac:dyDescent="0.3">
      <c r="A124" s="3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3.5" customHeight="1" x14ac:dyDescent="0.3">
      <c r="A125" s="3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3.5" customHeight="1" x14ac:dyDescent="0.3">
      <c r="A126" s="3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3.5" customHeight="1" x14ac:dyDescent="0.3">
      <c r="A127" s="3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3.5" customHeight="1" x14ac:dyDescent="0.3">
      <c r="A128" s="3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3.5" customHeight="1" x14ac:dyDescent="0.3">
      <c r="A129" s="3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3.5" customHeight="1" x14ac:dyDescent="0.3">
      <c r="A130" s="3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3.5" customHeight="1" x14ac:dyDescent="0.3">
      <c r="A131" s="3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3.5" customHeight="1" x14ac:dyDescent="0.3">
      <c r="A132" s="3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3.5" customHeight="1" x14ac:dyDescent="0.3">
      <c r="A133" s="3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3.5" customHeight="1" x14ac:dyDescent="0.3">
      <c r="A134" s="3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3.5" customHeight="1" x14ac:dyDescent="0.3">
      <c r="A135" s="3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3.5" customHeight="1" x14ac:dyDescent="0.3">
      <c r="A136" s="3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3.5" customHeight="1" x14ac:dyDescent="0.3">
      <c r="A137" s="3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3.5" customHeight="1" x14ac:dyDescent="0.3">
      <c r="A138" s="3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3.5" customHeight="1" x14ac:dyDescent="0.3">
      <c r="A139" s="3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3.5" customHeight="1" x14ac:dyDescent="0.3">
      <c r="A140" s="3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3.5" customHeight="1" x14ac:dyDescent="0.3">
      <c r="A141" s="3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3.5" customHeight="1" x14ac:dyDescent="0.3">
      <c r="A142" s="3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3.5" customHeight="1" x14ac:dyDescent="0.3">
      <c r="A143" s="3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3.5" customHeight="1" x14ac:dyDescent="0.3">
      <c r="A144" s="3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3.5" customHeight="1" x14ac:dyDescent="0.3">
      <c r="A145" s="3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3.5" customHeight="1" x14ac:dyDescent="0.3">
      <c r="A146" s="3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3.5" customHeight="1" x14ac:dyDescent="0.3">
      <c r="A147" s="3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3.5" customHeight="1" x14ac:dyDescent="0.3">
      <c r="A148" s="3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3.5" customHeight="1" x14ac:dyDescent="0.3">
      <c r="A149" s="3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3.5" customHeight="1" x14ac:dyDescent="0.3">
      <c r="A150" s="3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3.5" customHeight="1" x14ac:dyDescent="0.3">
      <c r="A151" s="3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3.5" customHeight="1" x14ac:dyDescent="0.3">
      <c r="A152" s="3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3.5" customHeight="1" x14ac:dyDescent="0.3">
      <c r="A153" s="3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3.5" customHeight="1" x14ac:dyDescent="0.3">
      <c r="A154" s="3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3.5" customHeight="1" x14ac:dyDescent="0.3">
      <c r="A155" s="3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3.5" customHeight="1" x14ac:dyDescent="0.3">
      <c r="A156" s="3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3.5" customHeight="1" x14ac:dyDescent="0.3">
      <c r="A157" s="3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3.5" customHeight="1" x14ac:dyDescent="0.3">
      <c r="A158" s="3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3.5" customHeight="1" x14ac:dyDescent="0.3">
      <c r="A159" s="3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3.5" customHeight="1" x14ac:dyDescent="0.3">
      <c r="A160" s="3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3.5" customHeight="1" x14ac:dyDescent="0.3">
      <c r="A161" s="3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3.5" customHeight="1" x14ac:dyDescent="0.3">
      <c r="A162" s="3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3.5" customHeight="1" x14ac:dyDescent="0.3">
      <c r="A163" s="3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3.5" customHeight="1" x14ac:dyDescent="0.3">
      <c r="A164" s="3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3.5" customHeight="1" x14ac:dyDescent="0.3">
      <c r="A165" s="3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3.5" customHeight="1" x14ac:dyDescent="0.3">
      <c r="A166" s="3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3.5" customHeight="1" x14ac:dyDescent="0.3">
      <c r="A167" s="3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3.5" customHeight="1" x14ac:dyDescent="0.3">
      <c r="A168" s="3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3.5" customHeight="1" x14ac:dyDescent="0.3">
      <c r="A169" s="3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3.5" customHeight="1" x14ac:dyDescent="0.3">
      <c r="A170" s="3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3.5" customHeight="1" x14ac:dyDescent="0.3">
      <c r="A171" s="3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3.5" customHeight="1" x14ac:dyDescent="0.3">
      <c r="A172" s="3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3.5" customHeight="1" x14ac:dyDescent="0.3">
      <c r="A173" s="3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3.5" customHeight="1" x14ac:dyDescent="0.3">
      <c r="A174" s="3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3.5" customHeight="1" x14ac:dyDescent="0.3">
      <c r="A175" s="3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3.5" customHeight="1" x14ac:dyDescent="0.3">
      <c r="A176" s="3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3.5" customHeight="1" x14ac:dyDescent="0.3">
      <c r="A177" s="3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3.5" customHeight="1" x14ac:dyDescent="0.3">
      <c r="A178" s="3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3.5" customHeight="1" x14ac:dyDescent="0.3">
      <c r="A179" s="3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3.5" customHeight="1" x14ac:dyDescent="0.3">
      <c r="A180" s="3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3.5" customHeight="1" x14ac:dyDescent="0.3">
      <c r="A181" s="3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3.5" customHeight="1" x14ac:dyDescent="0.3">
      <c r="A182" s="3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3.5" customHeight="1" x14ac:dyDescent="0.3">
      <c r="A183" s="3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3.5" customHeight="1" x14ac:dyDescent="0.3">
      <c r="A184" s="3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3.5" customHeight="1" x14ac:dyDescent="0.3">
      <c r="A185" s="3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3.5" customHeight="1" x14ac:dyDescent="0.3">
      <c r="A186" s="3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3.5" customHeight="1" x14ac:dyDescent="0.3">
      <c r="A187" s="3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3.5" customHeight="1" x14ac:dyDescent="0.3">
      <c r="A188" s="3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3.5" customHeight="1" x14ac:dyDescent="0.3">
      <c r="A189" s="3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3.5" customHeight="1" x14ac:dyDescent="0.3">
      <c r="A190" s="3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3.5" customHeight="1" x14ac:dyDescent="0.3">
      <c r="A191" s="3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3.5" customHeight="1" x14ac:dyDescent="0.3">
      <c r="A192" s="3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3.5" customHeight="1" x14ac:dyDescent="0.3">
      <c r="A193" s="3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3.5" customHeight="1" x14ac:dyDescent="0.3">
      <c r="A194" s="3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3.5" customHeight="1" x14ac:dyDescent="0.3">
      <c r="A195" s="3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3.5" customHeight="1" x14ac:dyDescent="0.3">
      <c r="A196" s="3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3.5" customHeight="1" x14ac:dyDescent="0.3">
      <c r="A197" s="3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3.5" customHeight="1" x14ac:dyDescent="0.3">
      <c r="A198" s="3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3.5" customHeight="1" x14ac:dyDescent="0.3">
      <c r="A199" s="3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3.5" customHeight="1" x14ac:dyDescent="0.3">
      <c r="A200" s="3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3.5" customHeight="1" x14ac:dyDescent="0.3">
      <c r="A201" s="3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3.5" customHeight="1" x14ac:dyDescent="0.3">
      <c r="A202" s="3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3.5" customHeight="1" x14ac:dyDescent="0.3">
      <c r="A203" s="3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3.5" customHeight="1" x14ac:dyDescent="0.3">
      <c r="A204" s="3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3.5" customHeight="1" x14ac:dyDescent="0.3">
      <c r="A205" s="3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3.5" customHeight="1" x14ac:dyDescent="0.3">
      <c r="A206" s="3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3.5" customHeight="1" x14ac:dyDescent="0.3">
      <c r="A207" s="3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3.5" customHeight="1" x14ac:dyDescent="0.3">
      <c r="A208" s="3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3.5" customHeight="1" x14ac:dyDescent="0.3">
      <c r="A209" s="3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3.5" customHeight="1" x14ac:dyDescent="0.3">
      <c r="A210" s="3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3.5" customHeight="1" x14ac:dyDescent="0.3">
      <c r="A211" s="3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3.5" customHeight="1" x14ac:dyDescent="0.3">
      <c r="A212" s="3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3.5" customHeight="1" x14ac:dyDescent="0.3">
      <c r="A213" s="3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3.5" customHeight="1" x14ac:dyDescent="0.3">
      <c r="A214" s="3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3.5" customHeight="1" x14ac:dyDescent="0.3">
      <c r="A215" s="3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3.5" customHeight="1" x14ac:dyDescent="0.3">
      <c r="A216" s="3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3.5" customHeight="1" x14ac:dyDescent="0.3">
      <c r="A217" s="3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3.5" customHeight="1" x14ac:dyDescent="0.3">
      <c r="A218" s="3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3.5" customHeight="1" x14ac:dyDescent="0.3">
      <c r="A219" s="3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3.5" customHeight="1" x14ac:dyDescent="0.3">
      <c r="A220" s="3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3.5" customHeight="1" x14ac:dyDescent="0.3">
      <c r="A221" s="3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3.5" customHeight="1" x14ac:dyDescent="0.3">
      <c r="A222" s="3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3.5" customHeight="1" x14ac:dyDescent="0.3">
      <c r="A223" s="3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3.5" customHeight="1" x14ac:dyDescent="0.3">
      <c r="A224" s="3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3.5" customHeight="1" x14ac:dyDescent="0.3">
      <c r="A225" s="3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3.5" customHeight="1" x14ac:dyDescent="0.3">
      <c r="A226" s="3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3.5" customHeight="1" x14ac:dyDescent="0.3">
      <c r="A227" s="3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3.5" customHeight="1" x14ac:dyDescent="0.3">
      <c r="A228" s="3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3.5" customHeight="1" x14ac:dyDescent="0.3">
      <c r="A229" s="3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3.5" customHeight="1" x14ac:dyDescent="0.3">
      <c r="A230" s="3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3.5" customHeight="1" x14ac:dyDescent="0.3">
      <c r="A231" s="3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3.5" customHeight="1" x14ac:dyDescent="0.3">
      <c r="A232" s="3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3.5" customHeight="1" x14ac:dyDescent="0.3">
      <c r="A233" s="3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3.5" customHeight="1" x14ac:dyDescent="0.3">
      <c r="A234" s="3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3.5" customHeight="1" x14ac:dyDescent="0.3">
      <c r="A235" s="3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3.5" customHeight="1" x14ac:dyDescent="0.3">
      <c r="A236" s="3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3.5" customHeight="1" x14ac:dyDescent="0.3">
      <c r="A237" s="3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3.5" customHeight="1" x14ac:dyDescent="0.3">
      <c r="A238" s="3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3.5" customHeight="1" x14ac:dyDescent="0.3">
      <c r="A239" s="3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3.5" customHeight="1" x14ac:dyDescent="0.3">
      <c r="A240" s="3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3.5" customHeight="1" x14ac:dyDescent="0.3">
      <c r="A241" s="3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3.5" customHeight="1" x14ac:dyDescent="0.3">
      <c r="A242" s="3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3.5" customHeight="1" x14ac:dyDescent="0.3">
      <c r="A243" s="3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3.5" customHeight="1" x14ac:dyDescent="0.3">
      <c r="A244" s="3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3.5" customHeight="1" x14ac:dyDescent="0.3">
      <c r="A245" s="3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3.5" customHeight="1" x14ac:dyDescent="0.3">
      <c r="A246" s="3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3.5" customHeight="1" x14ac:dyDescent="0.3">
      <c r="A247" s="3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3.5" customHeight="1" x14ac:dyDescent="0.3">
      <c r="A248" s="3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3.5" customHeight="1" x14ac:dyDescent="0.3">
      <c r="A249" s="3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3.5" customHeight="1" x14ac:dyDescent="0.3">
      <c r="A250" s="3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3.5" customHeight="1" x14ac:dyDescent="0.3">
      <c r="A251" s="3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3.5" customHeight="1" x14ac:dyDescent="0.3">
      <c r="A252" s="3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3.5" customHeight="1" x14ac:dyDescent="0.3">
      <c r="A253" s="3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3.5" customHeight="1" x14ac:dyDescent="0.3">
      <c r="A254" s="3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3.5" customHeight="1" x14ac:dyDescent="0.3">
      <c r="A255" s="3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3.5" customHeight="1" x14ac:dyDescent="0.3">
      <c r="A256" s="3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3.5" customHeight="1" x14ac:dyDescent="0.3">
      <c r="A257" s="3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3.5" customHeight="1" x14ac:dyDescent="0.3">
      <c r="A258" s="3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3.5" customHeight="1" x14ac:dyDescent="0.3">
      <c r="A259" s="3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3.5" customHeight="1" x14ac:dyDescent="0.3">
      <c r="A260" s="3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3.5" customHeight="1" x14ac:dyDescent="0.3">
      <c r="A261" s="3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3.5" customHeight="1" x14ac:dyDescent="0.3">
      <c r="A262" s="3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3.5" customHeight="1" x14ac:dyDescent="0.3">
      <c r="A263" s="3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3.5" customHeight="1" x14ac:dyDescent="0.3">
      <c r="A264" s="3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3.5" customHeight="1" x14ac:dyDescent="0.3">
      <c r="A265" s="3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3.5" customHeight="1" x14ac:dyDescent="0.3">
      <c r="A266" s="3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3.5" customHeight="1" x14ac:dyDescent="0.3">
      <c r="A267" s="3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3.5" customHeight="1" x14ac:dyDescent="0.3">
      <c r="A268" s="3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3.5" customHeight="1" x14ac:dyDescent="0.3">
      <c r="A269" s="3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3.5" customHeight="1" x14ac:dyDescent="0.3">
      <c r="A270" s="3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3.5" customHeight="1" x14ac:dyDescent="0.3">
      <c r="A271" s="3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3.5" customHeight="1" x14ac:dyDescent="0.3">
      <c r="A272" s="3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3.5" customHeight="1" x14ac:dyDescent="0.3">
      <c r="A273" s="3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3.5" customHeight="1" x14ac:dyDescent="0.3">
      <c r="A274" s="3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3.5" customHeight="1" x14ac:dyDescent="0.3">
      <c r="A275" s="3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3.5" customHeight="1" x14ac:dyDescent="0.3">
      <c r="A276" s="3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3.5" customHeight="1" x14ac:dyDescent="0.3">
      <c r="A277" s="3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3.5" customHeight="1" x14ac:dyDescent="0.3">
      <c r="A278" s="3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3.5" customHeight="1" x14ac:dyDescent="0.3">
      <c r="A279" s="3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3.5" customHeight="1" x14ac:dyDescent="0.3">
      <c r="A280" s="3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3.5" customHeight="1" x14ac:dyDescent="0.3">
      <c r="A281" s="3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3.5" customHeight="1" x14ac:dyDescent="0.3">
      <c r="A282" s="3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3.5" customHeight="1" x14ac:dyDescent="0.3">
      <c r="A283" s="3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3.5" customHeight="1" x14ac:dyDescent="0.3">
      <c r="A284" s="3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3.5" customHeight="1" x14ac:dyDescent="0.3">
      <c r="A285" s="3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3.5" customHeight="1" x14ac:dyDescent="0.3">
      <c r="A286" s="3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3.5" customHeight="1" x14ac:dyDescent="0.3">
      <c r="A287" s="3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3.5" customHeight="1" x14ac:dyDescent="0.3">
      <c r="A288" s="3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3.5" customHeight="1" x14ac:dyDescent="0.3">
      <c r="A289" s="3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3.5" customHeight="1" x14ac:dyDescent="0.3">
      <c r="A290" s="3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3.5" customHeight="1" x14ac:dyDescent="0.3">
      <c r="A291" s="3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3.5" customHeight="1" x14ac:dyDescent="0.3">
      <c r="A292" s="3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3.5" customHeight="1" x14ac:dyDescent="0.3">
      <c r="A293" s="3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3.5" customHeight="1" x14ac:dyDescent="0.3">
      <c r="A294" s="3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3.5" customHeight="1" x14ac:dyDescent="0.3">
      <c r="A295" s="3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3.5" customHeight="1" x14ac:dyDescent="0.3">
      <c r="A296" s="3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3.5" customHeight="1" x14ac:dyDescent="0.3">
      <c r="A297" s="3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3.5" customHeight="1" x14ac:dyDescent="0.3">
      <c r="A298" s="3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3.5" customHeight="1" x14ac:dyDescent="0.3">
      <c r="A299" s="3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3.5" customHeight="1" x14ac:dyDescent="0.3">
      <c r="A300" s="3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3.5" customHeight="1" x14ac:dyDescent="0.3">
      <c r="A301" s="3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3.5" customHeight="1" x14ac:dyDescent="0.3">
      <c r="A302" s="3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3.5" customHeight="1" x14ac:dyDescent="0.3">
      <c r="A303" s="3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3.5" customHeight="1" x14ac:dyDescent="0.3">
      <c r="A304" s="3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3.5" customHeight="1" x14ac:dyDescent="0.3">
      <c r="A305" s="3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3.5" customHeight="1" x14ac:dyDescent="0.3">
      <c r="A306" s="3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3.5" customHeight="1" x14ac:dyDescent="0.3">
      <c r="A307" s="3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3.5" customHeight="1" x14ac:dyDescent="0.3">
      <c r="A308" s="3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3.5" customHeight="1" x14ac:dyDescent="0.3">
      <c r="A309" s="3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3.5" customHeight="1" x14ac:dyDescent="0.3">
      <c r="A310" s="3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3.5" customHeight="1" x14ac:dyDescent="0.3">
      <c r="A311" s="3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3.5" customHeight="1" x14ac:dyDescent="0.3">
      <c r="A312" s="3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3.5" customHeight="1" x14ac:dyDescent="0.3">
      <c r="A313" s="3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3.5" customHeight="1" x14ac:dyDescent="0.3">
      <c r="A314" s="3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3.5" customHeight="1" x14ac:dyDescent="0.3">
      <c r="A315" s="3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3.5" customHeight="1" x14ac:dyDescent="0.3">
      <c r="A316" s="3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3.5" customHeight="1" x14ac:dyDescent="0.3">
      <c r="A317" s="3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3.5" customHeight="1" x14ac:dyDescent="0.3">
      <c r="A318" s="3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3.5" customHeight="1" x14ac:dyDescent="0.3">
      <c r="A319" s="3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3.5" customHeight="1" x14ac:dyDescent="0.3">
      <c r="A320" s="3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3.5" customHeight="1" x14ac:dyDescent="0.3">
      <c r="A321" s="3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3.5" customHeight="1" x14ac:dyDescent="0.3">
      <c r="A322" s="3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3.5" customHeight="1" x14ac:dyDescent="0.3">
      <c r="A323" s="3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3.5" customHeight="1" x14ac:dyDescent="0.3">
      <c r="A324" s="3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3.5" customHeight="1" x14ac:dyDescent="0.3">
      <c r="A325" s="3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3.5" customHeight="1" x14ac:dyDescent="0.3">
      <c r="A326" s="3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3.5" customHeight="1" x14ac:dyDescent="0.3">
      <c r="A327" s="3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3.5" customHeight="1" x14ac:dyDescent="0.3">
      <c r="A328" s="3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3.5" customHeight="1" x14ac:dyDescent="0.3">
      <c r="A329" s="3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3.5" customHeight="1" x14ac:dyDescent="0.3">
      <c r="A330" s="3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3.5" customHeight="1" x14ac:dyDescent="0.3">
      <c r="A331" s="3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3.5" customHeight="1" x14ac:dyDescent="0.3">
      <c r="A332" s="3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3.5" customHeight="1" x14ac:dyDescent="0.3">
      <c r="A333" s="3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3.5" customHeight="1" x14ac:dyDescent="0.3">
      <c r="A334" s="3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3.5" customHeight="1" x14ac:dyDescent="0.3">
      <c r="A335" s="3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3.5" customHeight="1" x14ac:dyDescent="0.3">
      <c r="A336" s="3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3.5" customHeight="1" x14ac:dyDescent="0.3">
      <c r="A337" s="3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3.5" customHeight="1" x14ac:dyDescent="0.3">
      <c r="A338" s="3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3.5" customHeight="1" x14ac:dyDescent="0.3">
      <c r="A339" s="3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3.5" customHeight="1" x14ac:dyDescent="0.3">
      <c r="A340" s="3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3.5" customHeight="1" x14ac:dyDescent="0.3">
      <c r="A341" s="3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3.5" customHeight="1" x14ac:dyDescent="0.3">
      <c r="A342" s="3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3.5" customHeight="1" x14ac:dyDescent="0.3">
      <c r="A343" s="3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3.5" customHeight="1" x14ac:dyDescent="0.3">
      <c r="A344" s="3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3.5" customHeight="1" x14ac:dyDescent="0.3">
      <c r="A345" s="3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3.5" customHeight="1" x14ac:dyDescent="0.3">
      <c r="A346" s="3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3.5" customHeight="1" x14ac:dyDescent="0.3">
      <c r="A347" s="3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3.5" customHeight="1" x14ac:dyDescent="0.3">
      <c r="A348" s="3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3.5" customHeight="1" x14ac:dyDescent="0.3">
      <c r="A349" s="3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3.5" customHeight="1" x14ac:dyDescent="0.3">
      <c r="A350" s="3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3.5" customHeight="1" x14ac:dyDescent="0.3">
      <c r="A351" s="3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3.5" customHeight="1" x14ac:dyDescent="0.3">
      <c r="A352" s="3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3.5" customHeight="1" x14ac:dyDescent="0.3">
      <c r="A353" s="3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3.5" customHeight="1" x14ac:dyDescent="0.3">
      <c r="A354" s="3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3.5" customHeight="1" x14ac:dyDescent="0.3">
      <c r="A355" s="3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3.5" customHeight="1" x14ac:dyDescent="0.3">
      <c r="A356" s="3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3.5" customHeight="1" x14ac:dyDescent="0.3">
      <c r="A357" s="3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3.5" customHeight="1" x14ac:dyDescent="0.3">
      <c r="A358" s="3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3.5" customHeight="1" x14ac:dyDescent="0.3">
      <c r="A359" s="3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3.5" customHeight="1" x14ac:dyDescent="0.3">
      <c r="A360" s="3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3.5" customHeight="1" x14ac:dyDescent="0.3">
      <c r="A361" s="3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3.5" customHeight="1" x14ac:dyDescent="0.3">
      <c r="A362" s="3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3.5" customHeight="1" x14ac:dyDescent="0.3">
      <c r="A363" s="3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3.5" customHeight="1" x14ac:dyDescent="0.3">
      <c r="A364" s="3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3.5" customHeight="1" x14ac:dyDescent="0.3">
      <c r="A365" s="3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3.5" customHeight="1" x14ac:dyDescent="0.3">
      <c r="A366" s="3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3.5" customHeight="1" x14ac:dyDescent="0.3">
      <c r="A367" s="3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3.5" customHeight="1" x14ac:dyDescent="0.3">
      <c r="A368" s="3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3.5" customHeight="1" x14ac:dyDescent="0.3">
      <c r="A369" s="3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3.5" customHeight="1" x14ac:dyDescent="0.3">
      <c r="A370" s="3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3.5" customHeight="1" x14ac:dyDescent="0.3">
      <c r="A371" s="3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3.5" customHeight="1" x14ac:dyDescent="0.3">
      <c r="A372" s="3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3.5" customHeight="1" x14ac:dyDescent="0.3">
      <c r="A373" s="3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3.5" customHeight="1" x14ac:dyDescent="0.3">
      <c r="A374" s="3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3.5" customHeight="1" x14ac:dyDescent="0.3">
      <c r="A375" s="3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3.5" customHeight="1" x14ac:dyDescent="0.3">
      <c r="A376" s="3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3.5" customHeight="1" x14ac:dyDescent="0.3">
      <c r="A377" s="3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3.5" customHeight="1" x14ac:dyDescent="0.3">
      <c r="A378" s="3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3.5" customHeight="1" x14ac:dyDescent="0.3">
      <c r="A379" s="3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3.5" customHeight="1" x14ac:dyDescent="0.3">
      <c r="A380" s="3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3.5" customHeight="1" x14ac:dyDescent="0.3">
      <c r="A381" s="3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3.5" customHeight="1" x14ac:dyDescent="0.3">
      <c r="A382" s="3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3.5" customHeight="1" x14ac:dyDescent="0.3">
      <c r="A383" s="3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3.5" customHeight="1" x14ac:dyDescent="0.3">
      <c r="A384" s="3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3.5" customHeight="1" x14ac:dyDescent="0.3">
      <c r="A385" s="3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3.5" customHeight="1" x14ac:dyDescent="0.3">
      <c r="A386" s="3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3.5" customHeight="1" x14ac:dyDescent="0.3">
      <c r="A387" s="3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3.5" customHeight="1" x14ac:dyDescent="0.3">
      <c r="A388" s="3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3.5" customHeight="1" x14ac:dyDescent="0.3">
      <c r="A389" s="3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3.5" customHeight="1" x14ac:dyDescent="0.3">
      <c r="A390" s="3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3.5" customHeight="1" x14ac:dyDescent="0.3">
      <c r="A391" s="3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3.5" customHeight="1" x14ac:dyDescent="0.3">
      <c r="A392" s="3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3.5" customHeight="1" x14ac:dyDescent="0.3">
      <c r="A393" s="3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3.5" customHeight="1" x14ac:dyDescent="0.3">
      <c r="A394" s="3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3.5" customHeight="1" x14ac:dyDescent="0.3">
      <c r="A395" s="3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3.5" customHeight="1" x14ac:dyDescent="0.3">
      <c r="A396" s="3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3.5" customHeight="1" x14ac:dyDescent="0.3">
      <c r="A397" s="3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3.5" customHeight="1" x14ac:dyDescent="0.3">
      <c r="A398" s="3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3.5" customHeight="1" x14ac:dyDescent="0.3">
      <c r="A399" s="3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3.5" customHeight="1" x14ac:dyDescent="0.3">
      <c r="A400" s="3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3.5" customHeight="1" x14ac:dyDescent="0.3">
      <c r="A401" s="3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3.5" customHeight="1" x14ac:dyDescent="0.3">
      <c r="A402" s="3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3.5" customHeight="1" x14ac:dyDescent="0.3">
      <c r="A403" s="3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3.5" customHeight="1" x14ac:dyDescent="0.3">
      <c r="A404" s="3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3.5" customHeight="1" x14ac:dyDescent="0.3">
      <c r="A405" s="3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3.5" customHeight="1" x14ac:dyDescent="0.3">
      <c r="A406" s="3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3.5" customHeight="1" x14ac:dyDescent="0.3">
      <c r="A407" s="3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3.5" customHeight="1" x14ac:dyDescent="0.3">
      <c r="A408" s="3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3.5" customHeight="1" x14ac:dyDescent="0.3">
      <c r="A409" s="3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3.5" customHeight="1" x14ac:dyDescent="0.3">
      <c r="A410" s="3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3.5" customHeight="1" x14ac:dyDescent="0.3">
      <c r="A411" s="3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3.5" customHeight="1" x14ac:dyDescent="0.3">
      <c r="A412" s="3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3.5" customHeight="1" x14ac:dyDescent="0.3">
      <c r="A413" s="3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3.5" customHeight="1" x14ac:dyDescent="0.3">
      <c r="A414" s="3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3.5" customHeight="1" x14ac:dyDescent="0.3">
      <c r="A415" s="3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3.5" customHeight="1" x14ac:dyDescent="0.3">
      <c r="A416" s="3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3.5" customHeight="1" x14ac:dyDescent="0.3">
      <c r="A417" s="3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3.5" customHeight="1" x14ac:dyDescent="0.3">
      <c r="A418" s="3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3.5" customHeight="1" x14ac:dyDescent="0.3">
      <c r="A419" s="3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3.5" customHeight="1" x14ac:dyDescent="0.3">
      <c r="A420" s="3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3.5" customHeight="1" x14ac:dyDescent="0.3">
      <c r="A421" s="3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3.5" customHeight="1" x14ac:dyDescent="0.3">
      <c r="A422" s="3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3.5" customHeight="1" x14ac:dyDescent="0.3">
      <c r="A423" s="3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3.5" customHeight="1" x14ac:dyDescent="0.3">
      <c r="A424" s="3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3.5" customHeight="1" x14ac:dyDescent="0.3">
      <c r="A425" s="3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3.5" customHeight="1" x14ac:dyDescent="0.3">
      <c r="A426" s="3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3.5" customHeight="1" x14ac:dyDescent="0.3">
      <c r="A427" s="3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3.5" customHeight="1" x14ac:dyDescent="0.3">
      <c r="A428" s="3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3.5" customHeight="1" x14ac:dyDescent="0.3">
      <c r="A429" s="3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3.5" customHeight="1" x14ac:dyDescent="0.3">
      <c r="A430" s="3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3.5" customHeight="1" x14ac:dyDescent="0.3">
      <c r="A431" s="3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3.5" customHeight="1" x14ac:dyDescent="0.3">
      <c r="A432" s="3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3.5" customHeight="1" x14ac:dyDescent="0.3">
      <c r="A433" s="3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3.5" customHeight="1" x14ac:dyDescent="0.3">
      <c r="A434" s="3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3.5" customHeight="1" x14ac:dyDescent="0.3">
      <c r="A435" s="3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3.5" customHeight="1" x14ac:dyDescent="0.3">
      <c r="A436" s="3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3.5" customHeight="1" x14ac:dyDescent="0.3">
      <c r="A437" s="3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3.5" customHeight="1" x14ac:dyDescent="0.3">
      <c r="A438" s="3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3.5" customHeight="1" x14ac:dyDescent="0.3">
      <c r="A439" s="3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3.5" customHeight="1" x14ac:dyDescent="0.3">
      <c r="A440" s="3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3.5" customHeight="1" x14ac:dyDescent="0.3">
      <c r="A441" s="3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3.5" customHeight="1" x14ac:dyDescent="0.3">
      <c r="A442" s="3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3.5" customHeight="1" x14ac:dyDescent="0.3">
      <c r="A443" s="3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3.5" customHeight="1" x14ac:dyDescent="0.3">
      <c r="A444" s="3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3.5" customHeight="1" x14ac:dyDescent="0.3">
      <c r="A445" s="3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3.5" customHeight="1" x14ac:dyDescent="0.3">
      <c r="A446" s="3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3.5" customHeight="1" x14ac:dyDescent="0.3">
      <c r="A447" s="3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3.5" customHeight="1" x14ac:dyDescent="0.3">
      <c r="A448" s="3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3.5" customHeight="1" x14ac:dyDescent="0.3">
      <c r="A449" s="3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3.5" customHeight="1" x14ac:dyDescent="0.3">
      <c r="A450" s="3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3.5" customHeight="1" x14ac:dyDescent="0.3">
      <c r="A451" s="3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3.5" customHeight="1" x14ac:dyDescent="0.3">
      <c r="A452" s="3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3.5" customHeight="1" x14ac:dyDescent="0.3">
      <c r="A453" s="3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3.5" customHeight="1" x14ac:dyDescent="0.3">
      <c r="A454" s="3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3.5" customHeight="1" x14ac:dyDescent="0.3">
      <c r="A455" s="3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3.5" customHeight="1" x14ac:dyDescent="0.3">
      <c r="A456" s="3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3.5" customHeight="1" x14ac:dyDescent="0.3">
      <c r="A457" s="3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3.5" customHeight="1" x14ac:dyDescent="0.3">
      <c r="A458" s="3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3.5" customHeight="1" x14ac:dyDescent="0.3">
      <c r="A459" s="3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3.5" customHeight="1" x14ac:dyDescent="0.3">
      <c r="A460" s="3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3.5" customHeight="1" x14ac:dyDescent="0.3">
      <c r="A461" s="3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3.5" customHeight="1" x14ac:dyDescent="0.3">
      <c r="A462" s="3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3.5" customHeight="1" x14ac:dyDescent="0.3">
      <c r="A463" s="3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3.5" customHeight="1" x14ac:dyDescent="0.3">
      <c r="A464" s="3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3.5" customHeight="1" x14ac:dyDescent="0.3">
      <c r="A465" s="3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3.5" customHeight="1" x14ac:dyDescent="0.3">
      <c r="A466" s="3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3.5" customHeight="1" x14ac:dyDescent="0.3">
      <c r="A467" s="3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3.5" customHeight="1" x14ac:dyDescent="0.3">
      <c r="A468" s="3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3.5" customHeight="1" x14ac:dyDescent="0.3">
      <c r="A469" s="3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3.5" customHeight="1" x14ac:dyDescent="0.3">
      <c r="A470" s="3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3.5" customHeight="1" x14ac:dyDescent="0.3">
      <c r="A471" s="3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3.5" customHeight="1" x14ac:dyDescent="0.3">
      <c r="A472" s="3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3.5" customHeight="1" x14ac:dyDescent="0.3">
      <c r="A473" s="3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3.5" customHeight="1" x14ac:dyDescent="0.3">
      <c r="A474" s="3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3.5" customHeight="1" x14ac:dyDescent="0.3">
      <c r="A475" s="3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3.5" customHeight="1" x14ac:dyDescent="0.3">
      <c r="A476" s="3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3.5" customHeight="1" x14ac:dyDescent="0.3">
      <c r="A477" s="3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3.5" customHeight="1" x14ac:dyDescent="0.3">
      <c r="A478" s="3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3.5" customHeight="1" x14ac:dyDescent="0.3">
      <c r="A479" s="3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3.5" customHeight="1" x14ac:dyDescent="0.3">
      <c r="A480" s="3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3.5" customHeight="1" x14ac:dyDescent="0.3">
      <c r="A481" s="3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3.5" customHeight="1" x14ac:dyDescent="0.3">
      <c r="A482" s="3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3.5" customHeight="1" x14ac:dyDescent="0.3">
      <c r="A483" s="3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3.5" customHeight="1" x14ac:dyDescent="0.3">
      <c r="A484" s="3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3.5" customHeight="1" x14ac:dyDescent="0.3">
      <c r="A485" s="3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3.5" customHeight="1" x14ac:dyDescent="0.3">
      <c r="A486" s="3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3.5" customHeight="1" x14ac:dyDescent="0.3">
      <c r="A487" s="3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3.5" customHeight="1" x14ac:dyDescent="0.3">
      <c r="A488" s="3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3.5" customHeight="1" x14ac:dyDescent="0.3">
      <c r="A489" s="3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3.5" customHeight="1" x14ac:dyDescent="0.3">
      <c r="A490" s="3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3.5" customHeight="1" x14ac:dyDescent="0.3">
      <c r="A491" s="3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3.5" customHeight="1" x14ac:dyDescent="0.3">
      <c r="A492" s="3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3.5" customHeight="1" x14ac:dyDescent="0.3">
      <c r="A493" s="3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3.5" customHeight="1" x14ac:dyDescent="0.3">
      <c r="A494" s="3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3.5" customHeight="1" x14ac:dyDescent="0.3">
      <c r="A495" s="3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3.5" customHeight="1" x14ac:dyDescent="0.3">
      <c r="A496" s="3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3.5" customHeight="1" x14ac:dyDescent="0.3">
      <c r="A497" s="3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3.5" customHeight="1" x14ac:dyDescent="0.3">
      <c r="A498" s="3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3.5" customHeight="1" x14ac:dyDescent="0.3">
      <c r="A499" s="3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3.5" customHeight="1" x14ac:dyDescent="0.3">
      <c r="A500" s="3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3.5" customHeight="1" x14ac:dyDescent="0.3">
      <c r="A501" s="3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3.5" customHeight="1" x14ac:dyDescent="0.3">
      <c r="A502" s="3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3.5" customHeight="1" x14ac:dyDescent="0.3">
      <c r="A503" s="3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3.5" customHeight="1" x14ac:dyDescent="0.3">
      <c r="A504" s="3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3.5" customHeight="1" x14ac:dyDescent="0.3">
      <c r="A505" s="3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3.5" customHeight="1" x14ac:dyDescent="0.3">
      <c r="A506" s="3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3.5" customHeight="1" x14ac:dyDescent="0.3">
      <c r="A507" s="3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3.5" customHeight="1" x14ac:dyDescent="0.3">
      <c r="A508" s="3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3.5" customHeight="1" x14ac:dyDescent="0.3">
      <c r="A509" s="3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3.5" customHeight="1" x14ac:dyDescent="0.3">
      <c r="A510" s="3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3.5" customHeight="1" x14ac:dyDescent="0.3">
      <c r="A511" s="3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3.5" customHeight="1" x14ac:dyDescent="0.3">
      <c r="A512" s="3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3.5" customHeight="1" x14ac:dyDescent="0.3">
      <c r="A513" s="3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3.5" customHeight="1" x14ac:dyDescent="0.3">
      <c r="A514" s="3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3.5" customHeight="1" x14ac:dyDescent="0.3">
      <c r="A515" s="3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3.5" customHeight="1" x14ac:dyDescent="0.3">
      <c r="A516" s="3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3.5" customHeight="1" x14ac:dyDescent="0.3">
      <c r="A517" s="3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3.5" customHeight="1" x14ac:dyDescent="0.3">
      <c r="A518" s="3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3.5" customHeight="1" x14ac:dyDescent="0.3">
      <c r="A519" s="3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3.5" customHeight="1" x14ac:dyDescent="0.3">
      <c r="A520" s="3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3.5" customHeight="1" x14ac:dyDescent="0.3">
      <c r="A521" s="3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3.5" customHeight="1" x14ac:dyDescent="0.3">
      <c r="A522" s="3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3.5" customHeight="1" x14ac:dyDescent="0.3">
      <c r="A523" s="3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3.5" customHeight="1" x14ac:dyDescent="0.3">
      <c r="A524" s="3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3.5" customHeight="1" x14ac:dyDescent="0.3">
      <c r="A525" s="3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3.5" customHeight="1" x14ac:dyDescent="0.3">
      <c r="A526" s="3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3.5" customHeight="1" x14ac:dyDescent="0.3">
      <c r="A527" s="3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3.5" customHeight="1" x14ac:dyDescent="0.3">
      <c r="A528" s="3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3.5" customHeight="1" x14ac:dyDescent="0.3">
      <c r="A529" s="3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3.5" customHeight="1" x14ac:dyDescent="0.3">
      <c r="A530" s="3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3.5" customHeight="1" x14ac:dyDescent="0.3">
      <c r="A531" s="3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3.5" customHeight="1" x14ac:dyDescent="0.3">
      <c r="A532" s="3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3.5" customHeight="1" x14ac:dyDescent="0.3">
      <c r="A533" s="3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3.5" customHeight="1" x14ac:dyDescent="0.3">
      <c r="A534" s="3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3.5" customHeight="1" x14ac:dyDescent="0.3">
      <c r="A535" s="3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3.5" customHeight="1" x14ac:dyDescent="0.3">
      <c r="A536" s="3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3.5" customHeight="1" x14ac:dyDescent="0.3">
      <c r="A537" s="3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3.5" customHeight="1" x14ac:dyDescent="0.3">
      <c r="A538" s="3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3.5" customHeight="1" x14ac:dyDescent="0.3">
      <c r="A539" s="3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3.5" customHeight="1" x14ac:dyDescent="0.3">
      <c r="A540" s="3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3.5" customHeight="1" x14ac:dyDescent="0.3">
      <c r="A541" s="3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3.5" customHeight="1" x14ac:dyDescent="0.3">
      <c r="A542" s="3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3.5" customHeight="1" x14ac:dyDescent="0.3">
      <c r="A543" s="3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3.5" customHeight="1" x14ac:dyDescent="0.3">
      <c r="A544" s="3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3.5" customHeight="1" x14ac:dyDescent="0.3">
      <c r="A545" s="3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3.5" customHeight="1" x14ac:dyDescent="0.3">
      <c r="A546" s="3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3.5" customHeight="1" x14ac:dyDescent="0.3">
      <c r="A547" s="3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3.5" customHeight="1" x14ac:dyDescent="0.3">
      <c r="A548" s="3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3.5" customHeight="1" x14ac:dyDescent="0.3">
      <c r="A549" s="3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3.5" customHeight="1" x14ac:dyDescent="0.3">
      <c r="A550" s="3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3.5" customHeight="1" x14ac:dyDescent="0.3">
      <c r="A551" s="3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3.5" customHeight="1" x14ac:dyDescent="0.3">
      <c r="A552" s="3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3.5" customHeight="1" x14ac:dyDescent="0.3">
      <c r="A553" s="3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3.5" customHeight="1" x14ac:dyDescent="0.3">
      <c r="A554" s="3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3.5" customHeight="1" x14ac:dyDescent="0.3">
      <c r="A555" s="3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3.5" customHeight="1" x14ac:dyDescent="0.3">
      <c r="A556" s="3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3.5" customHeight="1" x14ac:dyDescent="0.3">
      <c r="A557" s="3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3.5" customHeight="1" x14ac:dyDescent="0.3">
      <c r="A558" s="3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3.5" customHeight="1" x14ac:dyDescent="0.3">
      <c r="A559" s="3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3.5" customHeight="1" x14ac:dyDescent="0.3">
      <c r="A560" s="3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3.5" customHeight="1" x14ac:dyDescent="0.3">
      <c r="A561" s="3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3.5" customHeight="1" x14ac:dyDescent="0.3">
      <c r="A562" s="3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3.5" customHeight="1" x14ac:dyDescent="0.3">
      <c r="A563" s="3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3.5" customHeight="1" x14ac:dyDescent="0.3">
      <c r="A564" s="3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3.5" customHeight="1" x14ac:dyDescent="0.3">
      <c r="A565" s="3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3.5" customHeight="1" x14ac:dyDescent="0.3">
      <c r="A566" s="3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3.5" customHeight="1" x14ac:dyDescent="0.3">
      <c r="A567" s="3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3.5" customHeight="1" x14ac:dyDescent="0.3">
      <c r="A568" s="3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3.5" customHeight="1" x14ac:dyDescent="0.3">
      <c r="A569" s="3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3.5" customHeight="1" x14ac:dyDescent="0.3">
      <c r="A570" s="3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3.5" customHeight="1" x14ac:dyDescent="0.3">
      <c r="A571" s="3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3.5" customHeight="1" x14ac:dyDescent="0.3">
      <c r="A572" s="3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3.5" customHeight="1" x14ac:dyDescent="0.3">
      <c r="A573" s="3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3.5" customHeight="1" x14ac:dyDescent="0.3">
      <c r="A574" s="3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3.5" customHeight="1" x14ac:dyDescent="0.3">
      <c r="A575" s="3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3.5" customHeight="1" x14ac:dyDescent="0.3">
      <c r="A576" s="3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3.5" customHeight="1" x14ac:dyDescent="0.3">
      <c r="A577" s="3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3.5" customHeight="1" x14ac:dyDescent="0.3">
      <c r="A578" s="3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3.5" customHeight="1" x14ac:dyDescent="0.3">
      <c r="A579" s="3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3.5" customHeight="1" x14ac:dyDescent="0.3">
      <c r="A580" s="3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3.5" customHeight="1" x14ac:dyDescent="0.3">
      <c r="A581" s="3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3.5" customHeight="1" x14ac:dyDescent="0.3">
      <c r="A582" s="3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3.5" customHeight="1" x14ac:dyDescent="0.3">
      <c r="A583" s="3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3.5" customHeight="1" x14ac:dyDescent="0.3">
      <c r="A584" s="3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3.5" customHeight="1" x14ac:dyDescent="0.3">
      <c r="A585" s="3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3.5" customHeight="1" x14ac:dyDescent="0.3">
      <c r="A586" s="3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3.5" customHeight="1" x14ac:dyDescent="0.3">
      <c r="A587" s="3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3.5" customHeight="1" x14ac:dyDescent="0.3">
      <c r="A588" s="3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3.5" customHeight="1" x14ac:dyDescent="0.3">
      <c r="A589" s="3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3.5" customHeight="1" x14ac:dyDescent="0.3">
      <c r="A590" s="3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3.5" customHeight="1" x14ac:dyDescent="0.3">
      <c r="A591" s="3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3.5" customHeight="1" x14ac:dyDescent="0.3">
      <c r="A592" s="3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3.5" customHeight="1" x14ac:dyDescent="0.3">
      <c r="A593" s="3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3.5" customHeight="1" x14ac:dyDescent="0.3">
      <c r="A594" s="3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3.5" customHeight="1" x14ac:dyDescent="0.3">
      <c r="A595" s="3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3.5" customHeight="1" x14ac:dyDescent="0.3">
      <c r="A596" s="3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3.5" customHeight="1" x14ac:dyDescent="0.3">
      <c r="A597" s="3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3.5" customHeight="1" x14ac:dyDescent="0.3">
      <c r="A598" s="3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3.5" customHeight="1" x14ac:dyDescent="0.3">
      <c r="A599" s="3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3.5" customHeight="1" x14ac:dyDescent="0.3">
      <c r="A600" s="3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3.5" customHeight="1" x14ac:dyDescent="0.3">
      <c r="A601" s="3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3.5" customHeight="1" x14ac:dyDescent="0.3">
      <c r="A602" s="3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3.5" customHeight="1" x14ac:dyDescent="0.3">
      <c r="A603" s="3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3.5" customHeight="1" x14ac:dyDescent="0.3">
      <c r="A604" s="3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3.5" customHeight="1" x14ac:dyDescent="0.3">
      <c r="A605" s="3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3.5" customHeight="1" x14ac:dyDescent="0.3">
      <c r="A606" s="3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3.5" customHeight="1" x14ac:dyDescent="0.3">
      <c r="A607" s="3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3.5" customHeight="1" x14ac:dyDescent="0.3">
      <c r="A608" s="3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3.5" customHeight="1" x14ac:dyDescent="0.3">
      <c r="A609" s="3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3.5" customHeight="1" x14ac:dyDescent="0.3">
      <c r="A610" s="3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3.5" customHeight="1" x14ac:dyDescent="0.3">
      <c r="A611" s="3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3.5" customHeight="1" x14ac:dyDescent="0.3">
      <c r="A612" s="3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3.5" customHeight="1" x14ac:dyDescent="0.3">
      <c r="A613" s="3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3.5" customHeight="1" x14ac:dyDescent="0.3">
      <c r="A614" s="3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3.5" customHeight="1" x14ac:dyDescent="0.3">
      <c r="A615" s="3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3.5" customHeight="1" x14ac:dyDescent="0.3">
      <c r="A616" s="3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3.5" customHeight="1" x14ac:dyDescent="0.3">
      <c r="A617" s="3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3.5" customHeight="1" x14ac:dyDescent="0.3">
      <c r="A618" s="3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3.5" customHeight="1" x14ac:dyDescent="0.3">
      <c r="A619" s="3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3.5" customHeight="1" x14ac:dyDescent="0.3">
      <c r="A620" s="3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3.5" customHeight="1" x14ac:dyDescent="0.3">
      <c r="A621" s="3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3.5" customHeight="1" x14ac:dyDescent="0.3">
      <c r="A622" s="3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3.5" customHeight="1" x14ac:dyDescent="0.3">
      <c r="A623" s="3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3.5" customHeight="1" x14ac:dyDescent="0.3">
      <c r="A624" s="3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3.5" customHeight="1" x14ac:dyDescent="0.3">
      <c r="A625" s="3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3.5" customHeight="1" x14ac:dyDescent="0.3">
      <c r="A626" s="3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3.5" customHeight="1" x14ac:dyDescent="0.3">
      <c r="A627" s="3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3.5" customHeight="1" x14ac:dyDescent="0.3">
      <c r="A628" s="3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3.5" customHeight="1" x14ac:dyDescent="0.3">
      <c r="A629" s="3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3.5" customHeight="1" x14ac:dyDescent="0.3">
      <c r="A630" s="3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3.5" customHeight="1" x14ac:dyDescent="0.3">
      <c r="A631" s="3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3.5" customHeight="1" x14ac:dyDescent="0.3">
      <c r="A632" s="3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3.5" customHeight="1" x14ac:dyDescent="0.3">
      <c r="A633" s="3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3.5" customHeight="1" x14ac:dyDescent="0.3">
      <c r="A634" s="3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3.5" customHeight="1" x14ac:dyDescent="0.3">
      <c r="A635" s="3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3.5" customHeight="1" x14ac:dyDescent="0.3">
      <c r="A636" s="3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3.5" customHeight="1" x14ac:dyDescent="0.3">
      <c r="A637" s="3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3.5" customHeight="1" x14ac:dyDescent="0.3">
      <c r="A638" s="3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3.5" customHeight="1" x14ac:dyDescent="0.3">
      <c r="A639" s="3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3.5" customHeight="1" x14ac:dyDescent="0.3">
      <c r="A640" s="3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3.5" customHeight="1" x14ac:dyDescent="0.3">
      <c r="A641" s="3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3.5" customHeight="1" x14ac:dyDescent="0.3">
      <c r="A642" s="3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3.5" customHeight="1" x14ac:dyDescent="0.3">
      <c r="A643" s="3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3.5" customHeight="1" x14ac:dyDescent="0.3">
      <c r="A644" s="3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3.5" customHeight="1" x14ac:dyDescent="0.3">
      <c r="A645" s="3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3.5" customHeight="1" x14ac:dyDescent="0.3">
      <c r="A646" s="3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3.5" customHeight="1" x14ac:dyDescent="0.3">
      <c r="A647" s="3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3.5" customHeight="1" x14ac:dyDescent="0.3">
      <c r="A648" s="3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3.5" customHeight="1" x14ac:dyDescent="0.3">
      <c r="A649" s="3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3.5" customHeight="1" x14ac:dyDescent="0.3">
      <c r="A650" s="3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3.5" customHeight="1" x14ac:dyDescent="0.3">
      <c r="A651" s="3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3.5" customHeight="1" x14ac:dyDescent="0.3">
      <c r="A652" s="3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3.5" customHeight="1" x14ac:dyDescent="0.3">
      <c r="A653" s="3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3.5" customHeight="1" x14ac:dyDescent="0.3">
      <c r="A654" s="3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3.5" customHeight="1" x14ac:dyDescent="0.3">
      <c r="A655" s="3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3.5" customHeight="1" x14ac:dyDescent="0.3">
      <c r="A656" s="3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3.5" customHeight="1" x14ac:dyDescent="0.3">
      <c r="A657" s="3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3.5" customHeight="1" x14ac:dyDescent="0.3">
      <c r="A658" s="3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3.5" customHeight="1" x14ac:dyDescent="0.3">
      <c r="A659" s="3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3.5" customHeight="1" x14ac:dyDescent="0.3">
      <c r="A660" s="3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3.5" customHeight="1" x14ac:dyDescent="0.3">
      <c r="A661" s="3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3.5" customHeight="1" x14ac:dyDescent="0.3">
      <c r="A662" s="3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3.5" customHeight="1" x14ac:dyDescent="0.3">
      <c r="A663" s="3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3.5" customHeight="1" x14ac:dyDescent="0.3">
      <c r="A664" s="3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3.5" customHeight="1" x14ac:dyDescent="0.3">
      <c r="A665" s="3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3.5" customHeight="1" x14ac:dyDescent="0.3">
      <c r="A666" s="3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3.5" customHeight="1" x14ac:dyDescent="0.3">
      <c r="A667" s="3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3.5" customHeight="1" x14ac:dyDescent="0.3">
      <c r="A668" s="3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3.5" customHeight="1" x14ac:dyDescent="0.3">
      <c r="A669" s="3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3.5" customHeight="1" x14ac:dyDescent="0.3">
      <c r="A670" s="3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3.5" customHeight="1" x14ac:dyDescent="0.3">
      <c r="A671" s="3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3.5" customHeight="1" x14ac:dyDescent="0.3">
      <c r="A672" s="3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3.5" customHeight="1" x14ac:dyDescent="0.3">
      <c r="A673" s="3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3.5" customHeight="1" x14ac:dyDescent="0.3">
      <c r="A674" s="3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3.5" customHeight="1" x14ac:dyDescent="0.3">
      <c r="A675" s="3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3.5" customHeight="1" x14ac:dyDescent="0.3">
      <c r="A676" s="3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3.5" customHeight="1" x14ac:dyDescent="0.3">
      <c r="A677" s="3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3.5" customHeight="1" x14ac:dyDescent="0.3">
      <c r="A678" s="3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3.5" customHeight="1" x14ac:dyDescent="0.3">
      <c r="A679" s="3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3.5" customHeight="1" x14ac:dyDescent="0.3">
      <c r="A680" s="3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3.5" customHeight="1" x14ac:dyDescent="0.3">
      <c r="A681" s="3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3.5" customHeight="1" x14ac:dyDescent="0.3">
      <c r="A682" s="3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3.5" customHeight="1" x14ac:dyDescent="0.3">
      <c r="A683" s="3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3.5" customHeight="1" x14ac:dyDescent="0.3">
      <c r="A684" s="3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3.5" customHeight="1" x14ac:dyDescent="0.3">
      <c r="A685" s="3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3.5" customHeight="1" x14ac:dyDescent="0.3">
      <c r="A686" s="3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3.5" customHeight="1" x14ac:dyDescent="0.3">
      <c r="A687" s="3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3.5" customHeight="1" x14ac:dyDescent="0.3">
      <c r="A688" s="3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3.5" customHeight="1" x14ac:dyDescent="0.3">
      <c r="A689" s="3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3.5" customHeight="1" x14ac:dyDescent="0.3">
      <c r="A690" s="3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3.5" customHeight="1" x14ac:dyDescent="0.3">
      <c r="A691" s="3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3.5" customHeight="1" x14ac:dyDescent="0.3">
      <c r="A692" s="3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3.5" customHeight="1" x14ac:dyDescent="0.3">
      <c r="A693" s="3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3.5" customHeight="1" x14ac:dyDescent="0.3">
      <c r="A694" s="3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3.5" customHeight="1" x14ac:dyDescent="0.3">
      <c r="A695" s="3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3.5" customHeight="1" x14ac:dyDescent="0.3">
      <c r="A696" s="3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3.5" customHeight="1" x14ac:dyDescent="0.3">
      <c r="A697" s="3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3.5" customHeight="1" x14ac:dyDescent="0.3">
      <c r="A698" s="3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3.5" customHeight="1" x14ac:dyDescent="0.3">
      <c r="A699" s="3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3.5" customHeight="1" x14ac:dyDescent="0.3">
      <c r="A700" s="3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3.5" customHeight="1" x14ac:dyDescent="0.3">
      <c r="A701" s="3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3.5" customHeight="1" x14ac:dyDescent="0.3">
      <c r="A702" s="3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3.5" customHeight="1" x14ac:dyDescent="0.3">
      <c r="A703" s="3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3.5" customHeight="1" x14ac:dyDescent="0.3">
      <c r="A704" s="3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3.5" customHeight="1" x14ac:dyDescent="0.3">
      <c r="A705" s="3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3.5" customHeight="1" x14ac:dyDescent="0.3">
      <c r="A706" s="3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3.5" customHeight="1" x14ac:dyDescent="0.3">
      <c r="A707" s="3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3.5" customHeight="1" x14ac:dyDescent="0.3">
      <c r="A708" s="3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3.5" customHeight="1" x14ac:dyDescent="0.3">
      <c r="A709" s="3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3.5" customHeight="1" x14ac:dyDescent="0.3">
      <c r="A710" s="3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3.5" customHeight="1" x14ac:dyDescent="0.3">
      <c r="A711" s="3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3.5" customHeight="1" x14ac:dyDescent="0.3">
      <c r="A712" s="3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3.5" customHeight="1" x14ac:dyDescent="0.3">
      <c r="A713" s="3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3.5" customHeight="1" x14ac:dyDescent="0.3">
      <c r="A714" s="3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3.5" customHeight="1" x14ac:dyDescent="0.3">
      <c r="A715" s="3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3.5" customHeight="1" x14ac:dyDescent="0.3">
      <c r="A716" s="3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3.5" customHeight="1" x14ac:dyDescent="0.3">
      <c r="A717" s="3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3.5" customHeight="1" x14ac:dyDescent="0.3">
      <c r="A718" s="3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3.5" customHeight="1" x14ac:dyDescent="0.3">
      <c r="A719" s="3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3.5" customHeight="1" x14ac:dyDescent="0.3">
      <c r="A720" s="3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3.5" customHeight="1" x14ac:dyDescent="0.3">
      <c r="A721" s="3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3.5" customHeight="1" x14ac:dyDescent="0.3">
      <c r="A722" s="3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3.5" customHeight="1" x14ac:dyDescent="0.3">
      <c r="A723" s="3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3.5" customHeight="1" x14ac:dyDescent="0.3">
      <c r="A724" s="3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3.5" customHeight="1" x14ac:dyDescent="0.3">
      <c r="A725" s="3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3.5" customHeight="1" x14ac:dyDescent="0.3">
      <c r="A726" s="3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3.5" customHeight="1" x14ac:dyDescent="0.3">
      <c r="A727" s="3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3.5" customHeight="1" x14ac:dyDescent="0.3">
      <c r="A728" s="3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3.5" customHeight="1" x14ac:dyDescent="0.3">
      <c r="A729" s="3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3.5" customHeight="1" x14ac:dyDescent="0.3">
      <c r="A730" s="3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3.5" customHeight="1" x14ac:dyDescent="0.3">
      <c r="A731" s="3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3.5" customHeight="1" x14ac:dyDescent="0.3">
      <c r="A732" s="3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3.5" customHeight="1" x14ac:dyDescent="0.3">
      <c r="A733" s="3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3.5" customHeight="1" x14ac:dyDescent="0.3">
      <c r="A734" s="3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3.5" customHeight="1" x14ac:dyDescent="0.3">
      <c r="A735" s="3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3.5" customHeight="1" x14ac:dyDescent="0.3">
      <c r="A736" s="3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3.5" customHeight="1" x14ac:dyDescent="0.3">
      <c r="A737" s="3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3.5" customHeight="1" x14ac:dyDescent="0.3">
      <c r="A738" s="3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3.5" customHeight="1" x14ac:dyDescent="0.3">
      <c r="A739" s="3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3.5" customHeight="1" x14ac:dyDescent="0.3">
      <c r="A740" s="3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3.5" customHeight="1" x14ac:dyDescent="0.3">
      <c r="A741" s="3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3.5" customHeight="1" x14ac:dyDescent="0.3">
      <c r="A742" s="3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3.5" customHeight="1" x14ac:dyDescent="0.3">
      <c r="A743" s="3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3.5" customHeight="1" x14ac:dyDescent="0.3">
      <c r="A744" s="3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3.5" customHeight="1" x14ac:dyDescent="0.3">
      <c r="A745" s="3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3.5" customHeight="1" x14ac:dyDescent="0.3">
      <c r="A746" s="3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3.5" customHeight="1" x14ac:dyDescent="0.3">
      <c r="A747" s="3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3.5" customHeight="1" x14ac:dyDescent="0.3">
      <c r="A748" s="3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3.5" customHeight="1" x14ac:dyDescent="0.3">
      <c r="A749" s="3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3.5" customHeight="1" x14ac:dyDescent="0.3">
      <c r="A750" s="3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3.5" customHeight="1" x14ac:dyDescent="0.3">
      <c r="A751" s="3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3.5" customHeight="1" x14ac:dyDescent="0.3">
      <c r="A752" s="3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3.5" customHeight="1" x14ac:dyDescent="0.3">
      <c r="A753" s="3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3.5" customHeight="1" x14ac:dyDescent="0.3">
      <c r="A754" s="3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3.5" customHeight="1" x14ac:dyDescent="0.3">
      <c r="A755" s="3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3.5" customHeight="1" x14ac:dyDescent="0.3">
      <c r="A756" s="3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3.5" customHeight="1" x14ac:dyDescent="0.3">
      <c r="A757" s="3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3.5" customHeight="1" x14ac:dyDescent="0.3">
      <c r="A758" s="3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3.5" customHeight="1" x14ac:dyDescent="0.3">
      <c r="A759" s="3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3.5" customHeight="1" x14ac:dyDescent="0.3">
      <c r="A760" s="3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3.5" customHeight="1" x14ac:dyDescent="0.3">
      <c r="A761" s="3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3.5" customHeight="1" x14ac:dyDescent="0.3">
      <c r="A762" s="3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3.5" customHeight="1" x14ac:dyDescent="0.3">
      <c r="A763" s="3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3.5" customHeight="1" x14ac:dyDescent="0.3">
      <c r="A764" s="3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3.5" customHeight="1" x14ac:dyDescent="0.3">
      <c r="A765" s="3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3.5" customHeight="1" x14ac:dyDescent="0.3">
      <c r="A766" s="3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3.5" customHeight="1" x14ac:dyDescent="0.3">
      <c r="A767" s="3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3.5" customHeight="1" x14ac:dyDescent="0.3">
      <c r="A768" s="3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3.5" customHeight="1" x14ac:dyDescent="0.3">
      <c r="A769" s="3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3.5" customHeight="1" x14ac:dyDescent="0.3">
      <c r="A770" s="3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3.5" customHeight="1" x14ac:dyDescent="0.3">
      <c r="A771" s="3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3.5" customHeight="1" x14ac:dyDescent="0.3">
      <c r="A772" s="3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3.5" customHeight="1" x14ac:dyDescent="0.3">
      <c r="A773" s="3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3.5" customHeight="1" x14ac:dyDescent="0.3">
      <c r="A774" s="3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3.5" customHeight="1" x14ac:dyDescent="0.3">
      <c r="A775" s="3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3.5" customHeight="1" x14ac:dyDescent="0.3">
      <c r="A776" s="3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3.5" customHeight="1" x14ac:dyDescent="0.3">
      <c r="A777" s="3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3.5" customHeight="1" x14ac:dyDescent="0.3">
      <c r="A778" s="3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3.5" customHeight="1" x14ac:dyDescent="0.3">
      <c r="A779" s="3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3.5" customHeight="1" x14ac:dyDescent="0.3">
      <c r="A780" s="3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3.5" customHeight="1" x14ac:dyDescent="0.3">
      <c r="A781" s="3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3.5" customHeight="1" x14ac:dyDescent="0.3">
      <c r="A782" s="3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3.5" customHeight="1" x14ac:dyDescent="0.3">
      <c r="A783" s="3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3.5" customHeight="1" x14ac:dyDescent="0.3">
      <c r="A784" s="3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3.5" customHeight="1" x14ac:dyDescent="0.3">
      <c r="A785" s="3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3.5" customHeight="1" x14ac:dyDescent="0.3">
      <c r="A786" s="3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3.5" customHeight="1" x14ac:dyDescent="0.3">
      <c r="A787" s="3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3.5" customHeight="1" x14ac:dyDescent="0.3">
      <c r="A788" s="3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3.5" customHeight="1" x14ac:dyDescent="0.3">
      <c r="A789" s="3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3.5" customHeight="1" x14ac:dyDescent="0.3">
      <c r="A790" s="3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3.5" customHeight="1" x14ac:dyDescent="0.3">
      <c r="A791" s="3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3.5" customHeight="1" x14ac:dyDescent="0.3">
      <c r="A792" s="3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3.5" customHeight="1" x14ac:dyDescent="0.3">
      <c r="A793" s="3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3.5" customHeight="1" x14ac:dyDescent="0.3">
      <c r="A794" s="3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3.5" customHeight="1" x14ac:dyDescent="0.3">
      <c r="A795" s="3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3.5" customHeight="1" x14ac:dyDescent="0.3">
      <c r="A796" s="3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3.5" customHeight="1" x14ac:dyDescent="0.3">
      <c r="A797" s="3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3.5" customHeight="1" x14ac:dyDescent="0.3">
      <c r="A798" s="3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3.5" customHeight="1" x14ac:dyDescent="0.3">
      <c r="A799" s="3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3.5" customHeight="1" x14ac:dyDescent="0.3">
      <c r="A800" s="3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3.5" customHeight="1" x14ac:dyDescent="0.3">
      <c r="A801" s="3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3.5" customHeight="1" x14ac:dyDescent="0.3">
      <c r="A802" s="3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3.5" customHeight="1" x14ac:dyDescent="0.3">
      <c r="A803" s="3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3.5" customHeight="1" x14ac:dyDescent="0.3">
      <c r="A804" s="3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3.5" customHeight="1" x14ac:dyDescent="0.3">
      <c r="A805" s="3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3.5" customHeight="1" x14ac:dyDescent="0.3">
      <c r="A806" s="3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3.5" customHeight="1" x14ac:dyDescent="0.3">
      <c r="A807" s="3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3.5" customHeight="1" x14ac:dyDescent="0.3">
      <c r="A808" s="3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3.5" customHeight="1" x14ac:dyDescent="0.3">
      <c r="A809" s="3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3.5" customHeight="1" x14ac:dyDescent="0.3">
      <c r="A810" s="3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3.5" customHeight="1" x14ac:dyDescent="0.3">
      <c r="A811" s="3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3.5" customHeight="1" x14ac:dyDescent="0.3">
      <c r="A812" s="3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3.5" customHeight="1" x14ac:dyDescent="0.3">
      <c r="A813" s="3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3.5" customHeight="1" x14ac:dyDescent="0.3">
      <c r="A814" s="3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3.5" customHeight="1" x14ac:dyDescent="0.3">
      <c r="A815" s="3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3.5" customHeight="1" x14ac:dyDescent="0.3">
      <c r="A816" s="3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3.5" customHeight="1" x14ac:dyDescent="0.3">
      <c r="A817" s="3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3.5" customHeight="1" x14ac:dyDescent="0.3">
      <c r="A818" s="3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3.5" customHeight="1" x14ac:dyDescent="0.3">
      <c r="A819" s="3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3.5" customHeight="1" x14ac:dyDescent="0.3">
      <c r="A820" s="3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3.5" customHeight="1" x14ac:dyDescent="0.3">
      <c r="A821" s="3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3.5" customHeight="1" x14ac:dyDescent="0.3">
      <c r="A822" s="3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3.5" customHeight="1" x14ac:dyDescent="0.3">
      <c r="A823" s="3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3.5" customHeight="1" x14ac:dyDescent="0.3">
      <c r="A824" s="3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3.5" customHeight="1" x14ac:dyDescent="0.3">
      <c r="A825" s="3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3.5" customHeight="1" x14ac:dyDescent="0.3">
      <c r="A826" s="3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3.5" customHeight="1" x14ac:dyDescent="0.3">
      <c r="A827" s="3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3.5" customHeight="1" x14ac:dyDescent="0.3">
      <c r="A828" s="3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3.5" customHeight="1" x14ac:dyDescent="0.3">
      <c r="A829" s="3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3.5" customHeight="1" x14ac:dyDescent="0.3">
      <c r="A830" s="3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3.5" customHeight="1" x14ac:dyDescent="0.3">
      <c r="A831" s="3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3.5" customHeight="1" x14ac:dyDescent="0.3">
      <c r="A832" s="3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3.5" customHeight="1" x14ac:dyDescent="0.3">
      <c r="A833" s="3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3.5" customHeight="1" x14ac:dyDescent="0.3">
      <c r="A834" s="3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3.5" customHeight="1" x14ac:dyDescent="0.3">
      <c r="A835" s="3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3.5" customHeight="1" x14ac:dyDescent="0.3">
      <c r="A836" s="3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3.5" customHeight="1" x14ac:dyDescent="0.3">
      <c r="A837" s="3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3.5" customHeight="1" x14ac:dyDescent="0.3">
      <c r="A838" s="3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3.5" customHeight="1" x14ac:dyDescent="0.3">
      <c r="A839" s="3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3.5" customHeight="1" x14ac:dyDescent="0.3">
      <c r="A840" s="3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3.5" customHeight="1" x14ac:dyDescent="0.3">
      <c r="A841" s="3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3.5" customHeight="1" x14ac:dyDescent="0.3">
      <c r="A842" s="3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3.5" customHeight="1" x14ac:dyDescent="0.3">
      <c r="A843" s="3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3.5" customHeight="1" x14ac:dyDescent="0.3">
      <c r="A844" s="3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3.5" customHeight="1" x14ac:dyDescent="0.3">
      <c r="A845" s="3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3.5" customHeight="1" x14ac:dyDescent="0.3">
      <c r="A846" s="3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3.5" customHeight="1" x14ac:dyDescent="0.3">
      <c r="A847" s="3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3.5" customHeight="1" x14ac:dyDescent="0.3">
      <c r="A848" s="3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3.5" customHeight="1" x14ac:dyDescent="0.3">
      <c r="A849" s="3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3.5" customHeight="1" x14ac:dyDescent="0.3">
      <c r="A850" s="3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3.5" customHeight="1" x14ac:dyDescent="0.3">
      <c r="A851" s="3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3.5" customHeight="1" x14ac:dyDescent="0.3">
      <c r="A852" s="3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3.5" customHeight="1" x14ac:dyDescent="0.3">
      <c r="A853" s="3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3.5" customHeight="1" x14ac:dyDescent="0.3">
      <c r="A854" s="3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3.5" customHeight="1" x14ac:dyDescent="0.3">
      <c r="A855" s="3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3.5" customHeight="1" x14ac:dyDescent="0.3">
      <c r="A856" s="3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3.5" customHeight="1" x14ac:dyDescent="0.3">
      <c r="A857" s="3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3.5" customHeight="1" x14ac:dyDescent="0.3">
      <c r="A858" s="3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3.5" customHeight="1" x14ac:dyDescent="0.3">
      <c r="A859" s="3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3.5" customHeight="1" x14ac:dyDescent="0.3">
      <c r="A860" s="3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3.5" customHeight="1" x14ac:dyDescent="0.3">
      <c r="A861" s="3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3.5" customHeight="1" x14ac:dyDescent="0.3">
      <c r="A862" s="3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3.5" customHeight="1" x14ac:dyDescent="0.3">
      <c r="A863" s="3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3.5" customHeight="1" x14ac:dyDescent="0.3">
      <c r="A864" s="3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3.5" customHeight="1" x14ac:dyDescent="0.3">
      <c r="A865" s="3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3.5" customHeight="1" x14ac:dyDescent="0.3">
      <c r="A866" s="3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3.5" customHeight="1" x14ac:dyDescent="0.3">
      <c r="A867" s="3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3.5" customHeight="1" x14ac:dyDescent="0.3">
      <c r="A868" s="3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3.5" customHeight="1" x14ac:dyDescent="0.3">
      <c r="A869" s="3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3.5" customHeight="1" x14ac:dyDescent="0.3">
      <c r="A870" s="3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3.5" customHeight="1" x14ac:dyDescent="0.3">
      <c r="A871" s="3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3.5" customHeight="1" x14ac:dyDescent="0.3">
      <c r="A872" s="3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3.5" customHeight="1" x14ac:dyDescent="0.3">
      <c r="A873" s="3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3.5" customHeight="1" x14ac:dyDescent="0.3">
      <c r="A874" s="3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3.5" customHeight="1" x14ac:dyDescent="0.3">
      <c r="A875" s="3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3.5" customHeight="1" x14ac:dyDescent="0.3">
      <c r="A876" s="3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3.5" customHeight="1" x14ac:dyDescent="0.3">
      <c r="A877" s="3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3.5" customHeight="1" x14ac:dyDescent="0.3">
      <c r="A878" s="3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3.5" customHeight="1" x14ac:dyDescent="0.3">
      <c r="A879" s="3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3.5" customHeight="1" x14ac:dyDescent="0.3">
      <c r="A880" s="3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3.5" customHeight="1" x14ac:dyDescent="0.3">
      <c r="A881" s="3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3.5" customHeight="1" x14ac:dyDescent="0.3">
      <c r="A882" s="3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3.5" customHeight="1" x14ac:dyDescent="0.3">
      <c r="A883" s="3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3.5" customHeight="1" x14ac:dyDescent="0.3">
      <c r="A884" s="3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3.5" customHeight="1" x14ac:dyDescent="0.3">
      <c r="A885" s="3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3.5" customHeight="1" x14ac:dyDescent="0.3">
      <c r="A886" s="3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3.5" customHeight="1" x14ac:dyDescent="0.3">
      <c r="A887" s="3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3.5" customHeight="1" x14ac:dyDescent="0.3">
      <c r="A888" s="3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3.5" customHeight="1" x14ac:dyDescent="0.3">
      <c r="A889" s="3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3.5" customHeight="1" x14ac:dyDescent="0.3">
      <c r="A890" s="3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3.5" customHeight="1" x14ac:dyDescent="0.3">
      <c r="A891" s="3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3.5" customHeight="1" x14ac:dyDescent="0.3">
      <c r="A892" s="3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3.5" customHeight="1" x14ac:dyDescent="0.3">
      <c r="A893" s="3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3.5" customHeight="1" x14ac:dyDescent="0.3">
      <c r="A894" s="3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3.5" customHeight="1" x14ac:dyDescent="0.3">
      <c r="A895" s="3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3.5" customHeight="1" x14ac:dyDescent="0.3">
      <c r="A896" s="3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3.5" customHeight="1" x14ac:dyDescent="0.3">
      <c r="A897" s="3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3.5" customHeight="1" x14ac:dyDescent="0.3">
      <c r="A898" s="3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3.5" customHeight="1" x14ac:dyDescent="0.3">
      <c r="A899" s="3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3.5" customHeight="1" x14ac:dyDescent="0.3">
      <c r="A900" s="3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3.5" customHeight="1" x14ac:dyDescent="0.3">
      <c r="A901" s="3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3.5" customHeight="1" x14ac:dyDescent="0.3">
      <c r="A902" s="3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3.5" customHeight="1" x14ac:dyDescent="0.3">
      <c r="A903" s="3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3.5" customHeight="1" x14ac:dyDescent="0.3">
      <c r="A904" s="3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3.5" customHeight="1" x14ac:dyDescent="0.3">
      <c r="A905" s="3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3.5" customHeight="1" x14ac:dyDescent="0.3">
      <c r="A906" s="3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3.5" customHeight="1" x14ac:dyDescent="0.3">
      <c r="A907" s="3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3.5" customHeight="1" x14ac:dyDescent="0.3">
      <c r="A908" s="3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3.5" customHeight="1" x14ac:dyDescent="0.3">
      <c r="A909" s="3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3.5" customHeight="1" x14ac:dyDescent="0.3">
      <c r="A910" s="3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3.5" customHeight="1" x14ac:dyDescent="0.3">
      <c r="A911" s="3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3.5" customHeight="1" x14ac:dyDescent="0.3">
      <c r="A912" s="3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3.5" customHeight="1" x14ac:dyDescent="0.3">
      <c r="A913" s="3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3.5" customHeight="1" x14ac:dyDescent="0.3">
      <c r="A914" s="3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3.5" customHeight="1" x14ac:dyDescent="0.3">
      <c r="A915" s="3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3.5" customHeight="1" x14ac:dyDescent="0.3">
      <c r="A916" s="3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3.5" customHeight="1" x14ac:dyDescent="0.3">
      <c r="A917" s="3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3.5" customHeight="1" x14ac:dyDescent="0.3">
      <c r="A918" s="3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3.5" customHeight="1" x14ac:dyDescent="0.3">
      <c r="A919" s="3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3.5" customHeight="1" x14ac:dyDescent="0.3">
      <c r="A920" s="3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3.5" customHeight="1" x14ac:dyDescent="0.3">
      <c r="A921" s="3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3.5" customHeight="1" x14ac:dyDescent="0.3">
      <c r="A922" s="3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3.5" customHeight="1" x14ac:dyDescent="0.3">
      <c r="A923" s="3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3.5" customHeight="1" x14ac:dyDescent="0.3">
      <c r="A924" s="3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3.5" customHeight="1" x14ac:dyDescent="0.3">
      <c r="A925" s="3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3.5" customHeight="1" x14ac:dyDescent="0.3">
      <c r="A926" s="3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3.5" customHeight="1" x14ac:dyDescent="0.3">
      <c r="A927" s="3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3.5" customHeight="1" x14ac:dyDescent="0.3">
      <c r="A928" s="3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3.5" customHeight="1" x14ac:dyDescent="0.3">
      <c r="A929" s="3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3.5" customHeight="1" x14ac:dyDescent="0.3">
      <c r="A930" s="3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3.5" customHeight="1" x14ac:dyDescent="0.3">
      <c r="A931" s="3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3.5" customHeight="1" x14ac:dyDescent="0.3">
      <c r="A932" s="3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3.5" customHeight="1" x14ac:dyDescent="0.3">
      <c r="A933" s="3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3.5" customHeight="1" x14ac:dyDescent="0.3">
      <c r="A934" s="3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3.5" customHeight="1" x14ac:dyDescent="0.3">
      <c r="A935" s="3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3.5" customHeight="1" x14ac:dyDescent="0.3">
      <c r="A936" s="3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3.5" customHeight="1" x14ac:dyDescent="0.3">
      <c r="A937" s="3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3.5" customHeight="1" x14ac:dyDescent="0.3">
      <c r="A938" s="3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3.5" customHeight="1" x14ac:dyDescent="0.3">
      <c r="A939" s="3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3.5" customHeight="1" x14ac:dyDescent="0.3">
      <c r="A940" s="3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3.5" customHeight="1" x14ac:dyDescent="0.3">
      <c r="A941" s="3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3.5" customHeight="1" x14ac:dyDescent="0.3">
      <c r="A942" s="3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3.5" customHeight="1" x14ac:dyDescent="0.3">
      <c r="A943" s="3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3.5" customHeight="1" x14ac:dyDescent="0.3">
      <c r="A944" s="3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3.5" customHeight="1" x14ac:dyDescent="0.3">
      <c r="A945" s="3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3.5" customHeight="1" x14ac:dyDescent="0.3">
      <c r="A946" s="3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3.5" customHeight="1" x14ac:dyDescent="0.3">
      <c r="A947" s="3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3.5" customHeight="1" x14ac:dyDescent="0.3">
      <c r="A948" s="3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3.5" customHeight="1" x14ac:dyDescent="0.3">
      <c r="A949" s="3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3.5" customHeight="1" x14ac:dyDescent="0.3">
      <c r="A950" s="3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3.5" customHeight="1" x14ac:dyDescent="0.3">
      <c r="A951" s="3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3.5" customHeight="1" x14ac:dyDescent="0.3">
      <c r="A952" s="3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3.5" customHeight="1" x14ac:dyDescent="0.3">
      <c r="A953" s="3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3.5" customHeight="1" x14ac:dyDescent="0.3">
      <c r="A954" s="3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3.5" customHeight="1" x14ac:dyDescent="0.3">
      <c r="A955" s="3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3.5" customHeight="1" x14ac:dyDescent="0.3">
      <c r="A956" s="3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3.5" customHeight="1" x14ac:dyDescent="0.3">
      <c r="A957" s="3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3.5" customHeight="1" x14ac:dyDescent="0.3">
      <c r="A958" s="3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3.5" customHeight="1" x14ac:dyDescent="0.3">
      <c r="A959" s="3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3.5" customHeight="1" x14ac:dyDescent="0.3">
      <c r="A960" s="3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3.5" customHeight="1" x14ac:dyDescent="0.3">
      <c r="A961" s="3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3.5" customHeight="1" x14ac:dyDescent="0.3">
      <c r="A962" s="3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3.5" customHeight="1" x14ac:dyDescent="0.3">
      <c r="A963" s="3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3.5" customHeight="1" x14ac:dyDescent="0.3">
      <c r="A964" s="3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3.5" customHeight="1" x14ac:dyDescent="0.3">
      <c r="A965" s="3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3.5" customHeight="1" x14ac:dyDescent="0.3">
      <c r="A966" s="3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3.5" customHeight="1" x14ac:dyDescent="0.3">
      <c r="A967" s="3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3.5" customHeight="1" x14ac:dyDescent="0.3">
      <c r="A968" s="3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3.5" customHeight="1" x14ac:dyDescent="0.3">
      <c r="A969" s="3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3.5" customHeight="1" x14ac:dyDescent="0.3">
      <c r="A970" s="3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3.5" customHeight="1" x14ac:dyDescent="0.3">
      <c r="A971" s="3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3.5" customHeight="1" x14ac:dyDescent="0.3">
      <c r="A972" s="3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3.5" customHeight="1" x14ac:dyDescent="0.3">
      <c r="A973" s="3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3.5" customHeight="1" x14ac:dyDescent="0.3">
      <c r="A974" s="3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3.5" customHeight="1" x14ac:dyDescent="0.3">
      <c r="A975" s="3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3.5" customHeight="1" x14ac:dyDescent="0.3">
      <c r="A976" s="3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3.5" customHeight="1" x14ac:dyDescent="0.3">
      <c r="A977" s="3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3.5" customHeight="1" x14ac:dyDescent="0.3">
      <c r="A978" s="3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3.5" customHeight="1" x14ac:dyDescent="0.3">
      <c r="A979" s="3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3.5" customHeight="1" x14ac:dyDescent="0.3">
      <c r="A980" s="3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3.5" customHeight="1" x14ac:dyDescent="0.3">
      <c r="A981" s="3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3.5" customHeight="1" x14ac:dyDescent="0.3">
      <c r="A982" s="3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3.5" customHeight="1" x14ac:dyDescent="0.3">
      <c r="A983" s="3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3.5" customHeight="1" x14ac:dyDescent="0.3">
      <c r="A984" s="3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3.5" customHeight="1" x14ac:dyDescent="0.3">
      <c r="A985" s="3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3.5" customHeight="1" x14ac:dyDescent="0.3">
      <c r="A986" s="3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3.5" customHeight="1" x14ac:dyDescent="0.3">
      <c r="A987" s="3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3.5" customHeight="1" x14ac:dyDescent="0.3">
      <c r="A988" s="3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3.5" customHeight="1" x14ac:dyDescent="0.3">
      <c r="A989" s="3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3.5" customHeight="1" x14ac:dyDescent="0.3">
      <c r="A990" s="3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3.5" customHeight="1" x14ac:dyDescent="0.3">
      <c r="A991" s="3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3.5" customHeight="1" x14ac:dyDescent="0.3">
      <c r="A992" s="3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3.5" customHeight="1" x14ac:dyDescent="0.3">
      <c r="A993" s="3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3.5" customHeight="1" x14ac:dyDescent="0.3">
      <c r="A994" s="3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3.5" customHeight="1" x14ac:dyDescent="0.3">
      <c r="A995" s="3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3.5" customHeight="1" x14ac:dyDescent="0.3">
      <c r="A996" s="3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3.5" customHeight="1" x14ac:dyDescent="0.3">
      <c r="A997" s="3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3.5" customHeight="1" x14ac:dyDescent="0.3">
      <c r="A998" s="3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3.5" customHeight="1" x14ac:dyDescent="0.3">
      <c r="A999" s="3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3.5" customHeight="1" x14ac:dyDescent="0.3">
      <c r="A1000" s="3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7">
    <mergeCell ref="L17:O17"/>
    <mergeCell ref="A1:D1"/>
    <mergeCell ref="H5:J5"/>
    <mergeCell ref="L5:O5"/>
    <mergeCell ref="L9:O9"/>
    <mergeCell ref="H13:J13"/>
    <mergeCell ref="L13:O13"/>
  </mergeCells>
  <pageMargins left="0.7" right="0.7" top="0.75" bottom="0.75" header="0" footer="0"/>
  <pageSetup orientation="landscape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CB15F-3B56-4DE2-ADF7-050E59F59BF3}">
  <dimension ref="A1:O1000"/>
  <sheetViews>
    <sheetView tabSelected="1" zoomScale="140" zoomScaleNormal="140" workbookViewId="0">
      <selection activeCell="F16" sqref="F16"/>
    </sheetView>
  </sheetViews>
  <sheetFormatPr defaultColWidth="14.44140625" defaultRowHeight="15" customHeight="1" x14ac:dyDescent="0.3"/>
  <cols>
    <col min="1" max="1" width="7.33203125" customWidth="1"/>
    <col min="2" max="2" width="9.33203125" customWidth="1"/>
    <col min="3" max="3" width="6.6640625" customWidth="1"/>
    <col min="4" max="4" width="11" customWidth="1"/>
    <col min="5" max="8" width="8.6640625" customWidth="1"/>
    <col min="9" max="9" width="14.109375" customWidth="1"/>
    <col min="10" max="10" width="33.44140625" customWidth="1"/>
    <col min="11" max="11" width="9.33203125" customWidth="1"/>
    <col min="12" max="12" width="8.6640625" customWidth="1"/>
    <col min="13" max="13" width="18.77734375" customWidth="1"/>
    <col min="14" max="14" width="25.44140625" customWidth="1"/>
    <col min="15" max="15" width="9.33203125" customWidth="1"/>
    <col min="16" max="26" width="8.6640625" customWidth="1"/>
  </cols>
  <sheetData>
    <row r="1" spans="1:15" ht="14.25" customHeight="1" x14ac:dyDescent="0.3">
      <c r="A1" s="20" t="s">
        <v>44</v>
      </c>
      <c r="B1" s="20" t="s">
        <v>45</v>
      </c>
      <c r="C1" s="20" t="s">
        <v>46</v>
      </c>
      <c r="D1" s="20" t="s">
        <v>47</v>
      </c>
    </row>
    <row r="2" spans="1:15" ht="14.25" customHeight="1" x14ac:dyDescent="0.3">
      <c r="A2" s="21" t="s">
        <v>48</v>
      </c>
      <c r="B2" s="21" t="s">
        <v>49</v>
      </c>
      <c r="C2" s="21" t="s">
        <v>50</v>
      </c>
      <c r="D2" s="21">
        <v>156</v>
      </c>
      <c r="I2" s="22" t="s">
        <v>51</v>
      </c>
      <c r="J2" s="23"/>
      <c r="K2" s="23"/>
      <c r="M2" s="22" t="s">
        <v>52</v>
      </c>
      <c r="N2" s="23"/>
      <c r="O2" s="23"/>
    </row>
    <row r="3" spans="1:15" ht="14.25" customHeight="1" x14ac:dyDescent="0.3">
      <c r="A3" s="21" t="s">
        <v>53</v>
      </c>
      <c r="B3" s="21" t="s">
        <v>54</v>
      </c>
      <c r="C3" s="21" t="s">
        <v>50</v>
      </c>
      <c r="D3" s="21">
        <v>165</v>
      </c>
    </row>
    <row r="4" spans="1:15" ht="14.25" customHeight="1" x14ac:dyDescent="0.3">
      <c r="A4" s="21" t="s">
        <v>55</v>
      </c>
      <c r="B4" s="21" t="s">
        <v>56</v>
      </c>
      <c r="C4" s="21" t="s">
        <v>57</v>
      </c>
      <c r="D4" s="21">
        <v>173</v>
      </c>
      <c r="I4" s="24" t="s">
        <v>45</v>
      </c>
      <c r="J4" s="25" t="s">
        <v>49</v>
      </c>
      <c r="M4" s="24" t="s">
        <v>45</v>
      </c>
      <c r="N4" s="25" t="s">
        <v>49</v>
      </c>
    </row>
    <row r="5" spans="1:15" ht="14.25" customHeight="1" x14ac:dyDescent="0.3">
      <c r="A5" s="21" t="s">
        <v>58</v>
      </c>
      <c r="B5" s="21" t="s">
        <v>56</v>
      </c>
      <c r="C5" s="21" t="s">
        <v>57</v>
      </c>
      <c r="D5" s="21">
        <v>170</v>
      </c>
      <c r="I5" s="26" t="s">
        <v>59</v>
      </c>
      <c r="J5" s="27" t="s">
        <v>60</v>
      </c>
      <c r="M5" s="26" t="s">
        <v>59</v>
      </c>
      <c r="N5" s="28" t="e">
        <f ca="1">_xludf.MINIFS(D2:D11,B2:B11, N4)</f>
        <v>#NAME?</v>
      </c>
    </row>
    <row r="6" spans="1:15" ht="14.25" customHeight="1" x14ac:dyDescent="0.3">
      <c r="A6" s="21" t="s">
        <v>61</v>
      </c>
      <c r="B6" s="21" t="s">
        <v>62</v>
      </c>
      <c r="C6" s="21" t="s">
        <v>57</v>
      </c>
      <c r="D6" s="21">
        <v>168</v>
      </c>
      <c r="J6">
        <f>_xlfn.MAXIFS(D:D,B:B,J4)</f>
        <v>171</v>
      </c>
      <c r="N6">
        <f>_xlfn.MINIFS(D:D,B:B,N4)</f>
        <v>156</v>
      </c>
    </row>
    <row r="7" spans="1:15" ht="14.25" customHeight="1" x14ac:dyDescent="0.3">
      <c r="A7" s="21" t="s">
        <v>63</v>
      </c>
      <c r="B7" s="21" t="s">
        <v>62</v>
      </c>
      <c r="C7" s="21" t="s">
        <v>50</v>
      </c>
      <c r="D7" s="21">
        <v>160</v>
      </c>
      <c r="F7">
        <f>MAX(D2:D11)</f>
        <v>179</v>
      </c>
    </row>
    <row r="8" spans="1:15" ht="14.25" customHeight="1" x14ac:dyDescent="0.3">
      <c r="A8" s="29" t="s">
        <v>64</v>
      </c>
      <c r="B8" s="29" t="s">
        <v>49</v>
      </c>
      <c r="C8" s="29" t="s">
        <v>57</v>
      </c>
      <c r="D8" s="29">
        <v>171</v>
      </c>
      <c r="I8" s="22" t="s">
        <v>65</v>
      </c>
      <c r="J8" s="23"/>
      <c r="K8" s="23"/>
      <c r="M8" s="22" t="s">
        <v>65</v>
      </c>
      <c r="N8" s="23"/>
      <c r="O8" s="23"/>
    </row>
    <row r="9" spans="1:15" ht="14.25" customHeight="1" x14ac:dyDescent="0.3">
      <c r="A9" s="21" t="s">
        <v>66</v>
      </c>
      <c r="B9" s="21" t="s">
        <v>54</v>
      </c>
      <c r="C9" s="21" t="s">
        <v>57</v>
      </c>
      <c r="D9" s="21">
        <v>179</v>
      </c>
    </row>
    <row r="10" spans="1:15" ht="14.25" customHeight="1" x14ac:dyDescent="0.3">
      <c r="A10" s="21" t="s">
        <v>67</v>
      </c>
      <c r="B10" s="21" t="s">
        <v>56</v>
      </c>
      <c r="C10" s="21" t="s">
        <v>57</v>
      </c>
      <c r="D10" s="21">
        <v>169</v>
      </c>
      <c r="I10" s="30" t="s">
        <v>45</v>
      </c>
      <c r="J10" s="31" t="s">
        <v>62</v>
      </c>
      <c r="K10" s="31" t="s">
        <v>62</v>
      </c>
      <c r="M10" s="30" t="s">
        <v>45</v>
      </c>
      <c r="N10" s="31" t="s">
        <v>62</v>
      </c>
      <c r="O10" s="31" t="s">
        <v>62</v>
      </c>
    </row>
    <row r="11" spans="1:15" ht="14.25" customHeight="1" x14ac:dyDescent="0.3">
      <c r="A11" s="21" t="s">
        <v>68</v>
      </c>
      <c r="B11" s="21" t="s">
        <v>62</v>
      </c>
      <c r="C11" s="21" t="s">
        <v>50</v>
      </c>
      <c r="D11" s="21">
        <v>159</v>
      </c>
      <c r="I11" s="30" t="s">
        <v>46</v>
      </c>
      <c r="J11" s="31" t="s">
        <v>50</v>
      </c>
      <c r="K11" s="31" t="s">
        <v>57</v>
      </c>
      <c r="M11" s="30" t="s">
        <v>46</v>
      </c>
      <c r="N11" s="31" t="s">
        <v>50</v>
      </c>
      <c r="O11" s="31" t="s">
        <v>57</v>
      </c>
    </row>
    <row r="12" spans="1:15" ht="14.25" customHeight="1" x14ac:dyDescent="0.3">
      <c r="I12" s="30" t="s">
        <v>69</v>
      </c>
      <c r="J12" s="32" t="s">
        <v>70</v>
      </c>
      <c r="K12" s="33" t="e">
        <f t="shared" ref="K12:L12" ca="1" si="0">_xludf.MAXIFS($D$2:$D$11, $B$2:$B$11, K10, $C$2:$C$11, K11)</f>
        <v>#NAME?</v>
      </c>
      <c r="M12" s="30" t="s">
        <v>69</v>
      </c>
      <c r="N12" s="34" t="e">
        <f t="shared" ref="N12:O12" ca="1" si="1">_xludf.MINIFS($D$2:$D$11, $B$2:$B$11, N10, $C$2:$C$11, N11)</f>
        <v>#NAME?</v>
      </c>
      <c r="O12" s="33" t="e">
        <f t="shared" ca="1" si="1"/>
        <v>#NAME?</v>
      </c>
    </row>
    <row r="13" spans="1:15" ht="14.25" customHeight="1" x14ac:dyDescent="0.3">
      <c r="I13" s="30" t="s">
        <v>44</v>
      </c>
      <c r="J13" s="31" t="e">
        <f t="shared" ref="J13:K13" ca="1" si="2">INDEX($A$2:$A$11, MATCH(_xludf.MAXIFS($D$2:$D$11, $B$2:$B$11, J10, $C$2:$C$11, J11), $D$2:$D$11, 0))</f>
        <v>#NAME?</v>
      </c>
      <c r="K13" s="31" t="e">
        <f t="shared" ca="1" si="2"/>
        <v>#NAME?</v>
      </c>
      <c r="M13" s="30" t="s">
        <v>44</v>
      </c>
      <c r="N13" s="31" t="e">
        <f t="shared" ref="N13:O13" ca="1" si="3">INDEX($A$2:$A$11, MATCH(_xludf.MINIFS($D$2:$D$11, $B$2:$B$11, N10, $C$2:$C$11, N11), $D$2:$D$11, 0))</f>
        <v>#NAME?</v>
      </c>
      <c r="O13" s="31" t="e">
        <f t="shared" ca="1" si="3"/>
        <v>#NAME?</v>
      </c>
    </row>
    <row r="14" spans="1:15" ht="14.25" customHeight="1" x14ac:dyDescent="0.3">
      <c r="J14">
        <f>_xlfn.MAXIFS(D:D,B:B,J10,C:C,J11)</f>
        <v>160</v>
      </c>
    </row>
    <row r="15" spans="1:15" ht="14.25" customHeight="1" x14ac:dyDescent="0.3"/>
    <row r="16" spans="1:15" ht="14.25" customHeight="1" x14ac:dyDescent="0.3">
      <c r="I16" s="22" t="s">
        <v>71</v>
      </c>
      <c r="J16" s="23"/>
      <c r="K16" s="23"/>
      <c r="M16" s="22" t="s">
        <v>72</v>
      </c>
      <c r="N16" s="23"/>
      <c r="O16" s="23"/>
    </row>
    <row r="17" spans="9:13" ht="14.25" customHeight="1" x14ac:dyDescent="0.3">
      <c r="I17" s="35">
        <f>MAXA(D2:D11)</f>
        <v>179</v>
      </c>
      <c r="M17" s="35">
        <f>MINA(D2:D11)</f>
        <v>156</v>
      </c>
    </row>
    <row r="18" spans="9:13" ht="14.25" customHeight="1" x14ac:dyDescent="0.3"/>
    <row r="19" spans="9:13" ht="14.25" customHeight="1" x14ac:dyDescent="0.3"/>
    <row r="20" spans="9:13" ht="14.25" customHeight="1" x14ac:dyDescent="0.3"/>
    <row r="21" spans="9:13" ht="14.25" customHeight="1" x14ac:dyDescent="0.3"/>
    <row r="22" spans="9:13" ht="14.25" customHeight="1" x14ac:dyDescent="0.3"/>
    <row r="23" spans="9:13" ht="14.25" customHeight="1" x14ac:dyDescent="0.3"/>
    <row r="24" spans="9:13" ht="14.25" customHeight="1" x14ac:dyDescent="0.3"/>
    <row r="25" spans="9:13" ht="14.25" customHeight="1" x14ac:dyDescent="0.3"/>
    <row r="26" spans="9:13" ht="14.25" customHeight="1" x14ac:dyDescent="0.3"/>
    <row r="27" spans="9:13" ht="14.25" customHeight="1" x14ac:dyDescent="0.3"/>
    <row r="28" spans="9:13" ht="14.25" customHeight="1" x14ac:dyDescent="0.3"/>
    <row r="29" spans="9:13" ht="14.25" customHeight="1" x14ac:dyDescent="0.3"/>
    <row r="30" spans="9:13" ht="14.25" customHeight="1" x14ac:dyDescent="0.3"/>
    <row r="31" spans="9:13" ht="14.25" customHeight="1" x14ac:dyDescent="0.3"/>
    <row r="32" spans="9:13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mergeCells count="6">
    <mergeCell ref="I2:K2"/>
    <mergeCell ref="M2:O2"/>
    <mergeCell ref="I8:K8"/>
    <mergeCell ref="M8:O8"/>
    <mergeCell ref="I16:K16"/>
    <mergeCell ref="M16:O16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CBF9D-1AF2-48A3-A198-6BE9E2E9B596}">
  <dimension ref="A1:T32"/>
  <sheetViews>
    <sheetView workbookViewId="0">
      <selection activeCell="J8" sqref="J8"/>
    </sheetView>
  </sheetViews>
  <sheetFormatPr defaultRowHeight="14.4" x14ac:dyDescent="0.3"/>
  <cols>
    <col min="1" max="1" width="9.44140625" bestFit="1" customWidth="1"/>
    <col min="2" max="2" width="14.21875" customWidth="1"/>
    <col min="3" max="3" width="14.6640625" customWidth="1"/>
    <col min="4" max="4" width="12.44140625" customWidth="1"/>
    <col min="9" max="9" width="9.44140625" bestFit="1" customWidth="1"/>
  </cols>
  <sheetData>
    <row r="1" spans="1:13" x14ac:dyDescent="0.3">
      <c r="A1" s="1" t="s">
        <v>0</v>
      </c>
      <c r="B1" s="2" t="s">
        <v>1</v>
      </c>
      <c r="C1" s="2" t="s">
        <v>2</v>
      </c>
      <c r="D1" s="2" t="s">
        <v>3</v>
      </c>
    </row>
    <row r="2" spans="1:13" x14ac:dyDescent="0.3">
      <c r="A2" s="3">
        <v>3243</v>
      </c>
      <c r="B2" s="4" t="s">
        <v>4</v>
      </c>
      <c r="C2" s="4" t="s">
        <v>5</v>
      </c>
      <c r="D2" s="5">
        <v>29</v>
      </c>
    </row>
    <row r="3" spans="1:13" x14ac:dyDescent="0.3">
      <c r="A3" s="3">
        <v>3244</v>
      </c>
      <c r="B3" s="4" t="s">
        <v>6</v>
      </c>
      <c r="C3" s="4" t="s">
        <v>7</v>
      </c>
      <c r="D3" s="5">
        <v>19</v>
      </c>
    </row>
    <row r="4" spans="1:13" x14ac:dyDescent="0.3">
      <c r="A4" s="3">
        <v>3245</v>
      </c>
      <c r="B4" s="4" t="s">
        <v>8</v>
      </c>
      <c r="C4" s="4" t="s">
        <v>9</v>
      </c>
      <c r="D4" s="5">
        <v>129</v>
      </c>
      <c r="K4" t="s">
        <v>24</v>
      </c>
    </row>
    <row r="5" spans="1:13" ht="15" thickBot="1" x14ac:dyDescent="0.35">
      <c r="A5" s="3">
        <v>3246</v>
      </c>
      <c r="B5" s="4" t="s">
        <v>10</v>
      </c>
      <c r="C5" s="4" t="s">
        <v>9</v>
      </c>
      <c r="D5" s="5">
        <v>59</v>
      </c>
    </row>
    <row r="6" spans="1:13" x14ac:dyDescent="0.3">
      <c r="A6" s="3">
        <v>3247</v>
      </c>
      <c r="B6" s="4" t="s">
        <v>11</v>
      </c>
      <c r="C6" s="4" t="s">
        <v>12</v>
      </c>
      <c r="D6" s="5">
        <v>39</v>
      </c>
      <c r="I6" s="6" t="s">
        <v>0</v>
      </c>
      <c r="J6" s="7" t="s">
        <v>19</v>
      </c>
      <c r="K6" s="7" t="s">
        <v>20</v>
      </c>
      <c r="L6" s="7" t="s">
        <v>21</v>
      </c>
      <c r="M6" s="8" t="s">
        <v>22</v>
      </c>
    </row>
    <row r="7" spans="1:13" x14ac:dyDescent="0.3">
      <c r="A7" s="3">
        <v>3248</v>
      </c>
      <c r="B7" s="4" t="s">
        <v>13</v>
      </c>
      <c r="C7" s="4" t="s">
        <v>14</v>
      </c>
      <c r="D7" s="5">
        <v>99</v>
      </c>
      <c r="I7" s="3">
        <v>3245</v>
      </c>
      <c r="J7" s="5">
        <f>VLOOKUP(I7,Table_2[#All],4,0)</f>
        <v>129</v>
      </c>
      <c r="K7" s="4">
        <v>32</v>
      </c>
      <c r="L7" s="5"/>
      <c r="M7" s="5"/>
    </row>
    <row r="8" spans="1:13" x14ac:dyDescent="0.3">
      <c r="A8" s="3">
        <v>3249</v>
      </c>
      <c r="B8" s="4" t="s">
        <v>15</v>
      </c>
      <c r="C8" s="4" t="s">
        <v>7</v>
      </c>
      <c r="D8" s="5">
        <v>199</v>
      </c>
      <c r="I8" s="3">
        <v>3248</v>
      </c>
      <c r="J8" s="5">
        <f>VLOOKUP(I8,Table_2[#All],4,0)</f>
        <v>99</v>
      </c>
      <c r="K8" s="4">
        <v>15</v>
      </c>
      <c r="L8" s="5"/>
      <c r="M8" s="5"/>
    </row>
    <row r="9" spans="1:13" x14ac:dyDescent="0.3">
      <c r="A9" s="3">
        <v>3250</v>
      </c>
      <c r="B9" s="4" t="s">
        <v>15</v>
      </c>
      <c r="C9" s="4" t="s">
        <v>5</v>
      </c>
      <c r="D9" s="5">
        <v>199</v>
      </c>
      <c r="I9" s="3">
        <v>3249</v>
      </c>
      <c r="J9" s="5">
        <f>VLOOKUP(I9,Table_2[#All],4,0)</f>
        <v>199</v>
      </c>
      <c r="K9" s="4">
        <v>11</v>
      </c>
      <c r="L9" s="5"/>
      <c r="M9" s="5"/>
    </row>
    <row r="10" spans="1:13" x14ac:dyDescent="0.3">
      <c r="A10" s="3">
        <v>3251</v>
      </c>
      <c r="B10" s="4" t="s">
        <v>6</v>
      </c>
      <c r="C10" s="4" t="s">
        <v>16</v>
      </c>
      <c r="D10" s="5">
        <v>19</v>
      </c>
      <c r="I10" s="3">
        <v>3250</v>
      </c>
      <c r="J10" s="5">
        <f>VLOOKUP(I10,Table_2[#All],4,0)</f>
        <v>199</v>
      </c>
      <c r="K10" s="4">
        <v>22</v>
      </c>
      <c r="L10" s="5"/>
      <c r="M10" s="5"/>
    </row>
    <row r="11" spans="1:13" x14ac:dyDescent="0.3">
      <c r="A11" s="3">
        <v>3252</v>
      </c>
      <c r="B11" s="4" t="s">
        <v>8</v>
      </c>
      <c r="C11" s="4" t="s">
        <v>5</v>
      </c>
      <c r="D11" s="5">
        <v>129</v>
      </c>
      <c r="I11" s="3">
        <v>3251</v>
      </c>
      <c r="J11" s="5">
        <f>VLOOKUP(I11,Table_2[#All],4,0)</f>
        <v>19</v>
      </c>
      <c r="K11" s="4">
        <v>12</v>
      </c>
      <c r="L11" s="5"/>
      <c r="M11" s="5"/>
    </row>
    <row r="12" spans="1:13" x14ac:dyDescent="0.3">
      <c r="A12" s="3">
        <v>3253</v>
      </c>
      <c r="B12" s="4" t="s">
        <v>10</v>
      </c>
      <c r="C12" s="4" t="s">
        <v>9</v>
      </c>
      <c r="D12" s="5">
        <v>59</v>
      </c>
      <c r="I12" s="3">
        <v>3252</v>
      </c>
      <c r="J12" s="5">
        <f>VLOOKUP(I12,Table_2[#All],4,0)</f>
        <v>129</v>
      </c>
      <c r="K12" s="4">
        <v>35</v>
      </c>
      <c r="L12" s="5"/>
      <c r="M12" s="5"/>
    </row>
    <row r="13" spans="1:13" x14ac:dyDescent="0.3">
      <c r="A13" s="3">
        <v>3254</v>
      </c>
      <c r="B13" s="4" t="s">
        <v>13</v>
      </c>
      <c r="C13" s="4" t="s">
        <v>12</v>
      </c>
      <c r="D13" s="5">
        <v>99</v>
      </c>
      <c r="I13" s="3">
        <v>3256</v>
      </c>
      <c r="J13" s="5">
        <f>VLOOKUP(I13,Table_2[#All],4,0)</f>
        <v>199</v>
      </c>
      <c r="K13" s="4">
        <v>33</v>
      </c>
      <c r="L13" s="5"/>
      <c r="M13" s="5"/>
    </row>
    <row r="14" spans="1:13" x14ac:dyDescent="0.3">
      <c r="A14" s="3">
        <v>3255</v>
      </c>
      <c r="B14" s="4" t="s">
        <v>8</v>
      </c>
      <c r="C14" s="4" t="s">
        <v>17</v>
      </c>
      <c r="D14" s="5">
        <v>129</v>
      </c>
      <c r="I14" s="3">
        <v>3258</v>
      </c>
      <c r="J14" s="5">
        <f>VLOOKUP(I14,Table_2[#All],4,0)</f>
        <v>29</v>
      </c>
      <c r="K14" s="4">
        <v>30</v>
      </c>
      <c r="L14" s="5"/>
      <c r="M14" s="5"/>
    </row>
    <row r="15" spans="1:13" x14ac:dyDescent="0.3">
      <c r="A15" s="3">
        <v>3256</v>
      </c>
      <c r="B15" s="4" t="s">
        <v>15</v>
      </c>
      <c r="C15" s="4" t="s">
        <v>5</v>
      </c>
      <c r="D15" s="5">
        <v>199</v>
      </c>
      <c r="I15" s="3">
        <v>3259</v>
      </c>
      <c r="J15" s="5">
        <f>VLOOKUP(I15,Table_2[#All],4,0)</f>
        <v>39</v>
      </c>
      <c r="K15" s="4">
        <v>1</v>
      </c>
      <c r="L15" s="5"/>
      <c r="M15" s="5"/>
    </row>
    <row r="16" spans="1:13" x14ac:dyDescent="0.3">
      <c r="A16" s="3">
        <v>3257</v>
      </c>
      <c r="B16" s="4" t="s">
        <v>4</v>
      </c>
      <c r="C16" s="4" t="s">
        <v>14</v>
      </c>
      <c r="D16" s="5">
        <v>29</v>
      </c>
      <c r="I16" s="3">
        <v>3260</v>
      </c>
      <c r="J16" s="5">
        <f>VLOOKUP(I16,Table_2[#All],4,0)</f>
        <v>99</v>
      </c>
      <c r="K16" s="4">
        <v>22</v>
      </c>
      <c r="L16" s="5"/>
      <c r="M16" s="5"/>
    </row>
    <row r="17" spans="1:20" x14ac:dyDescent="0.3">
      <c r="A17" s="3">
        <v>3258</v>
      </c>
      <c r="B17" s="4" t="s">
        <v>4</v>
      </c>
      <c r="C17" s="4" t="s">
        <v>17</v>
      </c>
      <c r="D17" s="5">
        <v>29</v>
      </c>
      <c r="I17" s="3">
        <v>3262</v>
      </c>
      <c r="J17" s="5">
        <f>VLOOKUP(I17,Table_2[#All],4,0)</f>
        <v>129</v>
      </c>
      <c r="K17" s="4">
        <v>18</v>
      </c>
      <c r="L17" s="5"/>
      <c r="M17" s="5"/>
    </row>
    <row r="18" spans="1:20" ht="15" thickBot="1" x14ac:dyDescent="0.35">
      <c r="A18" s="3">
        <v>3259</v>
      </c>
      <c r="B18" s="4" t="s">
        <v>11</v>
      </c>
      <c r="C18" s="4" t="s">
        <v>7</v>
      </c>
      <c r="D18" s="5">
        <v>39</v>
      </c>
      <c r="I18" s="9" t="s">
        <v>23</v>
      </c>
      <c r="J18" s="10"/>
      <c r="K18" s="10"/>
      <c r="L18" s="11"/>
      <c r="M18" s="11"/>
    </row>
    <row r="19" spans="1:20" ht="15" thickTop="1" x14ac:dyDescent="0.3">
      <c r="A19" s="3">
        <v>3260</v>
      </c>
      <c r="B19" s="4" t="s">
        <v>13</v>
      </c>
      <c r="C19" s="4" t="s">
        <v>14</v>
      </c>
      <c r="D19" s="5">
        <v>99</v>
      </c>
    </row>
    <row r="20" spans="1:20" ht="15" thickBot="1" x14ac:dyDescent="0.35">
      <c r="A20" s="3">
        <v>3261</v>
      </c>
      <c r="B20" s="4" t="s">
        <v>6</v>
      </c>
      <c r="C20" s="4" t="s">
        <v>12</v>
      </c>
      <c r="D20" s="5">
        <v>19</v>
      </c>
    </row>
    <row r="21" spans="1:20" x14ac:dyDescent="0.3">
      <c r="A21" s="3">
        <v>3262</v>
      </c>
      <c r="B21" s="4" t="s">
        <v>8</v>
      </c>
      <c r="C21" s="4" t="s">
        <v>9</v>
      </c>
      <c r="D21" s="5">
        <v>129</v>
      </c>
      <c r="I21" s="6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</row>
    <row r="22" spans="1:20" x14ac:dyDescent="0.3">
      <c r="A22" s="3">
        <v>3263</v>
      </c>
      <c r="B22" s="4" t="s">
        <v>11</v>
      </c>
      <c r="C22" s="4" t="s">
        <v>17</v>
      </c>
      <c r="D22" s="5">
        <v>39</v>
      </c>
    </row>
    <row r="23" spans="1:20" x14ac:dyDescent="0.3">
      <c r="A23" s="3">
        <v>3264</v>
      </c>
      <c r="B23" s="4" t="s">
        <v>8</v>
      </c>
      <c r="C23" s="4" t="s">
        <v>5</v>
      </c>
      <c r="D23" s="5">
        <v>129</v>
      </c>
    </row>
    <row r="24" spans="1:20" x14ac:dyDescent="0.3">
      <c r="A24" s="3">
        <v>3265</v>
      </c>
      <c r="B24" s="4" t="s">
        <v>10</v>
      </c>
      <c r="C24" s="4" t="s">
        <v>18</v>
      </c>
      <c r="D24" s="5">
        <v>59</v>
      </c>
    </row>
    <row r="25" spans="1:20" x14ac:dyDescent="0.3">
      <c r="A25" s="3">
        <v>3266</v>
      </c>
      <c r="B25" s="4" t="s">
        <v>6</v>
      </c>
      <c r="C25" s="4" t="s">
        <v>17</v>
      </c>
      <c r="D25" s="5">
        <v>19</v>
      </c>
    </row>
    <row r="26" spans="1:20" x14ac:dyDescent="0.3">
      <c r="A26" s="3">
        <v>3267</v>
      </c>
      <c r="B26" s="4" t="s">
        <v>8</v>
      </c>
      <c r="C26" s="4" t="s">
        <v>9</v>
      </c>
      <c r="D26" s="5">
        <v>129</v>
      </c>
    </row>
    <row r="27" spans="1:20" x14ac:dyDescent="0.3">
      <c r="A27" s="3">
        <v>3268</v>
      </c>
      <c r="B27" s="4" t="s">
        <v>6</v>
      </c>
      <c r="C27" s="4" t="s">
        <v>9</v>
      </c>
      <c r="D27" s="5">
        <v>19</v>
      </c>
    </row>
    <row r="28" spans="1:20" x14ac:dyDescent="0.3">
      <c r="A28" s="3">
        <v>3269</v>
      </c>
      <c r="B28" s="4" t="s">
        <v>10</v>
      </c>
      <c r="C28" s="4" t="s">
        <v>14</v>
      </c>
      <c r="D28" s="5">
        <v>59</v>
      </c>
    </row>
    <row r="29" spans="1:20" x14ac:dyDescent="0.3">
      <c r="A29" s="3">
        <v>3270</v>
      </c>
      <c r="B29" s="4" t="s">
        <v>4</v>
      </c>
      <c r="C29" s="4" t="s">
        <v>12</v>
      </c>
      <c r="D29" s="5">
        <v>29</v>
      </c>
    </row>
    <row r="30" spans="1:20" x14ac:dyDescent="0.3">
      <c r="A30" s="3">
        <v>3271</v>
      </c>
      <c r="B30" s="4" t="s">
        <v>10</v>
      </c>
      <c r="C30" s="4" t="s">
        <v>9</v>
      </c>
      <c r="D30" s="5">
        <v>59</v>
      </c>
    </row>
    <row r="31" spans="1:20" x14ac:dyDescent="0.3">
      <c r="A31" s="3">
        <v>3272</v>
      </c>
      <c r="B31" s="4" t="s">
        <v>15</v>
      </c>
      <c r="C31" s="4" t="s">
        <v>18</v>
      </c>
      <c r="D31" s="5">
        <v>199</v>
      </c>
    </row>
    <row r="32" spans="1:20" x14ac:dyDescent="0.3">
      <c r="A32" s="3">
        <v>3273</v>
      </c>
      <c r="B32" s="4" t="s">
        <v>10</v>
      </c>
      <c r="C32" s="4" t="s">
        <v>9</v>
      </c>
      <c r="D32" s="5">
        <v>59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VLOOKUP &amp; HLOOKUP</vt:lpstr>
      <vt:lpstr>match-index</vt:lpstr>
      <vt:lpstr>MAX and MINIF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arshad ahmad</dc:creator>
  <cp:lastModifiedBy>arshad ahmad</cp:lastModifiedBy>
  <dcterms:created xsi:type="dcterms:W3CDTF">2022-12-19T09:48:32Z</dcterms:created>
  <dcterms:modified xsi:type="dcterms:W3CDTF">2022-12-19T10:24:02Z</dcterms:modified>
</cp:coreProperties>
</file>