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PU wise costing MIS\"/>
    </mc:Choice>
  </mc:AlternateContent>
  <xr:revisionPtr revIDLastSave="0" documentId="13_ncr:1_{90981536-F87B-4954-AAAA-2956A068661A}" xr6:coauthVersionLast="47" xr6:coauthVersionMax="47" xr10:uidLastSave="{00000000-0000-0000-0000-000000000000}"/>
  <bookViews>
    <workbookView xWindow="-108" yWindow="-108" windowWidth="23256" windowHeight="12456" xr2:uid="{C4D934D8-724E-4C85-AB26-6CF2EA8E4E1E}"/>
  </bookViews>
  <sheets>
    <sheet name="Sheet1" sheetId="1" r:id="rId1"/>
    <sheet name="Input cost" sheetId="2" r:id="rId2"/>
    <sheet name="Zones" sheetId="3" r:id="rId3"/>
  </sheets>
  <externalReferences>
    <externalReference r:id="rId4"/>
  </externalReferences>
  <definedNames>
    <definedName name="_xlnm._FilterDatabase" localSheetId="0" hidden="1">Sheet1!$B$2:$U$202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1" i="2" l="1"/>
  <c r="C60" i="2"/>
  <c r="C59" i="2"/>
  <c r="C3" i="1" l="1"/>
  <c r="N130" i="1" l="1"/>
  <c r="K130" i="1"/>
  <c r="N122" i="1"/>
  <c r="K122" i="1"/>
  <c r="T4" i="1" l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3" i="1"/>
  <c r="N124" i="1"/>
  <c r="N125" i="1"/>
  <c r="N126" i="1"/>
  <c r="N127" i="1"/>
  <c r="N128" i="1"/>
  <c r="N129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3" i="1"/>
  <c r="K124" i="1"/>
  <c r="K125" i="1"/>
  <c r="K126" i="1"/>
  <c r="K127" i="1"/>
  <c r="K128" i="1"/>
  <c r="K129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3" i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U191" i="1" s="1"/>
  <c r="G192" i="1"/>
  <c r="G193" i="1"/>
  <c r="G194" i="1"/>
  <c r="G195" i="1"/>
  <c r="G196" i="1"/>
  <c r="G197" i="1"/>
  <c r="G198" i="1"/>
  <c r="G199" i="1"/>
  <c r="G200" i="1"/>
  <c r="G201" i="1"/>
  <c r="G202" i="1"/>
  <c r="U175" i="1" l="1"/>
  <c r="U159" i="1"/>
  <c r="U143" i="1"/>
  <c r="U127" i="1"/>
  <c r="U111" i="1"/>
  <c r="U79" i="1"/>
  <c r="U47" i="1"/>
  <c r="U31" i="1"/>
  <c r="U174" i="1"/>
  <c r="U142" i="1"/>
  <c r="U78" i="1"/>
  <c r="U30" i="1"/>
  <c r="U189" i="1"/>
  <c r="U157" i="1"/>
  <c r="U125" i="1"/>
  <c r="U45" i="1"/>
  <c r="U190" i="1"/>
  <c r="U158" i="1"/>
  <c r="U46" i="1"/>
  <c r="U14" i="1"/>
  <c r="U173" i="1"/>
  <c r="U109" i="1"/>
  <c r="U77" i="1"/>
  <c r="U140" i="1"/>
  <c r="U199" i="1"/>
  <c r="U167" i="1"/>
  <c r="U119" i="1"/>
  <c r="U103" i="1"/>
  <c r="U87" i="1"/>
  <c r="U71" i="1"/>
  <c r="U23" i="1"/>
  <c r="U135" i="1"/>
  <c r="U183" i="1"/>
  <c r="U151" i="1"/>
  <c r="U141" i="1"/>
  <c r="U7" i="1"/>
  <c r="U126" i="1"/>
  <c r="U192" i="1"/>
  <c r="U112" i="1"/>
  <c r="U80" i="1"/>
  <c r="U64" i="1"/>
  <c r="U89" i="1"/>
  <c r="U110" i="1"/>
  <c r="U96" i="1"/>
  <c r="U95" i="1"/>
  <c r="U94" i="1"/>
  <c r="U93" i="1"/>
  <c r="U63" i="1"/>
  <c r="U62" i="1"/>
  <c r="U61" i="1"/>
  <c r="U55" i="1"/>
  <c r="U123" i="1"/>
  <c r="U121" i="1"/>
  <c r="U9" i="1"/>
  <c r="U184" i="1"/>
  <c r="U152" i="1"/>
  <c r="U120" i="1"/>
  <c r="U88" i="1"/>
  <c r="U56" i="1"/>
  <c r="U24" i="1"/>
  <c r="U179" i="1"/>
  <c r="U131" i="1"/>
  <c r="U83" i="1"/>
  <c r="U35" i="1"/>
  <c r="U161" i="1"/>
  <c r="U92" i="1"/>
  <c r="U178" i="1"/>
  <c r="U162" i="1"/>
  <c r="U130" i="1"/>
  <c r="U114" i="1"/>
  <c r="U98" i="1"/>
  <c r="U82" i="1"/>
  <c r="U66" i="1"/>
  <c r="U50" i="1"/>
  <c r="U200" i="1"/>
  <c r="U168" i="1"/>
  <c r="U136" i="1"/>
  <c r="U104" i="1"/>
  <c r="U72" i="1"/>
  <c r="U40" i="1"/>
  <c r="U195" i="1"/>
  <c r="U147" i="1"/>
  <c r="U99" i="1"/>
  <c r="U51" i="1"/>
  <c r="U146" i="1"/>
  <c r="U163" i="1"/>
  <c r="U115" i="1"/>
  <c r="U67" i="1"/>
  <c r="U19" i="1"/>
  <c r="U172" i="1"/>
  <c r="U194" i="1"/>
  <c r="U59" i="1"/>
  <c r="U106" i="1"/>
  <c r="U3" i="1"/>
  <c r="U76" i="1"/>
  <c r="U12" i="1"/>
  <c r="U177" i="1"/>
  <c r="U155" i="1"/>
  <c r="U75" i="1"/>
  <c r="U70" i="1"/>
  <c r="U38" i="1"/>
  <c r="U27" i="1"/>
  <c r="U193" i="1"/>
  <c r="U129" i="1"/>
  <c r="U113" i="1"/>
  <c r="U97" i="1"/>
  <c r="U81" i="1"/>
  <c r="U65" i="1"/>
  <c r="U17" i="1"/>
  <c r="U91" i="1"/>
  <c r="U187" i="1"/>
  <c r="U171" i="1"/>
  <c r="U139" i="1"/>
  <c r="U107" i="1"/>
  <c r="U43" i="1"/>
  <c r="U15" i="1"/>
  <c r="U176" i="1"/>
  <c r="U144" i="1"/>
  <c r="U128" i="1"/>
  <c r="U37" i="1"/>
  <c r="U188" i="1"/>
  <c r="U124" i="1"/>
  <c r="U202" i="1"/>
  <c r="U186" i="1"/>
  <c r="U170" i="1"/>
  <c r="U154" i="1"/>
  <c r="U138" i="1"/>
  <c r="U122" i="1"/>
  <c r="U90" i="1"/>
  <c r="U74" i="1"/>
  <c r="U58" i="1"/>
  <c r="U42" i="1"/>
  <c r="U26" i="1"/>
  <c r="U169" i="1"/>
  <c r="U57" i="1"/>
  <c r="U201" i="1"/>
  <c r="U185" i="1"/>
  <c r="U153" i="1"/>
  <c r="U137" i="1"/>
  <c r="U105" i="1"/>
  <c r="U73" i="1"/>
  <c r="U41" i="1"/>
  <c r="U13" i="1"/>
  <c r="U156" i="1"/>
  <c r="U108" i="1"/>
  <c r="U182" i="1"/>
  <c r="U150" i="1"/>
  <c r="U118" i="1"/>
  <c r="U86" i="1"/>
  <c r="U181" i="1"/>
  <c r="U149" i="1"/>
  <c r="U133" i="1"/>
  <c r="U117" i="1"/>
  <c r="U85" i="1"/>
  <c r="U69" i="1"/>
  <c r="U21" i="1"/>
  <c r="U5" i="1"/>
  <c r="U160" i="1"/>
  <c r="U197" i="1"/>
  <c r="U101" i="1"/>
  <c r="U53" i="1"/>
  <c r="U198" i="1"/>
  <c r="U166" i="1"/>
  <c r="U134" i="1"/>
  <c r="U102" i="1"/>
  <c r="U54" i="1"/>
  <c r="U165" i="1"/>
  <c r="U145" i="1"/>
  <c r="U60" i="1"/>
  <c r="U39" i="1"/>
  <c r="U48" i="1"/>
  <c r="U32" i="1"/>
  <c r="U16" i="1"/>
  <c r="U29" i="1"/>
  <c r="U44" i="1"/>
  <c r="U28" i="1"/>
  <c r="U11" i="1"/>
  <c r="U10" i="1"/>
  <c r="U25" i="1"/>
  <c r="U8" i="1"/>
  <c r="U22" i="1"/>
  <c r="U6" i="1"/>
  <c r="U196" i="1"/>
  <c r="U180" i="1"/>
  <c r="U164" i="1"/>
  <c r="U148" i="1"/>
  <c r="U132" i="1"/>
  <c r="U116" i="1"/>
  <c r="U100" i="1"/>
  <c r="U84" i="1"/>
  <c r="U68" i="1"/>
  <c r="U52" i="1"/>
  <c r="U36" i="1"/>
  <c r="U20" i="1"/>
  <c r="U4" i="1"/>
  <c r="U34" i="1"/>
  <c r="U18" i="1"/>
  <c r="U49" i="1"/>
  <c r="U33" i="1"/>
  <c r="B4" i="1"/>
  <c r="C4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/>
  <c r="B55" i="1"/>
  <c r="C55" i="1"/>
  <c r="B56" i="1"/>
  <c r="C56" i="1"/>
  <c r="B57" i="1"/>
  <c r="C57" i="1"/>
  <c r="B58" i="1"/>
  <c r="C58" i="1"/>
  <c r="B59" i="1"/>
  <c r="C59" i="1"/>
  <c r="B60" i="1"/>
  <c r="C60" i="1"/>
  <c r="B61" i="1"/>
  <c r="C61" i="1"/>
  <c r="B62" i="1"/>
  <c r="C62" i="1"/>
  <c r="B63" i="1"/>
  <c r="C63" i="1"/>
  <c r="B64" i="1"/>
  <c r="C64" i="1"/>
  <c r="B65" i="1"/>
  <c r="C65" i="1"/>
  <c r="B66" i="1"/>
  <c r="C66" i="1"/>
  <c r="B67" i="1"/>
  <c r="C67" i="1"/>
  <c r="B68" i="1"/>
  <c r="C68" i="1"/>
  <c r="B69" i="1"/>
  <c r="C69" i="1"/>
  <c r="B70" i="1"/>
  <c r="C70" i="1"/>
  <c r="B71" i="1"/>
  <c r="C71" i="1"/>
  <c r="B72" i="1"/>
  <c r="C72" i="1"/>
  <c r="B73" i="1"/>
  <c r="C73" i="1"/>
  <c r="B74" i="1"/>
  <c r="C74" i="1"/>
  <c r="B75" i="1"/>
  <c r="C75" i="1"/>
  <c r="B76" i="1"/>
  <c r="C76" i="1"/>
  <c r="B77" i="1"/>
  <c r="C77" i="1"/>
  <c r="B78" i="1"/>
  <c r="C78" i="1"/>
  <c r="B79" i="1"/>
  <c r="C79" i="1"/>
  <c r="B80" i="1"/>
  <c r="C80" i="1"/>
  <c r="B81" i="1"/>
  <c r="C81" i="1"/>
  <c r="B82" i="1"/>
  <c r="C82" i="1"/>
  <c r="B83" i="1"/>
  <c r="C83" i="1"/>
  <c r="B84" i="1"/>
  <c r="C84" i="1"/>
  <c r="B85" i="1"/>
  <c r="C85" i="1"/>
  <c r="B86" i="1"/>
  <c r="C86" i="1"/>
  <c r="B87" i="1"/>
  <c r="C87" i="1"/>
  <c r="B88" i="1"/>
  <c r="C88" i="1"/>
  <c r="B89" i="1"/>
  <c r="C89" i="1"/>
  <c r="B90" i="1"/>
  <c r="C90" i="1"/>
  <c r="B91" i="1"/>
  <c r="C91" i="1"/>
  <c r="B92" i="1"/>
  <c r="C92" i="1"/>
  <c r="B93" i="1"/>
  <c r="C93" i="1"/>
  <c r="B94" i="1"/>
  <c r="C94" i="1"/>
  <c r="B95" i="1"/>
  <c r="C95" i="1"/>
  <c r="B96" i="1"/>
  <c r="C96" i="1"/>
  <c r="B97" i="1"/>
  <c r="C97" i="1"/>
  <c r="B98" i="1"/>
  <c r="C98" i="1"/>
  <c r="B99" i="1"/>
  <c r="C99" i="1"/>
  <c r="B100" i="1"/>
  <c r="C100" i="1"/>
  <c r="B101" i="1"/>
  <c r="C101" i="1"/>
  <c r="B102" i="1"/>
  <c r="C102" i="1"/>
  <c r="B103" i="1"/>
  <c r="C103" i="1"/>
  <c r="B104" i="1"/>
  <c r="C104" i="1"/>
  <c r="B105" i="1"/>
  <c r="C105" i="1"/>
  <c r="B106" i="1"/>
  <c r="C106" i="1"/>
  <c r="B107" i="1"/>
  <c r="C107" i="1"/>
  <c r="B108" i="1"/>
  <c r="C108" i="1"/>
  <c r="B109" i="1"/>
  <c r="C109" i="1"/>
  <c r="B110" i="1"/>
  <c r="C110" i="1"/>
  <c r="B111" i="1"/>
  <c r="C111" i="1"/>
  <c r="B112" i="1"/>
  <c r="C112" i="1"/>
  <c r="B113" i="1"/>
  <c r="C113" i="1"/>
  <c r="B114" i="1"/>
  <c r="C114" i="1"/>
  <c r="B115" i="1"/>
  <c r="C115" i="1"/>
  <c r="B116" i="1"/>
  <c r="C116" i="1"/>
  <c r="B117" i="1"/>
  <c r="C117" i="1"/>
  <c r="B118" i="1"/>
  <c r="C118" i="1"/>
  <c r="B119" i="1"/>
  <c r="C119" i="1"/>
  <c r="B120" i="1"/>
  <c r="C120" i="1"/>
  <c r="B121" i="1"/>
  <c r="C121" i="1"/>
  <c r="B122" i="1"/>
  <c r="C122" i="1"/>
  <c r="B123" i="1"/>
  <c r="C123" i="1"/>
  <c r="B124" i="1"/>
  <c r="C124" i="1"/>
  <c r="B125" i="1"/>
  <c r="C125" i="1"/>
  <c r="B126" i="1"/>
  <c r="C126" i="1"/>
  <c r="B127" i="1"/>
  <c r="C127" i="1"/>
  <c r="B128" i="1"/>
  <c r="C128" i="1"/>
  <c r="B129" i="1"/>
  <c r="C129" i="1"/>
  <c r="B130" i="1"/>
  <c r="C130" i="1"/>
  <c r="B131" i="1"/>
  <c r="C131" i="1"/>
  <c r="B132" i="1"/>
  <c r="C132" i="1"/>
  <c r="B133" i="1"/>
  <c r="C133" i="1"/>
  <c r="B134" i="1"/>
  <c r="C134" i="1"/>
  <c r="B135" i="1"/>
  <c r="C135" i="1"/>
  <c r="B136" i="1"/>
  <c r="C136" i="1"/>
  <c r="B137" i="1"/>
  <c r="C137" i="1"/>
  <c r="B138" i="1"/>
  <c r="C138" i="1"/>
  <c r="B139" i="1"/>
  <c r="C139" i="1"/>
  <c r="B140" i="1"/>
  <c r="C140" i="1"/>
  <c r="B141" i="1"/>
  <c r="C141" i="1"/>
  <c r="B142" i="1"/>
  <c r="C142" i="1"/>
  <c r="B143" i="1"/>
  <c r="C143" i="1"/>
  <c r="B144" i="1"/>
  <c r="C144" i="1"/>
  <c r="B145" i="1"/>
  <c r="C145" i="1"/>
  <c r="B146" i="1"/>
  <c r="C146" i="1"/>
  <c r="B147" i="1"/>
  <c r="C147" i="1"/>
  <c r="B148" i="1"/>
  <c r="C148" i="1"/>
  <c r="B149" i="1"/>
  <c r="C149" i="1"/>
  <c r="B150" i="1"/>
  <c r="C150" i="1"/>
  <c r="B151" i="1"/>
  <c r="C151" i="1"/>
  <c r="B152" i="1"/>
  <c r="C152" i="1"/>
  <c r="B153" i="1"/>
  <c r="C153" i="1"/>
  <c r="B154" i="1"/>
  <c r="C154" i="1"/>
  <c r="B155" i="1"/>
  <c r="C155" i="1"/>
  <c r="B156" i="1"/>
  <c r="C156" i="1"/>
  <c r="B157" i="1"/>
  <c r="C157" i="1"/>
  <c r="B158" i="1"/>
  <c r="B159" i="1"/>
  <c r="B160" i="1"/>
  <c r="B161" i="1"/>
  <c r="B162" i="1"/>
  <c r="C162" i="1"/>
  <c r="B163" i="1"/>
  <c r="C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3" i="1"/>
  <c r="C165" i="1"/>
  <c r="C164" i="1"/>
  <c r="C161" i="1"/>
  <c r="C160" i="1"/>
  <c r="C159" i="1"/>
  <c r="C158" i="1"/>
  <c r="C202" i="1" l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D120" i="1"/>
  <c r="D89" i="1"/>
  <c r="D60" i="1"/>
  <c r="D56" i="1"/>
  <c r="D48" i="1"/>
  <c r="D46" i="1"/>
  <c r="D28" i="1"/>
  <c r="D125" i="1" l="1"/>
  <c r="D127" i="1"/>
  <c r="D131" i="1"/>
  <c r="D158" i="1"/>
  <c r="D74" i="1"/>
  <c r="D150" i="1"/>
  <c r="D18" i="1"/>
  <c r="D121" i="1"/>
  <c r="D17" i="1"/>
  <c r="D112" i="1"/>
  <c r="D126" i="1"/>
  <c r="D134" i="1"/>
  <c r="D47" i="1"/>
  <c r="D164" i="1"/>
  <c r="D94" i="1"/>
  <c r="D106" i="1"/>
  <c r="D11" i="1"/>
  <c r="D136" i="1"/>
  <c r="D5" i="1"/>
  <c r="D104" i="1"/>
  <c r="D152" i="1"/>
  <c r="D86" i="1"/>
  <c r="D63" i="1"/>
  <c r="D24" i="1"/>
  <c r="D27" i="1"/>
  <c r="D81" i="1"/>
  <c r="D85" i="1"/>
  <c r="D130" i="1"/>
  <c r="D156" i="1"/>
  <c r="D33" i="1"/>
  <c r="D44" i="1"/>
  <c r="D57" i="1"/>
  <c r="D59" i="1"/>
  <c r="D73" i="1"/>
  <c r="D116" i="1"/>
  <c r="D10" i="1"/>
  <c r="D162" i="1"/>
  <c r="D36" i="1"/>
  <c r="D42" i="1"/>
  <c r="D50" i="1"/>
  <c r="D88" i="1"/>
  <c r="D91" i="1"/>
  <c r="D118" i="1"/>
  <c r="D154" i="1"/>
  <c r="D15" i="1"/>
  <c r="D53" i="1"/>
  <c r="D55" i="1"/>
  <c r="D183" i="1"/>
  <c r="D198" i="1"/>
  <c r="D124" i="1"/>
  <c r="D143" i="1"/>
  <c r="D148" i="1"/>
  <c r="D151" i="1"/>
  <c r="D12" i="1"/>
  <c r="D34" i="1"/>
  <c r="D37" i="1"/>
  <c r="D52" i="1"/>
  <c r="D82" i="1"/>
  <c r="D110" i="1"/>
  <c r="D113" i="1"/>
  <c r="D129" i="1"/>
  <c r="D4" i="1"/>
  <c r="D30" i="1"/>
  <c r="D41" i="1"/>
  <c r="D167" i="1"/>
  <c r="D66" i="1"/>
  <c r="D169" i="1"/>
  <c r="D90" i="1"/>
  <c r="D93" i="1"/>
  <c r="D114" i="1"/>
  <c r="D117" i="1"/>
  <c r="D123" i="1"/>
  <c r="D137" i="1"/>
  <c r="D149" i="1"/>
  <c r="D9" i="1"/>
  <c r="D29" i="1"/>
  <c r="D38" i="1"/>
  <c r="D49" i="1"/>
  <c r="D76" i="1"/>
  <c r="D105" i="1"/>
  <c r="D26" i="1"/>
  <c r="D65" i="1"/>
  <c r="D102" i="1"/>
  <c r="D165" i="1"/>
  <c r="D14" i="1"/>
  <c r="D20" i="1"/>
  <c r="D54" i="1"/>
  <c r="D69" i="1"/>
  <c r="D138" i="1"/>
  <c r="D21" i="1"/>
  <c r="D58" i="1"/>
  <c r="D97" i="1"/>
  <c r="D128" i="1"/>
  <c r="D163" i="1"/>
  <c r="D40" i="1"/>
  <c r="D51" i="1"/>
  <c r="D62" i="1"/>
  <c r="D78" i="1"/>
  <c r="D119" i="1"/>
  <c r="D139" i="1"/>
  <c r="D145" i="1"/>
  <c r="D157" i="1"/>
  <c r="D25" i="1"/>
  <c r="D31" i="1"/>
  <c r="D45" i="1"/>
  <c r="D67" i="1"/>
  <c r="D70" i="1"/>
  <c r="D176" i="1"/>
  <c r="D101" i="1"/>
  <c r="D107" i="1"/>
  <c r="D160" i="1"/>
  <c r="D171" i="1"/>
  <c r="D22" i="1"/>
  <c r="D187" i="1"/>
  <c r="D188" i="1"/>
  <c r="D190" i="1"/>
  <c r="D98" i="1"/>
  <c r="D155" i="1"/>
  <c r="D8" i="1"/>
  <c r="D64" i="1"/>
  <c r="D173" i="1"/>
  <c r="D72" i="1"/>
  <c r="D80" i="1"/>
  <c r="D193" i="1"/>
  <c r="D146" i="1"/>
  <c r="D178" i="1"/>
  <c r="D159" i="1"/>
  <c r="D77" i="1"/>
  <c r="D103" i="1"/>
  <c r="D16" i="1"/>
  <c r="D32" i="1"/>
  <c r="D68" i="1"/>
  <c r="D108" i="1"/>
  <c r="D200" i="1"/>
  <c r="D133" i="1"/>
  <c r="D71" i="1"/>
  <c r="D96" i="1"/>
  <c r="D142" i="1"/>
  <c r="D161" i="1"/>
  <c r="D75" i="1"/>
  <c r="D122" i="1"/>
  <c r="D147" i="1"/>
  <c r="D180" i="1"/>
  <c r="D189" i="1"/>
  <c r="D3" i="1"/>
  <c r="D7" i="1"/>
  <c r="D19" i="1"/>
  <c r="D35" i="1"/>
  <c r="D61" i="1"/>
  <c r="D84" i="1"/>
  <c r="D95" i="1"/>
  <c r="D111" i="1"/>
  <c r="D132" i="1"/>
  <c r="D141" i="1"/>
  <c r="D153" i="1"/>
  <c r="D79" i="1"/>
  <c r="D100" i="1"/>
  <c r="D6" i="1"/>
  <c r="D13" i="1"/>
  <c r="D23" i="1"/>
  <c r="D39" i="1"/>
  <c r="D83" i="1"/>
  <c r="D99" i="1"/>
  <c r="D115" i="1"/>
  <c r="D135" i="1"/>
  <c r="D140" i="1"/>
  <c r="D109" i="1"/>
  <c r="D87" i="1"/>
  <c r="D92" i="1" l="1"/>
  <c r="D192" i="1"/>
  <c r="D197" i="1"/>
  <c r="D174" i="1"/>
  <c r="D182" i="1"/>
  <c r="D179" i="1"/>
  <c r="D175" i="1"/>
  <c r="D168" i="1"/>
  <c r="D201" i="1"/>
  <c r="D202" i="1"/>
  <c r="D185" i="1"/>
  <c r="D199" i="1"/>
  <c r="D186" i="1"/>
  <c r="D43" i="1"/>
  <c r="D191" i="1"/>
  <c r="D195" i="1"/>
  <c r="D172" i="1"/>
  <c r="D166" i="1"/>
  <c r="D181" i="1"/>
  <c r="D184" i="1"/>
  <c r="D177" i="1"/>
  <c r="D194" i="1"/>
  <c r="D196" i="1"/>
  <c r="D170" i="1"/>
  <c r="D144" i="1" l="1"/>
</calcChain>
</file>

<file path=xl/sharedStrings.xml><?xml version="1.0" encoding="utf-8"?>
<sst xmlns="http://schemas.openxmlformats.org/spreadsheetml/2006/main" count="350" uniqueCount="93">
  <si>
    <t>Fuel</t>
  </si>
  <si>
    <t>Material cost</t>
  </si>
  <si>
    <t>Input</t>
  </si>
  <si>
    <t>Cost/ha</t>
  </si>
  <si>
    <t>Manpower / per ha</t>
  </si>
  <si>
    <t>Cost</t>
  </si>
  <si>
    <t>Liters/ha</t>
  </si>
  <si>
    <t>Cost /ha</t>
  </si>
  <si>
    <t>Mixed fertilizer NPK [05:17:10]</t>
  </si>
  <si>
    <t>Mixed fertilizer NPK [04:13:08]</t>
  </si>
  <si>
    <t>SSP [17%]</t>
  </si>
  <si>
    <t>Am Sulphate [20.6%]</t>
  </si>
  <si>
    <t>MOP [60%]</t>
  </si>
  <si>
    <t>Am Nitrate [34%]</t>
  </si>
  <si>
    <t>Urea [46%]</t>
  </si>
  <si>
    <t>0-52-34</t>
  </si>
  <si>
    <t>Compost</t>
  </si>
  <si>
    <t>Cottonex</t>
  </si>
  <si>
    <t>Fistgold</t>
  </si>
  <si>
    <t>Select EC/ Centurion 25.4%</t>
  </si>
  <si>
    <t>Hitweed/ Staple</t>
  </si>
  <si>
    <t>Shogun</t>
  </si>
  <si>
    <t>Agrovaunt</t>
  </si>
  <si>
    <t>Agronil</t>
  </si>
  <si>
    <t>AGROPLAN 20%</t>
  </si>
  <si>
    <t xml:space="preserve">Avant EC </t>
  </si>
  <si>
    <t>BI 58</t>
  </si>
  <si>
    <t>Polo 500 SC/ Raudo</t>
  </si>
  <si>
    <t>Radiant</t>
  </si>
  <si>
    <t>Lead</t>
  </si>
  <si>
    <t>Ovasyn</t>
  </si>
  <si>
    <t xml:space="preserve">Coragen, SC </t>
  </si>
  <si>
    <t xml:space="preserve">Takumi </t>
  </si>
  <si>
    <t>Tracer/Delegate</t>
  </si>
  <si>
    <t>Entolucho</t>
  </si>
  <si>
    <t>Bioslip BW</t>
  </si>
  <si>
    <t>Bioslip BT</t>
  </si>
  <si>
    <t>PIX 50 SL (50 g/l)</t>
  </si>
  <si>
    <t>Ovipron 2000</t>
  </si>
  <si>
    <t>AgroAvguron Extra</t>
  </si>
  <si>
    <t>Promote Plus 900</t>
  </si>
  <si>
    <t>Reglone Super 150 SL</t>
  </si>
  <si>
    <t>Silwet Gold</t>
  </si>
  <si>
    <t>Sulphur Dust</t>
  </si>
  <si>
    <t>SVIP 48%</t>
  </si>
  <si>
    <t>Beneficial Insects (in pieces)</t>
  </si>
  <si>
    <t>Biologicals - Pheromone trap kit - Bollworms</t>
  </si>
  <si>
    <t>Biologicals - Pheromone trap kit - Cutworms</t>
  </si>
  <si>
    <t>Biologicals - Bracon imao</t>
  </si>
  <si>
    <t>Biologicals - Green Lacewing / Golden Eye</t>
  </si>
  <si>
    <t>Biologicals -Trichogramma</t>
  </si>
  <si>
    <t>Z 1</t>
  </si>
  <si>
    <t>PU-1</t>
  </si>
  <si>
    <t>Z 2</t>
  </si>
  <si>
    <t>Z 3</t>
  </si>
  <si>
    <t>Z 4</t>
  </si>
  <si>
    <t>Z 5</t>
  </si>
  <si>
    <t>Z 6</t>
  </si>
  <si>
    <t>Nishon</t>
  </si>
  <si>
    <t>PU-2</t>
  </si>
  <si>
    <t>PU</t>
  </si>
  <si>
    <t>Total Cost/ha</t>
  </si>
  <si>
    <t>Sno</t>
  </si>
  <si>
    <t>Operation</t>
  </si>
  <si>
    <t>Input2</t>
  </si>
  <si>
    <t>Cost/ha3</t>
  </si>
  <si>
    <t>Input4</t>
  </si>
  <si>
    <t>Cost/ha5</t>
  </si>
  <si>
    <t>Input6</t>
  </si>
  <si>
    <t>Cost/ha7</t>
  </si>
  <si>
    <t>Dose</t>
  </si>
  <si>
    <t>Dose2</t>
  </si>
  <si>
    <t>Dose3</t>
  </si>
  <si>
    <t>Dose4</t>
  </si>
  <si>
    <t>Cotton Seed</t>
  </si>
  <si>
    <t>Potassium Humate</t>
  </si>
  <si>
    <t>IFO-PZN</t>
  </si>
  <si>
    <t>Nano Silicon</t>
  </si>
  <si>
    <t>NPK(15:15:15)</t>
  </si>
  <si>
    <t>Pulsar</t>
  </si>
  <si>
    <t>Nano urea (Bottle)</t>
  </si>
  <si>
    <t>Agil extra(Ltr)</t>
  </si>
  <si>
    <t>Zintrack</t>
  </si>
  <si>
    <t>MKP</t>
  </si>
  <si>
    <t>Seaweed</t>
  </si>
  <si>
    <t>Group</t>
  </si>
  <si>
    <t>Machinery</t>
  </si>
  <si>
    <t>Manpower</t>
  </si>
  <si>
    <t>Inputs</t>
  </si>
  <si>
    <t>Trichogramma</t>
  </si>
  <si>
    <t>Lacewings</t>
  </si>
  <si>
    <t>Braconids</t>
  </si>
  <si>
    <t>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</si>
</sst>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0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3">
    <xf numFmtId="0" fontId="0" fillId="0" borderId="0" xfId="0"/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0" fillId="0" borderId="2" xfId="0" applyBorder="1"/>
    <xf numFmtId="0" fontId="2" fillId="0" borderId="2" xfId="0" applyFont="1" applyBorder="1"/>
    <xf numFmtId="0" fontId="0" fillId="0" borderId="3" xfId="0" applyBorder="1"/>
    <xf numFmtId="0" fontId="0" fillId="0" borderId="4" xfId="0" applyBorder="1"/>
    <xf numFmtId="0" fontId="4" fillId="3" borderId="6" xfId="0" applyFont="1" applyFill="1" applyBorder="1"/>
    <xf numFmtId="0" fontId="4" fillId="3" borderId="7" xfId="0" applyFont="1" applyFill="1" applyBorder="1"/>
    <xf numFmtId="0" fontId="4" fillId="3" borderId="8" xfId="0" applyFont="1" applyFill="1" applyBorder="1"/>
    <xf numFmtId="0" fontId="0" fillId="2" borderId="6" xfId="0" applyFill="1" applyBorder="1"/>
    <xf numFmtId="0" fontId="0" fillId="2" borderId="7" xfId="0" applyFill="1" applyBorder="1"/>
    <xf numFmtId="43" fontId="0" fillId="2" borderId="7" xfId="1" applyFont="1" applyFill="1" applyBorder="1"/>
    <xf numFmtId="43" fontId="0" fillId="2" borderId="8" xfId="0" applyNumberFormat="1" applyFill="1" applyBorder="1"/>
    <xf numFmtId="0" fontId="0" fillId="0" borderId="6" xfId="0" applyBorder="1"/>
    <xf numFmtId="0" fontId="0" fillId="0" borderId="7" xfId="0" applyBorder="1"/>
    <xf numFmtId="43" fontId="0" fillId="0" borderId="7" xfId="1" applyFont="1" applyBorder="1"/>
    <xf numFmtId="43" fontId="0" fillId="0" borderId="8" xfId="0" applyNumberFormat="1" applyBorder="1"/>
    <xf numFmtId="43" fontId="0" fillId="0" borderId="4" xfId="1" applyFont="1" applyBorder="1"/>
    <xf numFmtId="43" fontId="0" fillId="0" borderId="5" xfId="0" applyNumberFormat="1" applyBorder="1"/>
    <xf numFmtId="1" fontId="0" fillId="2" borderId="7" xfId="0" applyNumberFormat="1" applyFill="1" applyBorder="1"/>
    <xf numFmtId="164" fontId="0" fillId="0" borderId="0" xfId="0" applyNumberFormat="1"/>
    <xf numFmtId="0" fontId="0" fillId="0" borderId="1" xfId="0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er\Desktop\PU%20wise%20costing%20MIS\Nishon%20Daily%20MIS%202022-23.xlsx" TargetMode="External"/><Relationship Id="rId1" Type="http://schemas.openxmlformats.org/officeDocument/2006/relationships/externalLinkPath" Target="Nishon%20Daily%20MIS%202022-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ta"/>
      <sheetName val="report"/>
      <sheetName val="2024"/>
      <sheetName val="Nishon"/>
      <sheetName val="Total"/>
      <sheetName val="Жадвал"/>
      <sheetName val="Chopiq"/>
      <sheetName val="Лист4"/>
    </sheetNames>
    <sheetDataSet>
      <sheetData sheetId="0"/>
      <sheetData sheetId="1">
        <row r="13">
          <cell r="A13">
            <v>1</v>
          </cell>
          <cell r="B13" t="str">
            <v>GB Pro Discing</v>
          </cell>
          <cell r="M13">
            <v>608.6</v>
          </cell>
        </row>
        <row r="14">
          <cell r="A14">
            <v>2</v>
          </cell>
          <cell r="B14" t="str">
            <v xml:space="preserve">1nd Chiselling TTQ </v>
          </cell>
          <cell r="M14">
            <v>189.70000000000002</v>
          </cell>
        </row>
        <row r="15">
          <cell r="A15">
            <v>3</v>
          </cell>
          <cell r="B15" t="str">
            <v xml:space="preserve">2nd Chiselling TTQ </v>
          </cell>
          <cell r="M15">
            <v>0</v>
          </cell>
        </row>
        <row r="16">
          <cell r="A16">
            <v>4</v>
          </cell>
          <cell r="B16" t="str">
            <v>Ploughing</v>
          </cell>
          <cell r="M16">
            <v>3711.3</v>
          </cell>
        </row>
        <row r="17">
          <cell r="A17">
            <v>5</v>
          </cell>
          <cell r="B17" t="str">
            <v>1nd -GB Pro Discing</v>
          </cell>
          <cell r="M17">
            <v>1472.88</v>
          </cell>
        </row>
        <row r="18">
          <cell r="A18">
            <v>6</v>
          </cell>
          <cell r="B18" t="str">
            <v>2nd-GB Pro Discing</v>
          </cell>
          <cell r="M18">
            <v>70</v>
          </cell>
        </row>
        <row r="19">
          <cell r="A19">
            <v>7</v>
          </cell>
          <cell r="B19" t="str">
            <v>3nd-GB Pro Discing</v>
          </cell>
          <cell r="M19">
            <v>1.5</v>
          </cell>
        </row>
        <row r="20">
          <cell r="A20">
            <v>8</v>
          </cell>
          <cell r="B20" t="str">
            <v>1nd-Levelling</v>
          </cell>
          <cell r="M20">
            <v>3708.77</v>
          </cell>
        </row>
        <row r="21">
          <cell r="A21">
            <v>9</v>
          </cell>
          <cell r="B21" t="str">
            <v>2nd-Levelling</v>
          </cell>
          <cell r="M21">
            <v>3363.9500000000003</v>
          </cell>
        </row>
        <row r="22">
          <cell r="A22">
            <v>10</v>
          </cell>
          <cell r="B22" t="str">
            <v>1nd-Levelling</v>
          </cell>
          <cell r="M22">
            <v>9.5</v>
          </cell>
        </row>
        <row r="23">
          <cell r="A23">
            <v>13</v>
          </cell>
          <cell r="B23" t="str">
            <v>Planting</v>
          </cell>
          <cell r="M23">
            <v>3724.61</v>
          </cell>
        </row>
        <row r="24">
          <cell r="A24">
            <v>11</v>
          </cell>
          <cell r="B24" t="str">
            <v>2nd-Levelling</v>
          </cell>
          <cell r="M24">
            <v>0</v>
          </cell>
        </row>
        <row r="25">
          <cell r="A25">
            <v>12</v>
          </cell>
          <cell r="B25" t="str">
            <v xml:space="preserve"> NPK 5:17:10</v>
          </cell>
          <cell r="M25">
            <v>3759.8300000000004</v>
          </cell>
        </row>
        <row r="26">
          <cell r="A26">
            <v>14</v>
          </cell>
          <cell r="B26" t="str">
            <v>Hilling up</v>
          </cell>
          <cell r="M26">
            <v>3753.26</v>
          </cell>
        </row>
        <row r="27">
          <cell r="A27">
            <v>15</v>
          </cell>
          <cell r="B27" t="str">
            <v>1-Irrigation</v>
          </cell>
          <cell r="M27">
            <v>129.85</v>
          </cell>
        </row>
        <row r="28">
          <cell r="A28">
            <v>16</v>
          </cell>
          <cell r="B28" t="str">
            <v>Sulfat Ammoni</v>
          </cell>
          <cell r="M28">
            <v>0</v>
          </cell>
        </row>
        <row r="29">
          <cell r="A29">
            <v>17</v>
          </cell>
          <cell r="B29" t="str">
            <v>Starpik / Silwet</v>
          </cell>
          <cell r="M29">
            <v>0</v>
          </cell>
        </row>
        <row r="30">
          <cell r="A30">
            <v>18</v>
          </cell>
          <cell r="B30" t="str">
            <v>Biogumus</v>
          </cell>
          <cell r="M30">
            <v>315</v>
          </cell>
        </row>
        <row r="31">
          <cell r="A31">
            <v>19</v>
          </cell>
          <cell r="B31" t="str">
            <v>2-Irrigation</v>
          </cell>
          <cell r="M31">
            <v>0</v>
          </cell>
        </row>
        <row r="32">
          <cell r="A32">
            <v>20</v>
          </cell>
          <cell r="B32" t="str">
            <v>Karbamit</v>
          </cell>
          <cell r="M32">
            <v>0</v>
          </cell>
        </row>
        <row r="33">
          <cell r="A33">
            <v>21</v>
          </cell>
          <cell r="B33" t="str">
            <v>Entostar plus</v>
          </cell>
          <cell r="M33">
            <v>0</v>
          </cell>
        </row>
        <row r="34">
          <cell r="A34">
            <v>22</v>
          </cell>
          <cell r="B34" t="str">
            <v>Starane premium</v>
          </cell>
          <cell r="M34">
            <v>0</v>
          </cell>
        </row>
        <row r="35">
          <cell r="A35">
            <v>23</v>
          </cell>
          <cell r="B35" t="str">
            <v>Potassium Humate</v>
          </cell>
          <cell r="M35">
            <v>3491.58</v>
          </cell>
        </row>
        <row r="36">
          <cell r="A36">
            <v>24</v>
          </cell>
          <cell r="B36" t="str">
            <v>IFO-PZN</v>
          </cell>
          <cell r="M36">
            <v>0</v>
          </cell>
        </row>
        <row r="37">
          <cell r="A37">
            <v>25</v>
          </cell>
          <cell r="B37" t="str">
            <v>Silwet</v>
          </cell>
          <cell r="M37">
            <v>3327.5800000000004</v>
          </cell>
        </row>
        <row r="38">
          <cell r="A38">
            <v>26</v>
          </cell>
          <cell r="B38" t="str">
            <v>Ammoni. nitrate(225kg)</v>
          </cell>
          <cell r="M38">
            <v>0</v>
          </cell>
        </row>
        <row r="39">
          <cell r="A39">
            <v>27</v>
          </cell>
          <cell r="B39" t="str">
            <v>Ammoni. nitrate (350kg)</v>
          </cell>
          <cell r="M39">
            <v>0</v>
          </cell>
        </row>
        <row r="40">
          <cell r="A40">
            <v>28</v>
          </cell>
          <cell r="B40" t="str">
            <v>Pinocet</v>
          </cell>
          <cell r="M40">
            <v>18.559999999999999</v>
          </cell>
        </row>
        <row r="41">
          <cell r="A41">
            <v>29</v>
          </cell>
          <cell r="B41" t="str">
            <v>Axial 50 EC</v>
          </cell>
          <cell r="M41">
            <v>0</v>
          </cell>
        </row>
        <row r="42">
          <cell r="A42">
            <v>30</v>
          </cell>
          <cell r="B42" t="str">
            <v>Ammoni. nitrate (200kg)</v>
          </cell>
          <cell r="M42">
            <v>0</v>
          </cell>
        </row>
        <row r="43">
          <cell r="A43">
            <v>31</v>
          </cell>
          <cell r="B43" t="str">
            <v>2nd Potassium Humate</v>
          </cell>
          <cell r="M43">
            <v>3029.2400000000002</v>
          </cell>
        </row>
        <row r="44">
          <cell r="A44">
            <v>32</v>
          </cell>
          <cell r="B44" t="str">
            <v>2nd IFO-PZN</v>
          </cell>
          <cell r="M44">
            <v>0</v>
          </cell>
        </row>
        <row r="45">
          <cell r="A45">
            <v>33</v>
          </cell>
          <cell r="B45" t="str">
            <v>2nd Silwet</v>
          </cell>
          <cell r="M45">
            <v>3198.03</v>
          </cell>
        </row>
        <row r="46">
          <cell r="A46">
            <v>34</v>
          </cell>
          <cell r="B46" t="str">
            <v>Cotton Irrigation pushta suvi</v>
          </cell>
          <cell r="M46">
            <v>3722.6899999999996</v>
          </cell>
        </row>
        <row r="47">
          <cell r="A47">
            <v>35</v>
          </cell>
          <cell r="B47" t="str">
            <v>Sila krimniya</v>
          </cell>
          <cell r="M47">
            <v>0</v>
          </cell>
        </row>
        <row r="48">
          <cell r="A48">
            <v>36</v>
          </cell>
          <cell r="B48" t="str">
            <v xml:space="preserve">2nd Starpik </v>
          </cell>
          <cell r="M48">
            <v>0</v>
          </cell>
        </row>
        <row r="49">
          <cell r="A49">
            <v>37</v>
          </cell>
          <cell r="B49" t="str">
            <v>2nd Pinocet</v>
          </cell>
          <cell r="M49">
            <v>0</v>
          </cell>
        </row>
        <row r="50">
          <cell r="A50">
            <v>38</v>
          </cell>
          <cell r="B50" t="str">
            <v>Suspension NPK(5:25:0)/ 11-apr NPK(15:15:15)</v>
          </cell>
          <cell r="M50">
            <v>3486.89</v>
          </cell>
        </row>
        <row r="51">
          <cell r="A51">
            <v>39</v>
          </cell>
          <cell r="B51" t="str">
            <v>2nd Entostar plus</v>
          </cell>
          <cell r="M51">
            <v>0</v>
          </cell>
        </row>
        <row r="52">
          <cell r="A52">
            <v>40</v>
          </cell>
          <cell r="B52" t="str">
            <v>2nd Starane premium</v>
          </cell>
          <cell r="M52">
            <v>0</v>
          </cell>
        </row>
        <row r="53">
          <cell r="A53">
            <v>41</v>
          </cell>
          <cell r="B53" t="str">
            <v>2nd Suspension NPK(5:25:0)/ / 11-apr NPK(15:15:15)</v>
          </cell>
          <cell r="M53">
            <v>485.89000000000004</v>
          </cell>
        </row>
        <row r="54">
          <cell r="A54">
            <v>42</v>
          </cell>
          <cell r="B54" t="str">
            <v>Siletra (300 kg)</v>
          </cell>
          <cell r="M54">
            <v>0</v>
          </cell>
        </row>
        <row r="55">
          <cell r="A55">
            <v>43</v>
          </cell>
          <cell r="B55" t="str">
            <v>3nd Suspension NPK(5:25:0)/ / 11-apr NPK(15:15:15)</v>
          </cell>
          <cell r="M55">
            <v>467.49</v>
          </cell>
        </row>
        <row r="56">
          <cell r="A56">
            <v>44</v>
          </cell>
          <cell r="B56" t="str">
            <v>3nd Silwet</v>
          </cell>
          <cell r="M56">
            <v>1896.78</v>
          </cell>
        </row>
        <row r="57">
          <cell r="A57">
            <v>45</v>
          </cell>
          <cell r="B57" t="str">
            <v>3nd Potassium Humate</v>
          </cell>
          <cell r="M57">
            <v>1227.9200000000003</v>
          </cell>
        </row>
        <row r="58">
          <cell r="A58">
            <v>46</v>
          </cell>
          <cell r="B58" t="str">
            <v>Borana</v>
          </cell>
          <cell r="M58">
            <v>3637.54</v>
          </cell>
        </row>
        <row r="59">
          <cell r="A59">
            <v>47</v>
          </cell>
          <cell r="B59" t="str">
            <v>2nd Borana</v>
          </cell>
          <cell r="M59">
            <v>37.269999999999996</v>
          </cell>
        </row>
        <row r="60">
          <cell r="A60">
            <v>48</v>
          </cell>
          <cell r="B60" t="str">
            <v>4nd Silwet</v>
          </cell>
          <cell r="M60">
            <v>485.91</v>
          </cell>
        </row>
        <row r="61">
          <cell r="A61">
            <v>49</v>
          </cell>
          <cell r="B61" t="str">
            <v>4nd Potassium Humate</v>
          </cell>
          <cell r="M61">
            <v>383.45</v>
          </cell>
        </row>
        <row r="62">
          <cell r="A62">
            <v>50</v>
          </cell>
          <cell r="B62" t="str">
            <v>Green lacewing eggs</v>
          </cell>
          <cell r="M62">
            <v>3597.99</v>
          </cell>
        </row>
        <row r="63">
          <cell r="A63">
            <v>51</v>
          </cell>
          <cell r="B63" t="str">
            <v>Bioslip BW</v>
          </cell>
          <cell r="M63">
            <v>3328.2799999999997</v>
          </cell>
        </row>
        <row r="64">
          <cell r="A64">
            <v>52</v>
          </cell>
          <cell r="B64" t="str">
            <v>2nd Ammoni. nitrate (200kg)</v>
          </cell>
          <cell r="M64">
            <v>0</v>
          </cell>
        </row>
        <row r="65">
          <cell r="A65">
            <v>53</v>
          </cell>
          <cell r="B65" t="str">
            <v>4nd Suspension NPK(5:25:0) / / 11-apr NPK(15:15:15)</v>
          </cell>
          <cell r="M65">
            <v>10.16</v>
          </cell>
        </row>
        <row r="66">
          <cell r="A66">
            <v>54</v>
          </cell>
          <cell r="B66" t="str">
            <v>5nd Silwet</v>
          </cell>
          <cell r="M66">
            <v>64.55</v>
          </cell>
        </row>
        <row r="67">
          <cell r="A67">
            <v>55</v>
          </cell>
          <cell r="B67" t="str">
            <v>5nd Potassium Humate</v>
          </cell>
          <cell r="M67">
            <v>28.11</v>
          </cell>
        </row>
        <row r="68">
          <cell r="A68">
            <v>56</v>
          </cell>
          <cell r="B68" t="str">
            <v>2nd Ammoni. nitrate (150kg)</v>
          </cell>
          <cell r="M68">
            <v>0</v>
          </cell>
        </row>
        <row r="69">
          <cell r="A69">
            <v>57</v>
          </cell>
          <cell r="B69" t="str">
            <v>3-Irrigation</v>
          </cell>
          <cell r="M69">
            <v>0</v>
          </cell>
        </row>
        <row r="70">
          <cell r="A70">
            <v>58</v>
          </cell>
          <cell r="B70" t="str">
            <v>1-Bioslip BW +1-Bioslip BT</v>
          </cell>
          <cell r="M70">
            <v>2890.65</v>
          </cell>
        </row>
        <row r="71">
          <cell r="A71">
            <v>59</v>
          </cell>
          <cell r="B71" t="str">
            <v>2- NPK 5:17:10</v>
          </cell>
          <cell r="M71">
            <v>88.710000000000008</v>
          </cell>
        </row>
        <row r="72">
          <cell r="A72">
            <v>60</v>
          </cell>
          <cell r="B72" t="str">
            <v>Pulsar</v>
          </cell>
          <cell r="M72">
            <v>0</v>
          </cell>
        </row>
        <row r="73">
          <cell r="A73">
            <v>61</v>
          </cell>
          <cell r="B73" t="str">
            <v>Kultivatsya-1</v>
          </cell>
          <cell r="M73">
            <v>228.57000000000002</v>
          </cell>
        </row>
        <row r="74">
          <cell r="A74">
            <v>62</v>
          </cell>
          <cell r="B74" t="str">
            <v>Nano urea (Bottle)</v>
          </cell>
          <cell r="M74">
            <v>0</v>
          </cell>
        </row>
        <row r="75">
          <cell r="A75">
            <v>63</v>
          </cell>
          <cell r="B75" t="str">
            <v>Svip</v>
          </cell>
          <cell r="M75">
            <v>286.23</v>
          </cell>
        </row>
        <row r="76">
          <cell r="A76">
            <v>64</v>
          </cell>
          <cell r="B76" t="str">
            <v>5nd Suspension NPK(5:25:0) / / 11-apr NPK(15:15:15)</v>
          </cell>
          <cell r="M76">
            <v>0</v>
          </cell>
        </row>
        <row r="77">
          <cell r="A77">
            <v>65</v>
          </cell>
          <cell r="B77" t="str">
            <v>6nd Silwet</v>
          </cell>
          <cell r="M77">
            <v>0</v>
          </cell>
        </row>
        <row r="78">
          <cell r="A78">
            <v>66</v>
          </cell>
          <cell r="B78" t="str">
            <v>6nd Potassium Humate</v>
          </cell>
          <cell r="M78">
            <v>0</v>
          </cell>
        </row>
        <row r="79">
          <cell r="A79">
            <v>67</v>
          </cell>
          <cell r="B79" t="str">
            <v>2nd Pulsar</v>
          </cell>
          <cell r="M79">
            <v>0</v>
          </cell>
        </row>
        <row r="80">
          <cell r="A80">
            <v>68</v>
          </cell>
          <cell r="B80" t="str">
            <v>Kultivatsya-1 / Urea 100 kg</v>
          </cell>
          <cell r="M80">
            <v>3650.16</v>
          </cell>
        </row>
        <row r="81">
          <cell r="A81">
            <v>69</v>
          </cell>
          <cell r="B81" t="str">
            <v>2nd Sila krimniya</v>
          </cell>
          <cell r="M81">
            <v>0</v>
          </cell>
        </row>
        <row r="82">
          <cell r="A82">
            <v>70</v>
          </cell>
          <cell r="B82" t="str">
            <v>2nd Svip</v>
          </cell>
          <cell r="M82">
            <v>41.3</v>
          </cell>
        </row>
        <row r="83">
          <cell r="A83">
            <v>71</v>
          </cell>
          <cell r="B83" t="str">
            <v>Re-planting</v>
          </cell>
          <cell r="M83">
            <v>16.27</v>
          </cell>
        </row>
        <row r="84">
          <cell r="A84">
            <v>72</v>
          </cell>
          <cell r="B84" t="str">
            <v>Agro plan</v>
          </cell>
          <cell r="M84">
            <v>0</v>
          </cell>
        </row>
        <row r="85">
          <cell r="A85">
            <v>73</v>
          </cell>
          <cell r="B85" t="str">
            <v>Agil extra(Ltr)</v>
          </cell>
          <cell r="M85">
            <v>778.04000000000008</v>
          </cell>
        </row>
        <row r="86">
          <cell r="A86">
            <v>74</v>
          </cell>
          <cell r="B86" t="str">
            <v>1nd Chipping</v>
          </cell>
          <cell r="M86">
            <v>3685.63</v>
          </cell>
        </row>
        <row r="87">
          <cell r="A87">
            <v>75</v>
          </cell>
          <cell r="B87" t="str">
            <v xml:space="preserve">Salfitka Svip </v>
          </cell>
          <cell r="M87">
            <v>73.36</v>
          </cell>
        </row>
        <row r="88">
          <cell r="A88">
            <v>76</v>
          </cell>
          <cell r="B88" t="str">
            <v>4-Irrigation</v>
          </cell>
          <cell r="M88">
            <v>0</v>
          </cell>
        </row>
        <row r="89">
          <cell r="A89">
            <v>77</v>
          </cell>
          <cell r="B89" t="str">
            <v>1nd Trixogramma</v>
          </cell>
          <cell r="M89">
            <v>3668.0800000000004</v>
          </cell>
        </row>
        <row r="90">
          <cell r="A90">
            <v>78</v>
          </cell>
          <cell r="B90" t="str">
            <v>Thinning</v>
          </cell>
          <cell r="M90">
            <v>3591.6200000000003</v>
          </cell>
        </row>
        <row r="91">
          <cell r="A91">
            <v>79</v>
          </cell>
          <cell r="B91" t="str">
            <v xml:space="preserve">2nd Salfitka Svip </v>
          </cell>
          <cell r="M91">
            <v>44.81</v>
          </cell>
        </row>
        <row r="92">
          <cell r="A92">
            <v>80</v>
          </cell>
          <cell r="B92" t="str">
            <v>Sulphur powder Sprinkling</v>
          </cell>
          <cell r="M92">
            <v>3289.51</v>
          </cell>
        </row>
        <row r="93">
          <cell r="A93">
            <v>81</v>
          </cell>
          <cell r="B93" t="str">
            <v>Rixlinya/ Chuqur yumshatish</v>
          </cell>
          <cell r="M93">
            <v>3685.64</v>
          </cell>
        </row>
        <row r="94">
          <cell r="A94">
            <v>82</v>
          </cell>
          <cell r="B94" t="str">
            <v>2nd Green lacewing eggs</v>
          </cell>
          <cell r="M94">
            <v>3717.51</v>
          </cell>
        </row>
        <row r="95">
          <cell r="A95">
            <v>83</v>
          </cell>
          <cell r="B95" t="str">
            <v>Zintrack</v>
          </cell>
          <cell r="M95">
            <v>589.79</v>
          </cell>
        </row>
        <row r="96">
          <cell r="A96">
            <v>84</v>
          </cell>
          <cell r="B96" t="str">
            <v xml:space="preserve">2-Bioslip BW </v>
          </cell>
          <cell r="M96">
            <v>508.03999999999996</v>
          </cell>
        </row>
        <row r="97">
          <cell r="A97">
            <v>85</v>
          </cell>
          <cell r="B97" t="str">
            <v>3nd Green lacewing eggs</v>
          </cell>
          <cell r="M97">
            <v>3663.6000000000004</v>
          </cell>
        </row>
        <row r="98">
          <cell r="A98">
            <v>86</v>
          </cell>
          <cell r="B98" t="str">
            <v>Entolucho</v>
          </cell>
          <cell r="M98">
            <v>605.95999999999992</v>
          </cell>
        </row>
        <row r="99">
          <cell r="A99">
            <v>87</v>
          </cell>
          <cell r="B99" t="str">
            <v>2nd Chipping</v>
          </cell>
          <cell r="M99">
            <v>3541.57</v>
          </cell>
        </row>
        <row r="100">
          <cell r="A100">
            <v>88</v>
          </cell>
          <cell r="B100" t="str">
            <v>Kultivatsya-2</v>
          </cell>
          <cell r="M100">
            <v>3377.08</v>
          </cell>
        </row>
        <row r="101">
          <cell r="A101">
            <v>89</v>
          </cell>
          <cell r="B101" t="str">
            <v>2nd Trixogramma</v>
          </cell>
          <cell r="M101">
            <v>3671.75</v>
          </cell>
        </row>
        <row r="102">
          <cell r="A102">
            <v>90</v>
          </cell>
          <cell r="B102" t="str">
            <v>Harvesting</v>
          </cell>
          <cell r="M102">
            <v>0</v>
          </cell>
        </row>
        <row r="103">
          <cell r="A103">
            <v>91</v>
          </cell>
          <cell r="B103" t="str">
            <v>1nd -GB Pro Discing</v>
          </cell>
          <cell r="M103">
            <v>50.55</v>
          </cell>
        </row>
        <row r="104">
          <cell r="A104">
            <v>92</v>
          </cell>
          <cell r="B104" t="str">
            <v>Vezuvi-Reglon</v>
          </cell>
          <cell r="M104">
            <v>0</v>
          </cell>
        </row>
        <row r="105">
          <cell r="A105">
            <v>93</v>
          </cell>
          <cell r="B105" t="str">
            <v>Kultivatsya-3</v>
          </cell>
          <cell r="M105">
            <v>868.32</v>
          </cell>
        </row>
        <row r="106">
          <cell r="A106">
            <v>94</v>
          </cell>
          <cell r="B106" t="str">
            <v>Hilling Up+ silitra</v>
          </cell>
          <cell r="M106">
            <v>3374.6800000000003</v>
          </cell>
        </row>
        <row r="107">
          <cell r="A107">
            <v>95</v>
          </cell>
          <cell r="B107" t="str">
            <v>Alternate Row+150kg silitra</v>
          </cell>
          <cell r="M107">
            <v>37.26</v>
          </cell>
        </row>
        <row r="108">
          <cell r="A108">
            <v>96</v>
          </cell>
          <cell r="B108" t="str">
            <v xml:space="preserve">1-Cotton Irrigation </v>
          </cell>
          <cell r="M108">
            <v>3411.53</v>
          </cell>
        </row>
        <row r="109">
          <cell r="A109">
            <v>97</v>
          </cell>
          <cell r="B109" t="str">
            <v>Hilling Up</v>
          </cell>
          <cell r="M109">
            <v>1875.89</v>
          </cell>
        </row>
        <row r="110">
          <cell r="A110">
            <v>98</v>
          </cell>
          <cell r="B110" t="str">
            <v>Lead-50</v>
          </cell>
          <cell r="M110">
            <v>3242.02</v>
          </cell>
        </row>
        <row r="111">
          <cell r="A111">
            <v>99</v>
          </cell>
          <cell r="B111" t="str">
            <v xml:space="preserve">Urea  </v>
          </cell>
          <cell r="M111">
            <v>2969.9799999999996</v>
          </cell>
        </row>
        <row r="112">
          <cell r="A112">
            <v>100</v>
          </cell>
          <cell r="B112" t="str">
            <v>MKP</v>
          </cell>
          <cell r="M112">
            <v>2532.4499999999998</v>
          </cell>
        </row>
        <row r="113">
          <cell r="A113">
            <v>101</v>
          </cell>
          <cell r="B113" t="str">
            <v>2nd Agil extra(Ltr)</v>
          </cell>
          <cell r="M113">
            <v>10.16</v>
          </cell>
        </row>
        <row r="114">
          <cell r="A114">
            <v>102</v>
          </cell>
          <cell r="B114" t="str">
            <v>4nd Green lacewing eggs</v>
          </cell>
          <cell r="M114">
            <v>3538.7799999999997</v>
          </cell>
        </row>
        <row r="115">
          <cell r="A115">
            <v>103</v>
          </cell>
          <cell r="B115" t="str">
            <v>2nd-Sulphur powder Sprinkling</v>
          </cell>
          <cell r="M115">
            <v>689.45000000000016</v>
          </cell>
        </row>
        <row r="116">
          <cell r="A116">
            <v>104</v>
          </cell>
          <cell r="B116" t="str">
            <v>Hilling Up+Urea</v>
          </cell>
          <cell r="M116">
            <v>32.33</v>
          </cell>
        </row>
        <row r="117">
          <cell r="A117">
            <v>105</v>
          </cell>
          <cell r="B117" t="str">
            <v>2nd Lead-50</v>
          </cell>
          <cell r="M117">
            <v>36.229999999999997</v>
          </cell>
        </row>
        <row r="118">
          <cell r="A118">
            <v>106</v>
          </cell>
          <cell r="B118" t="str">
            <v xml:space="preserve">2nd Urea  </v>
          </cell>
          <cell r="M118">
            <v>53.8</v>
          </cell>
        </row>
        <row r="119">
          <cell r="A119">
            <v>107</v>
          </cell>
          <cell r="B119" t="str">
            <v>2nd Zintrack</v>
          </cell>
          <cell r="M119">
            <v>128.54</v>
          </cell>
        </row>
        <row r="120">
          <cell r="A120">
            <v>108</v>
          </cell>
          <cell r="B120" t="str">
            <v xml:space="preserve">(After 1st Irrigation) Kultivatsya-4 /  </v>
          </cell>
          <cell r="M120">
            <v>3304.6200000000003</v>
          </cell>
        </row>
        <row r="121">
          <cell r="A121">
            <v>109</v>
          </cell>
          <cell r="B121" t="str">
            <v>Ploughing</v>
          </cell>
          <cell r="M121">
            <v>0</v>
          </cell>
        </row>
        <row r="122">
          <cell r="A122">
            <v>110</v>
          </cell>
          <cell r="B122" t="str">
            <v>3nd Trixogramma</v>
          </cell>
          <cell r="M122">
            <v>3596.49</v>
          </cell>
        </row>
        <row r="123">
          <cell r="A123">
            <v>111</v>
          </cell>
          <cell r="B123" t="str">
            <v>3nd Chipping</v>
          </cell>
          <cell r="M123">
            <v>1969.4799999999998</v>
          </cell>
        </row>
        <row r="124">
          <cell r="A124">
            <v>112</v>
          </cell>
          <cell r="B124" t="str">
            <v>Gabrobrakan</v>
          </cell>
          <cell r="M124">
            <v>3634.7699999999995</v>
          </cell>
        </row>
        <row r="125">
          <cell r="A125">
            <v>113</v>
          </cell>
          <cell r="B125" t="str">
            <v>(After 1st Irrigation) 2-Kultivatsya-5</v>
          </cell>
          <cell r="M125">
            <v>2855</v>
          </cell>
        </row>
        <row r="126">
          <cell r="A126">
            <v>114</v>
          </cell>
          <cell r="B126" t="str">
            <v>2st Hilling Up+ silitra</v>
          </cell>
          <cell r="M126">
            <v>1664.27</v>
          </cell>
        </row>
        <row r="127">
          <cell r="A127">
            <v>115</v>
          </cell>
          <cell r="B127" t="str">
            <v xml:space="preserve">2-Cotton Irrigation </v>
          </cell>
          <cell r="M127">
            <v>3117.97</v>
          </cell>
        </row>
        <row r="128">
          <cell r="A128">
            <v>116</v>
          </cell>
          <cell r="B128" t="str">
            <v>Bioslip BT</v>
          </cell>
          <cell r="M128">
            <v>2542.5800000000004</v>
          </cell>
        </row>
        <row r="129">
          <cell r="A129">
            <v>117</v>
          </cell>
          <cell r="B129" t="str">
            <v>5nd Green lacewing eggs</v>
          </cell>
          <cell r="M129">
            <v>3299.86</v>
          </cell>
        </row>
        <row r="130">
          <cell r="A130">
            <v>118</v>
          </cell>
          <cell r="B130" t="str">
            <v>Pix+selvet gold</v>
          </cell>
          <cell r="M130">
            <v>1913.85</v>
          </cell>
        </row>
        <row r="131">
          <cell r="A131">
            <v>119</v>
          </cell>
          <cell r="B131" t="str">
            <v>2nd MKP</v>
          </cell>
          <cell r="M131">
            <v>1236.98</v>
          </cell>
        </row>
        <row r="132">
          <cell r="A132">
            <v>120</v>
          </cell>
          <cell r="B132" t="str">
            <v>2-Bioslip BW +Bioslip BT</v>
          </cell>
          <cell r="M132">
            <v>835.15</v>
          </cell>
        </row>
        <row r="133">
          <cell r="A133">
            <v>121</v>
          </cell>
          <cell r="B133" t="str">
            <v>2nd Gabrobrakan</v>
          </cell>
          <cell r="M133">
            <v>3469.57</v>
          </cell>
        </row>
        <row r="134">
          <cell r="A134">
            <v>122</v>
          </cell>
          <cell r="B134" t="str">
            <v>4nd Trixogramma</v>
          </cell>
          <cell r="M134">
            <v>3447.57</v>
          </cell>
        </row>
        <row r="135">
          <cell r="A135">
            <v>123</v>
          </cell>
          <cell r="B135" t="str">
            <v>Nipping</v>
          </cell>
          <cell r="M135">
            <v>1637.65</v>
          </cell>
        </row>
        <row r="136">
          <cell r="A136">
            <v>124</v>
          </cell>
          <cell r="B136" t="str">
            <v>(After 2st Irrigation) 1-Kultivatsya-6</v>
          </cell>
          <cell r="M136">
            <v>1915.89</v>
          </cell>
        </row>
        <row r="137">
          <cell r="A137">
            <v>125</v>
          </cell>
          <cell r="B137" t="str">
            <v>3nd MKP</v>
          </cell>
          <cell r="M137">
            <v>318.47000000000003</v>
          </cell>
        </row>
        <row r="138">
          <cell r="A138">
            <v>126</v>
          </cell>
          <cell r="B138" t="str">
            <v>2st Hilling Up+ Potassium</v>
          </cell>
          <cell r="M138">
            <v>243.95000000000002</v>
          </cell>
        </row>
        <row r="139">
          <cell r="A139">
            <v>127</v>
          </cell>
          <cell r="B139" t="str">
            <v>(After 2st Irrigation) 2-Kultivatsya-7</v>
          </cell>
          <cell r="M139">
            <v>273.65000000000003</v>
          </cell>
        </row>
        <row r="140">
          <cell r="A140">
            <v>128</v>
          </cell>
          <cell r="B140" t="str">
            <v>3-Bioslip BW +Bioslip BT</v>
          </cell>
          <cell r="M140">
            <v>80.5</v>
          </cell>
        </row>
        <row r="141">
          <cell r="A141">
            <v>129</v>
          </cell>
          <cell r="B141" t="str">
            <v xml:space="preserve">3st-Cotton Irrigation </v>
          </cell>
          <cell r="M141">
            <v>1187.32</v>
          </cell>
        </row>
        <row r="142">
          <cell r="A142">
            <v>130</v>
          </cell>
          <cell r="B142" t="str">
            <v>3nd Gabrobrakan</v>
          </cell>
          <cell r="M142">
            <v>3468.61</v>
          </cell>
        </row>
        <row r="143">
          <cell r="A143">
            <v>131</v>
          </cell>
          <cell r="B143" t="str">
            <v>5nd Trixogramma</v>
          </cell>
          <cell r="M143">
            <v>2925.53</v>
          </cell>
        </row>
        <row r="144">
          <cell r="A144">
            <v>132</v>
          </cell>
          <cell r="B144" t="str">
            <v>Seaweed</v>
          </cell>
          <cell r="M144">
            <v>60</v>
          </cell>
        </row>
        <row r="145">
          <cell r="A145">
            <v>133</v>
          </cell>
          <cell r="B145" t="str">
            <v>2nd Seaweed</v>
          </cell>
          <cell r="M145">
            <v>60</v>
          </cell>
        </row>
        <row r="146">
          <cell r="A146">
            <v>134</v>
          </cell>
          <cell r="B146" t="str">
            <v xml:space="preserve">TTQ </v>
          </cell>
          <cell r="M146">
            <v>0</v>
          </cell>
        </row>
        <row r="147">
          <cell r="A147">
            <v>135</v>
          </cell>
          <cell r="B147" t="str">
            <v xml:space="preserve">2nd TTQ </v>
          </cell>
          <cell r="M147">
            <v>0</v>
          </cell>
        </row>
        <row r="148">
          <cell r="A148">
            <v>136</v>
          </cell>
          <cell r="B148" t="str">
            <v>2nd Bioslip BT</v>
          </cell>
          <cell r="M148">
            <v>1040.49</v>
          </cell>
        </row>
        <row r="149">
          <cell r="A149">
            <v>137</v>
          </cell>
          <cell r="B149" t="str">
            <v>3nd-Sulphur powder Sprinkling</v>
          </cell>
          <cell r="M149">
            <v>77</v>
          </cell>
        </row>
        <row r="150">
          <cell r="A150">
            <v>138</v>
          </cell>
          <cell r="B150" t="str">
            <v>6nd Green lacewing eggs</v>
          </cell>
          <cell r="M150">
            <v>3068</v>
          </cell>
        </row>
        <row r="151">
          <cell r="A151">
            <v>139</v>
          </cell>
          <cell r="B151" t="str">
            <v>3nd Bioslip BT</v>
          </cell>
          <cell r="M151">
            <v>377.78999999999996</v>
          </cell>
        </row>
        <row r="152">
          <cell r="A152">
            <v>140</v>
          </cell>
          <cell r="B152" t="str">
            <v>2nd Pix+selvet gold</v>
          </cell>
          <cell r="M152">
            <v>624.44999999999993</v>
          </cell>
        </row>
        <row r="153">
          <cell r="A153">
            <v>141</v>
          </cell>
          <cell r="B153" t="str">
            <v>4nd Bioslip BT</v>
          </cell>
          <cell r="M153">
            <v>170.87</v>
          </cell>
        </row>
        <row r="154">
          <cell r="A154">
            <v>142</v>
          </cell>
          <cell r="B154" t="str">
            <v>6nd Trixogramma</v>
          </cell>
          <cell r="M154">
            <v>0</v>
          </cell>
        </row>
        <row r="155">
          <cell r="A155">
            <v>143</v>
          </cell>
          <cell r="B155" t="str">
            <v>(After 2st Irrigation) 3-Kultivatsya-8</v>
          </cell>
          <cell r="M155">
            <v>44.05</v>
          </cell>
        </row>
        <row r="156">
          <cell r="A156">
            <v>144</v>
          </cell>
          <cell r="B156" t="str">
            <v>Local cultivation</v>
          </cell>
          <cell r="M156">
            <v>283.98</v>
          </cell>
        </row>
        <row r="157">
          <cell r="A157">
            <v>145</v>
          </cell>
          <cell r="B157" t="str">
            <v>4nd Gabrobrakan</v>
          </cell>
          <cell r="M157">
            <v>3280.5</v>
          </cell>
        </row>
        <row r="158">
          <cell r="A158">
            <v>146</v>
          </cell>
          <cell r="B158" t="str">
            <v xml:space="preserve">CottonEX+Svip </v>
          </cell>
          <cell r="M158">
            <v>20</v>
          </cell>
        </row>
        <row r="159">
          <cell r="A159">
            <v>147</v>
          </cell>
          <cell r="B159" t="str">
            <v>2nd Hilling Up</v>
          </cell>
          <cell r="M159">
            <v>281.77000000000004</v>
          </cell>
        </row>
        <row r="160">
          <cell r="A160">
            <v>148</v>
          </cell>
          <cell r="B160" t="str">
            <v>7nd Trixogramma</v>
          </cell>
          <cell r="M160">
            <v>1614.56</v>
          </cell>
        </row>
        <row r="161">
          <cell r="A161">
            <v>149</v>
          </cell>
          <cell r="B161" t="str">
            <v>2nd -GB Pro Discing</v>
          </cell>
          <cell r="M161">
            <v>0</v>
          </cell>
        </row>
        <row r="162">
          <cell r="A162">
            <v>150</v>
          </cell>
          <cell r="B162" t="str">
            <v>5nd Gabrobrakan</v>
          </cell>
          <cell r="M162">
            <v>2200.7000000000003</v>
          </cell>
        </row>
        <row r="163">
          <cell r="A163">
            <v>151</v>
          </cell>
          <cell r="B163" t="str">
            <v>7nd Green lacewing eggs</v>
          </cell>
          <cell r="M163">
            <v>1500.1200000000001</v>
          </cell>
        </row>
        <row r="164">
          <cell r="A164">
            <v>152</v>
          </cell>
          <cell r="B164" t="str">
            <v>Local cultivation-2</v>
          </cell>
          <cell r="M164">
            <v>13.42</v>
          </cell>
        </row>
        <row r="165">
          <cell r="A165">
            <v>153</v>
          </cell>
          <cell r="B165" t="str">
            <v>(After 3st Irrigation) 1-Kultivatsya-9</v>
          </cell>
          <cell r="M165">
            <v>41.05</v>
          </cell>
        </row>
        <row r="166">
          <cell r="A166">
            <v>154</v>
          </cell>
          <cell r="B166" t="str">
            <v>4nd MKP</v>
          </cell>
          <cell r="M166">
            <v>32</v>
          </cell>
        </row>
        <row r="167">
          <cell r="A167">
            <v>155</v>
          </cell>
          <cell r="B167" t="str">
            <v>Fasfagips</v>
          </cell>
          <cell r="M167">
            <v>0</v>
          </cell>
        </row>
        <row r="168">
          <cell r="A168">
            <v>156</v>
          </cell>
          <cell r="B168" t="str">
            <v>3nd Pix</v>
          </cell>
          <cell r="M168">
            <v>72.680000000000007</v>
          </cell>
        </row>
        <row r="169">
          <cell r="A169">
            <v>157</v>
          </cell>
          <cell r="B169" t="str">
            <v>8nd Trixogramma</v>
          </cell>
          <cell r="M169">
            <v>449.59999999999997</v>
          </cell>
        </row>
        <row r="170">
          <cell r="A170">
            <v>158</v>
          </cell>
          <cell r="B170" t="str">
            <v>Rauda</v>
          </cell>
          <cell r="M170">
            <v>223.44</v>
          </cell>
        </row>
        <row r="171">
          <cell r="A171">
            <v>159</v>
          </cell>
          <cell r="B171" t="str">
            <v>5nd MKP</v>
          </cell>
          <cell r="M171">
            <v>0</v>
          </cell>
        </row>
        <row r="172">
          <cell r="A172">
            <v>160</v>
          </cell>
          <cell r="B172" t="str">
            <v xml:space="preserve">4st-Cotton Irrigation </v>
          </cell>
          <cell r="M172">
            <v>32</v>
          </cell>
        </row>
        <row r="173">
          <cell r="A173">
            <v>161</v>
          </cell>
          <cell r="B173" t="str">
            <v>2nd Nipping</v>
          </cell>
          <cell r="M173">
            <v>42.77</v>
          </cell>
        </row>
        <row r="174">
          <cell r="A174">
            <v>162</v>
          </cell>
          <cell r="B174" t="str">
            <v>5nd Bioslip BT</v>
          </cell>
          <cell r="M174">
            <v>38</v>
          </cell>
        </row>
        <row r="175">
          <cell r="A175">
            <v>163</v>
          </cell>
          <cell r="B175" t="str">
            <v>6nd Gabrobrakan</v>
          </cell>
          <cell r="M175">
            <v>1148.1599999999999</v>
          </cell>
        </row>
        <row r="176">
          <cell r="A176">
            <v>164</v>
          </cell>
          <cell r="B176">
            <v>0</v>
          </cell>
          <cell r="M176">
            <v>0</v>
          </cell>
        </row>
        <row r="177">
          <cell r="A177">
            <v>165</v>
          </cell>
          <cell r="B177">
            <v>0</v>
          </cell>
          <cell r="M177">
            <v>0</v>
          </cell>
        </row>
        <row r="178">
          <cell r="A178">
            <v>166</v>
          </cell>
          <cell r="B178">
            <v>0</v>
          </cell>
          <cell r="M178">
            <v>0</v>
          </cell>
        </row>
        <row r="179">
          <cell r="A179">
            <v>167</v>
          </cell>
          <cell r="B179">
            <v>0</v>
          </cell>
          <cell r="M179">
            <v>0</v>
          </cell>
        </row>
        <row r="180">
          <cell r="A180">
            <v>168</v>
          </cell>
          <cell r="B180">
            <v>0</v>
          </cell>
          <cell r="M180">
            <v>0</v>
          </cell>
        </row>
        <row r="181">
          <cell r="A181">
            <v>169</v>
          </cell>
          <cell r="B181">
            <v>0</v>
          </cell>
          <cell r="M181">
            <v>0</v>
          </cell>
        </row>
        <row r="182">
          <cell r="A182">
            <v>170</v>
          </cell>
          <cell r="B182">
            <v>0</v>
          </cell>
          <cell r="M182">
            <v>0</v>
          </cell>
        </row>
        <row r="183">
          <cell r="A183">
            <v>171</v>
          </cell>
          <cell r="B183">
            <v>0</v>
          </cell>
          <cell r="M183">
            <v>0</v>
          </cell>
        </row>
        <row r="184">
          <cell r="A184">
            <v>172</v>
          </cell>
          <cell r="B184">
            <v>0</v>
          </cell>
          <cell r="M184">
            <v>0</v>
          </cell>
        </row>
        <row r="185">
          <cell r="A185">
            <v>173</v>
          </cell>
          <cell r="B185">
            <v>0</v>
          </cell>
          <cell r="M185">
            <v>0</v>
          </cell>
        </row>
        <row r="186">
          <cell r="A186">
            <v>174</v>
          </cell>
          <cell r="B186">
            <v>0</v>
          </cell>
          <cell r="M186">
            <v>0</v>
          </cell>
        </row>
        <row r="187">
          <cell r="A187">
            <v>175</v>
          </cell>
          <cell r="B187">
            <v>0</v>
          </cell>
          <cell r="M187">
            <v>0</v>
          </cell>
        </row>
        <row r="188">
          <cell r="A188">
            <v>176</v>
          </cell>
          <cell r="B188">
            <v>0</v>
          </cell>
          <cell r="M188">
            <v>0</v>
          </cell>
        </row>
        <row r="189">
          <cell r="A189">
            <v>177</v>
          </cell>
          <cell r="B189">
            <v>0</v>
          </cell>
          <cell r="M189">
            <v>0</v>
          </cell>
        </row>
        <row r="190">
          <cell r="A190">
            <v>178</v>
          </cell>
          <cell r="B190">
            <v>0</v>
          </cell>
          <cell r="M190">
            <v>0</v>
          </cell>
        </row>
        <row r="191">
          <cell r="A191">
            <v>179</v>
          </cell>
          <cell r="B191">
            <v>0</v>
          </cell>
          <cell r="M191">
            <v>0</v>
          </cell>
        </row>
        <row r="192">
          <cell r="A192">
            <v>180</v>
          </cell>
          <cell r="B192">
            <v>0</v>
          </cell>
          <cell r="M192">
            <v>0</v>
          </cell>
        </row>
        <row r="193">
          <cell r="A193">
            <v>181</v>
          </cell>
          <cell r="B193">
            <v>0</v>
          </cell>
          <cell r="M193">
            <v>0</v>
          </cell>
        </row>
        <row r="194">
          <cell r="A194">
            <v>182</v>
          </cell>
          <cell r="B194">
            <v>0</v>
          </cell>
          <cell r="M194">
            <v>0</v>
          </cell>
        </row>
        <row r="195">
          <cell r="A195">
            <v>183</v>
          </cell>
          <cell r="B195">
            <v>0</v>
          </cell>
          <cell r="M195">
            <v>0</v>
          </cell>
        </row>
        <row r="196">
          <cell r="A196">
            <v>184</v>
          </cell>
          <cell r="B196">
            <v>0</v>
          </cell>
          <cell r="M196">
            <v>0</v>
          </cell>
        </row>
        <row r="197">
          <cell r="A197">
            <v>185</v>
          </cell>
          <cell r="B197">
            <v>0</v>
          </cell>
          <cell r="M197">
            <v>0</v>
          </cell>
        </row>
        <row r="198">
          <cell r="A198">
            <v>186</v>
          </cell>
          <cell r="B198">
            <v>0</v>
          </cell>
          <cell r="M198">
            <v>0</v>
          </cell>
        </row>
        <row r="199">
          <cell r="A199">
            <v>187</v>
          </cell>
          <cell r="B199">
            <v>0</v>
          </cell>
          <cell r="M199">
            <v>0</v>
          </cell>
        </row>
        <row r="200">
          <cell r="A200">
            <v>188</v>
          </cell>
          <cell r="B200">
            <v>0</v>
          </cell>
          <cell r="M200">
            <v>0</v>
          </cell>
        </row>
        <row r="201">
          <cell r="A201">
            <v>189</v>
          </cell>
          <cell r="B201">
            <v>0</v>
          </cell>
          <cell r="M201">
            <v>0</v>
          </cell>
        </row>
        <row r="202">
          <cell r="A202">
            <v>190</v>
          </cell>
          <cell r="B202">
            <v>0</v>
          </cell>
          <cell r="M202">
            <v>0</v>
          </cell>
        </row>
        <row r="203">
          <cell r="A203">
            <v>191</v>
          </cell>
          <cell r="B203">
            <v>0</v>
          </cell>
          <cell r="M203">
            <v>0</v>
          </cell>
        </row>
        <row r="204">
          <cell r="A204">
            <v>192</v>
          </cell>
          <cell r="B204">
            <v>0</v>
          </cell>
          <cell r="M204">
            <v>0</v>
          </cell>
        </row>
        <row r="205">
          <cell r="A205">
            <v>193</v>
          </cell>
          <cell r="B205">
            <v>0</v>
          </cell>
          <cell r="M205">
            <v>0</v>
          </cell>
        </row>
        <row r="206">
          <cell r="A206">
            <v>194</v>
          </cell>
          <cell r="B206">
            <v>0</v>
          </cell>
          <cell r="M206">
            <v>0</v>
          </cell>
        </row>
        <row r="207">
          <cell r="A207">
            <v>195</v>
          </cell>
          <cell r="B207">
            <v>0</v>
          </cell>
          <cell r="M207">
            <v>0</v>
          </cell>
        </row>
        <row r="208">
          <cell r="A208">
            <v>196</v>
          </cell>
          <cell r="B208">
            <v>0</v>
          </cell>
          <cell r="M208">
            <v>0</v>
          </cell>
        </row>
        <row r="209">
          <cell r="A209">
            <v>197</v>
          </cell>
          <cell r="B209">
            <v>0</v>
          </cell>
          <cell r="M209">
            <v>0</v>
          </cell>
        </row>
        <row r="210">
          <cell r="A210">
            <v>198</v>
          </cell>
          <cell r="B210">
            <v>0</v>
          </cell>
          <cell r="M210">
            <v>0</v>
          </cell>
        </row>
        <row r="211">
          <cell r="A211">
            <v>199</v>
          </cell>
          <cell r="B211">
            <v>0</v>
          </cell>
          <cell r="M211">
            <v>0</v>
          </cell>
        </row>
        <row r="212">
          <cell r="A212">
            <v>200</v>
          </cell>
          <cell r="B212">
            <v>0</v>
          </cell>
          <cell r="M212">
            <v>0</v>
          </cell>
        </row>
      </sheetData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B4F9A-1C6B-4C17-BFBE-85F9BC8EE4CA}">
  <dimension ref="B1:U202"/>
  <sheetViews>
    <sheetView tabSelected="1" zoomScale="85" zoomScaleNormal="85" workbookViewId="0">
      <pane xSplit="2" ySplit="2" topLeftCell="C28" activePane="bottomRight" state="frozen"/>
      <selection pane="topRight" activeCell="C1" sqref="C1"/>
      <selection pane="bottomLeft" activeCell="A3" sqref="A3"/>
      <selection pane="bottomRight" activeCell="C56" sqref="C56"/>
    </sheetView>
  </sheetViews>
  <sheetFormatPr defaultRowHeight="14.4" x14ac:dyDescent="0.3"/>
  <cols>
    <col min="3" max="3" width="44.5546875" bestFit="1" customWidth="1"/>
    <col min="4" max="4" width="15.77734375" customWidth="1"/>
    <col min="5" max="5" width="12.44140625" customWidth="1"/>
    <col min="6" max="6" width="14.21875" customWidth="1"/>
    <col min="7" max="7" width="13.21875" customWidth="1"/>
    <col min="8" max="8" width="20.6640625" customWidth="1"/>
    <col min="9" max="9" width="19.33203125" customWidth="1"/>
    <col min="10" max="10" width="13.44140625" customWidth="1"/>
    <col min="11" max="11" width="9.77734375" customWidth="1"/>
    <col min="12" max="12" width="13.109375" customWidth="1"/>
    <col min="14" max="14" width="13.6640625" customWidth="1"/>
    <col min="15" max="16" width="12.5546875" customWidth="1"/>
    <col min="17" max="17" width="10.88671875" customWidth="1"/>
    <col min="20" max="20" width="10.88671875" customWidth="1"/>
    <col min="21" max="21" width="14.88671875" customWidth="1"/>
  </cols>
  <sheetData>
    <row r="1" spans="2:21" x14ac:dyDescent="0.3">
      <c r="F1" t="s">
        <v>0</v>
      </c>
      <c r="G1">
        <v>0.92</v>
      </c>
      <c r="I1" s="22" t="s">
        <v>1</v>
      </c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</row>
    <row r="2" spans="2:21" x14ac:dyDescent="0.3">
      <c r="B2" s="7" t="s">
        <v>62</v>
      </c>
      <c r="C2" s="8" t="s">
        <v>63</v>
      </c>
      <c r="D2" s="8" t="s">
        <v>92</v>
      </c>
      <c r="E2" s="8" t="s">
        <v>85</v>
      </c>
      <c r="F2" s="8" t="s">
        <v>6</v>
      </c>
      <c r="G2" s="8" t="s">
        <v>5</v>
      </c>
      <c r="H2" s="8" t="s">
        <v>4</v>
      </c>
      <c r="I2" s="8" t="s">
        <v>2</v>
      </c>
      <c r="J2" s="8" t="s">
        <v>70</v>
      </c>
      <c r="K2" s="8" t="s">
        <v>3</v>
      </c>
      <c r="L2" s="8" t="s">
        <v>64</v>
      </c>
      <c r="M2" s="8" t="s">
        <v>71</v>
      </c>
      <c r="N2" s="8" t="s">
        <v>65</v>
      </c>
      <c r="O2" s="8" t="s">
        <v>66</v>
      </c>
      <c r="P2" s="8" t="s">
        <v>72</v>
      </c>
      <c r="Q2" s="8" t="s">
        <v>67</v>
      </c>
      <c r="R2" s="8" t="s">
        <v>68</v>
      </c>
      <c r="S2" s="8" t="s">
        <v>73</v>
      </c>
      <c r="T2" s="8" t="s">
        <v>69</v>
      </c>
      <c r="U2" s="9" t="s">
        <v>61</v>
      </c>
    </row>
    <row r="3" spans="2:21" x14ac:dyDescent="0.3">
      <c r="B3" s="10">
        <f>+[1]report!A13</f>
        <v>1</v>
      </c>
      <c r="C3" s="20" t="str">
        <f>+[1]report!B13</f>
        <v>GB Pro Discing</v>
      </c>
      <c r="D3" s="20">
        <f>+[1]report!M13</f>
        <v>608.6</v>
      </c>
      <c r="E3" s="11" t="s">
        <v>86</v>
      </c>
      <c r="F3" s="11">
        <v>7</v>
      </c>
      <c r="G3" s="11">
        <f>+Sheet1!$F3*$G$1</f>
        <v>6.44</v>
      </c>
      <c r="H3" s="11"/>
      <c r="I3" s="11"/>
      <c r="J3" s="11"/>
      <c r="K3" s="12">
        <f>IFERROR(_xlfn.XLOOKUP(I3,'Input cost'!B:B,'Input cost'!C:C,,0),"")*Sheet1!$J3</f>
        <v>0</v>
      </c>
      <c r="L3" s="11"/>
      <c r="M3" s="11"/>
      <c r="N3" s="12">
        <f>IFERROR(_xlfn.XLOOKUP(I3,'Input cost'!B:B,'Input cost'!C:C,,0),"")*Sheet1!$M3</f>
        <v>0</v>
      </c>
      <c r="O3" s="11"/>
      <c r="P3" s="12"/>
      <c r="Q3" s="12">
        <f>IFERROR(_xlfn.XLOOKUP(I3,'Input cost'!B:B,'Input cost'!C:C,,0),"")*Sheet1!$P3</f>
        <v>0</v>
      </c>
      <c r="R3" s="11"/>
      <c r="S3" s="12"/>
      <c r="T3" s="12">
        <f>IFERROR(_xlfn.XLOOKUP(I3,'Input cost'!B:B,'Input cost'!C:C,,0),"")*Sheet1!$S3</f>
        <v>0</v>
      </c>
      <c r="U3" s="13">
        <f t="shared" ref="U3:U34" si="0">+SUM(G3,H3,K3,N3,Q3,T3)</f>
        <v>6.44</v>
      </c>
    </row>
    <row r="4" spans="2:21" x14ac:dyDescent="0.3">
      <c r="B4" s="14">
        <f>+[1]report!A14</f>
        <v>2</v>
      </c>
      <c r="C4" s="15" t="str">
        <f>+[1]report!B14</f>
        <v xml:space="preserve">1nd Chiselling TTQ </v>
      </c>
      <c r="D4" s="20">
        <f>+[1]report!M14</f>
        <v>189.70000000000002</v>
      </c>
      <c r="E4" s="11" t="s">
        <v>86</v>
      </c>
      <c r="F4" s="15">
        <v>16</v>
      </c>
      <c r="G4" s="15">
        <f>+Sheet1!$F4*$G$1</f>
        <v>14.72</v>
      </c>
      <c r="H4" s="15"/>
      <c r="I4" s="15"/>
      <c r="J4" s="15"/>
      <c r="K4" s="16">
        <f>IFERROR(_xlfn.XLOOKUP(I4,'Input cost'!B:B,'Input cost'!C:C,,0),"")*Sheet1!$J4</f>
        <v>0</v>
      </c>
      <c r="L4" s="15"/>
      <c r="M4" s="15"/>
      <c r="N4" s="16">
        <f>IFERROR(_xlfn.XLOOKUP(I4,'Input cost'!B:B,'Input cost'!C:C,,0),"")*Sheet1!$M4</f>
        <v>0</v>
      </c>
      <c r="O4" s="15"/>
      <c r="P4" s="16"/>
      <c r="Q4" s="16">
        <f>IFERROR(_xlfn.XLOOKUP(I4,'Input cost'!B:B,'Input cost'!C:C,,0),"")*Sheet1!$P4</f>
        <v>0</v>
      </c>
      <c r="R4" s="15"/>
      <c r="S4" s="16"/>
      <c r="T4" s="16">
        <f>IFERROR(_xlfn.XLOOKUP(I4,'Input cost'!B:B,'Input cost'!C:C,,0),"")*Sheet1!$S4</f>
        <v>0</v>
      </c>
      <c r="U4" s="17">
        <f t="shared" si="0"/>
        <v>14.72</v>
      </c>
    </row>
    <row r="5" spans="2:21" x14ac:dyDescent="0.3">
      <c r="B5" s="10">
        <f>+[1]report!A15</f>
        <v>3</v>
      </c>
      <c r="C5" s="11" t="str">
        <f>+[1]report!B15</f>
        <v xml:space="preserve">2nd Chiselling TTQ </v>
      </c>
      <c r="D5" s="20">
        <f>+[1]report!M15</f>
        <v>0</v>
      </c>
      <c r="E5" s="11" t="s">
        <v>86</v>
      </c>
      <c r="F5" s="11">
        <v>16</v>
      </c>
      <c r="G5" s="11">
        <f>+Sheet1!$F5*$G$1</f>
        <v>14.72</v>
      </c>
      <c r="H5" s="11"/>
      <c r="I5" s="11"/>
      <c r="J5" s="11"/>
      <c r="K5" s="12">
        <f>IFERROR(_xlfn.XLOOKUP(I5,'Input cost'!B:B,'Input cost'!C:C,,0),"")*Sheet1!$J5</f>
        <v>0</v>
      </c>
      <c r="L5" s="11"/>
      <c r="M5" s="11"/>
      <c r="N5" s="12">
        <f>IFERROR(_xlfn.XLOOKUP(I5,'Input cost'!B:B,'Input cost'!C:C,,0),"")*Sheet1!$M5</f>
        <v>0</v>
      </c>
      <c r="O5" s="11"/>
      <c r="P5" s="12"/>
      <c r="Q5" s="12">
        <f>IFERROR(_xlfn.XLOOKUP(I5,'Input cost'!B:B,'Input cost'!C:C,,0),"")*Sheet1!$P5</f>
        <v>0</v>
      </c>
      <c r="R5" s="11"/>
      <c r="S5" s="12"/>
      <c r="T5" s="12">
        <f>IFERROR(_xlfn.XLOOKUP(I5,'Input cost'!B:B,'Input cost'!C:C,,0),"")*Sheet1!$S5</f>
        <v>0</v>
      </c>
      <c r="U5" s="13">
        <f t="shared" si="0"/>
        <v>14.72</v>
      </c>
    </row>
    <row r="6" spans="2:21" x14ac:dyDescent="0.3">
      <c r="B6" s="14">
        <f>+[1]report!A16</f>
        <v>4</v>
      </c>
      <c r="C6" s="15" t="str">
        <f>+[1]report!B16</f>
        <v>Ploughing</v>
      </c>
      <c r="D6" s="20">
        <f>+[1]report!M16</f>
        <v>3711.3</v>
      </c>
      <c r="E6" s="11" t="s">
        <v>86</v>
      </c>
      <c r="F6" s="15">
        <v>28</v>
      </c>
      <c r="G6" s="15">
        <f>+Sheet1!$F6*$G$1</f>
        <v>25.76</v>
      </c>
      <c r="H6" s="15"/>
      <c r="I6" s="15"/>
      <c r="J6" s="15"/>
      <c r="K6" s="16">
        <f>IFERROR(_xlfn.XLOOKUP(I6,'Input cost'!B:B,'Input cost'!C:C,,0),"")*Sheet1!$J6</f>
        <v>0</v>
      </c>
      <c r="L6" s="15"/>
      <c r="M6" s="15"/>
      <c r="N6" s="16">
        <f>IFERROR(_xlfn.XLOOKUP(I6,'Input cost'!B:B,'Input cost'!C:C,,0),"")*Sheet1!$M6</f>
        <v>0</v>
      </c>
      <c r="O6" s="15"/>
      <c r="P6" s="16"/>
      <c r="Q6" s="16">
        <f>IFERROR(_xlfn.XLOOKUP(I6,'Input cost'!B:B,'Input cost'!C:C,,0),"")*Sheet1!$P6</f>
        <v>0</v>
      </c>
      <c r="R6" s="15"/>
      <c r="S6" s="16"/>
      <c r="T6" s="16">
        <f>IFERROR(_xlfn.XLOOKUP(I6,'Input cost'!B:B,'Input cost'!C:C,,0),"")*Sheet1!$S6</f>
        <v>0</v>
      </c>
      <c r="U6" s="17">
        <f t="shared" si="0"/>
        <v>25.76</v>
      </c>
    </row>
    <row r="7" spans="2:21" x14ac:dyDescent="0.3">
      <c r="B7" s="10">
        <f>+[1]report!A17</f>
        <v>5</v>
      </c>
      <c r="C7" s="11" t="str">
        <f>+[1]report!B17</f>
        <v>1nd -GB Pro Discing</v>
      </c>
      <c r="D7" s="20">
        <f>+[1]report!M17</f>
        <v>1472.88</v>
      </c>
      <c r="E7" s="11" t="s">
        <v>86</v>
      </c>
      <c r="F7" s="11">
        <v>7</v>
      </c>
      <c r="G7" s="11">
        <f>+Sheet1!$F7*$G$1</f>
        <v>6.44</v>
      </c>
      <c r="H7" s="11"/>
      <c r="I7" s="11"/>
      <c r="J7" s="11"/>
      <c r="K7" s="12">
        <f>IFERROR(_xlfn.XLOOKUP(I7,'Input cost'!B:B,'Input cost'!C:C,,0),"")*Sheet1!$J7</f>
        <v>0</v>
      </c>
      <c r="L7" s="11"/>
      <c r="M7" s="11"/>
      <c r="N7" s="12">
        <f>IFERROR(_xlfn.XLOOKUP(I7,'Input cost'!B:B,'Input cost'!C:C,,0),"")*Sheet1!$M7</f>
        <v>0</v>
      </c>
      <c r="O7" s="11"/>
      <c r="P7" s="12"/>
      <c r="Q7" s="12">
        <f>IFERROR(_xlfn.XLOOKUP(I7,'Input cost'!B:B,'Input cost'!C:C,,0),"")*Sheet1!$P7</f>
        <v>0</v>
      </c>
      <c r="R7" s="11"/>
      <c r="S7" s="12"/>
      <c r="T7" s="12">
        <f>IFERROR(_xlfn.XLOOKUP(I7,'Input cost'!B:B,'Input cost'!C:C,,0),"")*Sheet1!$S7</f>
        <v>0</v>
      </c>
      <c r="U7" s="13">
        <f t="shared" si="0"/>
        <v>6.44</v>
      </c>
    </row>
    <row r="8" spans="2:21" x14ac:dyDescent="0.3">
      <c r="B8" s="14">
        <f>+[1]report!A18</f>
        <v>6</v>
      </c>
      <c r="C8" s="15" t="str">
        <f>+[1]report!B18</f>
        <v>2nd-GB Pro Discing</v>
      </c>
      <c r="D8" s="20">
        <f>+[1]report!M18</f>
        <v>70</v>
      </c>
      <c r="E8" s="11" t="s">
        <v>86</v>
      </c>
      <c r="F8" s="15">
        <v>7</v>
      </c>
      <c r="G8" s="15">
        <f>+Sheet1!$F8*$G$1</f>
        <v>6.44</v>
      </c>
      <c r="H8" s="15"/>
      <c r="I8" s="15"/>
      <c r="J8" s="15"/>
      <c r="K8" s="16">
        <f>IFERROR(_xlfn.XLOOKUP(I8,'Input cost'!B:B,'Input cost'!C:C,,0),"")*Sheet1!$J8</f>
        <v>0</v>
      </c>
      <c r="L8" s="15"/>
      <c r="M8" s="15"/>
      <c r="N8" s="16">
        <f>IFERROR(_xlfn.XLOOKUP(I8,'Input cost'!B:B,'Input cost'!C:C,,0),"")*Sheet1!$M8</f>
        <v>0</v>
      </c>
      <c r="O8" s="15"/>
      <c r="P8" s="16"/>
      <c r="Q8" s="16">
        <f>IFERROR(_xlfn.XLOOKUP(I8,'Input cost'!B:B,'Input cost'!C:C,,0),"")*Sheet1!$P8</f>
        <v>0</v>
      </c>
      <c r="R8" s="15"/>
      <c r="S8" s="16"/>
      <c r="T8" s="16">
        <f>IFERROR(_xlfn.XLOOKUP(I8,'Input cost'!B:B,'Input cost'!C:C,,0),"")*Sheet1!$S8</f>
        <v>0</v>
      </c>
      <c r="U8" s="17">
        <f t="shared" si="0"/>
        <v>6.44</v>
      </c>
    </row>
    <row r="9" spans="2:21" x14ac:dyDescent="0.3">
      <c r="B9" s="10">
        <f>+[1]report!A19</f>
        <v>7</v>
      </c>
      <c r="C9" s="11" t="str">
        <f>+[1]report!B19</f>
        <v>3nd-GB Pro Discing</v>
      </c>
      <c r="D9" s="20">
        <f>+[1]report!M19</f>
        <v>1.5</v>
      </c>
      <c r="E9" s="11" t="s">
        <v>86</v>
      </c>
      <c r="F9" s="11">
        <v>7</v>
      </c>
      <c r="G9" s="11">
        <f>+Sheet1!$F9*$G$1</f>
        <v>6.44</v>
      </c>
      <c r="H9" s="11"/>
      <c r="I9" s="11"/>
      <c r="J9" s="11"/>
      <c r="K9" s="12">
        <f>IFERROR(_xlfn.XLOOKUP(I9,'Input cost'!B:B,'Input cost'!C:C,,0),"")*Sheet1!$J9</f>
        <v>0</v>
      </c>
      <c r="L9" s="11"/>
      <c r="M9" s="11"/>
      <c r="N9" s="12">
        <f>IFERROR(_xlfn.XLOOKUP(I9,'Input cost'!B:B,'Input cost'!C:C,,0),"")*Sheet1!$M9</f>
        <v>0</v>
      </c>
      <c r="O9" s="11"/>
      <c r="P9" s="12"/>
      <c r="Q9" s="12">
        <f>IFERROR(_xlfn.XLOOKUP(I9,'Input cost'!B:B,'Input cost'!C:C,,0),"")*Sheet1!$P9</f>
        <v>0</v>
      </c>
      <c r="R9" s="11"/>
      <c r="S9" s="12"/>
      <c r="T9" s="12">
        <f>IFERROR(_xlfn.XLOOKUP(I9,'Input cost'!B:B,'Input cost'!C:C,,0),"")*Sheet1!$S9</f>
        <v>0</v>
      </c>
      <c r="U9" s="13">
        <f t="shared" si="0"/>
        <v>6.44</v>
      </c>
    </row>
    <row r="10" spans="2:21" x14ac:dyDescent="0.3">
      <c r="B10" s="14">
        <f>+[1]report!A20</f>
        <v>8</v>
      </c>
      <c r="C10" s="15" t="str">
        <f>+[1]report!B20</f>
        <v>1nd-Levelling</v>
      </c>
      <c r="D10" s="20">
        <f>+[1]report!M20</f>
        <v>3708.77</v>
      </c>
      <c r="E10" s="11" t="s">
        <v>86</v>
      </c>
      <c r="F10" s="15">
        <v>7</v>
      </c>
      <c r="G10" s="15">
        <f>+Sheet1!$F10*$G$1</f>
        <v>6.44</v>
      </c>
      <c r="H10" s="15"/>
      <c r="I10" s="15"/>
      <c r="J10" s="15"/>
      <c r="K10" s="16">
        <f>IFERROR(_xlfn.XLOOKUP(I10,'Input cost'!B:B,'Input cost'!C:C,,0),"")*Sheet1!$J10</f>
        <v>0</v>
      </c>
      <c r="L10" s="15"/>
      <c r="M10" s="15"/>
      <c r="N10" s="16">
        <f>IFERROR(_xlfn.XLOOKUP(I10,'Input cost'!B:B,'Input cost'!C:C,,0),"")*Sheet1!$M10</f>
        <v>0</v>
      </c>
      <c r="O10" s="15"/>
      <c r="P10" s="16"/>
      <c r="Q10" s="16">
        <f>IFERROR(_xlfn.XLOOKUP(I10,'Input cost'!B:B,'Input cost'!C:C,,0),"")*Sheet1!$P10</f>
        <v>0</v>
      </c>
      <c r="R10" s="15"/>
      <c r="S10" s="16"/>
      <c r="T10" s="16">
        <f>IFERROR(_xlfn.XLOOKUP(I10,'Input cost'!B:B,'Input cost'!C:C,,0),"")*Sheet1!$S10</f>
        <v>0</v>
      </c>
      <c r="U10" s="17">
        <f t="shared" si="0"/>
        <v>6.44</v>
      </c>
    </row>
    <row r="11" spans="2:21" x14ac:dyDescent="0.3">
      <c r="B11" s="10">
        <f>+[1]report!A21</f>
        <v>9</v>
      </c>
      <c r="C11" s="11" t="str">
        <f>+[1]report!B21</f>
        <v>2nd-Levelling</v>
      </c>
      <c r="D11" s="20">
        <f>+[1]report!M21</f>
        <v>3363.9500000000003</v>
      </c>
      <c r="E11" s="11" t="s">
        <v>86</v>
      </c>
      <c r="F11" s="11">
        <v>7</v>
      </c>
      <c r="G11" s="11">
        <f>+Sheet1!$F11*$G$1</f>
        <v>6.44</v>
      </c>
      <c r="H11" s="11"/>
      <c r="I11" s="11"/>
      <c r="J11" s="11"/>
      <c r="K11" s="12">
        <f>IFERROR(_xlfn.XLOOKUP(I11,'Input cost'!B:B,'Input cost'!C:C,,0),"")*Sheet1!$J11</f>
        <v>0</v>
      </c>
      <c r="L11" s="11"/>
      <c r="M11" s="11"/>
      <c r="N11" s="12">
        <f>IFERROR(_xlfn.XLOOKUP(I11,'Input cost'!B:B,'Input cost'!C:C,,0),"")*Sheet1!$M11</f>
        <v>0</v>
      </c>
      <c r="O11" s="11"/>
      <c r="P11" s="12"/>
      <c r="Q11" s="12">
        <f>IFERROR(_xlfn.XLOOKUP(I11,'Input cost'!B:B,'Input cost'!C:C,,0),"")*Sheet1!$P11</f>
        <v>0</v>
      </c>
      <c r="R11" s="11"/>
      <c r="S11" s="12"/>
      <c r="T11" s="12">
        <f>IFERROR(_xlfn.XLOOKUP(I11,'Input cost'!B:B,'Input cost'!C:C,,0),"")*Sheet1!$S11</f>
        <v>0</v>
      </c>
      <c r="U11" s="13">
        <f t="shared" si="0"/>
        <v>6.44</v>
      </c>
    </row>
    <row r="12" spans="2:21" x14ac:dyDescent="0.3">
      <c r="B12" s="14">
        <f>+[1]report!A22</f>
        <v>10</v>
      </c>
      <c r="C12" s="15" t="str">
        <f>+[1]report!B22</f>
        <v>1nd-Levelling</v>
      </c>
      <c r="D12" s="20">
        <f>+[1]report!M22</f>
        <v>9.5</v>
      </c>
      <c r="E12" s="11" t="s">
        <v>86</v>
      </c>
      <c r="F12" s="15">
        <v>7</v>
      </c>
      <c r="G12" s="15">
        <f>+Sheet1!$F12*$G$1</f>
        <v>6.44</v>
      </c>
      <c r="H12" s="15"/>
      <c r="I12" s="15"/>
      <c r="J12" s="15"/>
      <c r="K12" s="16">
        <f>IFERROR(_xlfn.XLOOKUP(I12,'Input cost'!B:B,'Input cost'!C:C,,0),"")*Sheet1!$J12</f>
        <v>0</v>
      </c>
      <c r="L12" s="15"/>
      <c r="M12" s="15"/>
      <c r="N12" s="16">
        <f>IFERROR(_xlfn.XLOOKUP(I12,'Input cost'!B:B,'Input cost'!C:C,,0),"")*Sheet1!$M12</f>
        <v>0</v>
      </c>
      <c r="O12" s="15"/>
      <c r="P12" s="16"/>
      <c r="Q12" s="16">
        <f>IFERROR(_xlfn.XLOOKUP(I12,'Input cost'!B:B,'Input cost'!C:C,,0),"")*Sheet1!$P12</f>
        <v>0</v>
      </c>
      <c r="R12" s="15"/>
      <c r="S12" s="16"/>
      <c r="T12" s="16">
        <f>IFERROR(_xlfn.XLOOKUP(I12,'Input cost'!B:B,'Input cost'!C:C,,0),"")*Sheet1!$S12</f>
        <v>0</v>
      </c>
      <c r="U12" s="17">
        <f t="shared" si="0"/>
        <v>6.44</v>
      </c>
    </row>
    <row r="13" spans="2:21" x14ac:dyDescent="0.3">
      <c r="B13" s="10">
        <f>+[1]report!A23</f>
        <v>13</v>
      </c>
      <c r="C13" s="11" t="str">
        <f>+[1]report!B23</f>
        <v>Planting</v>
      </c>
      <c r="D13" s="20">
        <f>+[1]report!M23</f>
        <v>3724.61</v>
      </c>
      <c r="E13" s="11" t="s">
        <v>88</v>
      </c>
      <c r="F13" s="11">
        <v>6</v>
      </c>
      <c r="G13" s="11">
        <f>+Sheet1!$F13*$G$1</f>
        <v>5.5200000000000005</v>
      </c>
      <c r="H13" s="11"/>
      <c r="I13" s="11" t="s">
        <v>74</v>
      </c>
      <c r="J13" s="11">
        <v>24</v>
      </c>
      <c r="K13" s="12">
        <f>IFERROR(_xlfn.XLOOKUP(I13,'Input cost'!B:B,'Input cost'!C:C,,0),"")*Sheet1!$J13</f>
        <v>43.2</v>
      </c>
      <c r="L13" s="11"/>
      <c r="M13" s="11"/>
      <c r="N13" s="12">
        <f>IFERROR(_xlfn.XLOOKUP(I13,'Input cost'!B:B,'Input cost'!C:C,,0),"")*Sheet1!$M13</f>
        <v>0</v>
      </c>
      <c r="O13" s="11"/>
      <c r="P13" s="12"/>
      <c r="Q13" s="12">
        <f>IFERROR(_xlfn.XLOOKUP(I13,'Input cost'!B:B,'Input cost'!C:C,,0),"")*Sheet1!$P13</f>
        <v>0</v>
      </c>
      <c r="R13" s="11"/>
      <c r="S13" s="12"/>
      <c r="T13" s="12">
        <f>IFERROR(_xlfn.XLOOKUP(I13,'Input cost'!B:B,'Input cost'!C:C,,0),"")*Sheet1!$S13</f>
        <v>0</v>
      </c>
      <c r="U13" s="13">
        <f t="shared" si="0"/>
        <v>48.720000000000006</v>
      </c>
    </row>
    <row r="14" spans="2:21" x14ac:dyDescent="0.3">
      <c r="B14" s="14">
        <f>+[1]report!A24</f>
        <v>11</v>
      </c>
      <c r="C14" s="15" t="str">
        <f>+[1]report!B24</f>
        <v>2nd-Levelling</v>
      </c>
      <c r="D14" s="20">
        <f>+[1]report!M24</f>
        <v>0</v>
      </c>
      <c r="E14" s="11" t="s">
        <v>86</v>
      </c>
      <c r="F14" s="15">
        <v>6</v>
      </c>
      <c r="G14" s="15">
        <f>+Sheet1!$F14*$G$1</f>
        <v>5.5200000000000005</v>
      </c>
      <c r="H14" s="15"/>
      <c r="I14" s="15"/>
      <c r="J14" s="15"/>
      <c r="K14" s="16">
        <f>IFERROR(_xlfn.XLOOKUP(I14,'Input cost'!B:B,'Input cost'!C:C,,0),"")*Sheet1!$J14</f>
        <v>0</v>
      </c>
      <c r="L14" s="15"/>
      <c r="M14" s="15"/>
      <c r="N14" s="16">
        <f>IFERROR(_xlfn.XLOOKUP(I14,'Input cost'!B:B,'Input cost'!C:C,,0),"")*Sheet1!$M14</f>
        <v>0</v>
      </c>
      <c r="O14" s="15"/>
      <c r="P14" s="16"/>
      <c r="Q14" s="16">
        <f>IFERROR(_xlfn.XLOOKUP(I14,'Input cost'!B:B,'Input cost'!C:C,,0),"")*Sheet1!$P14</f>
        <v>0</v>
      </c>
      <c r="R14" s="15"/>
      <c r="S14" s="16"/>
      <c r="T14" s="16">
        <f>IFERROR(_xlfn.XLOOKUP(I14,'Input cost'!B:B,'Input cost'!C:C,,0),"")*Sheet1!$S14</f>
        <v>0</v>
      </c>
      <c r="U14" s="17">
        <f t="shared" si="0"/>
        <v>5.5200000000000005</v>
      </c>
    </row>
    <row r="15" spans="2:21" x14ac:dyDescent="0.3">
      <c r="B15" s="10">
        <f>+[1]report!A25</f>
        <v>12</v>
      </c>
      <c r="C15" s="11" t="str">
        <f>+[1]report!B25</f>
        <v xml:space="preserve"> NPK 5:17:10</v>
      </c>
      <c r="D15" s="20">
        <f>+[1]report!M25</f>
        <v>3759.8300000000004</v>
      </c>
      <c r="E15" s="11" t="s">
        <v>88</v>
      </c>
      <c r="F15" s="11">
        <v>1.5</v>
      </c>
      <c r="G15" s="11">
        <f>+Sheet1!$F15*$G$1</f>
        <v>1.3800000000000001</v>
      </c>
      <c r="H15" s="11"/>
      <c r="I15" s="11" t="s">
        <v>8</v>
      </c>
      <c r="J15" s="11">
        <v>0.6</v>
      </c>
      <c r="K15" s="12">
        <f>IFERROR(_xlfn.XLOOKUP(I15,'Input cost'!B:B,'Input cost'!C:C,,0),"")*Sheet1!$J15</f>
        <v>226.79999999999998</v>
      </c>
      <c r="L15" s="11"/>
      <c r="M15" s="11"/>
      <c r="N15" s="12">
        <f>IFERROR(_xlfn.XLOOKUP(I15,'Input cost'!B:B,'Input cost'!C:C,,0),"")*Sheet1!$M15</f>
        <v>0</v>
      </c>
      <c r="O15" s="11"/>
      <c r="P15" s="12"/>
      <c r="Q15" s="12">
        <f>IFERROR(_xlfn.XLOOKUP(I15,'Input cost'!B:B,'Input cost'!C:C,,0),"")*Sheet1!$P15</f>
        <v>0</v>
      </c>
      <c r="R15" s="11"/>
      <c r="S15" s="12"/>
      <c r="T15" s="12">
        <f>IFERROR(_xlfn.XLOOKUP(I15,'Input cost'!B:B,'Input cost'!C:C,,0),"")*Sheet1!$S15</f>
        <v>0</v>
      </c>
      <c r="U15" s="13">
        <f t="shared" si="0"/>
        <v>228.17999999999998</v>
      </c>
    </row>
    <row r="16" spans="2:21" x14ac:dyDescent="0.3">
      <c r="B16" s="14">
        <f>+[1]report!A26</f>
        <v>14</v>
      </c>
      <c r="C16" s="15" t="str">
        <f>+[1]report!B26</f>
        <v>Hilling up</v>
      </c>
      <c r="D16" s="20">
        <f>+[1]report!M26</f>
        <v>3753.26</v>
      </c>
      <c r="E16" s="11" t="s">
        <v>86</v>
      </c>
      <c r="F16" s="15">
        <v>4</v>
      </c>
      <c r="G16" s="15">
        <f>+Sheet1!$F16*$G$1</f>
        <v>3.68</v>
      </c>
      <c r="H16" s="15"/>
      <c r="I16" s="15"/>
      <c r="J16" s="15"/>
      <c r="K16" s="16">
        <f>IFERROR(_xlfn.XLOOKUP(I16,'Input cost'!B:B,'Input cost'!C:C,,0),"")*Sheet1!$J16</f>
        <v>0</v>
      </c>
      <c r="L16" s="15"/>
      <c r="M16" s="15"/>
      <c r="N16" s="16">
        <f>IFERROR(_xlfn.XLOOKUP(I16,'Input cost'!B:B,'Input cost'!C:C,,0),"")*Sheet1!$M16</f>
        <v>0</v>
      </c>
      <c r="O16" s="15"/>
      <c r="P16" s="16"/>
      <c r="Q16" s="16">
        <f>IFERROR(_xlfn.XLOOKUP(I16,'Input cost'!B:B,'Input cost'!C:C,,0),"")*Sheet1!$P16</f>
        <v>0</v>
      </c>
      <c r="R16" s="15"/>
      <c r="S16" s="16"/>
      <c r="T16" s="16">
        <f>IFERROR(_xlfn.XLOOKUP(I16,'Input cost'!B:B,'Input cost'!C:C,,0),"")*Sheet1!$S16</f>
        <v>0</v>
      </c>
      <c r="U16" s="17">
        <f t="shared" si="0"/>
        <v>3.68</v>
      </c>
    </row>
    <row r="17" spans="2:21" x14ac:dyDescent="0.3">
      <c r="B17" s="10">
        <f>+[1]report!A27</f>
        <v>15</v>
      </c>
      <c r="C17" s="11" t="str">
        <f>+[1]report!B27</f>
        <v>1-Irrigation</v>
      </c>
      <c r="D17" s="20">
        <f>+[1]report!M27</f>
        <v>129.85</v>
      </c>
      <c r="E17" s="11" t="s">
        <v>87</v>
      </c>
      <c r="F17" s="11"/>
      <c r="G17" s="11">
        <f>+Sheet1!$F17*$G$1</f>
        <v>0</v>
      </c>
      <c r="H17" s="11">
        <v>17</v>
      </c>
      <c r="I17" s="11"/>
      <c r="J17" s="11"/>
      <c r="K17" s="12">
        <f>IFERROR(_xlfn.XLOOKUP(I17,'Input cost'!B:B,'Input cost'!C:C,,0),"")*Sheet1!$J17</f>
        <v>0</v>
      </c>
      <c r="L17" s="11"/>
      <c r="M17" s="11"/>
      <c r="N17" s="12">
        <f>IFERROR(_xlfn.XLOOKUP(I17,'Input cost'!B:B,'Input cost'!C:C,,0),"")*Sheet1!$M17</f>
        <v>0</v>
      </c>
      <c r="O17" s="11"/>
      <c r="P17" s="12"/>
      <c r="Q17" s="12">
        <f>IFERROR(_xlfn.XLOOKUP(I17,'Input cost'!B:B,'Input cost'!C:C,,0),"")*Sheet1!$P17</f>
        <v>0</v>
      </c>
      <c r="R17" s="11"/>
      <c r="S17" s="12"/>
      <c r="T17" s="12">
        <f>IFERROR(_xlfn.XLOOKUP(I17,'Input cost'!B:B,'Input cost'!C:C,,0),"")*Sheet1!$S17</f>
        <v>0</v>
      </c>
      <c r="U17" s="13">
        <f t="shared" si="0"/>
        <v>17</v>
      </c>
    </row>
    <row r="18" spans="2:21" x14ac:dyDescent="0.3">
      <c r="B18" s="14">
        <f>+[1]report!A28</f>
        <v>16</v>
      </c>
      <c r="C18" s="15" t="str">
        <f>+[1]report!B28</f>
        <v>Sulfat Ammoni</v>
      </c>
      <c r="D18" s="20">
        <f>+[1]report!M28</f>
        <v>0</v>
      </c>
      <c r="E18" s="11" t="s">
        <v>88</v>
      </c>
      <c r="F18" s="15">
        <v>1.5</v>
      </c>
      <c r="G18" s="15">
        <f>+Sheet1!$F18*$G$1</f>
        <v>1.3800000000000001</v>
      </c>
      <c r="H18" s="15"/>
      <c r="I18" s="15" t="s">
        <v>11</v>
      </c>
      <c r="J18" s="15">
        <v>0.1</v>
      </c>
      <c r="K18" s="16">
        <f>IFERROR(_xlfn.XLOOKUP(I18,'Input cost'!B:B,'Input cost'!C:C,,0),"")*Sheet1!$J18</f>
        <v>21</v>
      </c>
      <c r="L18" s="15"/>
      <c r="M18" s="15"/>
      <c r="N18" s="16">
        <f>IFERROR(_xlfn.XLOOKUP(I18,'Input cost'!B:B,'Input cost'!C:C,,0),"")*Sheet1!$M18</f>
        <v>0</v>
      </c>
      <c r="O18" s="15"/>
      <c r="P18" s="16"/>
      <c r="Q18" s="16">
        <f>IFERROR(_xlfn.XLOOKUP(I18,'Input cost'!B:B,'Input cost'!C:C,,0),"")*Sheet1!$P18</f>
        <v>0</v>
      </c>
      <c r="R18" s="15"/>
      <c r="S18" s="16"/>
      <c r="T18" s="16">
        <f>IFERROR(_xlfn.XLOOKUP(I18,'Input cost'!B:B,'Input cost'!C:C,,0),"")*Sheet1!$S18</f>
        <v>0</v>
      </c>
      <c r="U18" s="17">
        <f t="shared" si="0"/>
        <v>22.38</v>
      </c>
    </row>
    <row r="19" spans="2:21" x14ac:dyDescent="0.3">
      <c r="B19" s="10">
        <f>+[1]report!A29</f>
        <v>17</v>
      </c>
      <c r="C19" s="11" t="str">
        <f>+[1]report!B29</f>
        <v>Starpik / Silwet</v>
      </c>
      <c r="D19" s="20">
        <f>+[1]report!M29</f>
        <v>0</v>
      </c>
      <c r="E19" s="11" t="s">
        <v>88</v>
      </c>
      <c r="F19" s="11"/>
      <c r="G19" s="11">
        <f>+Sheet1!$F19*$G$1</f>
        <v>0</v>
      </c>
      <c r="H19" s="11"/>
      <c r="I19" s="11"/>
      <c r="J19" s="11"/>
      <c r="K19" s="12">
        <f>IFERROR(_xlfn.XLOOKUP(I19,'Input cost'!B:B,'Input cost'!C:C,,0),"")*Sheet1!$J19</f>
        <v>0</v>
      </c>
      <c r="L19" s="11"/>
      <c r="M19" s="11"/>
      <c r="N19" s="12">
        <f>IFERROR(_xlfn.XLOOKUP(I19,'Input cost'!B:B,'Input cost'!C:C,,0),"")*Sheet1!$M19</f>
        <v>0</v>
      </c>
      <c r="O19" s="11"/>
      <c r="P19" s="12"/>
      <c r="Q19" s="12">
        <f>IFERROR(_xlfn.XLOOKUP(I19,'Input cost'!B:B,'Input cost'!C:C,,0),"")*Sheet1!$P19</f>
        <v>0</v>
      </c>
      <c r="R19" s="11"/>
      <c r="S19" s="12"/>
      <c r="T19" s="12">
        <f>IFERROR(_xlfn.XLOOKUP(I19,'Input cost'!B:B,'Input cost'!C:C,,0),"")*Sheet1!$S19</f>
        <v>0</v>
      </c>
      <c r="U19" s="13">
        <f t="shared" si="0"/>
        <v>0</v>
      </c>
    </row>
    <row r="20" spans="2:21" x14ac:dyDescent="0.3">
      <c r="B20" s="14">
        <f>+[1]report!A30</f>
        <v>18</v>
      </c>
      <c r="C20" s="15" t="str">
        <f>+[1]report!B30</f>
        <v>Biogumus</v>
      </c>
      <c r="D20" s="20">
        <f>+[1]report!M30</f>
        <v>315</v>
      </c>
      <c r="E20" s="11" t="s">
        <v>88</v>
      </c>
      <c r="F20" s="15"/>
      <c r="G20" s="15">
        <f>+Sheet1!$F20*$G$1</f>
        <v>0</v>
      </c>
      <c r="H20" s="15"/>
      <c r="I20" s="11" t="s">
        <v>75</v>
      </c>
      <c r="J20" s="11">
        <v>0.5</v>
      </c>
      <c r="K20" s="16">
        <f>IFERROR(_xlfn.XLOOKUP(I20,'Input cost'!B:B,'Input cost'!C:C,,0),"")*Sheet1!$J20</f>
        <v>1.5</v>
      </c>
      <c r="L20" s="15"/>
      <c r="M20" s="15"/>
      <c r="N20" s="16">
        <f>IFERROR(_xlfn.XLOOKUP(I20,'Input cost'!B:B,'Input cost'!C:C,,0),"")*Sheet1!$M20</f>
        <v>0</v>
      </c>
      <c r="O20" s="15"/>
      <c r="P20" s="16"/>
      <c r="Q20" s="16">
        <f>IFERROR(_xlfn.XLOOKUP(I20,'Input cost'!B:B,'Input cost'!C:C,,0),"")*Sheet1!$P20</f>
        <v>0</v>
      </c>
      <c r="R20" s="15"/>
      <c r="S20" s="16"/>
      <c r="T20" s="16">
        <f>IFERROR(_xlfn.XLOOKUP(I20,'Input cost'!B:B,'Input cost'!C:C,,0),"")*Sheet1!$S20</f>
        <v>0</v>
      </c>
      <c r="U20" s="17">
        <f t="shared" si="0"/>
        <v>1.5</v>
      </c>
    </row>
    <row r="21" spans="2:21" x14ac:dyDescent="0.3">
      <c r="B21" s="10">
        <f>+[1]report!A31</f>
        <v>19</v>
      </c>
      <c r="C21" s="11" t="str">
        <f>+[1]report!B31</f>
        <v>2-Irrigation</v>
      </c>
      <c r="D21" s="20">
        <f>+[1]report!M31</f>
        <v>0</v>
      </c>
      <c r="E21" s="11" t="s">
        <v>87</v>
      </c>
      <c r="F21" s="11"/>
      <c r="G21" s="11">
        <f>+Sheet1!$F21*$G$1</f>
        <v>0</v>
      </c>
      <c r="H21" s="11">
        <v>17</v>
      </c>
      <c r="I21" s="11"/>
      <c r="J21" s="11"/>
      <c r="K21" s="12">
        <f>IFERROR(_xlfn.XLOOKUP(I21,'Input cost'!B:B,'Input cost'!C:C,,0),"")*Sheet1!$J21</f>
        <v>0</v>
      </c>
      <c r="L21" s="11"/>
      <c r="M21" s="11"/>
      <c r="N21" s="12">
        <f>IFERROR(_xlfn.XLOOKUP(I21,'Input cost'!B:B,'Input cost'!C:C,,0),"")*Sheet1!$M21</f>
        <v>0</v>
      </c>
      <c r="O21" s="11"/>
      <c r="P21" s="12"/>
      <c r="Q21" s="12">
        <f>IFERROR(_xlfn.XLOOKUP(I21,'Input cost'!B:B,'Input cost'!C:C,,0),"")*Sheet1!$P21</f>
        <v>0</v>
      </c>
      <c r="R21" s="11"/>
      <c r="S21" s="12"/>
      <c r="T21" s="12">
        <f>IFERROR(_xlfn.XLOOKUP(I21,'Input cost'!B:B,'Input cost'!C:C,,0),"")*Sheet1!$S21</f>
        <v>0</v>
      </c>
      <c r="U21" s="13">
        <f t="shared" si="0"/>
        <v>17</v>
      </c>
    </row>
    <row r="22" spans="2:21" x14ac:dyDescent="0.3">
      <c r="B22" s="14">
        <f>+[1]report!A32</f>
        <v>20</v>
      </c>
      <c r="C22" s="15" t="str">
        <f>+[1]report!B32</f>
        <v>Karbamit</v>
      </c>
      <c r="D22" s="20">
        <f>+[1]report!M32</f>
        <v>0</v>
      </c>
      <c r="E22" s="11" t="s">
        <v>88</v>
      </c>
      <c r="F22" s="15">
        <v>1.5</v>
      </c>
      <c r="G22" s="15">
        <f>+Sheet1!$F22*$G$1</f>
        <v>1.3800000000000001</v>
      </c>
      <c r="H22" s="15"/>
      <c r="I22" s="15" t="s">
        <v>14</v>
      </c>
      <c r="J22" s="15">
        <v>0.1</v>
      </c>
      <c r="K22" s="16">
        <f>IFERROR(_xlfn.XLOOKUP(I22,'Input cost'!B:B,'Input cost'!C:C,,0),"")*Sheet1!$J22</f>
        <v>23</v>
      </c>
      <c r="L22" s="15"/>
      <c r="M22" s="15"/>
      <c r="N22" s="16">
        <f>IFERROR(_xlfn.XLOOKUP(I22,'Input cost'!B:B,'Input cost'!C:C,,0),"")*Sheet1!$M22</f>
        <v>0</v>
      </c>
      <c r="O22" s="15"/>
      <c r="P22" s="16"/>
      <c r="Q22" s="16">
        <f>IFERROR(_xlfn.XLOOKUP(I22,'Input cost'!B:B,'Input cost'!C:C,,0),"")*Sheet1!$P22</f>
        <v>0</v>
      </c>
      <c r="R22" s="15"/>
      <c r="S22" s="16"/>
      <c r="T22" s="16">
        <f>IFERROR(_xlfn.XLOOKUP(I22,'Input cost'!B:B,'Input cost'!C:C,,0),"")*Sheet1!$S22</f>
        <v>0</v>
      </c>
      <c r="U22" s="17">
        <f t="shared" si="0"/>
        <v>24.38</v>
      </c>
    </row>
    <row r="23" spans="2:21" x14ac:dyDescent="0.3">
      <c r="B23" s="10">
        <f>+[1]report!A33</f>
        <v>21</v>
      </c>
      <c r="C23" s="11" t="str">
        <f>+[1]report!B33</f>
        <v>Entostar plus</v>
      </c>
      <c r="D23" s="20">
        <f>+[1]report!M33</f>
        <v>0</v>
      </c>
      <c r="E23" s="11" t="s">
        <v>88</v>
      </c>
      <c r="F23" s="11"/>
      <c r="G23" s="11">
        <f>+Sheet1!$F23*$G$1</f>
        <v>0</v>
      </c>
      <c r="H23" s="11"/>
      <c r="I23" s="11"/>
      <c r="J23" s="11"/>
      <c r="K23" s="12">
        <f>IFERROR(_xlfn.XLOOKUP(I23,'Input cost'!B:B,'Input cost'!C:C,,0),"")*Sheet1!$J23</f>
        <v>0</v>
      </c>
      <c r="L23" s="11"/>
      <c r="M23" s="11"/>
      <c r="N23" s="12">
        <f>IFERROR(_xlfn.XLOOKUP(I23,'Input cost'!B:B,'Input cost'!C:C,,0),"")*Sheet1!$M23</f>
        <v>0</v>
      </c>
      <c r="O23" s="11"/>
      <c r="P23" s="12"/>
      <c r="Q23" s="12">
        <f>IFERROR(_xlfn.XLOOKUP(I23,'Input cost'!B:B,'Input cost'!C:C,,0),"")*Sheet1!$P23</f>
        <v>0</v>
      </c>
      <c r="R23" s="11"/>
      <c r="S23" s="12"/>
      <c r="T23" s="12">
        <f>IFERROR(_xlfn.XLOOKUP(I23,'Input cost'!B:B,'Input cost'!C:C,,0),"")*Sheet1!$S23</f>
        <v>0</v>
      </c>
      <c r="U23" s="13">
        <f t="shared" si="0"/>
        <v>0</v>
      </c>
    </row>
    <row r="24" spans="2:21" x14ac:dyDescent="0.3">
      <c r="B24" s="14">
        <f>+[1]report!A34</f>
        <v>22</v>
      </c>
      <c r="C24" s="15" t="str">
        <f>+[1]report!B34</f>
        <v>Starane premium</v>
      </c>
      <c r="D24" s="20">
        <f>+[1]report!M34</f>
        <v>0</v>
      </c>
      <c r="E24" s="11" t="s">
        <v>88</v>
      </c>
      <c r="F24" s="15"/>
      <c r="G24" s="15">
        <f>+Sheet1!$F24*$G$1</f>
        <v>0</v>
      </c>
      <c r="H24" s="15"/>
      <c r="I24" s="15"/>
      <c r="J24" s="15"/>
      <c r="K24" s="16">
        <f>IFERROR(_xlfn.XLOOKUP(I24,'Input cost'!B:B,'Input cost'!C:C,,0),"")*Sheet1!$J24</f>
        <v>0</v>
      </c>
      <c r="L24" s="15"/>
      <c r="M24" s="15"/>
      <c r="N24" s="16">
        <f>IFERROR(_xlfn.XLOOKUP(I24,'Input cost'!B:B,'Input cost'!C:C,,0),"")*Sheet1!$M24</f>
        <v>0</v>
      </c>
      <c r="O24" s="15"/>
      <c r="P24" s="16"/>
      <c r="Q24" s="16">
        <f>IFERROR(_xlfn.XLOOKUP(I24,'Input cost'!B:B,'Input cost'!C:C,,0),"")*Sheet1!$P24</f>
        <v>0</v>
      </c>
      <c r="R24" s="15"/>
      <c r="S24" s="16"/>
      <c r="T24" s="16">
        <f>IFERROR(_xlfn.XLOOKUP(I24,'Input cost'!B:B,'Input cost'!C:C,,0),"")*Sheet1!$S24</f>
        <v>0</v>
      </c>
      <c r="U24" s="17">
        <f t="shared" si="0"/>
        <v>0</v>
      </c>
    </row>
    <row r="25" spans="2:21" x14ac:dyDescent="0.3">
      <c r="B25" s="10">
        <f>+[1]report!A35</f>
        <v>23</v>
      </c>
      <c r="C25" s="11" t="str">
        <f>+[1]report!B35</f>
        <v>Potassium Humate</v>
      </c>
      <c r="D25" s="20">
        <f>+[1]report!M35</f>
        <v>3491.58</v>
      </c>
      <c r="E25" s="11" t="s">
        <v>88</v>
      </c>
      <c r="F25" s="11">
        <v>1.5</v>
      </c>
      <c r="G25" s="11">
        <f>+Sheet1!$F25*$G$1</f>
        <v>1.3800000000000001</v>
      </c>
      <c r="H25" s="11"/>
      <c r="I25" s="11" t="s">
        <v>75</v>
      </c>
      <c r="J25" s="11">
        <v>0.5</v>
      </c>
      <c r="K25" s="12">
        <f>IFERROR(_xlfn.XLOOKUP(I25,'Input cost'!B:B,'Input cost'!C:C,,0),"")*Sheet1!$J25</f>
        <v>1.5</v>
      </c>
      <c r="L25" s="11"/>
      <c r="M25" s="11"/>
      <c r="N25" s="12">
        <f>IFERROR(_xlfn.XLOOKUP(I25,'Input cost'!B:B,'Input cost'!C:C,,0),"")*Sheet1!$M25</f>
        <v>0</v>
      </c>
      <c r="O25" s="11"/>
      <c r="P25" s="12"/>
      <c r="Q25" s="12">
        <f>IFERROR(_xlfn.XLOOKUP(I25,'Input cost'!B:B,'Input cost'!C:C,,0),"")*Sheet1!$P25</f>
        <v>0</v>
      </c>
      <c r="R25" s="11"/>
      <c r="S25" s="12"/>
      <c r="T25" s="12">
        <f>IFERROR(_xlfn.XLOOKUP(I25,'Input cost'!B:B,'Input cost'!C:C,,0),"")*Sheet1!$S25</f>
        <v>0</v>
      </c>
      <c r="U25" s="13">
        <f t="shared" si="0"/>
        <v>2.88</v>
      </c>
    </row>
    <row r="26" spans="2:21" x14ac:dyDescent="0.3">
      <c r="B26" s="14">
        <f>+[1]report!A36</f>
        <v>24</v>
      </c>
      <c r="C26" s="15" t="str">
        <f>+[1]report!B36</f>
        <v>IFO-PZN</v>
      </c>
      <c r="D26" s="20">
        <f>+[1]report!M36</f>
        <v>0</v>
      </c>
      <c r="E26" s="11" t="s">
        <v>88</v>
      </c>
      <c r="F26" s="15"/>
      <c r="G26" s="15">
        <f>+Sheet1!$F26*$G$1</f>
        <v>0</v>
      </c>
      <c r="H26" s="15"/>
      <c r="I26" s="15" t="s">
        <v>76</v>
      </c>
      <c r="J26" s="15">
        <v>3</v>
      </c>
      <c r="K26" s="16">
        <f>IFERROR(_xlfn.XLOOKUP(I26,'Input cost'!B:B,'Input cost'!C:C,,0),"")*Sheet1!$J26</f>
        <v>3.5999999999999996</v>
      </c>
      <c r="L26" s="15"/>
      <c r="M26" s="15"/>
      <c r="N26" s="16">
        <f>IFERROR(_xlfn.XLOOKUP(I26,'Input cost'!B:B,'Input cost'!C:C,,0),"")*Sheet1!$M26</f>
        <v>0</v>
      </c>
      <c r="O26" s="15"/>
      <c r="P26" s="16"/>
      <c r="Q26" s="16">
        <f>IFERROR(_xlfn.XLOOKUP(I26,'Input cost'!B:B,'Input cost'!C:C,,0),"")*Sheet1!$P26</f>
        <v>0</v>
      </c>
      <c r="R26" s="15"/>
      <c r="S26" s="16"/>
      <c r="T26" s="16">
        <f>IFERROR(_xlfn.XLOOKUP(I26,'Input cost'!B:B,'Input cost'!C:C,,0),"")*Sheet1!$S26</f>
        <v>0</v>
      </c>
      <c r="U26" s="17">
        <f t="shared" si="0"/>
        <v>3.5999999999999996</v>
      </c>
    </row>
    <row r="27" spans="2:21" x14ac:dyDescent="0.3">
      <c r="B27" s="10">
        <f>+[1]report!A37</f>
        <v>25</v>
      </c>
      <c r="C27" s="11" t="str">
        <f>+[1]report!B37</f>
        <v>Silwet</v>
      </c>
      <c r="D27" s="20">
        <f>+[1]report!M37</f>
        <v>3327.5800000000004</v>
      </c>
      <c r="E27" s="11" t="s">
        <v>88</v>
      </c>
      <c r="F27" s="11"/>
      <c r="G27" s="11">
        <f>+Sheet1!$F27*$G$1</f>
        <v>0</v>
      </c>
      <c r="H27" s="11"/>
      <c r="I27" s="11" t="s">
        <v>42</v>
      </c>
      <c r="J27" s="11">
        <v>0.1</v>
      </c>
      <c r="K27" s="12">
        <f>IFERROR(_xlfn.XLOOKUP(I27,'Input cost'!B:B,'Input cost'!C:C,,0),"")*Sheet1!$J27</f>
        <v>1.8</v>
      </c>
      <c r="L27" s="11"/>
      <c r="M27" s="11"/>
      <c r="N27" s="12">
        <f>IFERROR(_xlfn.XLOOKUP(I27,'Input cost'!B:B,'Input cost'!C:C,,0),"")*Sheet1!$M27</f>
        <v>0</v>
      </c>
      <c r="O27" s="11"/>
      <c r="P27" s="12"/>
      <c r="Q27" s="12">
        <f>IFERROR(_xlfn.XLOOKUP(I27,'Input cost'!B:B,'Input cost'!C:C,,0),"")*Sheet1!$P27</f>
        <v>0</v>
      </c>
      <c r="R27" s="11"/>
      <c r="S27" s="12"/>
      <c r="T27" s="12">
        <f>IFERROR(_xlfn.XLOOKUP(I27,'Input cost'!B:B,'Input cost'!C:C,,0),"")*Sheet1!$S27</f>
        <v>0</v>
      </c>
      <c r="U27" s="13">
        <f t="shared" si="0"/>
        <v>1.8</v>
      </c>
    </row>
    <row r="28" spans="2:21" x14ac:dyDescent="0.3">
      <c r="B28" s="14">
        <f>+[1]report!A38</f>
        <v>26</v>
      </c>
      <c r="C28" s="15" t="str">
        <f>+[1]report!B38</f>
        <v>Ammoni. nitrate(225kg)</v>
      </c>
      <c r="D28" s="20">
        <f>+[1]report!M38</f>
        <v>0</v>
      </c>
      <c r="E28" s="11" t="s">
        <v>88</v>
      </c>
      <c r="F28" s="15">
        <v>1.5</v>
      </c>
      <c r="G28" s="15">
        <f>+Sheet1!$F28*$G$1</f>
        <v>1.3800000000000001</v>
      </c>
      <c r="H28" s="15"/>
      <c r="I28" s="15" t="s">
        <v>13</v>
      </c>
      <c r="J28" s="15">
        <v>0.22500000000000001</v>
      </c>
      <c r="K28" s="16">
        <f>IFERROR(_xlfn.XLOOKUP(I28,'Input cost'!B:B,'Input cost'!C:C,,0),"")*Sheet1!$J28</f>
        <v>47.25</v>
      </c>
      <c r="L28" s="15"/>
      <c r="M28" s="15"/>
      <c r="N28" s="16">
        <f>IFERROR(_xlfn.XLOOKUP(I28,'Input cost'!B:B,'Input cost'!C:C,,0),"")*Sheet1!$M28</f>
        <v>0</v>
      </c>
      <c r="O28" s="15"/>
      <c r="P28" s="16"/>
      <c r="Q28" s="16">
        <f>IFERROR(_xlfn.XLOOKUP(I28,'Input cost'!B:B,'Input cost'!C:C,,0),"")*Sheet1!$P28</f>
        <v>0</v>
      </c>
      <c r="R28" s="15"/>
      <c r="S28" s="16"/>
      <c r="T28" s="16">
        <f>IFERROR(_xlfn.XLOOKUP(I28,'Input cost'!B:B,'Input cost'!C:C,,0),"")*Sheet1!$S28</f>
        <v>0</v>
      </c>
      <c r="U28" s="17">
        <f t="shared" si="0"/>
        <v>48.63</v>
      </c>
    </row>
    <row r="29" spans="2:21" x14ac:dyDescent="0.3">
      <c r="B29" s="10">
        <f>+[1]report!A39</f>
        <v>27</v>
      </c>
      <c r="C29" s="11" t="str">
        <f>+[1]report!B39</f>
        <v>Ammoni. nitrate (350kg)</v>
      </c>
      <c r="D29" s="20">
        <f>+[1]report!M39</f>
        <v>0</v>
      </c>
      <c r="E29" s="11" t="s">
        <v>88</v>
      </c>
      <c r="F29" s="11">
        <v>1.5</v>
      </c>
      <c r="G29" s="11">
        <f>+Sheet1!$F29*$G$1</f>
        <v>1.3800000000000001</v>
      </c>
      <c r="H29" s="11"/>
      <c r="I29" s="11" t="s">
        <v>13</v>
      </c>
      <c r="J29" s="11">
        <v>0.35</v>
      </c>
      <c r="K29" s="12">
        <f>IFERROR(_xlfn.XLOOKUP(I29,'Input cost'!B:B,'Input cost'!C:C,,0),"")*Sheet1!$J29</f>
        <v>73.5</v>
      </c>
      <c r="L29" s="11"/>
      <c r="M29" s="11"/>
      <c r="N29" s="12">
        <f>IFERROR(_xlfn.XLOOKUP(I29,'Input cost'!B:B,'Input cost'!C:C,,0),"")*Sheet1!$M29</f>
        <v>0</v>
      </c>
      <c r="O29" s="11"/>
      <c r="P29" s="12"/>
      <c r="Q29" s="12">
        <f>IFERROR(_xlfn.XLOOKUP(I29,'Input cost'!B:B,'Input cost'!C:C,,0),"")*Sheet1!$P29</f>
        <v>0</v>
      </c>
      <c r="R29" s="11"/>
      <c r="S29" s="12"/>
      <c r="T29" s="12">
        <f>IFERROR(_xlfn.XLOOKUP(I29,'Input cost'!B:B,'Input cost'!C:C,,0),"")*Sheet1!$S29</f>
        <v>0</v>
      </c>
      <c r="U29" s="13">
        <f t="shared" si="0"/>
        <v>74.88</v>
      </c>
    </row>
    <row r="30" spans="2:21" x14ac:dyDescent="0.3">
      <c r="B30" s="14">
        <f>+[1]report!A40</f>
        <v>28</v>
      </c>
      <c r="C30" s="15" t="str">
        <f>+[1]report!B40</f>
        <v>Pinocet</v>
      </c>
      <c r="D30" s="20">
        <f>+[1]report!M40</f>
        <v>18.559999999999999</v>
      </c>
      <c r="E30" s="11" t="s">
        <v>88</v>
      </c>
      <c r="F30" s="15"/>
      <c r="G30" s="15">
        <f>+Sheet1!$F30*$G$1</f>
        <v>0</v>
      </c>
      <c r="H30" s="15"/>
      <c r="I30" s="15"/>
      <c r="J30" s="15"/>
      <c r="K30" s="16">
        <f>IFERROR(_xlfn.XLOOKUP(I30,'Input cost'!B:B,'Input cost'!C:C,,0),"")*Sheet1!$J30</f>
        <v>0</v>
      </c>
      <c r="L30" s="15"/>
      <c r="M30" s="15"/>
      <c r="N30" s="16">
        <f>IFERROR(_xlfn.XLOOKUP(I30,'Input cost'!B:B,'Input cost'!C:C,,0),"")*Sheet1!$M30</f>
        <v>0</v>
      </c>
      <c r="O30" s="15"/>
      <c r="P30" s="16"/>
      <c r="Q30" s="16">
        <f>IFERROR(_xlfn.XLOOKUP(I30,'Input cost'!B:B,'Input cost'!C:C,,0),"")*Sheet1!$P30</f>
        <v>0</v>
      </c>
      <c r="R30" s="15"/>
      <c r="S30" s="16"/>
      <c r="T30" s="16">
        <f>IFERROR(_xlfn.XLOOKUP(I30,'Input cost'!B:B,'Input cost'!C:C,,0),"")*Sheet1!$S30</f>
        <v>0</v>
      </c>
      <c r="U30" s="17">
        <f t="shared" si="0"/>
        <v>0</v>
      </c>
    </row>
    <row r="31" spans="2:21" x14ac:dyDescent="0.3">
      <c r="B31" s="10">
        <f>+[1]report!A41</f>
        <v>29</v>
      </c>
      <c r="C31" s="11" t="str">
        <f>+[1]report!B41</f>
        <v>Axial 50 EC</v>
      </c>
      <c r="D31" s="20">
        <f>+[1]report!M41</f>
        <v>0</v>
      </c>
      <c r="E31" s="11" t="s">
        <v>88</v>
      </c>
      <c r="F31" s="11"/>
      <c r="G31" s="11">
        <f>+Sheet1!$F31*$G$1</f>
        <v>0</v>
      </c>
      <c r="H31" s="11"/>
      <c r="I31" s="11"/>
      <c r="J31" s="11"/>
      <c r="K31" s="12">
        <f>IFERROR(_xlfn.XLOOKUP(I31,'Input cost'!B:B,'Input cost'!C:C,,0),"")*Sheet1!$J31</f>
        <v>0</v>
      </c>
      <c r="L31" s="11"/>
      <c r="M31" s="11"/>
      <c r="N31" s="12">
        <f>IFERROR(_xlfn.XLOOKUP(I31,'Input cost'!B:B,'Input cost'!C:C,,0),"")*Sheet1!$M31</f>
        <v>0</v>
      </c>
      <c r="O31" s="11"/>
      <c r="P31" s="12"/>
      <c r="Q31" s="12">
        <f>IFERROR(_xlfn.XLOOKUP(I31,'Input cost'!B:B,'Input cost'!C:C,,0),"")*Sheet1!$P31</f>
        <v>0</v>
      </c>
      <c r="R31" s="11"/>
      <c r="S31" s="12"/>
      <c r="T31" s="12">
        <f>IFERROR(_xlfn.XLOOKUP(I31,'Input cost'!B:B,'Input cost'!C:C,,0),"")*Sheet1!$S31</f>
        <v>0</v>
      </c>
      <c r="U31" s="13">
        <f t="shared" si="0"/>
        <v>0</v>
      </c>
    </row>
    <row r="32" spans="2:21" x14ac:dyDescent="0.3">
      <c r="B32" s="14">
        <f>+[1]report!A42</f>
        <v>30</v>
      </c>
      <c r="C32" s="15" t="str">
        <f>+[1]report!B42</f>
        <v>Ammoni. nitrate (200kg)</v>
      </c>
      <c r="D32" s="20">
        <f>+[1]report!M42</f>
        <v>0</v>
      </c>
      <c r="E32" s="11" t="s">
        <v>88</v>
      </c>
      <c r="F32" s="15">
        <v>1.5</v>
      </c>
      <c r="G32" s="15">
        <f>+Sheet1!$F32*$G$1</f>
        <v>1.3800000000000001</v>
      </c>
      <c r="H32" s="15"/>
      <c r="I32" s="15" t="s">
        <v>13</v>
      </c>
      <c r="J32" s="15">
        <v>0.2</v>
      </c>
      <c r="K32" s="16">
        <f>IFERROR(_xlfn.XLOOKUP(I32,'Input cost'!B:B,'Input cost'!C:C,,0),"")*Sheet1!$J32</f>
        <v>42</v>
      </c>
      <c r="L32" s="15"/>
      <c r="M32" s="15"/>
      <c r="N32" s="16">
        <f>IFERROR(_xlfn.XLOOKUP(I32,'Input cost'!B:B,'Input cost'!C:C,,0),"")*Sheet1!$M32</f>
        <v>0</v>
      </c>
      <c r="O32" s="15"/>
      <c r="P32" s="16"/>
      <c r="Q32" s="16">
        <f>IFERROR(_xlfn.XLOOKUP(I32,'Input cost'!B:B,'Input cost'!C:C,,0),"")*Sheet1!$P32</f>
        <v>0</v>
      </c>
      <c r="R32" s="15"/>
      <c r="S32" s="16"/>
      <c r="T32" s="16">
        <f>IFERROR(_xlfn.XLOOKUP(I32,'Input cost'!B:B,'Input cost'!C:C,,0),"")*Sheet1!$S32</f>
        <v>0</v>
      </c>
      <c r="U32" s="17">
        <f t="shared" si="0"/>
        <v>43.38</v>
      </c>
    </row>
    <row r="33" spans="2:21" x14ac:dyDescent="0.3">
      <c r="B33" s="10">
        <f>+[1]report!A43</f>
        <v>31</v>
      </c>
      <c r="C33" s="11" t="str">
        <f>+[1]report!B43</f>
        <v>2nd Potassium Humate</v>
      </c>
      <c r="D33" s="20">
        <f>+[1]report!M43</f>
        <v>3029.2400000000002</v>
      </c>
      <c r="E33" s="11" t="s">
        <v>88</v>
      </c>
      <c r="F33" s="11">
        <v>1.5</v>
      </c>
      <c r="G33" s="11">
        <f>+Sheet1!$F33*$G$1</f>
        <v>1.3800000000000001</v>
      </c>
      <c r="H33" s="11"/>
      <c r="I33" s="11" t="s">
        <v>75</v>
      </c>
      <c r="J33" s="11">
        <v>0.5</v>
      </c>
      <c r="K33" s="12">
        <f>IFERROR(_xlfn.XLOOKUP(I33,'Input cost'!B:B,'Input cost'!C:C,,0),"")*Sheet1!$J33</f>
        <v>1.5</v>
      </c>
      <c r="L33" s="11"/>
      <c r="M33" s="11"/>
      <c r="N33" s="12">
        <f>IFERROR(_xlfn.XLOOKUP(I33,'Input cost'!B:B,'Input cost'!C:C,,0),"")*Sheet1!$M33</f>
        <v>0</v>
      </c>
      <c r="O33" s="11"/>
      <c r="P33" s="12"/>
      <c r="Q33" s="12">
        <f>IFERROR(_xlfn.XLOOKUP(I33,'Input cost'!B:B,'Input cost'!C:C,,0),"")*Sheet1!$P33</f>
        <v>0</v>
      </c>
      <c r="R33" s="11"/>
      <c r="S33" s="12"/>
      <c r="T33" s="12">
        <f>IFERROR(_xlfn.XLOOKUP(I33,'Input cost'!B:B,'Input cost'!C:C,,0),"")*Sheet1!$S33</f>
        <v>0</v>
      </c>
      <c r="U33" s="13">
        <f t="shared" si="0"/>
        <v>2.88</v>
      </c>
    </row>
    <row r="34" spans="2:21" x14ac:dyDescent="0.3">
      <c r="B34" s="14">
        <f>+[1]report!A44</f>
        <v>32</v>
      </c>
      <c r="C34" s="15" t="str">
        <f>+[1]report!B44</f>
        <v>2nd IFO-PZN</v>
      </c>
      <c r="D34" s="20">
        <f>+[1]report!M44</f>
        <v>0</v>
      </c>
      <c r="E34" s="11" t="s">
        <v>88</v>
      </c>
      <c r="F34" s="15">
        <v>1.5</v>
      </c>
      <c r="G34" s="15">
        <f>+Sheet1!$F34*$G$1</f>
        <v>1.3800000000000001</v>
      </c>
      <c r="H34" s="15"/>
      <c r="I34" s="15" t="s">
        <v>76</v>
      </c>
      <c r="J34" s="15">
        <v>3</v>
      </c>
      <c r="K34" s="16">
        <f>IFERROR(_xlfn.XLOOKUP(I34,'Input cost'!B:B,'Input cost'!C:C,,0),"")*Sheet1!$J34</f>
        <v>3.5999999999999996</v>
      </c>
      <c r="L34" s="15"/>
      <c r="M34" s="15"/>
      <c r="N34" s="16">
        <f>IFERROR(_xlfn.XLOOKUP(I34,'Input cost'!B:B,'Input cost'!C:C,,0),"")*Sheet1!$M34</f>
        <v>0</v>
      </c>
      <c r="O34" s="15"/>
      <c r="P34" s="16"/>
      <c r="Q34" s="16">
        <f>IFERROR(_xlfn.XLOOKUP(I34,'Input cost'!B:B,'Input cost'!C:C,,0),"")*Sheet1!$P34</f>
        <v>0</v>
      </c>
      <c r="R34" s="15"/>
      <c r="S34" s="16"/>
      <c r="T34" s="16">
        <f>IFERROR(_xlfn.XLOOKUP(I34,'Input cost'!B:B,'Input cost'!C:C,,0),"")*Sheet1!$S34</f>
        <v>0</v>
      </c>
      <c r="U34" s="17">
        <f t="shared" si="0"/>
        <v>4.9799999999999995</v>
      </c>
    </row>
    <row r="35" spans="2:21" x14ac:dyDescent="0.3">
      <c r="B35" s="10">
        <f>+[1]report!A45</f>
        <v>33</v>
      </c>
      <c r="C35" s="11" t="str">
        <f>+[1]report!B45</f>
        <v>2nd Silwet</v>
      </c>
      <c r="D35" s="20">
        <f>+[1]report!M45</f>
        <v>3198.03</v>
      </c>
      <c r="E35" s="11" t="s">
        <v>88</v>
      </c>
      <c r="F35" s="11"/>
      <c r="G35" s="11">
        <f>+Sheet1!$F35*$G$1</f>
        <v>0</v>
      </c>
      <c r="H35" s="11"/>
      <c r="I35" s="11" t="s">
        <v>42</v>
      </c>
      <c r="J35" s="11">
        <v>0.1</v>
      </c>
      <c r="K35" s="12">
        <f>IFERROR(_xlfn.XLOOKUP(I35,'Input cost'!B:B,'Input cost'!C:C,,0),"")*Sheet1!$J35</f>
        <v>1.8</v>
      </c>
      <c r="L35" s="11"/>
      <c r="M35" s="11"/>
      <c r="N35" s="12">
        <f>IFERROR(_xlfn.XLOOKUP(I35,'Input cost'!B:B,'Input cost'!C:C,,0),"")*Sheet1!$M35</f>
        <v>0</v>
      </c>
      <c r="O35" s="11"/>
      <c r="P35" s="12"/>
      <c r="Q35" s="12">
        <f>IFERROR(_xlfn.XLOOKUP(I35,'Input cost'!B:B,'Input cost'!C:C,,0),"")*Sheet1!$P35</f>
        <v>0</v>
      </c>
      <c r="R35" s="11"/>
      <c r="S35" s="12"/>
      <c r="T35" s="12">
        <f>IFERROR(_xlfn.XLOOKUP(I35,'Input cost'!B:B,'Input cost'!C:C,,0),"")*Sheet1!$S35</f>
        <v>0</v>
      </c>
      <c r="U35" s="13">
        <f t="shared" ref="U35:U66" si="1">+SUM(G35,H35,K35,N35,Q35,T35)</f>
        <v>1.8</v>
      </c>
    </row>
    <row r="36" spans="2:21" x14ac:dyDescent="0.3">
      <c r="B36" s="14">
        <f>+[1]report!A46</f>
        <v>34</v>
      </c>
      <c r="C36" s="15" t="str">
        <f>+[1]report!B46</f>
        <v>Cotton Irrigation pushta suvi</v>
      </c>
      <c r="D36" s="20">
        <f>+[1]report!M46</f>
        <v>3722.6899999999996</v>
      </c>
      <c r="E36" s="15" t="s">
        <v>87</v>
      </c>
      <c r="F36" s="15"/>
      <c r="G36" s="15">
        <f>+Sheet1!$F36*$G$1</f>
        <v>0</v>
      </c>
      <c r="H36" s="15">
        <v>13</v>
      </c>
      <c r="I36" s="15"/>
      <c r="J36" s="15"/>
      <c r="K36" s="16">
        <f>IFERROR(_xlfn.XLOOKUP(I36,'Input cost'!B:B,'Input cost'!C:C,,0),"")*Sheet1!$J36</f>
        <v>0</v>
      </c>
      <c r="L36" s="15"/>
      <c r="M36" s="15"/>
      <c r="N36" s="16">
        <f>IFERROR(_xlfn.XLOOKUP(I36,'Input cost'!B:B,'Input cost'!C:C,,0),"")*Sheet1!$M36</f>
        <v>0</v>
      </c>
      <c r="O36" s="15"/>
      <c r="P36" s="16"/>
      <c r="Q36" s="16">
        <f>IFERROR(_xlfn.XLOOKUP(I36,'Input cost'!B:B,'Input cost'!C:C,,0),"")*Sheet1!$P36</f>
        <v>0</v>
      </c>
      <c r="R36" s="15"/>
      <c r="S36" s="16"/>
      <c r="T36" s="16">
        <f>IFERROR(_xlfn.XLOOKUP(I36,'Input cost'!B:B,'Input cost'!C:C,,0),"")*Sheet1!$S36</f>
        <v>0</v>
      </c>
      <c r="U36" s="17">
        <f t="shared" si="1"/>
        <v>13</v>
      </c>
    </row>
    <row r="37" spans="2:21" x14ac:dyDescent="0.3">
      <c r="B37" s="10">
        <f>+[1]report!A47</f>
        <v>35</v>
      </c>
      <c r="C37" s="11" t="str">
        <f>+[1]report!B47</f>
        <v>Sila krimniya</v>
      </c>
      <c r="D37" s="20">
        <f>+[1]report!M47</f>
        <v>0</v>
      </c>
      <c r="E37" s="11" t="s">
        <v>88</v>
      </c>
      <c r="F37" s="11">
        <v>1.5</v>
      </c>
      <c r="G37" s="11">
        <f>+Sheet1!$F37*$G$1</f>
        <v>1.3800000000000001</v>
      </c>
      <c r="H37" s="11"/>
      <c r="I37" s="11" t="s">
        <v>77</v>
      </c>
      <c r="J37" s="11">
        <v>0.05</v>
      </c>
      <c r="K37" s="12">
        <f>IFERROR(_xlfn.XLOOKUP(I37,'Input cost'!B:B,'Input cost'!C:C,,0),"")*Sheet1!$J37</f>
        <v>7.5</v>
      </c>
      <c r="L37" s="11"/>
      <c r="M37" s="11"/>
      <c r="N37" s="12">
        <f>IFERROR(_xlfn.XLOOKUP(I37,'Input cost'!B:B,'Input cost'!C:C,,0),"")*Sheet1!$M37</f>
        <v>0</v>
      </c>
      <c r="O37" s="11"/>
      <c r="P37" s="12"/>
      <c r="Q37" s="12">
        <f>IFERROR(_xlfn.XLOOKUP(I37,'Input cost'!B:B,'Input cost'!C:C,,0),"")*Sheet1!$P37</f>
        <v>0</v>
      </c>
      <c r="R37" s="11"/>
      <c r="S37" s="12"/>
      <c r="T37" s="12">
        <f>IFERROR(_xlfn.XLOOKUP(I37,'Input cost'!B:B,'Input cost'!C:C,,0),"")*Sheet1!$S37</f>
        <v>0</v>
      </c>
      <c r="U37" s="13">
        <f t="shared" si="1"/>
        <v>8.8800000000000008</v>
      </c>
    </row>
    <row r="38" spans="2:21" x14ac:dyDescent="0.3">
      <c r="B38" s="14">
        <f>+[1]report!A48</f>
        <v>36</v>
      </c>
      <c r="C38" s="15" t="str">
        <f>+[1]report!B48</f>
        <v xml:space="preserve">2nd Starpik </v>
      </c>
      <c r="D38" s="20">
        <f>+[1]report!M48</f>
        <v>0</v>
      </c>
      <c r="E38" s="11" t="s">
        <v>88</v>
      </c>
      <c r="F38" s="15">
        <v>1.5</v>
      </c>
      <c r="G38" s="15">
        <f>+Sheet1!$F38*$G$1</f>
        <v>1.3800000000000001</v>
      </c>
      <c r="H38" s="15"/>
      <c r="I38" s="15"/>
      <c r="J38" s="15"/>
      <c r="K38" s="16">
        <f>IFERROR(_xlfn.XLOOKUP(I38,'Input cost'!B:B,'Input cost'!C:C,,0),"")*Sheet1!$J38</f>
        <v>0</v>
      </c>
      <c r="L38" s="15"/>
      <c r="M38" s="15"/>
      <c r="N38" s="16">
        <f>IFERROR(_xlfn.XLOOKUP(I38,'Input cost'!B:B,'Input cost'!C:C,,0),"")*Sheet1!$M38</f>
        <v>0</v>
      </c>
      <c r="O38" s="15"/>
      <c r="P38" s="16"/>
      <c r="Q38" s="16">
        <f>IFERROR(_xlfn.XLOOKUP(I38,'Input cost'!B:B,'Input cost'!C:C,,0),"")*Sheet1!$P38</f>
        <v>0</v>
      </c>
      <c r="R38" s="15"/>
      <c r="S38" s="16"/>
      <c r="T38" s="16">
        <f>IFERROR(_xlfn.XLOOKUP(I38,'Input cost'!B:B,'Input cost'!C:C,,0),"")*Sheet1!$S38</f>
        <v>0</v>
      </c>
      <c r="U38" s="17">
        <f t="shared" si="1"/>
        <v>1.3800000000000001</v>
      </c>
    </row>
    <row r="39" spans="2:21" x14ac:dyDescent="0.3">
      <c r="B39" s="10">
        <f>+[1]report!A49</f>
        <v>37</v>
      </c>
      <c r="C39" s="11" t="str">
        <f>+[1]report!B49</f>
        <v>2nd Pinocet</v>
      </c>
      <c r="D39" s="20">
        <f>+[1]report!M49</f>
        <v>0</v>
      </c>
      <c r="E39" s="11" t="s">
        <v>88</v>
      </c>
      <c r="F39" s="11">
        <v>1.5</v>
      </c>
      <c r="G39" s="11">
        <f>+Sheet1!$F39*$G$1</f>
        <v>1.3800000000000001</v>
      </c>
      <c r="H39" s="11"/>
      <c r="I39" s="11"/>
      <c r="J39" s="11"/>
      <c r="K39" s="12">
        <f>IFERROR(_xlfn.XLOOKUP(I39,'Input cost'!B:B,'Input cost'!C:C,,0),"")*Sheet1!$J39</f>
        <v>0</v>
      </c>
      <c r="L39" s="11"/>
      <c r="M39" s="11"/>
      <c r="N39" s="12">
        <f>IFERROR(_xlfn.XLOOKUP(I39,'Input cost'!B:B,'Input cost'!C:C,,0),"")*Sheet1!$M39</f>
        <v>0</v>
      </c>
      <c r="O39" s="11"/>
      <c r="P39" s="12"/>
      <c r="Q39" s="12">
        <f>IFERROR(_xlfn.XLOOKUP(I39,'Input cost'!B:B,'Input cost'!C:C,,0),"")*Sheet1!$P39</f>
        <v>0</v>
      </c>
      <c r="R39" s="11"/>
      <c r="S39" s="12"/>
      <c r="T39" s="12">
        <f>IFERROR(_xlfn.XLOOKUP(I39,'Input cost'!B:B,'Input cost'!C:C,,0),"")*Sheet1!$S39</f>
        <v>0</v>
      </c>
      <c r="U39" s="13">
        <f t="shared" si="1"/>
        <v>1.3800000000000001</v>
      </c>
    </row>
    <row r="40" spans="2:21" x14ac:dyDescent="0.3">
      <c r="B40" s="14">
        <f>+[1]report!A50</f>
        <v>38</v>
      </c>
      <c r="C40" s="15" t="str">
        <f>+[1]report!B50</f>
        <v>Suspension NPK(5:25:0)/ 11-apr NPK(15:15:15)</v>
      </c>
      <c r="D40" s="20">
        <f>+[1]report!M50</f>
        <v>3486.89</v>
      </c>
      <c r="E40" s="11" t="s">
        <v>88</v>
      </c>
      <c r="F40" s="15">
        <v>1.5</v>
      </c>
      <c r="G40" s="15">
        <f>+Sheet1!$F40*$G$1</f>
        <v>1.3800000000000001</v>
      </c>
      <c r="H40" s="15"/>
      <c r="I40" s="15" t="s">
        <v>76</v>
      </c>
      <c r="J40" s="15">
        <v>3</v>
      </c>
      <c r="K40" s="16">
        <f>IFERROR(_xlfn.XLOOKUP(I40,'Input cost'!B:B,'Input cost'!C:C,,0),"")*Sheet1!$J40</f>
        <v>3.5999999999999996</v>
      </c>
      <c r="L40" s="15"/>
      <c r="M40" s="15"/>
      <c r="N40" s="16">
        <f>IFERROR(_xlfn.XLOOKUP(I40,'Input cost'!B:B,'Input cost'!C:C,,0),"")*Sheet1!$M40</f>
        <v>0</v>
      </c>
      <c r="O40" s="15"/>
      <c r="P40" s="16"/>
      <c r="Q40" s="16">
        <f>IFERROR(_xlfn.XLOOKUP(I40,'Input cost'!B:B,'Input cost'!C:C,,0),"")*Sheet1!$P40</f>
        <v>0</v>
      </c>
      <c r="R40" s="15"/>
      <c r="S40" s="16"/>
      <c r="T40" s="16">
        <f>IFERROR(_xlfn.XLOOKUP(I40,'Input cost'!B:B,'Input cost'!C:C,,0),"")*Sheet1!$S40</f>
        <v>0</v>
      </c>
      <c r="U40" s="17">
        <f t="shared" si="1"/>
        <v>4.9799999999999995</v>
      </c>
    </row>
    <row r="41" spans="2:21" x14ac:dyDescent="0.3">
      <c r="B41" s="10">
        <f>+[1]report!A51</f>
        <v>39</v>
      </c>
      <c r="C41" s="11" t="str">
        <f>+[1]report!B51</f>
        <v>2nd Entostar plus</v>
      </c>
      <c r="D41" s="20">
        <f>+[1]report!M51</f>
        <v>0</v>
      </c>
      <c r="E41" s="11" t="s">
        <v>88</v>
      </c>
      <c r="F41" s="11">
        <v>1.5</v>
      </c>
      <c r="G41" s="11">
        <f>+Sheet1!$F41*$G$1</f>
        <v>1.3800000000000001</v>
      </c>
      <c r="H41" s="11"/>
      <c r="I41" s="11"/>
      <c r="J41" s="11"/>
      <c r="K41" s="12">
        <f>IFERROR(_xlfn.XLOOKUP(I41,'Input cost'!B:B,'Input cost'!C:C,,0),"")*Sheet1!$J41</f>
        <v>0</v>
      </c>
      <c r="L41" s="11"/>
      <c r="M41" s="11"/>
      <c r="N41" s="12">
        <f>IFERROR(_xlfn.XLOOKUP(I41,'Input cost'!B:B,'Input cost'!C:C,,0),"")*Sheet1!$M41</f>
        <v>0</v>
      </c>
      <c r="O41" s="11"/>
      <c r="P41" s="12"/>
      <c r="Q41" s="12">
        <f>IFERROR(_xlfn.XLOOKUP(I41,'Input cost'!B:B,'Input cost'!C:C,,0),"")*Sheet1!$P41</f>
        <v>0</v>
      </c>
      <c r="R41" s="11"/>
      <c r="S41" s="12"/>
      <c r="T41" s="12">
        <f>IFERROR(_xlfn.XLOOKUP(I41,'Input cost'!B:B,'Input cost'!C:C,,0),"")*Sheet1!$S41</f>
        <v>0</v>
      </c>
      <c r="U41" s="13">
        <f t="shared" si="1"/>
        <v>1.3800000000000001</v>
      </c>
    </row>
    <row r="42" spans="2:21" x14ac:dyDescent="0.3">
      <c r="B42" s="14">
        <f>+[1]report!A52</f>
        <v>40</v>
      </c>
      <c r="C42" s="15" t="str">
        <f>+[1]report!B52</f>
        <v>2nd Starane premium</v>
      </c>
      <c r="D42" s="20">
        <f>+[1]report!M52</f>
        <v>0</v>
      </c>
      <c r="E42" s="11" t="s">
        <v>88</v>
      </c>
      <c r="F42" s="15">
        <v>1.5</v>
      </c>
      <c r="G42" s="15">
        <f>+Sheet1!$F42*$G$1</f>
        <v>1.3800000000000001</v>
      </c>
      <c r="H42" s="15"/>
      <c r="I42" s="15"/>
      <c r="J42" s="15"/>
      <c r="K42" s="16">
        <f>IFERROR(_xlfn.XLOOKUP(I42,'Input cost'!B:B,'Input cost'!C:C,,0),"")*Sheet1!$J42</f>
        <v>0</v>
      </c>
      <c r="L42" s="15"/>
      <c r="M42" s="15"/>
      <c r="N42" s="16">
        <f>IFERROR(_xlfn.XLOOKUP(I42,'Input cost'!B:B,'Input cost'!C:C,,0),"")*Sheet1!$M42</f>
        <v>0</v>
      </c>
      <c r="O42" s="15"/>
      <c r="P42" s="16"/>
      <c r="Q42" s="16">
        <f>IFERROR(_xlfn.XLOOKUP(I42,'Input cost'!B:B,'Input cost'!C:C,,0),"")*Sheet1!$P42</f>
        <v>0</v>
      </c>
      <c r="R42" s="15"/>
      <c r="S42" s="16"/>
      <c r="T42" s="16">
        <f>IFERROR(_xlfn.XLOOKUP(I42,'Input cost'!B:B,'Input cost'!C:C,,0),"")*Sheet1!$S42</f>
        <v>0</v>
      </c>
      <c r="U42" s="17">
        <f t="shared" si="1"/>
        <v>1.3800000000000001</v>
      </c>
    </row>
    <row r="43" spans="2:21" x14ac:dyDescent="0.3">
      <c r="B43" s="10">
        <f>+[1]report!A53</f>
        <v>41</v>
      </c>
      <c r="C43" s="11" t="str">
        <f>+[1]report!B53</f>
        <v>2nd Suspension NPK(5:25:0)/ / 11-apr NPK(15:15:15)</v>
      </c>
      <c r="D43" s="20">
        <f>+[1]report!M53</f>
        <v>485.89000000000004</v>
      </c>
      <c r="E43" s="11" t="s">
        <v>88</v>
      </c>
      <c r="F43" s="11">
        <v>1.5</v>
      </c>
      <c r="G43" s="11">
        <f>+Sheet1!$F43*$G$1</f>
        <v>1.3800000000000001</v>
      </c>
      <c r="H43" s="11"/>
      <c r="I43" s="15" t="s">
        <v>76</v>
      </c>
      <c r="J43" s="15">
        <v>3</v>
      </c>
      <c r="K43" s="12">
        <f>IFERROR(_xlfn.XLOOKUP(I43,'Input cost'!B:B,'Input cost'!C:C,,0),"")*Sheet1!$J43</f>
        <v>3.5999999999999996</v>
      </c>
      <c r="L43" s="11" t="s">
        <v>78</v>
      </c>
      <c r="M43" s="11">
        <v>5</v>
      </c>
      <c r="N43" s="12">
        <f>IFERROR(_xlfn.XLOOKUP(I43,'Input cost'!B:B,'Input cost'!C:C,,0),"")*Sheet1!$M43</f>
        <v>6</v>
      </c>
      <c r="O43" s="11"/>
      <c r="P43" s="12"/>
      <c r="Q43" s="12">
        <f>IFERROR(_xlfn.XLOOKUP(I43,'Input cost'!B:B,'Input cost'!C:C,,0),"")*Sheet1!$P43</f>
        <v>0</v>
      </c>
      <c r="R43" s="11"/>
      <c r="S43" s="12"/>
      <c r="T43" s="12">
        <f>IFERROR(_xlfn.XLOOKUP(I43,'Input cost'!B:B,'Input cost'!C:C,,0),"")*Sheet1!$S43</f>
        <v>0</v>
      </c>
      <c r="U43" s="13">
        <f t="shared" si="1"/>
        <v>10.98</v>
      </c>
    </row>
    <row r="44" spans="2:21" x14ac:dyDescent="0.3">
      <c r="B44" s="14">
        <f>+[1]report!A54</f>
        <v>42</v>
      </c>
      <c r="C44" s="15" t="str">
        <f>+[1]report!B54</f>
        <v>Siletra (300 kg)</v>
      </c>
      <c r="D44" s="20">
        <f>+[1]report!M54</f>
        <v>0</v>
      </c>
      <c r="E44" s="11" t="s">
        <v>88</v>
      </c>
      <c r="F44" s="15">
        <v>1.5</v>
      </c>
      <c r="G44" s="15">
        <f>+Sheet1!$F44*$G$1</f>
        <v>1.3800000000000001</v>
      </c>
      <c r="H44" s="15"/>
      <c r="I44" s="15"/>
      <c r="J44" s="15"/>
      <c r="K44" s="16">
        <f>IFERROR(_xlfn.XLOOKUP(I44,'Input cost'!B:B,'Input cost'!C:C,,0),"")*Sheet1!$J44</f>
        <v>0</v>
      </c>
      <c r="L44" s="15"/>
      <c r="M44" s="15"/>
      <c r="N44" s="16">
        <f>IFERROR(_xlfn.XLOOKUP(I44,'Input cost'!B:B,'Input cost'!C:C,,0),"")*Sheet1!$M44</f>
        <v>0</v>
      </c>
      <c r="O44" s="15"/>
      <c r="P44" s="16"/>
      <c r="Q44" s="16">
        <f>IFERROR(_xlfn.XLOOKUP(I44,'Input cost'!B:B,'Input cost'!C:C,,0),"")*Sheet1!$P44</f>
        <v>0</v>
      </c>
      <c r="R44" s="15"/>
      <c r="S44" s="16"/>
      <c r="T44" s="16">
        <f>IFERROR(_xlfn.XLOOKUP(I44,'Input cost'!B:B,'Input cost'!C:C,,0),"")*Sheet1!$S44</f>
        <v>0</v>
      </c>
      <c r="U44" s="17">
        <f t="shared" si="1"/>
        <v>1.3800000000000001</v>
      </c>
    </row>
    <row r="45" spans="2:21" x14ac:dyDescent="0.3">
      <c r="B45" s="10">
        <f>+[1]report!A55</f>
        <v>43</v>
      </c>
      <c r="C45" s="11" t="str">
        <f>+[1]report!B55</f>
        <v>3nd Suspension NPK(5:25:0)/ / 11-apr NPK(15:15:15)</v>
      </c>
      <c r="D45" s="20">
        <f>+[1]report!M55</f>
        <v>467.49</v>
      </c>
      <c r="E45" s="11" t="s">
        <v>88</v>
      </c>
      <c r="F45" s="11"/>
      <c r="G45" s="11">
        <f>+Sheet1!$F45*$G$1</f>
        <v>0</v>
      </c>
      <c r="H45" s="11"/>
      <c r="I45" s="15" t="s">
        <v>76</v>
      </c>
      <c r="J45" s="15">
        <v>3</v>
      </c>
      <c r="K45" s="12">
        <f>IFERROR(_xlfn.XLOOKUP(I45,'Input cost'!B:B,'Input cost'!C:C,,0),"")*Sheet1!$J45</f>
        <v>3.5999999999999996</v>
      </c>
      <c r="L45" s="11" t="s">
        <v>78</v>
      </c>
      <c r="M45" s="11">
        <v>5</v>
      </c>
      <c r="N45" s="12">
        <f>IFERROR(_xlfn.XLOOKUP(I45,'Input cost'!B:B,'Input cost'!C:C,,0),"")*Sheet1!$M45</f>
        <v>6</v>
      </c>
      <c r="O45" s="11"/>
      <c r="P45" s="12"/>
      <c r="Q45" s="12">
        <f>IFERROR(_xlfn.XLOOKUP(I45,'Input cost'!B:B,'Input cost'!C:C,,0),"")*Sheet1!$P45</f>
        <v>0</v>
      </c>
      <c r="R45" s="11"/>
      <c r="S45" s="12"/>
      <c r="T45" s="12">
        <f>IFERROR(_xlfn.XLOOKUP(I45,'Input cost'!B:B,'Input cost'!C:C,,0),"")*Sheet1!$S45</f>
        <v>0</v>
      </c>
      <c r="U45" s="13">
        <f t="shared" si="1"/>
        <v>9.6</v>
      </c>
    </row>
    <row r="46" spans="2:21" x14ac:dyDescent="0.3">
      <c r="B46" s="14">
        <f>+[1]report!A56</f>
        <v>44</v>
      </c>
      <c r="C46" s="15" t="str">
        <f>+[1]report!B56</f>
        <v>3nd Silwet</v>
      </c>
      <c r="D46" s="20">
        <f>+[1]report!M56</f>
        <v>1896.78</v>
      </c>
      <c r="E46" s="11" t="s">
        <v>88</v>
      </c>
      <c r="F46" s="15"/>
      <c r="G46" s="15">
        <f>+Sheet1!$F46*$G$1</f>
        <v>0</v>
      </c>
      <c r="H46" s="15"/>
      <c r="I46" s="11" t="s">
        <v>42</v>
      </c>
      <c r="J46" s="11">
        <v>0.1</v>
      </c>
      <c r="K46" s="16">
        <f>IFERROR(_xlfn.XLOOKUP(I46,'Input cost'!B:B,'Input cost'!C:C,,0),"")*Sheet1!$J46</f>
        <v>1.8</v>
      </c>
      <c r="L46" s="15"/>
      <c r="M46" s="15"/>
      <c r="N46" s="16">
        <f>IFERROR(_xlfn.XLOOKUP(I46,'Input cost'!B:B,'Input cost'!C:C,,0),"")*Sheet1!$M46</f>
        <v>0</v>
      </c>
      <c r="O46" s="15"/>
      <c r="P46" s="16"/>
      <c r="Q46" s="16">
        <f>IFERROR(_xlfn.XLOOKUP(I46,'Input cost'!B:B,'Input cost'!C:C,,0),"")*Sheet1!$P46</f>
        <v>0</v>
      </c>
      <c r="R46" s="15"/>
      <c r="S46" s="16"/>
      <c r="T46" s="16">
        <f>IFERROR(_xlfn.XLOOKUP(I46,'Input cost'!B:B,'Input cost'!C:C,,0),"")*Sheet1!$S46</f>
        <v>0</v>
      </c>
      <c r="U46" s="17">
        <f t="shared" si="1"/>
        <v>1.8</v>
      </c>
    </row>
    <row r="47" spans="2:21" x14ac:dyDescent="0.3">
      <c r="B47" s="10">
        <f>+[1]report!A57</f>
        <v>45</v>
      </c>
      <c r="C47" s="11" t="str">
        <f>+[1]report!B57</f>
        <v>3nd Potassium Humate</v>
      </c>
      <c r="D47" s="20">
        <f>+[1]report!M57</f>
        <v>1227.9200000000003</v>
      </c>
      <c r="E47" s="11" t="s">
        <v>88</v>
      </c>
      <c r="F47" s="11"/>
      <c r="G47" s="11">
        <f>+Sheet1!$F47*$G$1</f>
        <v>0</v>
      </c>
      <c r="H47" s="11"/>
      <c r="I47" s="11" t="s">
        <v>75</v>
      </c>
      <c r="J47" s="11">
        <v>0.5</v>
      </c>
      <c r="K47" s="12">
        <f>IFERROR(_xlfn.XLOOKUP(I47,'Input cost'!B:B,'Input cost'!C:C,,0),"")*Sheet1!$J47</f>
        <v>1.5</v>
      </c>
      <c r="L47" s="11"/>
      <c r="M47" s="11"/>
      <c r="N47" s="12">
        <f>IFERROR(_xlfn.XLOOKUP(I47,'Input cost'!B:B,'Input cost'!C:C,,0),"")*Sheet1!$M47</f>
        <v>0</v>
      </c>
      <c r="O47" s="11"/>
      <c r="P47" s="12"/>
      <c r="Q47" s="12">
        <f>IFERROR(_xlfn.XLOOKUP(I47,'Input cost'!B:B,'Input cost'!C:C,,0),"")*Sheet1!$P47</f>
        <v>0</v>
      </c>
      <c r="R47" s="11"/>
      <c r="S47" s="12"/>
      <c r="T47" s="12">
        <f>IFERROR(_xlfn.XLOOKUP(I47,'Input cost'!B:B,'Input cost'!C:C,,0),"")*Sheet1!$S47</f>
        <v>0</v>
      </c>
      <c r="U47" s="13">
        <f t="shared" si="1"/>
        <v>1.5</v>
      </c>
    </row>
    <row r="48" spans="2:21" x14ac:dyDescent="0.3">
      <c r="B48" s="14">
        <f>+[1]report!A58</f>
        <v>46</v>
      </c>
      <c r="C48" s="15" t="str">
        <f>+[1]report!B58</f>
        <v>Borana</v>
      </c>
      <c r="D48" s="20">
        <f>+[1]report!M58</f>
        <v>3637.54</v>
      </c>
      <c r="E48" s="11" t="s">
        <v>86</v>
      </c>
      <c r="F48" s="15">
        <v>1.5</v>
      </c>
      <c r="G48" s="15">
        <f>+Sheet1!$F48*$G$1</f>
        <v>1.3800000000000001</v>
      </c>
      <c r="H48" s="15"/>
      <c r="I48" s="15"/>
      <c r="J48" s="15"/>
      <c r="K48" s="16">
        <f>IFERROR(_xlfn.XLOOKUP(I48,'Input cost'!B:B,'Input cost'!C:C,,0),"")*Sheet1!$J48</f>
        <v>0</v>
      </c>
      <c r="L48" s="15"/>
      <c r="M48" s="15"/>
      <c r="N48" s="16">
        <f>IFERROR(_xlfn.XLOOKUP(I48,'Input cost'!B:B,'Input cost'!C:C,,0),"")*Sheet1!$M48</f>
        <v>0</v>
      </c>
      <c r="O48" s="15"/>
      <c r="P48" s="16"/>
      <c r="Q48" s="16">
        <f>IFERROR(_xlfn.XLOOKUP(I48,'Input cost'!B:B,'Input cost'!C:C,,0),"")*Sheet1!$P48</f>
        <v>0</v>
      </c>
      <c r="R48" s="15"/>
      <c r="S48" s="16"/>
      <c r="T48" s="16">
        <f>IFERROR(_xlfn.XLOOKUP(I48,'Input cost'!B:B,'Input cost'!C:C,,0),"")*Sheet1!$S48</f>
        <v>0</v>
      </c>
      <c r="U48" s="17">
        <f t="shared" si="1"/>
        <v>1.3800000000000001</v>
      </c>
    </row>
    <row r="49" spans="2:21" x14ac:dyDescent="0.3">
      <c r="B49" s="10">
        <f>+[1]report!A59</f>
        <v>47</v>
      </c>
      <c r="C49" s="11" t="str">
        <f>+[1]report!B59</f>
        <v>2nd Borana</v>
      </c>
      <c r="D49" s="20">
        <f>+[1]report!M59</f>
        <v>37.269999999999996</v>
      </c>
      <c r="E49" s="11" t="s">
        <v>86</v>
      </c>
      <c r="F49" s="11">
        <v>1.5</v>
      </c>
      <c r="G49" s="11">
        <f>+Sheet1!$F49*$G$1</f>
        <v>1.3800000000000001</v>
      </c>
      <c r="H49" s="11"/>
      <c r="I49" s="11"/>
      <c r="J49" s="11"/>
      <c r="K49" s="12">
        <f>IFERROR(_xlfn.XLOOKUP(I49,'Input cost'!B:B,'Input cost'!C:C,,0),"")*Sheet1!$J49</f>
        <v>0</v>
      </c>
      <c r="L49" s="11"/>
      <c r="M49" s="11"/>
      <c r="N49" s="12">
        <f>IFERROR(_xlfn.XLOOKUP(I49,'Input cost'!B:B,'Input cost'!C:C,,0),"")*Sheet1!$M49</f>
        <v>0</v>
      </c>
      <c r="O49" s="11"/>
      <c r="P49" s="12"/>
      <c r="Q49" s="12">
        <f>IFERROR(_xlfn.XLOOKUP(I49,'Input cost'!B:B,'Input cost'!C:C,,0),"")*Sheet1!$P49</f>
        <v>0</v>
      </c>
      <c r="R49" s="11"/>
      <c r="S49" s="12"/>
      <c r="T49" s="12">
        <f>IFERROR(_xlfn.XLOOKUP(I49,'Input cost'!B:B,'Input cost'!C:C,,0),"")*Sheet1!$S49</f>
        <v>0</v>
      </c>
      <c r="U49" s="13">
        <f t="shared" si="1"/>
        <v>1.3800000000000001</v>
      </c>
    </row>
    <row r="50" spans="2:21" x14ac:dyDescent="0.3">
      <c r="B50" s="14">
        <f>+[1]report!A60</f>
        <v>48</v>
      </c>
      <c r="C50" s="15" t="str">
        <f>+[1]report!B60</f>
        <v>4nd Silwet</v>
      </c>
      <c r="D50" s="20">
        <f>+[1]report!M60</f>
        <v>485.91</v>
      </c>
      <c r="E50" s="11" t="s">
        <v>88</v>
      </c>
      <c r="F50" s="15"/>
      <c r="G50" s="15">
        <f>+Sheet1!$F50*$G$1</f>
        <v>0</v>
      </c>
      <c r="H50" s="15"/>
      <c r="I50" s="11" t="s">
        <v>42</v>
      </c>
      <c r="J50" s="11">
        <v>0.1</v>
      </c>
      <c r="K50" s="16">
        <f>IFERROR(_xlfn.XLOOKUP(I50,'Input cost'!B:B,'Input cost'!C:C,,0),"")*Sheet1!$J50</f>
        <v>1.8</v>
      </c>
      <c r="L50" s="15"/>
      <c r="M50" s="15"/>
      <c r="N50" s="16">
        <f>IFERROR(_xlfn.XLOOKUP(I50,'Input cost'!B:B,'Input cost'!C:C,,0),"")*Sheet1!$M50</f>
        <v>0</v>
      </c>
      <c r="O50" s="15"/>
      <c r="P50" s="16"/>
      <c r="Q50" s="16">
        <f>IFERROR(_xlfn.XLOOKUP(I50,'Input cost'!B:B,'Input cost'!C:C,,0),"")*Sheet1!$P50</f>
        <v>0</v>
      </c>
      <c r="R50" s="15"/>
      <c r="S50" s="16"/>
      <c r="T50" s="16">
        <f>IFERROR(_xlfn.XLOOKUP(I50,'Input cost'!B:B,'Input cost'!C:C,,0),"")*Sheet1!$S50</f>
        <v>0</v>
      </c>
      <c r="U50" s="17">
        <f t="shared" si="1"/>
        <v>1.8</v>
      </c>
    </row>
    <row r="51" spans="2:21" x14ac:dyDescent="0.3">
      <c r="B51" s="10">
        <f>+[1]report!A61</f>
        <v>49</v>
      </c>
      <c r="C51" s="11" t="str">
        <f>+[1]report!B61</f>
        <v>4nd Potassium Humate</v>
      </c>
      <c r="D51" s="20">
        <f>+[1]report!M61</f>
        <v>383.45</v>
      </c>
      <c r="E51" s="11" t="s">
        <v>88</v>
      </c>
      <c r="F51" s="11"/>
      <c r="G51" s="11">
        <f>+Sheet1!$F51*$G$1</f>
        <v>0</v>
      </c>
      <c r="H51" s="11"/>
      <c r="I51" s="11" t="s">
        <v>75</v>
      </c>
      <c r="J51" s="11">
        <v>0.5</v>
      </c>
      <c r="K51" s="12">
        <f>IFERROR(_xlfn.XLOOKUP(I51,'Input cost'!B:B,'Input cost'!C:C,,0),"")*Sheet1!$J51</f>
        <v>1.5</v>
      </c>
      <c r="L51" s="11"/>
      <c r="M51" s="11"/>
      <c r="N51" s="12">
        <f>IFERROR(_xlfn.XLOOKUP(I51,'Input cost'!B:B,'Input cost'!C:C,,0),"")*Sheet1!$M51</f>
        <v>0</v>
      </c>
      <c r="O51" s="11"/>
      <c r="P51" s="12"/>
      <c r="Q51" s="12">
        <f>IFERROR(_xlfn.XLOOKUP(I51,'Input cost'!B:B,'Input cost'!C:C,,0),"")*Sheet1!$P51</f>
        <v>0</v>
      </c>
      <c r="R51" s="11"/>
      <c r="S51" s="12"/>
      <c r="T51" s="12">
        <f>IFERROR(_xlfn.XLOOKUP(I51,'Input cost'!B:B,'Input cost'!C:C,,0),"")*Sheet1!$S51</f>
        <v>0</v>
      </c>
      <c r="U51" s="13">
        <f t="shared" si="1"/>
        <v>1.5</v>
      </c>
    </row>
    <row r="52" spans="2:21" x14ac:dyDescent="0.3">
      <c r="B52" s="14">
        <f>+[1]report!A62</f>
        <v>50</v>
      </c>
      <c r="C52" s="15" t="str">
        <f>+[1]report!B62</f>
        <v>Green lacewing eggs</v>
      </c>
      <c r="D52" s="20">
        <f>+[1]report!M62</f>
        <v>3597.99</v>
      </c>
      <c r="E52" s="11" t="s">
        <v>87</v>
      </c>
      <c r="F52" s="15"/>
      <c r="G52" s="15">
        <f>+Sheet1!$F52*$G$1</f>
        <v>0</v>
      </c>
      <c r="H52" s="15"/>
      <c r="I52" s="15" t="s">
        <v>90</v>
      </c>
      <c r="J52" s="15">
        <v>1000</v>
      </c>
      <c r="K52" s="16">
        <f>IFERROR(_xlfn.XLOOKUP(I52,'Input cost'!B:B,'Input cost'!C:C,,0),"")*Sheet1!$J52</f>
        <v>1.9652173913043478</v>
      </c>
      <c r="L52" s="15"/>
      <c r="M52" s="15"/>
      <c r="N52" s="16">
        <f>IFERROR(_xlfn.XLOOKUP(I52,'Input cost'!B:B,'Input cost'!C:C,,0),"")*Sheet1!$M52</f>
        <v>0</v>
      </c>
      <c r="O52" s="15"/>
      <c r="P52" s="16"/>
      <c r="Q52" s="16">
        <f>IFERROR(_xlfn.XLOOKUP(I52,'Input cost'!B:B,'Input cost'!C:C,,0),"")*Sheet1!$P52</f>
        <v>0</v>
      </c>
      <c r="R52" s="15"/>
      <c r="S52" s="16"/>
      <c r="T52" s="16">
        <f>IFERROR(_xlfn.XLOOKUP(I52,'Input cost'!B:B,'Input cost'!C:C,,0),"")*Sheet1!$S52</f>
        <v>0</v>
      </c>
      <c r="U52" s="17">
        <f t="shared" si="1"/>
        <v>1.9652173913043478</v>
      </c>
    </row>
    <row r="53" spans="2:21" x14ac:dyDescent="0.3">
      <c r="B53" s="10">
        <f>+[1]report!A63</f>
        <v>51</v>
      </c>
      <c r="C53" s="11" t="str">
        <f>+[1]report!B63</f>
        <v>Bioslip BW</v>
      </c>
      <c r="D53" s="20">
        <f>+[1]report!M63</f>
        <v>3328.2799999999997</v>
      </c>
      <c r="E53" s="11" t="s">
        <v>88</v>
      </c>
      <c r="F53" s="11">
        <v>1.5</v>
      </c>
      <c r="G53" s="11">
        <f>+Sheet1!$F53*$G$1</f>
        <v>1.3800000000000001</v>
      </c>
      <c r="H53" s="11"/>
      <c r="I53" s="11" t="s">
        <v>35</v>
      </c>
      <c r="J53" s="11">
        <v>2</v>
      </c>
      <c r="K53" s="12">
        <f>IFERROR(_xlfn.XLOOKUP(I53,'Input cost'!B:B,'Input cost'!C:C,,0),"")*Sheet1!$J53</f>
        <v>16</v>
      </c>
      <c r="L53" s="11"/>
      <c r="M53" s="11"/>
      <c r="N53" s="12">
        <f>IFERROR(_xlfn.XLOOKUP(I53,'Input cost'!B:B,'Input cost'!C:C,,0),"")*Sheet1!$M53</f>
        <v>0</v>
      </c>
      <c r="O53" s="11"/>
      <c r="P53" s="12"/>
      <c r="Q53" s="12">
        <f>IFERROR(_xlfn.XLOOKUP(I53,'Input cost'!B:B,'Input cost'!C:C,,0),"")*Sheet1!$P53</f>
        <v>0</v>
      </c>
      <c r="R53" s="11"/>
      <c r="S53" s="12"/>
      <c r="T53" s="12">
        <f>IFERROR(_xlfn.XLOOKUP(I53,'Input cost'!B:B,'Input cost'!C:C,,0),"")*Sheet1!$S53</f>
        <v>0</v>
      </c>
      <c r="U53" s="13">
        <f t="shared" si="1"/>
        <v>17.38</v>
      </c>
    </row>
    <row r="54" spans="2:21" x14ac:dyDescent="0.3">
      <c r="B54" s="14">
        <f>+[1]report!A64</f>
        <v>52</v>
      </c>
      <c r="C54" s="15" t="str">
        <f>+[1]report!B64</f>
        <v>2nd Ammoni. nitrate (200kg)</v>
      </c>
      <c r="D54" s="20">
        <f>+[1]report!M64</f>
        <v>0</v>
      </c>
      <c r="E54" s="11" t="s">
        <v>88</v>
      </c>
      <c r="F54" s="15">
        <v>1.5</v>
      </c>
      <c r="G54" s="15">
        <f>+Sheet1!$F54*$G$1</f>
        <v>1.3800000000000001</v>
      </c>
      <c r="H54" s="15"/>
      <c r="I54" s="15" t="s">
        <v>13</v>
      </c>
      <c r="J54" s="15">
        <v>0.2</v>
      </c>
      <c r="K54" s="16">
        <f>IFERROR(_xlfn.XLOOKUP(I54,'Input cost'!B:B,'Input cost'!C:C,,0),"")*Sheet1!$J54</f>
        <v>42</v>
      </c>
      <c r="L54" s="15"/>
      <c r="M54" s="15"/>
      <c r="N54" s="16">
        <f>IFERROR(_xlfn.XLOOKUP(I54,'Input cost'!B:B,'Input cost'!C:C,,0),"")*Sheet1!$M54</f>
        <v>0</v>
      </c>
      <c r="O54" s="15"/>
      <c r="P54" s="16"/>
      <c r="Q54" s="16">
        <f>IFERROR(_xlfn.XLOOKUP(I54,'Input cost'!B:B,'Input cost'!C:C,,0),"")*Sheet1!$P54</f>
        <v>0</v>
      </c>
      <c r="R54" s="15"/>
      <c r="S54" s="16"/>
      <c r="T54" s="16">
        <f>IFERROR(_xlfn.XLOOKUP(I54,'Input cost'!B:B,'Input cost'!C:C,,0),"")*Sheet1!$S54</f>
        <v>0</v>
      </c>
      <c r="U54" s="17">
        <f t="shared" si="1"/>
        <v>43.38</v>
      </c>
    </row>
    <row r="55" spans="2:21" x14ac:dyDescent="0.3">
      <c r="B55" s="10">
        <f>+[1]report!A65</f>
        <v>53</v>
      </c>
      <c r="C55" s="11" t="str">
        <f>+[1]report!B65</f>
        <v>4nd Suspension NPK(5:25:0) / / 11-apr NPK(15:15:15)</v>
      </c>
      <c r="D55" s="20">
        <f>+[1]report!M65</f>
        <v>10.16</v>
      </c>
      <c r="E55" s="11" t="s">
        <v>88</v>
      </c>
      <c r="F55" s="11">
        <v>1.5</v>
      </c>
      <c r="G55" s="11">
        <f>+Sheet1!$F55*$G$1</f>
        <v>1.3800000000000001</v>
      </c>
      <c r="H55" s="11"/>
      <c r="I55" s="15" t="s">
        <v>76</v>
      </c>
      <c r="J55" s="15">
        <v>3</v>
      </c>
      <c r="K55" s="12">
        <f>IFERROR(_xlfn.XLOOKUP(I55,'Input cost'!B:B,'Input cost'!C:C,,0),"")*Sheet1!$J55</f>
        <v>3.5999999999999996</v>
      </c>
      <c r="L55" s="11" t="s">
        <v>78</v>
      </c>
      <c r="M55" s="11">
        <v>5</v>
      </c>
      <c r="N55" s="12">
        <f>IFERROR(_xlfn.XLOOKUP(I55,'Input cost'!B:B,'Input cost'!C:C,,0),"")*Sheet1!$M55</f>
        <v>6</v>
      </c>
      <c r="O55" s="11"/>
      <c r="P55" s="12"/>
      <c r="Q55" s="12">
        <f>IFERROR(_xlfn.XLOOKUP(I55,'Input cost'!B:B,'Input cost'!C:C,,0),"")*Sheet1!$P55</f>
        <v>0</v>
      </c>
      <c r="R55" s="11"/>
      <c r="S55" s="12"/>
      <c r="T55" s="12">
        <f>IFERROR(_xlfn.XLOOKUP(I55,'Input cost'!B:B,'Input cost'!C:C,,0),"")*Sheet1!$S55</f>
        <v>0</v>
      </c>
      <c r="U55" s="13">
        <f t="shared" si="1"/>
        <v>10.98</v>
      </c>
    </row>
    <row r="56" spans="2:21" x14ac:dyDescent="0.3">
      <c r="B56" s="14">
        <f>+[1]report!A66</f>
        <v>54</v>
      </c>
      <c r="C56" s="15" t="str">
        <f>+[1]report!B66</f>
        <v>5nd Silwet</v>
      </c>
      <c r="D56" s="20">
        <f>+[1]report!M66</f>
        <v>64.55</v>
      </c>
      <c r="E56" s="11" t="s">
        <v>88</v>
      </c>
      <c r="F56" s="15"/>
      <c r="G56" s="15">
        <f>+Sheet1!$F56*$G$1</f>
        <v>0</v>
      </c>
      <c r="H56" s="15"/>
      <c r="I56" s="11" t="s">
        <v>42</v>
      </c>
      <c r="J56" s="11">
        <v>0.1</v>
      </c>
      <c r="K56" s="16">
        <f>IFERROR(_xlfn.XLOOKUP(I56,'Input cost'!B:B,'Input cost'!C:C,,0),"")*Sheet1!$J56</f>
        <v>1.8</v>
      </c>
      <c r="L56" s="15"/>
      <c r="M56" s="15"/>
      <c r="N56" s="16">
        <f>IFERROR(_xlfn.XLOOKUP(I56,'Input cost'!B:B,'Input cost'!C:C,,0),"")*Sheet1!$M56</f>
        <v>0</v>
      </c>
      <c r="O56" s="15"/>
      <c r="P56" s="16"/>
      <c r="Q56" s="16">
        <f>IFERROR(_xlfn.XLOOKUP(I56,'Input cost'!B:B,'Input cost'!C:C,,0),"")*Sheet1!$P56</f>
        <v>0</v>
      </c>
      <c r="R56" s="15"/>
      <c r="S56" s="16"/>
      <c r="T56" s="16">
        <f>IFERROR(_xlfn.XLOOKUP(I56,'Input cost'!B:B,'Input cost'!C:C,,0),"")*Sheet1!$S56</f>
        <v>0</v>
      </c>
      <c r="U56" s="17">
        <f t="shared" si="1"/>
        <v>1.8</v>
      </c>
    </row>
    <row r="57" spans="2:21" x14ac:dyDescent="0.3">
      <c r="B57" s="10">
        <f>+[1]report!A67</f>
        <v>55</v>
      </c>
      <c r="C57" s="11" t="str">
        <f>+[1]report!B67</f>
        <v>5nd Potassium Humate</v>
      </c>
      <c r="D57" s="20">
        <f>+[1]report!M67</f>
        <v>28.11</v>
      </c>
      <c r="E57" s="11" t="s">
        <v>88</v>
      </c>
      <c r="F57" s="11"/>
      <c r="G57" s="11">
        <f>+Sheet1!$F57*$G$1</f>
        <v>0</v>
      </c>
      <c r="H57" s="11"/>
      <c r="I57" s="11" t="s">
        <v>75</v>
      </c>
      <c r="J57" s="11">
        <v>0.5</v>
      </c>
      <c r="K57" s="12">
        <f>IFERROR(_xlfn.XLOOKUP(I57,'Input cost'!B:B,'Input cost'!C:C,,0),"")*Sheet1!$J57</f>
        <v>1.5</v>
      </c>
      <c r="L57" s="11"/>
      <c r="M57" s="11"/>
      <c r="N57" s="12">
        <f>IFERROR(_xlfn.XLOOKUP(I57,'Input cost'!B:B,'Input cost'!C:C,,0),"")*Sheet1!$M57</f>
        <v>0</v>
      </c>
      <c r="O57" s="11"/>
      <c r="P57" s="12"/>
      <c r="Q57" s="12">
        <f>IFERROR(_xlfn.XLOOKUP(I57,'Input cost'!B:B,'Input cost'!C:C,,0),"")*Sheet1!$P57</f>
        <v>0</v>
      </c>
      <c r="R57" s="11"/>
      <c r="S57" s="12"/>
      <c r="T57" s="12">
        <f>IFERROR(_xlfn.XLOOKUP(I57,'Input cost'!B:B,'Input cost'!C:C,,0),"")*Sheet1!$S57</f>
        <v>0</v>
      </c>
      <c r="U57" s="13">
        <f t="shared" si="1"/>
        <v>1.5</v>
      </c>
    </row>
    <row r="58" spans="2:21" x14ac:dyDescent="0.3">
      <c r="B58" s="14">
        <f>+[1]report!A68</f>
        <v>56</v>
      </c>
      <c r="C58" s="15" t="str">
        <f>+[1]report!B68</f>
        <v>2nd Ammoni. nitrate (150kg)</v>
      </c>
      <c r="D58" s="20">
        <f>+[1]report!M68</f>
        <v>0</v>
      </c>
      <c r="E58" s="11" t="s">
        <v>88</v>
      </c>
      <c r="F58" s="15">
        <v>1.5</v>
      </c>
      <c r="G58" s="15">
        <f>+Sheet1!$F58*$G$1</f>
        <v>1.3800000000000001</v>
      </c>
      <c r="H58" s="15"/>
      <c r="I58" s="15" t="s">
        <v>13</v>
      </c>
      <c r="J58" s="15">
        <v>0.15</v>
      </c>
      <c r="K58" s="16">
        <f>IFERROR(_xlfn.XLOOKUP(I58,'Input cost'!B:B,'Input cost'!C:C,,0),"")*Sheet1!$J58</f>
        <v>31.5</v>
      </c>
      <c r="L58" s="15"/>
      <c r="M58" s="15"/>
      <c r="N58" s="16">
        <f>IFERROR(_xlfn.XLOOKUP(I58,'Input cost'!B:B,'Input cost'!C:C,,0),"")*Sheet1!$M58</f>
        <v>0</v>
      </c>
      <c r="O58" s="15"/>
      <c r="P58" s="16"/>
      <c r="Q58" s="16">
        <f>IFERROR(_xlfn.XLOOKUP(I58,'Input cost'!B:B,'Input cost'!C:C,,0),"")*Sheet1!$P58</f>
        <v>0</v>
      </c>
      <c r="R58" s="15"/>
      <c r="S58" s="16"/>
      <c r="T58" s="16">
        <f>IFERROR(_xlfn.XLOOKUP(I58,'Input cost'!B:B,'Input cost'!C:C,,0),"")*Sheet1!$S58</f>
        <v>0</v>
      </c>
      <c r="U58" s="17">
        <f t="shared" si="1"/>
        <v>32.880000000000003</v>
      </c>
    </row>
    <row r="59" spans="2:21" x14ac:dyDescent="0.3">
      <c r="B59" s="10">
        <f>+[1]report!A69</f>
        <v>57</v>
      </c>
      <c r="C59" s="11" t="str">
        <f>+[1]report!B69</f>
        <v>3-Irrigation</v>
      </c>
      <c r="D59" s="20">
        <f>+[1]report!M69</f>
        <v>0</v>
      </c>
      <c r="E59" s="11" t="s">
        <v>87</v>
      </c>
      <c r="F59" s="11"/>
      <c r="G59" s="11">
        <f>+Sheet1!$F59*$G$1</f>
        <v>0</v>
      </c>
      <c r="H59" s="11">
        <v>17</v>
      </c>
      <c r="I59" s="11"/>
      <c r="J59" s="11"/>
      <c r="K59" s="12">
        <f>IFERROR(_xlfn.XLOOKUP(I59,'Input cost'!B:B,'Input cost'!C:C,,0),"")*Sheet1!$J59</f>
        <v>0</v>
      </c>
      <c r="L59" s="11"/>
      <c r="M59" s="11"/>
      <c r="N59" s="12">
        <f>IFERROR(_xlfn.XLOOKUP(I59,'Input cost'!B:B,'Input cost'!C:C,,0),"")*Sheet1!$M59</f>
        <v>0</v>
      </c>
      <c r="O59" s="11"/>
      <c r="P59" s="12"/>
      <c r="Q59" s="12">
        <f>IFERROR(_xlfn.XLOOKUP(I59,'Input cost'!B:B,'Input cost'!C:C,,0),"")*Sheet1!$P59</f>
        <v>0</v>
      </c>
      <c r="R59" s="11"/>
      <c r="S59" s="12"/>
      <c r="T59" s="12">
        <f>IFERROR(_xlfn.XLOOKUP(I59,'Input cost'!B:B,'Input cost'!C:C,,0),"")*Sheet1!$S59</f>
        <v>0</v>
      </c>
      <c r="U59" s="13">
        <f t="shared" si="1"/>
        <v>17</v>
      </c>
    </row>
    <row r="60" spans="2:21" x14ac:dyDescent="0.3">
      <c r="B60" s="14">
        <f>+[1]report!A70</f>
        <v>58</v>
      </c>
      <c r="C60" s="15" t="str">
        <f>+[1]report!B70</f>
        <v>1-Bioslip BW +1-Bioslip BT</v>
      </c>
      <c r="D60" s="20">
        <f>+[1]report!M70</f>
        <v>2890.65</v>
      </c>
      <c r="E60" s="11" t="s">
        <v>88</v>
      </c>
      <c r="F60" s="15">
        <v>1.5</v>
      </c>
      <c r="G60" s="15">
        <f>+Sheet1!$F60*$G$1</f>
        <v>1.3800000000000001</v>
      </c>
      <c r="H60" s="15"/>
      <c r="I60" s="11" t="s">
        <v>35</v>
      </c>
      <c r="J60" s="11">
        <v>2</v>
      </c>
      <c r="K60" s="16">
        <f>IFERROR(_xlfn.XLOOKUP(I60,'Input cost'!B:B,'Input cost'!C:C,,0),"")*Sheet1!$J60</f>
        <v>16</v>
      </c>
      <c r="L60" s="11" t="s">
        <v>36</v>
      </c>
      <c r="M60" s="11">
        <v>1</v>
      </c>
      <c r="N60" s="16">
        <f>IFERROR(_xlfn.XLOOKUP(I60,'Input cost'!B:B,'Input cost'!C:C,,0),"")*Sheet1!$M60</f>
        <v>8</v>
      </c>
      <c r="O60" s="15"/>
      <c r="P60" s="16"/>
      <c r="Q60" s="16">
        <f>IFERROR(_xlfn.XLOOKUP(I60,'Input cost'!B:B,'Input cost'!C:C,,0),"")*Sheet1!$P60</f>
        <v>0</v>
      </c>
      <c r="R60" s="15"/>
      <c r="S60" s="16"/>
      <c r="T60" s="16">
        <f>IFERROR(_xlfn.XLOOKUP(I60,'Input cost'!B:B,'Input cost'!C:C,,0),"")*Sheet1!$S60</f>
        <v>0</v>
      </c>
      <c r="U60" s="17">
        <f t="shared" si="1"/>
        <v>25.38</v>
      </c>
    </row>
    <row r="61" spans="2:21" x14ac:dyDescent="0.3">
      <c r="B61" s="10">
        <f>+[1]report!A71</f>
        <v>59</v>
      </c>
      <c r="C61" s="11" t="str">
        <f>+[1]report!B71</f>
        <v>2- NPK 5:17:10</v>
      </c>
      <c r="D61" s="20">
        <f>+[1]report!M71</f>
        <v>88.710000000000008</v>
      </c>
      <c r="E61" s="11" t="s">
        <v>88</v>
      </c>
      <c r="F61" s="11">
        <v>1.5</v>
      </c>
      <c r="G61" s="11">
        <f>+Sheet1!$F61*$G$1</f>
        <v>1.3800000000000001</v>
      </c>
      <c r="H61" s="11"/>
      <c r="I61" s="11" t="s">
        <v>8</v>
      </c>
      <c r="J61" s="11">
        <v>0.6</v>
      </c>
      <c r="K61" s="12">
        <f>IFERROR(_xlfn.XLOOKUP(I61,'Input cost'!B:B,'Input cost'!C:C,,0),"")*Sheet1!$J61</f>
        <v>226.79999999999998</v>
      </c>
      <c r="L61" s="11"/>
      <c r="M61" s="11"/>
      <c r="N61" s="12">
        <f>IFERROR(_xlfn.XLOOKUP(I61,'Input cost'!B:B,'Input cost'!C:C,,0),"")*Sheet1!$M61</f>
        <v>0</v>
      </c>
      <c r="O61" s="11"/>
      <c r="P61" s="12"/>
      <c r="Q61" s="12">
        <f>IFERROR(_xlfn.XLOOKUP(I61,'Input cost'!B:B,'Input cost'!C:C,,0),"")*Sheet1!$P61</f>
        <v>0</v>
      </c>
      <c r="R61" s="11"/>
      <c r="S61" s="12"/>
      <c r="T61" s="12">
        <f>IFERROR(_xlfn.XLOOKUP(I61,'Input cost'!B:B,'Input cost'!C:C,,0),"")*Sheet1!$S61</f>
        <v>0</v>
      </c>
      <c r="U61" s="13">
        <f t="shared" si="1"/>
        <v>228.17999999999998</v>
      </c>
    </row>
    <row r="62" spans="2:21" x14ac:dyDescent="0.3">
      <c r="B62" s="14">
        <f>+[1]report!A72</f>
        <v>60</v>
      </c>
      <c r="C62" s="15" t="str">
        <f>+[1]report!B72</f>
        <v>Pulsar</v>
      </c>
      <c r="D62" s="20">
        <f>+[1]report!M72</f>
        <v>0</v>
      </c>
      <c r="E62" s="11" t="s">
        <v>88</v>
      </c>
      <c r="F62" s="15">
        <v>1.5</v>
      </c>
      <c r="G62" s="15">
        <f>+Sheet1!$F62*$G$1</f>
        <v>1.3800000000000001</v>
      </c>
      <c r="H62" s="15"/>
      <c r="I62" s="15" t="s">
        <v>79</v>
      </c>
      <c r="J62" s="15">
        <v>0.6</v>
      </c>
      <c r="K62" s="16">
        <f>IFERROR(_xlfn.XLOOKUP(I62,'Input cost'!B:B,'Input cost'!C:C,,0),"")*Sheet1!$J62</f>
        <v>5.3999999999999995</v>
      </c>
      <c r="L62" s="15"/>
      <c r="M62" s="15"/>
      <c r="N62" s="16">
        <f>IFERROR(_xlfn.XLOOKUP(I62,'Input cost'!B:B,'Input cost'!C:C,,0),"")*Sheet1!$M62</f>
        <v>0</v>
      </c>
      <c r="O62" s="15"/>
      <c r="P62" s="16"/>
      <c r="Q62" s="16">
        <f>IFERROR(_xlfn.XLOOKUP(I62,'Input cost'!B:B,'Input cost'!C:C,,0),"")*Sheet1!$P62</f>
        <v>0</v>
      </c>
      <c r="R62" s="15"/>
      <c r="S62" s="16"/>
      <c r="T62" s="16">
        <f>IFERROR(_xlfn.XLOOKUP(I62,'Input cost'!B:B,'Input cost'!C:C,,0),"")*Sheet1!$S62</f>
        <v>0</v>
      </c>
      <c r="U62" s="17">
        <f t="shared" si="1"/>
        <v>6.7799999999999994</v>
      </c>
    </row>
    <row r="63" spans="2:21" x14ac:dyDescent="0.3">
      <c r="B63" s="10">
        <f>+[1]report!A73</f>
        <v>61</v>
      </c>
      <c r="C63" s="11" t="str">
        <f>+[1]report!B73</f>
        <v>Kultivatsya-1</v>
      </c>
      <c r="D63" s="20">
        <f>+[1]report!M73</f>
        <v>228.57000000000002</v>
      </c>
      <c r="E63" s="11" t="s">
        <v>86</v>
      </c>
      <c r="F63" s="11">
        <v>5</v>
      </c>
      <c r="G63" s="11">
        <f>+Sheet1!$F63*$G$1</f>
        <v>4.6000000000000005</v>
      </c>
      <c r="H63" s="11"/>
      <c r="I63" s="11"/>
      <c r="J63" s="11"/>
      <c r="K63" s="12">
        <f>IFERROR(_xlfn.XLOOKUP(I63,'Input cost'!B:B,'Input cost'!C:C,,0),"")*Sheet1!$J63</f>
        <v>0</v>
      </c>
      <c r="L63" s="11"/>
      <c r="M63" s="11"/>
      <c r="N63" s="12">
        <f>IFERROR(_xlfn.XLOOKUP(I63,'Input cost'!B:B,'Input cost'!C:C,,0),"")*Sheet1!$M63</f>
        <v>0</v>
      </c>
      <c r="O63" s="11"/>
      <c r="P63" s="12"/>
      <c r="Q63" s="12">
        <f>IFERROR(_xlfn.XLOOKUP(I63,'Input cost'!B:B,'Input cost'!C:C,,0),"")*Sheet1!$P63</f>
        <v>0</v>
      </c>
      <c r="R63" s="11"/>
      <c r="S63" s="12"/>
      <c r="T63" s="12">
        <f>IFERROR(_xlfn.XLOOKUP(I63,'Input cost'!B:B,'Input cost'!C:C,,0),"")*Sheet1!$S63</f>
        <v>0</v>
      </c>
      <c r="U63" s="13">
        <f t="shared" si="1"/>
        <v>4.6000000000000005</v>
      </c>
    </row>
    <row r="64" spans="2:21" x14ac:dyDescent="0.3">
      <c r="B64" s="14">
        <f>+[1]report!A74</f>
        <v>62</v>
      </c>
      <c r="C64" s="15" t="str">
        <f>+[1]report!B74</f>
        <v>Nano urea (Bottle)</v>
      </c>
      <c r="D64" s="20">
        <f>+[1]report!M74</f>
        <v>0</v>
      </c>
      <c r="E64" s="11" t="s">
        <v>88</v>
      </c>
      <c r="F64" s="15"/>
      <c r="G64" s="15">
        <f>+Sheet1!$F64*$G$1</f>
        <v>0</v>
      </c>
      <c r="H64" s="15"/>
      <c r="I64" s="15" t="s">
        <v>80</v>
      </c>
      <c r="J64" s="15">
        <v>5</v>
      </c>
      <c r="K64" s="16">
        <f>IFERROR(_xlfn.XLOOKUP(I64,'Input cost'!B:B,'Input cost'!C:C,,0),"")*Sheet1!$J64</f>
        <v>20</v>
      </c>
      <c r="L64" s="15"/>
      <c r="M64" s="15"/>
      <c r="N64" s="16">
        <f>IFERROR(_xlfn.XLOOKUP(I64,'Input cost'!B:B,'Input cost'!C:C,,0),"")*Sheet1!$M64</f>
        <v>0</v>
      </c>
      <c r="O64" s="15"/>
      <c r="P64" s="16"/>
      <c r="Q64" s="16">
        <f>IFERROR(_xlfn.XLOOKUP(I64,'Input cost'!B:B,'Input cost'!C:C,,0),"")*Sheet1!$P64</f>
        <v>0</v>
      </c>
      <c r="R64" s="15"/>
      <c r="S64" s="16"/>
      <c r="T64" s="16">
        <f>IFERROR(_xlfn.XLOOKUP(I64,'Input cost'!B:B,'Input cost'!C:C,,0),"")*Sheet1!$S64</f>
        <v>0</v>
      </c>
      <c r="U64" s="17">
        <f t="shared" si="1"/>
        <v>20</v>
      </c>
    </row>
    <row r="65" spans="2:21" x14ac:dyDescent="0.3">
      <c r="B65" s="10">
        <f>+[1]report!A75</f>
        <v>63</v>
      </c>
      <c r="C65" s="11" t="str">
        <f>+[1]report!B75</f>
        <v>Svip</v>
      </c>
      <c r="D65" s="20">
        <f>+[1]report!M75</f>
        <v>286.23</v>
      </c>
      <c r="E65" s="11" t="s">
        <v>88</v>
      </c>
      <c r="F65" s="11"/>
      <c r="G65" s="11">
        <f>+Sheet1!$F65*$G$1</f>
        <v>0</v>
      </c>
      <c r="H65" s="11"/>
      <c r="I65" s="11" t="s">
        <v>44</v>
      </c>
      <c r="J65" s="11">
        <v>3</v>
      </c>
      <c r="K65" s="12">
        <f>IFERROR(_xlfn.XLOOKUP(I65,'Input cost'!B:B,'Input cost'!C:C,,0),"")*Sheet1!$J65</f>
        <v>12</v>
      </c>
      <c r="L65" s="11"/>
      <c r="M65" s="11"/>
      <c r="N65" s="12">
        <f>IFERROR(_xlfn.XLOOKUP(I65,'Input cost'!B:B,'Input cost'!C:C,,0),"")*Sheet1!$M65</f>
        <v>0</v>
      </c>
      <c r="O65" s="11"/>
      <c r="P65" s="12"/>
      <c r="Q65" s="12">
        <f>IFERROR(_xlfn.XLOOKUP(I65,'Input cost'!B:B,'Input cost'!C:C,,0),"")*Sheet1!$P65</f>
        <v>0</v>
      </c>
      <c r="R65" s="11"/>
      <c r="S65" s="12"/>
      <c r="T65" s="12">
        <f>IFERROR(_xlfn.XLOOKUP(I65,'Input cost'!B:B,'Input cost'!C:C,,0),"")*Sheet1!$S65</f>
        <v>0</v>
      </c>
      <c r="U65" s="13">
        <f t="shared" si="1"/>
        <v>12</v>
      </c>
    </row>
    <row r="66" spans="2:21" x14ac:dyDescent="0.3">
      <c r="B66" s="14">
        <f>+[1]report!A76</f>
        <v>64</v>
      </c>
      <c r="C66" s="15" t="str">
        <f>+[1]report!B76</f>
        <v>5nd Suspension NPK(5:25:0) / / 11-apr NPK(15:15:15)</v>
      </c>
      <c r="D66" s="20">
        <f>+[1]report!M76</f>
        <v>0</v>
      </c>
      <c r="E66" s="11" t="s">
        <v>88</v>
      </c>
      <c r="F66" s="15">
        <v>1.5</v>
      </c>
      <c r="G66" s="15">
        <f>+Sheet1!$F66*$G$1</f>
        <v>1.3800000000000001</v>
      </c>
      <c r="H66" s="15"/>
      <c r="I66" s="15" t="s">
        <v>76</v>
      </c>
      <c r="J66" s="15">
        <v>3</v>
      </c>
      <c r="K66" s="16">
        <f>IFERROR(_xlfn.XLOOKUP(I66,'Input cost'!B:B,'Input cost'!C:C,,0),"")*Sheet1!$J66</f>
        <v>3.5999999999999996</v>
      </c>
      <c r="L66" s="11" t="s">
        <v>78</v>
      </c>
      <c r="M66" s="11">
        <v>5</v>
      </c>
      <c r="N66" s="16">
        <f>IFERROR(_xlfn.XLOOKUP(I66,'Input cost'!B:B,'Input cost'!C:C,,0),"")*Sheet1!$M66</f>
        <v>6</v>
      </c>
      <c r="O66" s="15"/>
      <c r="P66" s="16"/>
      <c r="Q66" s="16">
        <f>IFERROR(_xlfn.XLOOKUP(I66,'Input cost'!B:B,'Input cost'!C:C,,0),"")*Sheet1!$P66</f>
        <v>0</v>
      </c>
      <c r="R66" s="15"/>
      <c r="S66" s="16"/>
      <c r="T66" s="16">
        <f>IFERROR(_xlfn.XLOOKUP(I66,'Input cost'!B:B,'Input cost'!C:C,,0),"")*Sheet1!$S66</f>
        <v>0</v>
      </c>
      <c r="U66" s="17">
        <f t="shared" si="1"/>
        <v>10.98</v>
      </c>
    </row>
    <row r="67" spans="2:21" x14ac:dyDescent="0.3">
      <c r="B67" s="10">
        <f>+[1]report!A77</f>
        <v>65</v>
      </c>
      <c r="C67" s="11" t="str">
        <f>+[1]report!B77</f>
        <v>6nd Silwet</v>
      </c>
      <c r="D67" s="20">
        <f>+[1]report!M77</f>
        <v>0</v>
      </c>
      <c r="E67" s="11" t="s">
        <v>88</v>
      </c>
      <c r="F67" s="11"/>
      <c r="G67" s="11">
        <f>+Sheet1!$F67*$G$1</f>
        <v>0</v>
      </c>
      <c r="H67" s="11"/>
      <c r="I67" s="11" t="s">
        <v>42</v>
      </c>
      <c r="J67" s="11">
        <v>0.1</v>
      </c>
      <c r="K67" s="12">
        <f>IFERROR(_xlfn.XLOOKUP(I67,'Input cost'!B:B,'Input cost'!C:C,,0),"")*Sheet1!$J67</f>
        <v>1.8</v>
      </c>
      <c r="L67" s="11"/>
      <c r="M67" s="11"/>
      <c r="N67" s="12">
        <f>IFERROR(_xlfn.XLOOKUP(I67,'Input cost'!B:B,'Input cost'!C:C,,0),"")*Sheet1!$M67</f>
        <v>0</v>
      </c>
      <c r="O67" s="11"/>
      <c r="P67" s="12"/>
      <c r="Q67" s="12">
        <f>IFERROR(_xlfn.XLOOKUP(I67,'Input cost'!B:B,'Input cost'!C:C,,0),"")*Sheet1!$P67</f>
        <v>0</v>
      </c>
      <c r="R67" s="11"/>
      <c r="S67" s="12"/>
      <c r="T67" s="12">
        <f>IFERROR(_xlfn.XLOOKUP(I67,'Input cost'!B:B,'Input cost'!C:C,,0),"")*Sheet1!$S67</f>
        <v>0</v>
      </c>
      <c r="U67" s="13">
        <f t="shared" ref="U67:U98" si="2">+SUM(G67,H67,K67,N67,Q67,T67)</f>
        <v>1.8</v>
      </c>
    </row>
    <row r="68" spans="2:21" x14ac:dyDescent="0.3">
      <c r="B68" s="14">
        <f>+[1]report!A78</f>
        <v>66</v>
      </c>
      <c r="C68" s="15" t="str">
        <f>+[1]report!B78</f>
        <v>6nd Potassium Humate</v>
      </c>
      <c r="D68" s="20">
        <f>+[1]report!M78</f>
        <v>0</v>
      </c>
      <c r="E68" s="11" t="s">
        <v>88</v>
      </c>
      <c r="F68" s="15">
        <v>1.5</v>
      </c>
      <c r="G68" s="15">
        <f>+Sheet1!$F68*$G$1</f>
        <v>1.3800000000000001</v>
      </c>
      <c r="H68" s="15"/>
      <c r="I68" s="11" t="s">
        <v>75</v>
      </c>
      <c r="J68" s="11">
        <v>0.5</v>
      </c>
      <c r="K68" s="16">
        <f>IFERROR(_xlfn.XLOOKUP(I68,'Input cost'!B:B,'Input cost'!C:C,,0),"")*Sheet1!$J68</f>
        <v>1.5</v>
      </c>
      <c r="L68" s="15"/>
      <c r="M68" s="15"/>
      <c r="N68" s="16">
        <f>IFERROR(_xlfn.XLOOKUP(I68,'Input cost'!B:B,'Input cost'!C:C,,0),"")*Sheet1!$M68</f>
        <v>0</v>
      </c>
      <c r="O68" s="15"/>
      <c r="P68" s="16"/>
      <c r="Q68" s="16">
        <f>IFERROR(_xlfn.XLOOKUP(I68,'Input cost'!B:B,'Input cost'!C:C,,0),"")*Sheet1!$P68</f>
        <v>0</v>
      </c>
      <c r="R68" s="15"/>
      <c r="S68" s="16"/>
      <c r="T68" s="16">
        <f>IFERROR(_xlfn.XLOOKUP(I68,'Input cost'!B:B,'Input cost'!C:C,,0),"")*Sheet1!$S68</f>
        <v>0</v>
      </c>
      <c r="U68" s="17">
        <f t="shared" si="2"/>
        <v>2.88</v>
      </c>
    </row>
    <row r="69" spans="2:21" x14ac:dyDescent="0.3">
      <c r="B69" s="10">
        <f>+[1]report!A79</f>
        <v>67</v>
      </c>
      <c r="C69" s="11" t="str">
        <f>+[1]report!B79</f>
        <v>2nd Pulsar</v>
      </c>
      <c r="D69" s="20">
        <f>+[1]report!M79</f>
        <v>0</v>
      </c>
      <c r="E69" s="11" t="s">
        <v>88</v>
      </c>
      <c r="F69" s="11"/>
      <c r="G69" s="11">
        <f>+Sheet1!$F69*$G$1</f>
        <v>0</v>
      </c>
      <c r="H69" s="11"/>
      <c r="I69" s="15" t="s">
        <v>79</v>
      </c>
      <c r="J69" s="15">
        <v>0.6</v>
      </c>
      <c r="K69" s="12">
        <f>IFERROR(_xlfn.XLOOKUP(I69,'Input cost'!B:B,'Input cost'!C:C,,0),"")*Sheet1!$J69</f>
        <v>5.3999999999999995</v>
      </c>
      <c r="L69" s="11"/>
      <c r="M69" s="11"/>
      <c r="N69" s="12">
        <f>IFERROR(_xlfn.XLOOKUP(I69,'Input cost'!B:B,'Input cost'!C:C,,0),"")*Sheet1!$M69</f>
        <v>0</v>
      </c>
      <c r="O69" s="11"/>
      <c r="P69" s="12"/>
      <c r="Q69" s="12">
        <f>IFERROR(_xlfn.XLOOKUP(I69,'Input cost'!B:B,'Input cost'!C:C,,0),"")*Sheet1!$P69</f>
        <v>0</v>
      </c>
      <c r="R69" s="11"/>
      <c r="S69" s="12"/>
      <c r="T69" s="12">
        <f>IFERROR(_xlfn.XLOOKUP(I69,'Input cost'!B:B,'Input cost'!C:C,,0),"")*Sheet1!$S69</f>
        <v>0</v>
      </c>
      <c r="U69" s="13">
        <f t="shared" si="2"/>
        <v>5.3999999999999995</v>
      </c>
    </row>
    <row r="70" spans="2:21" x14ac:dyDescent="0.3">
      <c r="B70" s="14">
        <f>+[1]report!A80</f>
        <v>68</v>
      </c>
      <c r="C70" s="15" t="str">
        <f>+[1]report!B80</f>
        <v>Kultivatsya-1 / Urea 100 kg</v>
      </c>
      <c r="D70" s="20">
        <f>+[1]report!M80</f>
        <v>3650.16</v>
      </c>
      <c r="E70" s="11" t="s">
        <v>88</v>
      </c>
      <c r="F70" s="15">
        <v>5</v>
      </c>
      <c r="G70" s="15">
        <f>+Sheet1!$F70*$G$1</f>
        <v>4.6000000000000005</v>
      </c>
      <c r="H70" s="15"/>
      <c r="I70" s="15" t="s">
        <v>14</v>
      </c>
      <c r="J70" s="15">
        <v>0.1</v>
      </c>
      <c r="K70" s="16">
        <f>IFERROR(_xlfn.XLOOKUP(I70,'Input cost'!B:B,'Input cost'!C:C,,0),"")*Sheet1!$J70</f>
        <v>23</v>
      </c>
      <c r="L70" s="15"/>
      <c r="M70" s="15"/>
      <c r="N70" s="16">
        <f>IFERROR(_xlfn.XLOOKUP(I70,'Input cost'!B:B,'Input cost'!C:C,,0),"")*Sheet1!$M70</f>
        <v>0</v>
      </c>
      <c r="O70" s="15"/>
      <c r="P70" s="16"/>
      <c r="Q70" s="16">
        <f>IFERROR(_xlfn.XLOOKUP(I70,'Input cost'!B:B,'Input cost'!C:C,,0),"")*Sheet1!$P70</f>
        <v>0</v>
      </c>
      <c r="R70" s="15"/>
      <c r="S70" s="16"/>
      <c r="T70" s="16">
        <f>IFERROR(_xlfn.XLOOKUP(I70,'Input cost'!B:B,'Input cost'!C:C,,0),"")*Sheet1!$S70</f>
        <v>0</v>
      </c>
      <c r="U70" s="17">
        <f t="shared" si="2"/>
        <v>27.6</v>
      </c>
    </row>
    <row r="71" spans="2:21" x14ac:dyDescent="0.3">
      <c r="B71" s="10">
        <f>+[1]report!A81</f>
        <v>69</v>
      </c>
      <c r="C71" s="11" t="str">
        <f>+[1]report!B81</f>
        <v>2nd Sila krimniya</v>
      </c>
      <c r="D71" s="20">
        <f>+[1]report!M81</f>
        <v>0</v>
      </c>
      <c r="E71" s="11" t="s">
        <v>88</v>
      </c>
      <c r="F71" s="11">
        <v>1.5</v>
      </c>
      <c r="G71" s="11">
        <f>+Sheet1!$F71*$G$1</f>
        <v>1.3800000000000001</v>
      </c>
      <c r="H71" s="11"/>
      <c r="I71" s="11" t="s">
        <v>77</v>
      </c>
      <c r="J71" s="11">
        <v>0.05</v>
      </c>
      <c r="K71" s="12">
        <f>IFERROR(_xlfn.XLOOKUP(I71,'Input cost'!B:B,'Input cost'!C:C,,0),"")*Sheet1!$J71</f>
        <v>7.5</v>
      </c>
      <c r="L71" s="11"/>
      <c r="M71" s="11"/>
      <c r="N71" s="12">
        <f>IFERROR(_xlfn.XLOOKUP(I71,'Input cost'!B:B,'Input cost'!C:C,,0),"")*Sheet1!$M71</f>
        <v>0</v>
      </c>
      <c r="O71" s="11"/>
      <c r="P71" s="12"/>
      <c r="Q71" s="12">
        <f>IFERROR(_xlfn.XLOOKUP(I71,'Input cost'!B:B,'Input cost'!C:C,,0),"")*Sheet1!$P71</f>
        <v>0</v>
      </c>
      <c r="R71" s="11"/>
      <c r="S71" s="12"/>
      <c r="T71" s="12">
        <f>IFERROR(_xlfn.XLOOKUP(I71,'Input cost'!B:B,'Input cost'!C:C,,0),"")*Sheet1!$S71</f>
        <v>0</v>
      </c>
      <c r="U71" s="13">
        <f t="shared" si="2"/>
        <v>8.8800000000000008</v>
      </c>
    </row>
    <row r="72" spans="2:21" x14ac:dyDescent="0.3">
      <c r="B72" s="14">
        <f>+[1]report!A82</f>
        <v>70</v>
      </c>
      <c r="C72" s="15" t="str">
        <f>+[1]report!B82</f>
        <v>2nd Svip</v>
      </c>
      <c r="D72" s="20">
        <f>+[1]report!M82</f>
        <v>41.3</v>
      </c>
      <c r="E72" s="11" t="s">
        <v>88</v>
      </c>
      <c r="F72" s="15">
        <v>1.5</v>
      </c>
      <c r="G72" s="15">
        <f>+Sheet1!$F72*$G$1</f>
        <v>1.3800000000000001</v>
      </c>
      <c r="H72" s="15"/>
      <c r="I72" s="11" t="s">
        <v>44</v>
      </c>
      <c r="J72" s="11">
        <v>3</v>
      </c>
      <c r="K72" s="16">
        <f>IFERROR(_xlfn.XLOOKUP(I72,'Input cost'!B:B,'Input cost'!C:C,,0),"")*Sheet1!$J72</f>
        <v>12</v>
      </c>
      <c r="L72" s="15"/>
      <c r="M72" s="15"/>
      <c r="N72" s="16">
        <f>IFERROR(_xlfn.XLOOKUP(I72,'Input cost'!B:B,'Input cost'!C:C,,0),"")*Sheet1!$M72</f>
        <v>0</v>
      </c>
      <c r="O72" s="15"/>
      <c r="P72" s="16"/>
      <c r="Q72" s="16">
        <f>IFERROR(_xlfn.XLOOKUP(I72,'Input cost'!B:B,'Input cost'!C:C,,0),"")*Sheet1!$P72</f>
        <v>0</v>
      </c>
      <c r="R72" s="15"/>
      <c r="S72" s="16"/>
      <c r="T72" s="16">
        <f>IFERROR(_xlfn.XLOOKUP(I72,'Input cost'!B:B,'Input cost'!C:C,,0),"")*Sheet1!$S72</f>
        <v>0</v>
      </c>
      <c r="U72" s="17">
        <f t="shared" si="2"/>
        <v>13.38</v>
      </c>
    </row>
    <row r="73" spans="2:21" x14ac:dyDescent="0.3">
      <c r="B73" s="10">
        <f>+[1]report!A83</f>
        <v>71</v>
      </c>
      <c r="C73" s="11" t="str">
        <f>+[1]report!B83</f>
        <v>Re-planting</v>
      </c>
      <c r="D73" s="20">
        <f>+[1]report!M83</f>
        <v>16.27</v>
      </c>
      <c r="E73" s="11" t="s">
        <v>88</v>
      </c>
      <c r="F73" s="11">
        <v>6</v>
      </c>
      <c r="G73" s="11">
        <f>+Sheet1!$F73*$G$1</f>
        <v>5.5200000000000005</v>
      </c>
      <c r="H73" s="11"/>
      <c r="I73" s="11" t="s">
        <v>74</v>
      </c>
      <c r="J73" s="11">
        <v>24</v>
      </c>
      <c r="K73" s="12">
        <f>IFERROR(_xlfn.XLOOKUP(I73,'Input cost'!B:B,'Input cost'!C:C,,0),"")*Sheet1!$J73</f>
        <v>43.2</v>
      </c>
      <c r="L73" s="11"/>
      <c r="M73" s="11"/>
      <c r="N73" s="12">
        <f>IFERROR(_xlfn.XLOOKUP(I73,'Input cost'!B:B,'Input cost'!C:C,,0),"")*Sheet1!$M73</f>
        <v>0</v>
      </c>
      <c r="O73" s="11"/>
      <c r="P73" s="12"/>
      <c r="Q73" s="12">
        <f>IFERROR(_xlfn.XLOOKUP(I73,'Input cost'!B:B,'Input cost'!C:C,,0),"")*Sheet1!$P73</f>
        <v>0</v>
      </c>
      <c r="R73" s="11"/>
      <c r="S73" s="12"/>
      <c r="T73" s="12">
        <f>IFERROR(_xlfn.XLOOKUP(I73,'Input cost'!B:B,'Input cost'!C:C,,0),"")*Sheet1!$S73</f>
        <v>0</v>
      </c>
      <c r="U73" s="13">
        <f t="shared" si="2"/>
        <v>48.720000000000006</v>
      </c>
    </row>
    <row r="74" spans="2:21" x14ac:dyDescent="0.3">
      <c r="B74" s="14">
        <f>+[1]report!A84</f>
        <v>72</v>
      </c>
      <c r="C74" s="15" t="str">
        <f>+[1]report!B84</f>
        <v>Agro plan</v>
      </c>
      <c r="D74" s="20">
        <f>+[1]report!M84</f>
        <v>0</v>
      </c>
      <c r="E74" s="11" t="s">
        <v>88</v>
      </c>
      <c r="F74" s="15">
        <v>1.5</v>
      </c>
      <c r="G74" s="15">
        <f>+Sheet1!$F74*$G$1</f>
        <v>1.3800000000000001</v>
      </c>
      <c r="H74" s="15"/>
      <c r="I74" s="3" t="s">
        <v>24</v>
      </c>
      <c r="J74" s="15">
        <v>0.3</v>
      </c>
      <c r="K74" s="16">
        <f>IFERROR(_xlfn.XLOOKUP(I74,'Input cost'!B:B,'Input cost'!C:C,,0),"")*Sheet1!$J74</f>
        <v>4.8</v>
      </c>
      <c r="L74" s="15"/>
      <c r="M74" s="15"/>
      <c r="N74" s="16">
        <f>IFERROR(_xlfn.XLOOKUP(I74,'Input cost'!B:B,'Input cost'!C:C,,0),"")*Sheet1!$M74</f>
        <v>0</v>
      </c>
      <c r="O74" s="15"/>
      <c r="P74" s="16"/>
      <c r="Q74" s="16">
        <f>IFERROR(_xlfn.XLOOKUP(I74,'Input cost'!B:B,'Input cost'!C:C,,0),"")*Sheet1!$P74</f>
        <v>0</v>
      </c>
      <c r="R74" s="15"/>
      <c r="S74" s="16"/>
      <c r="T74" s="16">
        <f>IFERROR(_xlfn.XLOOKUP(I74,'Input cost'!B:B,'Input cost'!C:C,,0),"")*Sheet1!$S74</f>
        <v>0</v>
      </c>
      <c r="U74" s="17">
        <f t="shared" si="2"/>
        <v>6.18</v>
      </c>
    </row>
    <row r="75" spans="2:21" x14ac:dyDescent="0.3">
      <c r="B75" s="10">
        <f>+[1]report!A85</f>
        <v>73</v>
      </c>
      <c r="C75" s="11" t="str">
        <f>+[1]report!B85</f>
        <v>Agil extra(Ltr)</v>
      </c>
      <c r="D75" s="20">
        <f>+[1]report!M85</f>
        <v>778.04000000000008</v>
      </c>
      <c r="E75" s="11" t="s">
        <v>88</v>
      </c>
      <c r="F75" s="11">
        <v>1.5</v>
      </c>
      <c r="G75" s="11">
        <f>+Sheet1!$F75*$G$1</f>
        <v>1.3800000000000001</v>
      </c>
      <c r="H75" s="11"/>
      <c r="I75" s="11" t="s">
        <v>81</v>
      </c>
      <c r="J75" s="11">
        <v>1</v>
      </c>
      <c r="K75" s="12">
        <f>IFERROR(_xlfn.XLOOKUP(I75,'Input cost'!B:B,'Input cost'!C:C,,0),"")*Sheet1!$J75</f>
        <v>27</v>
      </c>
      <c r="L75" s="11"/>
      <c r="M75" s="11"/>
      <c r="N75" s="12">
        <f>IFERROR(_xlfn.XLOOKUP(I75,'Input cost'!B:B,'Input cost'!C:C,,0),"")*Sheet1!$M75</f>
        <v>0</v>
      </c>
      <c r="O75" s="11"/>
      <c r="P75" s="12"/>
      <c r="Q75" s="12">
        <f>IFERROR(_xlfn.XLOOKUP(I75,'Input cost'!B:B,'Input cost'!C:C,,0),"")*Sheet1!$P75</f>
        <v>0</v>
      </c>
      <c r="R75" s="11"/>
      <c r="S75" s="12"/>
      <c r="T75" s="12">
        <f>IFERROR(_xlfn.XLOOKUP(I75,'Input cost'!B:B,'Input cost'!C:C,,0),"")*Sheet1!$S75</f>
        <v>0</v>
      </c>
      <c r="U75" s="13">
        <f t="shared" si="2"/>
        <v>28.38</v>
      </c>
    </row>
    <row r="76" spans="2:21" x14ac:dyDescent="0.3">
      <c r="B76" s="14">
        <f>+[1]report!A86</f>
        <v>74</v>
      </c>
      <c r="C76" s="15" t="str">
        <f>+[1]report!B86</f>
        <v>1nd Chipping</v>
      </c>
      <c r="D76" s="20">
        <f>+[1]report!M86</f>
        <v>3685.63</v>
      </c>
      <c r="E76" s="11" t="s">
        <v>87</v>
      </c>
      <c r="F76" s="15"/>
      <c r="G76" s="15">
        <f>+Sheet1!$F76*$G$1</f>
        <v>0</v>
      </c>
      <c r="H76" s="15">
        <v>18</v>
      </c>
      <c r="I76" s="15"/>
      <c r="J76" s="15"/>
      <c r="K76" s="16">
        <f>IFERROR(_xlfn.XLOOKUP(I76,'Input cost'!B:B,'Input cost'!C:C,,0),"")*Sheet1!$J76</f>
        <v>0</v>
      </c>
      <c r="L76" s="15"/>
      <c r="M76" s="15"/>
      <c r="N76" s="16">
        <f>IFERROR(_xlfn.XLOOKUP(I76,'Input cost'!B:B,'Input cost'!C:C,,0),"")*Sheet1!$M76</f>
        <v>0</v>
      </c>
      <c r="O76" s="15"/>
      <c r="P76" s="16"/>
      <c r="Q76" s="16">
        <f>IFERROR(_xlfn.XLOOKUP(I76,'Input cost'!B:B,'Input cost'!C:C,,0),"")*Sheet1!$P76</f>
        <v>0</v>
      </c>
      <c r="R76" s="15"/>
      <c r="S76" s="16"/>
      <c r="T76" s="16">
        <f>IFERROR(_xlfn.XLOOKUP(I76,'Input cost'!B:B,'Input cost'!C:C,,0),"")*Sheet1!$S76</f>
        <v>0</v>
      </c>
      <c r="U76" s="17">
        <f t="shared" si="2"/>
        <v>18</v>
      </c>
    </row>
    <row r="77" spans="2:21" x14ac:dyDescent="0.3">
      <c r="B77" s="10">
        <f>+[1]report!A87</f>
        <v>75</v>
      </c>
      <c r="C77" s="11" t="str">
        <f>+[1]report!B87</f>
        <v xml:space="preserve">Salfitka Svip </v>
      </c>
      <c r="D77" s="20">
        <f>+[1]report!M87</f>
        <v>73.36</v>
      </c>
      <c r="E77" s="11" t="s">
        <v>88</v>
      </c>
      <c r="F77" s="11">
        <v>1.5</v>
      </c>
      <c r="G77" s="11">
        <f>+Sheet1!$F77*$G$1</f>
        <v>1.3800000000000001</v>
      </c>
      <c r="H77" s="11"/>
      <c r="I77" s="11" t="s">
        <v>44</v>
      </c>
      <c r="J77" s="11">
        <v>3</v>
      </c>
      <c r="K77" s="12">
        <f>IFERROR(_xlfn.XLOOKUP(I77,'Input cost'!B:B,'Input cost'!C:C,,0),"")*Sheet1!$J77</f>
        <v>12</v>
      </c>
      <c r="L77" s="11"/>
      <c r="M77" s="11"/>
      <c r="N77" s="12">
        <f>IFERROR(_xlfn.XLOOKUP(I77,'Input cost'!B:B,'Input cost'!C:C,,0),"")*Sheet1!$M77</f>
        <v>0</v>
      </c>
      <c r="O77" s="11"/>
      <c r="P77" s="12"/>
      <c r="Q77" s="12">
        <f>IFERROR(_xlfn.XLOOKUP(I77,'Input cost'!B:B,'Input cost'!C:C,,0),"")*Sheet1!$P77</f>
        <v>0</v>
      </c>
      <c r="R77" s="11"/>
      <c r="S77" s="12"/>
      <c r="T77" s="12">
        <f>IFERROR(_xlfn.XLOOKUP(I77,'Input cost'!B:B,'Input cost'!C:C,,0),"")*Sheet1!$S77</f>
        <v>0</v>
      </c>
      <c r="U77" s="13">
        <f t="shared" si="2"/>
        <v>13.38</v>
      </c>
    </row>
    <row r="78" spans="2:21" x14ac:dyDescent="0.3">
      <c r="B78" s="14">
        <f>+[1]report!A88</f>
        <v>76</v>
      </c>
      <c r="C78" s="15" t="str">
        <f>+[1]report!B88</f>
        <v>4-Irrigation</v>
      </c>
      <c r="D78" s="20">
        <f>+[1]report!M88</f>
        <v>0</v>
      </c>
      <c r="E78" s="11" t="s">
        <v>87</v>
      </c>
      <c r="F78" s="15"/>
      <c r="G78" s="15">
        <f>+Sheet1!$F78*$G$1</f>
        <v>0</v>
      </c>
      <c r="H78" s="15">
        <v>17</v>
      </c>
      <c r="I78" s="15"/>
      <c r="J78" s="15"/>
      <c r="K78" s="16">
        <f>IFERROR(_xlfn.XLOOKUP(I78,'Input cost'!B:B,'Input cost'!C:C,,0),"")*Sheet1!$J78</f>
        <v>0</v>
      </c>
      <c r="L78" s="15"/>
      <c r="M78" s="15"/>
      <c r="N78" s="16">
        <f>IFERROR(_xlfn.XLOOKUP(I78,'Input cost'!B:B,'Input cost'!C:C,,0),"")*Sheet1!$M78</f>
        <v>0</v>
      </c>
      <c r="O78" s="15"/>
      <c r="P78" s="16"/>
      <c r="Q78" s="16">
        <f>IFERROR(_xlfn.XLOOKUP(I78,'Input cost'!B:B,'Input cost'!C:C,,0),"")*Sheet1!$P78</f>
        <v>0</v>
      </c>
      <c r="R78" s="15"/>
      <c r="S78" s="16"/>
      <c r="T78" s="16">
        <f>IFERROR(_xlfn.XLOOKUP(I78,'Input cost'!B:B,'Input cost'!C:C,,0),"")*Sheet1!$S78</f>
        <v>0</v>
      </c>
      <c r="U78" s="17">
        <f t="shared" si="2"/>
        <v>17</v>
      </c>
    </row>
    <row r="79" spans="2:21" x14ac:dyDescent="0.3">
      <c r="B79" s="10">
        <f>+[1]report!A89</f>
        <v>77</v>
      </c>
      <c r="C79" s="11" t="str">
        <f>+[1]report!B89</f>
        <v>1nd Trixogramma</v>
      </c>
      <c r="D79" s="20">
        <f>+[1]report!M89</f>
        <v>3668.0800000000004</v>
      </c>
      <c r="E79" s="11" t="s">
        <v>87</v>
      </c>
      <c r="F79" s="11"/>
      <c r="G79" s="11">
        <f>+Sheet1!$F79*$G$1</f>
        <v>0</v>
      </c>
      <c r="H79" s="11"/>
      <c r="I79" s="11" t="s">
        <v>89</v>
      </c>
      <c r="J79" s="11">
        <v>2</v>
      </c>
      <c r="K79" s="12">
        <f>IFERROR(_xlfn.XLOOKUP(I79,'Input cost'!B:B,'Input cost'!C:C,,0),"")*Sheet1!$J79</f>
        <v>1.4024347826086956</v>
      </c>
      <c r="L79" s="11"/>
      <c r="M79" s="11"/>
      <c r="N79" s="12">
        <f>IFERROR(_xlfn.XLOOKUP(I79,'Input cost'!B:B,'Input cost'!C:C,,0),"")*Sheet1!$M79</f>
        <v>0</v>
      </c>
      <c r="O79" s="11"/>
      <c r="P79" s="12"/>
      <c r="Q79" s="12">
        <f>IFERROR(_xlfn.XLOOKUP(I79,'Input cost'!B:B,'Input cost'!C:C,,0),"")*Sheet1!$P79</f>
        <v>0</v>
      </c>
      <c r="R79" s="11"/>
      <c r="S79" s="12"/>
      <c r="T79" s="12">
        <f>IFERROR(_xlfn.XLOOKUP(I79,'Input cost'!B:B,'Input cost'!C:C,,0),"")*Sheet1!$S79</f>
        <v>0</v>
      </c>
      <c r="U79" s="13">
        <f t="shared" si="2"/>
        <v>1.4024347826086956</v>
      </c>
    </row>
    <row r="80" spans="2:21" x14ac:dyDescent="0.3">
      <c r="B80" s="14">
        <f>+[1]report!A90</f>
        <v>78</v>
      </c>
      <c r="C80" s="15" t="str">
        <f>+[1]report!B90</f>
        <v>Thinning</v>
      </c>
      <c r="D80" s="20">
        <f>+[1]report!M90</f>
        <v>3591.6200000000003</v>
      </c>
      <c r="E80" s="11" t="s">
        <v>87</v>
      </c>
      <c r="F80" s="15"/>
      <c r="G80" s="15">
        <f>+Sheet1!$F80*$G$1</f>
        <v>0</v>
      </c>
      <c r="H80" s="15">
        <v>12</v>
      </c>
      <c r="I80" s="15"/>
      <c r="J80" s="15"/>
      <c r="K80" s="16">
        <f>IFERROR(_xlfn.XLOOKUP(I80,'Input cost'!B:B,'Input cost'!C:C,,0),"")*Sheet1!$J80</f>
        <v>0</v>
      </c>
      <c r="L80" s="15"/>
      <c r="M80" s="15"/>
      <c r="N80" s="16">
        <f>IFERROR(_xlfn.XLOOKUP(I80,'Input cost'!B:B,'Input cost'!C:C,,0),"")*Sheet1!$M80</f>
        <v>0</v>
      </c>
      <c r="O80" s="15"/>
      <c r="P80" s="16"/>
      <c r="Q80" s="16">
        <f>IFERROR(_xlfn.XLOOKUP(I80,'Input cost'!B:B,'Input cost'!C:C,,0),"")*Sheet1!$P80</f>
        <v>0</v>
      </c>
      <c r="R80" s="15"/>
      <c r="S80" s="16"/>
      <c r="T80" s="16">
        <f>IFERROR(_xlfn.XLOOKUP(I80,'Input cost'!B:B,'Input cost'!C:C,,0),"")*Sheet1!$S80</f>
        <v>0</v>
      </c>
      <c r="U80" s="17">
        <f t="shared" si="2"/>
        <v>12</v>
      </c>
    </row>
    <row r="81" spans="2:21" x14ac:dyDescent="0.3">
      <c r="B81" s="10">
        <f>+[1]report!A91</f>
        <v>79</v>
      </c>
      <c r="C81" s="11" t="str">
        <f>+[1]report!B91</f>
        <v xml:space="preserve">2nd Salfitka Svip </v>
      </c>
      <c r="D81" s="20">
        <f>+[1]report!M91</f>
        <v>44.81</v>
      </c>
      <c r="E81" s="11" t="s">
        <v>88</v>
      </c>
      <c r="F81" s="11">
        <v>1.5</v>
      </c>
      <c r="G81" s="11">
        <f>+Sheet1!$F81*$G$1</f>
        <v>1.3800000000000001</v>
      </c>
      <c r="H81" s="11"/>
      <c r="I81" s="11" t="s">
        <v>44</v>
      </c>
      <c r="J81" s="11">
        <v>3</v>
      </c>
      <c r="K81" s="12">
        <f>IFERROR(_xlfn.XLOOKUP(I81,'Input cost'!B:B,'Input cost'!C:C,,0),"")*Sheet1!$J81</f>
        <v>12</v>
      </c>
      <c r="L81" s="11"/>
      <c r="M81" s="11"/>
      <c r="N81" s="12">
        <f>IFERROR(_xlfn.XLOOKUP(I81,'Input cost'!B:B,'Input cost'!C:C,,0),"")*Sheet1!$M81</f>
        <v>0</v>
      </c>
      <c r="O81" s="11"/>
      <c r="P81" s="12"/>
      <c r="Q81" s="12">
        <f>IFERROR(_xlfn.XLOOKUP(I81,'Input cost'!B:B,'Input cost'!C:C,,0),"")*Sheet1!$P81</f>
        <v>0</v>
      </c>
      <c r="R81" s="11"/>
      <c r="S81" s="12"/>
      <c r="T81" s="12">
        <f>IFERROR(_xlfn.XLOOKUP(I81,'Input cost'!B:B,'Input cost'!C:C,,0),"")*Sheet1!$S81</f>
        <v>0</v>
      </c>
      <c r="U81" s="13">
        <f t="shared" si="2"/>
        <v>13.38</v>
      </c>
    </row>
    <row r="82" spans="2:21" x14ac:dyDescent="0.3">
      <c r="B82" s="14">
        <f>+[1]report!A92</f>
        <v>80</v>
      </c>
      <c r="C82" s="15" t="str">
        <f>+[1]report!B92</f>
        <v>Sulphur powder Sprinkling</v>
      </c>
      <c r="D82" s="20">
        <f>+[1]report!M92</f>
        <v>3289.51</v>
      </c>
      <c r="E82" s="11" t="s">
        <v>88</v>
      </c>
      <c r="F82" s="15">
        <v>1</v>
      </c>
      <c r="G82" s="15">
        <f>+Sheet1!$F82*$G$1</f>
        <v>0.92</v>
      </c>
      <c r="H82" s="15"/>
      <c r="I82" s="15" t="s">
        <v>43</v>
      </c>
      <c r="J82" s="15">
        <v>10</v>
      </c>
      <c r="K82" s="16">
        <f>IFERROR(_xlfn.XLOOKUP(I82,'Input cost'!B:B,'Input cost'!C:C,,0),"")*Sheet1!$J82</f>
        <v>7</v>
      </c>
      <c r="L82" s="15"/>
      <c r="M82" s="15"/>
      <c r="N82" s="16">
        <f>IFERROR(_xlfn.XLOOKUP(I82,'Input cost'!B:B,'Input cost'!C:C,,0),"")*Sheet1!$M82</f>
        <v>0</v>
      </c>
      <c r="O82" s="15"/>
      <c r="P82" s="16"/>
      <c r="Q82" s="16">
        <f>IFERROR(_xlfn.XLOOKUP(I82,'Input cost'!B:B,'Input cost'!C:C,,0),"")*Sheet1!$P82</f>
        <v>0</v>
      </c>
      <c r="R82" s="15"/>
      <c r="S82" s="16"/>
      <c r="T82" s="16">
        <f>IFERROR(_xlfn.XLOOKUP(I82,'Input cost'!B:B,'Input cost'!C:C,,0),"")*Sheet1!$S82</f>
        <v>0</v>
      </c>
      <c r="U82" s="17">
        <f t="shared" si="2"/>
        <v>7.92</v>
      </c>
    </row>
    <row r="83" spans="2:21" x14ac:dyDescent="0.3">
      <c r="B83" s="10">
        <f>+[1]report!A93</f>
        <v>81</v>
      </c>
      <c r="C83" s="11" t="str">
        <f>+[1]report!B93</f>
        <v>Rixlinya/ Chuqur yumshatish</v>
      </c>
      <c r="D83" s="20">
        <f>+[1]report!M93</f>
        <v>3685.64</v>
      </c>
      <c r="E83" s="11" t="s">
        <v>86</v>
      </c>
      <c r="F83" s="11">
        <v>17</v>
      </c>
      <c r="G83" s="11">
        <f>+Sheet1!$F83*$G$1</f>
        <v>15.64</v>
      </c>
      <c r="H83" s="11"/>
      <c r="I83" s="11"/>
      <c r="J83" s="11"/>
      <c r="K83" s="12">
        <f>IFERROR(_xlfn.XLOOKUP(I83,'Input cost'!B:B,'Input cost'!C:C,,0),"")*Sheet1!$J83</f>
        <v>0</v>
      </c>
      <c r="L83" s="11"/>
      <c r="M83" s="11"/>
      <c r="N83" s="12">
        <f>IFERROR(_xlfn.XLOOKUP(I83,'Input cost'!B:B,'Input cost'!C:C,,0),"")*Sheet1!$M83</f>
        <v>0</v>
      </c>
      <c r="O83" s="11"/>
      <c r="P83" s="12"/>
      <c r="Q83" s="12">
        <f>IFERROR(_xlfn.XLOOKUP(I83,'Input cost'!B:B,'Input cost'!C:C,,0),"")*Sheet1!$P83</f>
        <v>0</v>
      </c>
      <c r="R83" s="11"/>
      <c r="S83" s="12"/>
      <c r="T83" s="12">
        <f>IFERROR(_xlfn.XLOOKUP(I83,'Input cost'!B:B,'Input cost'!C:C,,0),"")*Sheet1!$S83</f>
        <v>0</v>
      </c>
      <c r="U83" s="13">
        <f t="shared" si="2"/>
        <v>15.64</v>
      </c>
    </row>
    <row r="84" spans="2:21" x14ac:dyDescent="0.3">
      <c r="B84" s="14">
        <f>+[1]report!A94</f>
        <v>82</v>
      </c>
      <c r="C84" s="15" t="str">
        <f>+[1]report!B94</f>
        <v>2nd Green lacewing eggs</v>
      </c>
      <c r="D84" s="20">
        <f>+[1]report!M94</f>
        <v>3717.51</v>
      </c>
      <c r="E84" s="11" t="s">
        <v>87</v>
      </c>
      <c r="F84" s="15"/>
      <c r="G84" s="15">
        <f>+Sheet1!$F84*$G$1</f>
        <v>0</v>
      </c>
      <c r="H84" s="15"/>
      <c r="I84" s="15" t="s">
        <v>90</v>
      </c>
      <c r="J84" s="15">
        <v>1000</v>
      </c>
      <c r="K84" s="16">
        <f>IFERROR(_xlfn.XLOOKUP(I84,'Input cost'!B:B,'Input cost'!C:C,,0),"")*Sheet1!$J84</f>
        <v>1.9652173913043478</v>
      </c>
      <c r="L84" s="15"/>
      <c r="M84" s="15"/>
      <c r="N84" s="16">
        <f>IFERROR(_xlfn.XLOOKUP(I84,'Input cost'!B:B,'Input cost'!C:C,,0),"")*Sheet1!$M84</f>
        <v>0</v>
      </c>
      <c r="O84" s="15"/>
      <c r="P84" s="16"/>
      <c r="Q84" s="16">
        <f>IFERROR(_xlfn.XLOOKUP(I84,'Input cost'!B:B,'Input cost'!C:C,,0),"")*Sheet1!$P84</f>
        <v>0</v>
      </c>
      <c r="R84" s="15"/>
      <c r="S84" s="16"/>
      <c r="T84" s="16">
        <f>IFERROR(_xlfn.XLOOKUP(I84,'Input cost'!B:B,'Input cost'!C:C,,0),"")*Sheet1!$S84</f>
        <v>0</v>
      </c>
      <c r="U84" s="17">
        <f t="shared" si="2"/>
        <v>1.9652173913043478</v>
      </c>
    </row>
    <row r="85" spans="2:21" x14ac:dyDescent="0.3">
      <c r="B85" s="10">
        <f>+[1]report!A95</f>
        <v>83</v>
      </c>
      <c r="C85" s="11" t="str">
        <f>+[1]report!B95</f>
        <v>Zintrack</v>
      </c>
      <c r="D85" s="20">
        <f>+[1]report!M95</f>
        <v>589.79</v>
      </c>
      <c r="E85" s="11" t="s">
        <v>88</v>
      </c>
      <c r="F85" s="11"/>
      <c r="G85" s="11">
        <f>+Sheet1!$F85*$G$1</f>
        <v>0</v>
      </c>
      <c r="H85" s="11"/>
      <c r="I85" s="11" t="s">
        <v>82</v>
      </c>
      <c r="J85" s="11">
        <v>1</v>
      </c>
      <c r="K85" s="12">
        <f>IFERROR(_xlfn.XLOOKUP(I85,'Input cost'!B:B,'Input cost'!C:C,,0),"")*Sheet1!$J85</f>
        <v>4</v>
      </c>
      <c r="L85" s="11"/>
      <c r="M85" s="11"/>
      <c r="N85" s="12">
        <f>IFERROR(_xlfn.XLOOKUP(I85,'Input cost'!B:B,'Input cost'!C:C,,0),"")*Sheet1!$M85</f>
        <v>0</v>
      </c>
      <c r="O85" s="11"/>
      <c r="P85" s="12"/>
      <c r="Q85" s="12">
        <f>IFERROR(_xlfn.XLOOKUP(I85,'Input cost'!B:B,'Input cost'!C:C,,0),"")*Sheet1!$P85</f>
        <v>0</v>
      </c>
      <c r="R85" s="11"/>
      <c r="S85" s="12"/>
      <c r="T85" s="12">
        <f>IFERROR(_xlfn.XLOOKUP(I85,'Input cost'!B:B,'Input cost'!C:C,,0),"")*Sheet1!$S85</f>
        <v>0</v>
      </c>
      <c r="U85" s="13">
        <f t="shared" si="2"/>
        <v>4</v>
      </c>
    </row>
    <row r="86" spans="2:21" x14ac:dyDescent="0.3">
      <c r="B86" s="14">
        <f>+[1]report!A96</f>
        <v>84</v>
      </c>
      <c r="C86" s="15" t="str">
        <f>+[1]report!B96</f>
        <v xml:space="preserve">2-Bioslip BW </v>
      </c>
      <c r="D86" s="20">
        <f>+[1]report!M96</f>
        <v>508.03999999999996</v>
      </c>
      <c r="E86" s="11" t="s">
        <v>88</v>
      </c>
      <c r="F86" s="15">
        <v>1.5</v>
      </c>
      <c r="G86" s="15">
        <f>+Sheet1!$F86*$G$1</f>
        <v>1.3800000000000001</v>
      </c>
      <c r="H86" s="15"/>
      <c r="I86" s="11" t="s">
        <v>35</v>
      </c>
      <c r="J86" s="11">
        <v>2</v>
      </c>
      <c r="K86" s="16">
        <f>IFERROR(_xlfn.XLOOKUP(I86,'Input cost'!B:B,'Input cost'!C:C,,0),"")*Sheet1!$J86</f>
        <v>16</v>
      </c>
      <c r="L86" s="15"/>
      <c r="M86" s="15"/>
      <c r="N86" s="16">
        <f>IFERROR(_xlfn.XLOOKUP(I86,'Input cost'!B:B,'Input cost'!C:C,,0),"")*Sheet1!$M86</f>
        <v>0</v>
      </c>
      <c r="O86" s="15"/>
      <c r="P86" s="16"/>
      <c r="Q86" s="16">
        <f>IFERROR(_xlfn.XLOOKUP(I86,'Input cost'!B:B,'Input cost'!C:C,,0),"")*Sheet1!$P86</f>
        <v>0</v>
      </c>
      <c r="R86" s="15"/>
      <c r="S86" s="16"/>
      <c r="T86" s="16">
        <f>IFERROR(_xlfn.XLOOKUP(I86,'Input cost'!B:B,'Input cost'!C:C,,0),"")*Sheet1!$S86</f>
        <v>0</v>
      </c>
      <c r="U86" s="17">
        <f t="shared" si="2"/>
        <v>17.38</v>
      </c>
    </row>
    <row r="87" spans="2:21" x14ac:dyDescent="0.3">
      <c r="B87" s="10">
        <f>+[1]report!A97</f>
        <v>85</v>
      </c>
      <c r="C87" s="11" t="str">
        <f>+[1]report!B97</f>
        <v>3nd Green lacewing eggs</v>
      </c>
      <c r="D87" s="20">
        <f>+[1]report!M97</f>
        <v>3663.6000000000004</v>
      </c>
      <c r="E87" s="11" t="s">
        <v>87</v>
      </c>
      <c r="F87" s="11"/>
      <c r="G87" s="11">
        <f>+Sheet1!$F87*$G$1</f>
        <v>0</v>
      </c>
      <c r="H87" s="11"/>
      <c r="I87" s="15" t="s">
        <v>90</v>
      </c>
      <c r="J87" s="15">
        <v>1000</v>
      </c>
      <c r="K87" s="12">
        <f>IFERROR(_xlfn.XLOOKUP(I87,'Input cost'!B:B,'Input cost'!C:C,,0),"")*Sheet1!$J87</f>
        <v>1.9652173913043478</v>
      </c>
      <c r="L87" s="11"/>
      <c r="M87" s="11"/>
      <c r="N87" s="12">
        <f>IFERROR(_xlfn.XLOOKUP(I87,'Input cost'!B:B,'Input cost'!C:C,,0),"")*Sheet1!$M87</f>
        <v>0</v>
      </c>
      <c r="O87" s="11"/>
      <c r="P87" s="12"/>
      <c r="Q87" s="12">
        <f>IFERROR(_xlfn.XLOOKUP(I87,'Input cost'!B:B,'Input cost'!C:C,,0),"")*Sheet1!$P87</f>
        <v>0</v>
      </c>
      <c r="R87" s="11"/>
      <c r="S87" s="12"/>
      <c r="T87" s="12">
        <f>IFERROR(_xlfn.XLOOKUP(I87,'Input cost'!B:B,'Input cost'!C:C,,0),"")*Sheet1!$S87</f>
        <v>0</v>
      </c>
      <c r="U87" s="13">
        <f t="shared" si="2"/>
        <v>1.9652173913043478</v>
      </c>
    </row>
    <row r="88" spans="2:21" x14ac:dyDescent="0.3">
      <c r="B88" s="14">
        <f>+[1]report!A98</f>
        <v>86</v>
      </c>
      <c r="C88" s="15" t="str">
        <f>+[1]report!B98</f>
        <v>Entolucho</v>
      </c>
      <c r="D88" s="20">
        <f>+[1]report!M98</f>
        <v>605.95999999999992</v>
      </c>
      <c r="E88" s="11" t="s">
        <v>88</v>
      </c>
      <c r="F88" s="15">
        <v>1.5</v>
      </c>
      <c r="G88" s="15">
        <f>+Sheet1!$F88*$G$1</f>
        <v>1.3800000000000001</v>
      </c>
      <c r="H88" s="15"/>
      <c r="I88" s="3" t="s">
        <v>34</v>
      </c>
      <c r="J88" s="15">
        <v>0.3</v>
      </c>
      <c r="K88" s="16">
        <f>IFERROR(_xlfn.XLOOKUP(I88,'Input cost'!B:B,'Input cost'!C:C,,0),"")*Sheet1!$J88</f>
        <v>4.5</v>
      </c>
      <c r="L88" s="15"/>
      <c r="M88" s="15"/>
      <c r="N88" s="16">
        <f>IFERROR(_xlfn.XLOOKUP(I88,'Input cost'!B:B,'Input cost'!C:C,,0),"")*Sheet1!$M88</f>
        <v>0</v>
      </c>
      <c r="O88" s="15"/>
      <c r="P88" s="16"/>
      <c r="Q88" s="16">
        <f>IFERROR(_xlfn.XLOOKUP(I88,'Input cost'!B:B,'Input cost'!C:C,,0),"")*Sheet1!$P88</f>
        <v>0</v>
      </c>
      <c r="R88" s="15"/>
      <c r="S88" s="16"/>
      <c r="T88" s="16">
        <f>IFERROR(_xlfn.XLOOKUP(I88,'Input cost'!B:B,'Input cost'!C:C,,0),"")*Sheet1!$S88</f>
        <v>0</v>
      </c>
      <c r="U88" s="17">
        <f t="shared" si="2"/>
        <v>5.88</v>
      </c>
    </row>
    <row r="89" spans="2:21" x14ac:dyDescent="0.3">
      <c r="B89" s="10">
        <f>+[1]report!A99</f>
        <v>87</v>
      </c>
      <c r="C89" s="11" t="str">
        <f>+[1]report!B99</f>
        <v>2nd Chipping</v>
      </c>
      <c r="D89" s="20">
        <f>+[1]report!M99</f>
        <v>3541.57</v>
      </c>
      <c r="E89" s="11" t="s">
        <v>87</v>
      </c>
      <c r="F89" s="11"/>
      <c r="G89" s="11">
        <f>+Sheet1!$F89*$G$1</f>
        <v>0</v>
      </c>
      <c r="H89" s="11">
        <v>15</v>
      </c>
      <c r="I89" s="11"/>
      <c r="J89" s="11"/>
      <c r="K89" s="12">
        <f>IFERROR(_xlfn.XLOOKUP(I89,'Input cost'!B:B,'Input cost'!C:C,,0),"")*Sheet1!$J89</f>
        <v>0</v>
      </c>
      <c r="L89" s="11"/>
      <c r="M89" s="11"/>
      <c r="N89" s="12">
        <f>IFERROR(_xlfn.XLOOKUP(I89,'Input cost'!B:B,'Input cost'!C:C,,0),"")*Sheet1!$M89</f>
        <v>0</v>
      </c>
      <c r="O89" s="11"/>
      <c r="P89" s="12"/>
      <c r="Q89" s="12">
        <f>IFERROR(_xlfn.XLOOKUP(I89,'Input cost'!B:B,'Input cost'!C:C,,0),"")*Sheet1!$P89</f>
        <v>0</v>
      </c>
      <c r="R89" s="11"/>
      <c r="S89" s="12"/>
      <c r="T89" s="12">
        <f>IFERROR(_xlfn.XLOOKUP(I89,'Input cost'!B:B,'Input cost'!C:C,,0),"")*Sheet1!$S89</f>
        <v>0</v>
      </c>
      <c r="U89" s="13">
        <f t="shared" si="2"/>
        <v>15</v>
      </c>
    </row>
    <row r="90" spans="2:21" x14ac:dyDescent="0.3">
      <c r="B90" s="14">
        <f>+[1]report!A100</f>
        <v>88</v>
      </c>
      <c r="C90" s="15" t="str">
        <f>+[1]report!B100</f>
        <v>Kultivatsya-2</v>
      </c>
      <c r="D90" s="20">
        <f>+[1]report!M100</f>
        <v>3377.08</v>
      </c>
      <c r="E90" s="11" t="s">
        <v>86</v>
      </c>
      <c r="F90" s="15">
        <v>5</v>
      </c>
      <c r="G90" s="15">
        <f>+Sheet1!$F90*$G$1</f>
        <v>4.6000000000000005</v>
      </c>
      <c r="H90" s="15"/>
      <c r="I90" s="15"/>
      <c r="J90" s="15"/>
      <c r="K90" s="16">
        <f>IFERROR(_xlfn.XLOOKUP(I90,'Input cost'!B:B,'Input cost'!C:C,,0),"")*Sheet1!$J90</f>
        <v>0</v>
      </c>
      <c r="L90" s="15"/>
      <c r="M90" s="15"/>
      <c r="N90" s="16">
        <f>IFERROR(_xlfn.XLOOKUP(I90,'Input cost'!B:B,'Input cost'!C:C,,0),"")*Sheet1!$M90</f>
        <v>0</v>
      </c>
      <c r="O90" s="15"/>
      <c r="P90" s="16"/>
      <c r="Q90" s="16">
        <f>IFERROR(_xlfn.XLOOKUP(I90,'Input cost'!B:B,'Input cost'!C:C,,0),"")*Sheet1!$P90</f>
        <v>0</v>
      </c>
      <c r="R90" s="15"/>
      <c r="S90" s="16"/>
      <c r="T90" s="16">
        <f>IFERROR(_xlfn.XLOOKUP(I90,'Input cost'!B:B,'Input cost'!C:C,,0),"")*Sheet1!$S90</f>
        <v>0</v>
      </c>
      <c r="U90" s="17">
        <f t="shared" si="2"/>
        <v>4.6000000000000005</v>
      </c>
    </row>
    <row r="91" spans="2:21" x14ac:dyDescent="0.3">
      <c r="B91" s="10">
        <f>+[1]report!A101</f>
        <v>89</v>
      </c>
      <c r="C91" s="11" t="str">
        <f>+[1]report!B101</f>
        <v>2nd Trixogramma</v>
      </c>
      <c r="D91" s="20">
        <f>+[1]report!M101</f>
        <v>3671.75</v>
      </c>
      <c r="E91" s="11" t="s">
        <v>87</v>
      </c>
      <c r="F91" s="11"/>
      <c r="G91" s="11">
        <f>+Sheet1!$F91*$G$1</f>
        <v>0</v>
      </c>
      <c r="H91" s="11"/>
      <c r="I91" s="11" t="s">
        <v>89</v>
      </c>
      <c r="J91" s="11">
        <v>2</v>
      </c>
      <c r="K91" s="12">
        <f>IFERROR(_xlfn.XLOOKUP(I91,'Input cost'!B:B,'Input cost'!C:C,,0),"")*Sheet1!$J91</f>
        <v>1.4024347826086956</v>
      </c>
      <c r="L91" s="11"/>
      <c r="M91" s="11"/>
      <c r="N91" s="12">
        <f>IFERROR(_xlfn.XLOOKUP(I91,'Input cost'!B:B,'Input cost'!C:C,,0),"")*Sheet1!$M91</f>
        <v>0</v>
      </c>
      <c r="O91" s="11"/>
      <c r="P91" s="12"/>
      <c r="Q91" s="12">
        <f>IFERROR(_xlfn.XLOOKUP(I91,'Input cost'!B:B,'Input cost'!C:C,,0),"")*Sheet1!$P91</f>
        <v>0</v>
      </c>
      <c r="R91" s="11"/>
      <c r="S91" s="12"/>
      <c r="T91" s="12">
        <f>IFERROR(_xlfn.XLOOKUP(I91,'Input cost'!B:B,'Input cost'!C:C,,0),"")*Sheet1!$S91</f>
        <v>0</v>
      </c>
      <c r="U91" s="13">
        <f t="shared" si="2"/>
        <v>1.4024347826086956</v>
      </c>
    </row>
    <row r="92" spans="2:21" x14ac:dyDescent="0.3">
      <c r="B92" s="14">
        <f>+[1]report!A102</f>
        <v>90</v>
      </c>
      <c r="C92" s="15" t="str">
        <f>+[1]report!B102</f>
        <v>Harvesting</v>
      </c>
      <c r="D92" s="20">
        <f>+[1]report!M102</f>
        <v>0</v>
      </c>
      <c r="E92" s="15" t="s">
        <v>86</v>
      </c>
      <c r="F92" s="15">
        <v>30</v>
      </c>
      <c r="G92" s="15">
        <f>+Sheet1!$F92*$G$1</f>
        <v>27.6</v>
      </c>
      <c r="H92" s="15"/>
      <c r="I92" s="15"/>
      <c r="J92" s="15"/>
      <c r="K92" s="16">
        <f>IFERROR(_xlfn.XLOOKUP(I92,'Input cost'!B:B,'Input cost'!C:C,,0),"")*Sheet1!$J92</f>
        <v>0</v>
      </c>
      <c r="L92" s="15"/>
      <c r="M92" s="15"/>
      <c r="N92" s="16">
        <f>IFERROR(_xlfn.XLOOKUP(I92,'Input cost'!B:B,'Input cost'!C:C,,0),"")*Sheet1!$M92</f>
        <v>0</v>
      </c>
      <c r="O92" s="15"/>
      <c r="P92" s="16"/>
      <c r="Q92" s="16">
        <f>IFERROR(_xlfn.XLOOKUP(I92,'Input cost'!B:B,'Input cost'!C:C,,0),"")*Sheet1!$P92</f>
        <v>0</v>
      </c>
      <c r="R92" s="15"/>
      <c r="S92" s="16"/>
      <c r="T92" s="16">
        <f>IFERROR(_xlfn.XLOOKUP(I92,'Input cost'!B:B,'Input cost'!C:C,,0),"")*Sheet1!$S92</f>
        <v>0</v>
      </c>
      <c r="U92" s="17">
        <f t="shared" si="2"/>
        <v>27.6</v>
      </c>
    </row>
    <row r="93" spans="2:21" x14ac:dyDescent="0.3">
      <c r="B93" s="10">
        <f>+[1]report!A103</f>
        <v>91</v>
      </c>
      <c r="C93" s="11" t="str">
        <f>+[1]report!B103</f>
        <v>1nd -GB Pro Discing</v>
      </c>
      <c r="D93" s="20">
        <f>+[1]report!M103</f>
        <v>50.55</v>
      </c>
      <c r="E93" s="15" t="s">
        <v>86</v>
      </c>
      <c r="F93" s="11">
        <v>8</v>
      </c>
      <c r="G93" s="11">
        <f>+Sheet1!$F93*$G$1</f>
        <v>7.36</v>
      </c>
      <c r="H93" s="11"/>
      <c r="I93" s="11"/>
      <c r="J93" s="11"/>
      <c r="K93" s="12">
        <f>IFERROR(_xlfn.XLOOKUP(I93,'Input cost'!B:B,'Input cost'!C:C,,0),"")*Sheet1!$J93</f>
        <v>0</v>
      </c>
      <c r="L93" s="11"/>
      <c r="M93" s="11"/>
      <c r="N93" s="12">
        <f>IFERROR(_xlfn.XLOOKUP(I93,'Input cost'!B:B,'Input cost'!C:C,,0),"")*Sheet1!$M93</f>
        <v>0</v>
      </c>
      <c r="O93" s="11"/>
      <c r="P93" s="12"/>
      <c r="Q93" s="12">
        <f>IFERROR(_xlfn.XLOOKUP(I93,'Input cost'!B:B,'Input cost'!C:C,,0),"")*Sheet1!$P93</f>
        <v>0</v>
      </c>
      <c r="R93" s="11"/>
      <c r="S93" s="12"/>
      <c r="T93" s="12">
        <f>IFERROR(_xlfn.XLOOKUP(I93,'Input cost'!B:B,'Input cost'!C:C,,0),"")*Sheet1!$S93</f>
        <v>0</v>
      </c>
      <c r="U93" s="13">
        <f t="shared" si="2"/>
        <v>7.36</v>
      </c>
    </row>
    <row r="94" spans="2:21" x14ac:dyDescent="0.3">
      <c r="B94" s="14">
        <f>+[1]report!A104</f>
        <v>92</v>
      </c>
      <c r="C94" s="15" t="str">
        <f>+[1]report!B104</f>
        <v>Vezuvi-Reglon</v>
      </c>
      <c r="D94" s="20">
        <f>+[1]report!M104</f>
        <v>0</v>
      </c>
      <c r="E94" s="11" t="s">
        <v>88</v>
      </c>
      <c r="F94" s="15">
        <v>1.5</v>
      </c>
      <c r="G94" s="15">
        <f>+Sheet1!$F94*$G$1</f>
        <v>1.3800000000000001</v>
      </c>
      <c r="H94" s="15"/>
      <c r="I94" s="15" t="s">
        <v>41</v>
      </c>
      <c r="J94" s="15">
        <v>3</v>
      </c>
      <c r="K94" s="16">
        <f>IFERROR(_xlfn.XLOOKUP(I94,'Input cost'!B:B,'Input cost'!C:C,,0),"")*Sheet1!$J94</f>
        <v>27</v>
      </c>
      <c r="L94" s="15"/>
      <c r="M94" s="15"/>
      <c r="N94" s="16">
        <f>IFERROR(_xlfn.XLOOKUP(I94,'Input cost'!B:B,'Input cost'!C:C,,0),"")*Sheet1!$M94</f>
        <v>0</v>
      </c>
      <c r="O94" s="15"/>
      <c r="P94" s="16"/>
      <c r="Q94" s="16">
        <f>IFERROR(_xlfn.XLOOKUP(I94,'Input cost'!B:B,'Input cost'!C:C,,0),"")*Sheet1!$P94</f>
        <v>0</v>
      </c>
      <c r="R94" s="15"/>
      <c r="S94" s="16"/>
      <c r="T94" s="16">
        <f>IFERROR(_xlfn.XLOOKUP(I94,'Input cost'!B:B,'Input cost'!C:C,,0),"")*Sheet1!$S94</f>
        <v>0</v>
      </c>
      <c r="U94" s="17">
        <f t="shared" si="2"/>
        <v>28.38</v>
      </c>
    </row>
    <row r="95" spans="2:21" x14ac:dyDescent="0.3">
      <c r="B95" s="10">
        <f>+[1]report!A105</f>
        <v>93</v>
      </c>
      <c r="C95" s="11" t="str">
        <f>+[1]report!B105</f>
        <v>Kultivatsya-3</v>
      </c>
      <c r="D95" s="20">
        <f>+[1]report!M105</f>
        <v>868.32</v>
      </c>
      <c r="E95" s="11" t="s">
        <v>86</v>
      </c>
      <c r="F95" s="11">
        <v>5</v>
      </c>
      <c r="G95" s="11">
        <f>+Sheet1!$F95*$G$1</f>
        <v>4.6000000000000005</v>
      </c>
      <c r="H95" s="11"/>
      <c r="I95" s="11"/>
      <c r="J95" s="11"/>
      <c r="K95" s="12">
        <f>IFERROR(_xlfn.XLOOKUP(I95,'Input cost'!B:B,'Input cost'!C:C,,0),"")*Sheet1!$J95</f>
        <v>0</v>
      </c>
      <c r="L95" s="11"/>
      <c r="M95" s="11"/>
      <c r="N95" s="12">
        <f>IFERROR(_xlfn.XLOOKUP(I95,'Input cost'!B:B,'Input cost'!C:C,,0),"")*Sheet1!$M95</f>
        <v>0</v>
      </c>
      <c r="O95" s="11"/>
      <c r="P95" s="12"/>
      <c r="Q95" s="12">
        <f>IFERROR(_xlfn.XLOOKUP(I95,'Input cost'!B:B,'Input cost'!C:C,,0),"")*Sheet1!$P95</f>
        <v>0</v>
      </c>
      <c r="R95" s="11"/>
      <c r="S95" s="12"/>
      <c r="T95" s="12">
        <f>IFERROR(_xlfn.XLOOKUP(I95,'Input cost'!B:B,'Input cost'!C:C,,0),"")*Sheet1!$S95</f>
        <v>0</v>
      </c>
      <c r="U95" s="13">
        <f t="shared" si="2"/>
        <v>4.6000000000000005</v>
      </c>
    </row>
    <row r="96" spans="2:21" x14ac:dyDescent="0.3">
      <c r="B96" s="14">
        <f>+[1]report!A106</f>
        <v>94</v>
      </c>
      <c r="C96" s="15" t="str">
        <f>+[1]report!B106</f>
        <v>Hilling Up+ silitra</v>
      </c>
      <c r="D96" s="20">
        <f>+[1]report!M106</f>
        <v>3374.6800000000003</v>
      </c>
      <c r="E96" s="11" t="s">
        <v>86</v>
      </c>
      <c r="F96" s="15">
        <v>18</v>
      </c>
      <c r="G96" s="15">
        <f>+Sheet1!$F96*$G$1</f>
        <v>16.560000000000002</v>
      </c>
      <c r="H96" s="15"/>
      <c r="I96" s="15"/>
      <c r="J96" s="15"/>
      <c r="K96" s="16">
        <f>IFERROR(_xlfn.XLOOKUP(I96,'Input cost'!B:B,'Input cost'!C:C,,0),"")*Sheet1!$J96</f>
        <v>0</v>
      </c>
      <c r="L96" s="15"/>
      <c r="M96" s="15"/>
      <c r="N96" s="16">
        <f>IFERROR(_xlfn.XLOOKUP(I96,'Input cost'!B:B,'Input cost'!C:C,,0),"")*Sheet1!$M96</f>
        <v>0</v>
      </c>
      <c r="O96" s="15"/>
      <c r="P96" s="16"/>
      <c r="Q96" s="16">
        <f>IFERROR(_xlfn.XLOOKUP(I96,'Input cost'!B:B,'Input cost'!C:C,,0),"")*Sheet1!$P96</f>
        <v>0</v>
      </c>
      <c r="R96" s="15"/>
      <c r="S96" s="16"/>
      <c r="T96" s="16">
        <f>IFERROR(_xlfn.XLOOKUP(I96,'Input cost'!B:B,'Input cost'!C:C,,0),"")*Sheet1!$S96</f>
        <v>0</v>
      </c>
      <c r="U96" s="17">
        <f t="shared" si="2"/>
        <v>16.560000000000002</v>
      </c>
    </row>
    <row r="97" spans="2:21" x14ac:dyDescent="0.3">
      <c r="B97" s="10">
        <f>+[1]report!A107</f>
        <v>95</v>
      </c>
      <c r="C97" s="11" t="str">
        <f>+[1]report!B107</f>
        <v>Alternate Row+150kg silitra</v>
      </c>
      <c r="D97" s="20">
        <f>+[1]report!M107</f>
        <v>37.26</v>
      </c>
      <c r="E97" s="11" t="s">
        <v>86</v>
      </c>
      <c r="F97" s="11">
        <v>5</v>
      </c>
      <c r="G97" s="11">
        <f>+Sheet1!$F97*$G$1</f>
        <v>4.6000000000000005</v>
      </c>
      <c r="H97" s="11"/>
      <c r="I97" s="11"/>
      <c r="J97" s="11"/>
      <c r="K97" s="12">
        <f>IFERROR(_xlfn.XLOOKUP(I97,'Input cost'!B:B,'Input cost'!C:C,,0),"")*Sheet1!$J97</f>
        <v>0</v>
      </c>
      <c r="L97" s="11"/>
      <c r="M97" s="11"/>
      <c r="N97" s="12">
        <f>IFERROR(_xlfn.XLOOKUP(I97,'Input cost'!B:B,'Input cost'!C:C,,0),"")*Sheet1!$M97</f>
        <v>0</v>
      </c>
      <c r="O97" s="11"/>
      <c r="P97" s="12"/>
      <c r="Q97" s="12">
        <f>IFERROR(_xlfn.XLOOKUP(I97,'Input cost'!B:B,'Input cost'!C:C,,0),"")*Sheet1!$P97</f>
        <v>0</v>
      </c>
      <c r="R97" s="11"/>
      <c r="S97" s="12"/>
      <c r="T97" s="12">
        <f>IFERROR(_xlfn.XLOOKUP(I97,'Input cost'!B:B,'Input cost'!C:C,,0),"")*Sheet1!$S97</f>
        <v>0</v>
      </c>
      <c r="U97" s="13">
        <f t="shared" si="2"/>
        <v>4.6000000000000005</v>
      </c>
    </row>
    <row r="98" spans="2:21" x14ac:dyDescent="0.3">
      <c r="B98" s="14">
        <f>+[1]report!A108</f>
        <v>96</v>
      </c>
      <c r="C98" s="15" t="str">
        <f>+[1]report!B108</f>
        <v xml:space="preserve">1-Cotton Irrigation </v>
      </c>
      <c r="D98" s="20">
        <f>+[1]report!M108</f>
        <v>3411.53</v>
      </c>
      <c r="E98" s="15" t="s">
        <v>87</v>
      </c>
      <c r="F98" s="15"/>
      <c r="G98" s="15">
        <f>+Sheet1!$F98*$G$1</f>
        <v>0</v>
      </c>
      <c r="H98" s="15">
        <v>17</v>
      </c>
      <c r="I98" s="15"/>
      <c r="J98" s="15"/>
      <c r="K98" s="16">
        <f>IFERROR(_xlfn.XLOOKUP(I98,'Input cost'!B:B,'Input cost'!C:C,,0),"")*Sheet1!$J98</f>
        <v>0</v>
      </c>
      <c r="L98" s="15"/>
      <c r="M98" s="15"/>
      <c r="N98" s="16">
        <f>IFERROR(_xlfn.XLOOKUP(I98,'Input cost'!B:B,'Input cost'!C:C,,0),"")*Sheet1!$M98</f>
        <v>0</v>
      </c>
      <c r="O98" s="15"/>
      <c r="P98" s="16"/>
      <c r="Q98" s="16">
        <f>IFERROR(_xlfn.XLOOKUP(I98,'Input cost'!B:B,'Input cost'!C:C,,0),"")*Sheet1!$P98</f>
        <v>0</v>
      </c>
      <c r="R98" s="15"/>
      <c r="S98" s="16"/>
      <c r="T98" s="16">
        <f>IFERROR(_xlfn.XLOOKUP(I98,'Input cost'!B:B,'Input cost'!C:C,,0),"")*Sheet1!$S98</f>
        <v>0</v>
      </c>
      <c r="U98" s="17">
        <f t="shared" si="2"/>
        <v>17</v>
      </c>
    </row>
    <row r="99" spans="2:21" x14ac:dyDescent="0.3">
      <c r="B99" s="10">
        <f>+[1]report!A109</f>
        <v>97</v>
      </c>
      <c r="C99" s="11" t="str">
        <f>+[1]report!B109</f>
        <v>Hilling Up</v>
      </c>
      <c r="D99" s="20">
        <f>+[1]report!M109</f>
        <v>1875.89</v>
      </c>
      <c r="E99" s="11" t="s">
        <v>86</v>
      </c>
      <c r="F99" s="11">
        <v>17</v>
      </c>
      <c r="G99" s="11">
        <f>+Sheet1!$F99*$G$1</f>
        <v>15.64</v>
      </c>
      <c r="H99" s="11"/>
      <c r="I99" s="11"/>
      <c r="J99" s="11"/>
      <c r="K99" s="12">
        <f>IFERROR(_xlfn.XLOOKUP(I99,'Input cost'!B:B,'Input cost'!C:C,,0),"")*Sheet1!$J99</f>
        <v>0</v>
      </c>
      <c r="L99" s="11"/>
      <c r="M99" s="11"/>
      <c r="N99" s="12">
        <f>IFERROR(_xlfn.XLOOKUP(I99,'Input cost'!B:B,'Input cost'!C:C,,0),"")*Sheet1!$M99</f>
        <v>0</v>
      </c>
      <c r="O99" s="11"/>
      <c r="P99" s="12"/>
      <c r="Q99" s="12">
        <f>IFERROR(_xlfn.XLOOKUP(I99,'Input cost'!B:B,'Input cost'!C:C,,0),"")*Sheet1!$P99</f>
        <v>0</v>
      </c>
      <c r="R99" s="11"/>
      <c r="S99" s="12"/>
      <c r="T99" s="12">
        <f>IFERROR(_xlfn.XLOOKUP(I99,'Input cost'!B:B,'Input cost'!C:C,,0),"")*Sheet1!$S99</f>
        <v>0</v>
      </c>
      <c r="U99" s="13">
        <f t="shared" ref="U99:U130" si="3">+SUM(G99,H99,K99,N99,Q99,T99)</f>
        <v>15.64</v>
      </c>
    </row>
    <row r="100" spans="2:21" x14ac:dyDescent="0.3">
      <c r="B100" s="14">
        <f>+[1]report!A110</f>
        <v>98</v>
      </c>
      <c r="C100" s="15" t="str">
        <f>+[1]report!B110</f>
        <v>Lead-50</v>
      </c>
      <c r="D100" s="20">
        <f>+[1]report!M110</f>
        <v>3242.02</v>
      </c>
      <c r="E100" s="11" t="s">
        <v>88</v>
      </c>
      <c r="F100" s="15">
        <v>1.5</v>
      </c>
      <c r="G100" s="15">
        <f>+Sheet1!$F100*$G$1</f>
        <v>1.3800000000000001</v>
      </c>
      <c r="H100" s="15"/>
      <c r="I100" s="15" t="s">
        <v>29</v>
      </c>
      <c r="J100" s="15">
        <v>0.6</v>
      </c>
      <c r="K100" s="16">
        <f>IFERROR(_xlfn.XLOOKUP(I100,'Input cost'!B:B,'Input cost'!C:C,,0),"")*Sheet1!$J100</f>
        <v>22.8</v>
      </c>
      <c r="L100" s="15"/>
      <c r="M100" s="15"/>
      <c r="N100" s="16">
        <f>IFERROR(_xlfn.XLOOKUP(I100,'Input cost'!B:B,'Input cost'!C:C,,0),"")*Sheet1!$M100</f>
        <v>0</v>
      </c>
      <c r="O100" s="15"/>
      <c r="P100" s="16"/>
      <c r="Q100" s="16">
        <f>IFERROR(_xlfn.XLOOKUP(I100,'Input cost'!B:B,'Input cost'!C:C,,0),"")*Sheet1!$P100</f>
        <v>0</v>
      </c>
      <c r="R100" s="15"/>
      <c r="S100" s="16"/>
      <c r="T100" s="16">
        <f>IFERROR(_xlfn.XLOOKUP(I100,'Input cost'!B:B,'Input cost'!C:C,,0),"")*Sheet1!$S100</f>
        <v>0</v>
      </c>
      <c r="U100" s="17">
        <f t="shared" si="3"/>
        <v>24.18</v>
      </c>
    </row>
    <row r="101" spans="2:21" x14ac:dyDescent="0.3">
      <c r="B101" s="10">
        <f>+[1]report!A111</f>
        <v>99</v>
      </c>
      <c r="C101" s="11" t="str">
        <f>+[1]report!B111</f>
        <v xml:space="preserve">Urea  </v>
      </c>
      <c r="D101" s="20">
        <f>+[1]report!M111</f>
        <v>2969.9799999999996</v>
      </c>
      <c r="E101" s="11" t="s">
        <v>88</v>
      </c>
      <c r="F101" s="11"/>
      <c r="G101" s="11">
        <f>+Sheet1!$F101*$G$1</f>
        <v>0</v>
      </c>
      <c r="H101" s="11"/>
      <c r="I101" s="11" t="s">
        <v>14</v>
      </c>
      <c r="J101" s="11">
        <v>0.1</v>
      </c>
      <c r="K101" s="12">
        <f>IFERROR(_xlfn.XLOOKUP(I101,'Input cost'!B:B,'Input cost'!C:C,,0),"")*Sheet1!$J101</f>
        <v>23</v>
      </c>
      <c r="L101" s="11"/>
      <c r="M101" s="11"/>
      <c r="N101" s="12">
        <f>IFERROR(_xlfn.XLOOKUP(I101,'Input cost'!B:B,'Input cost'!C:C,,0),"")*Sheet1!$M101</f>
        <v>0</v>
      </c>
      <c r="O101" s="11"/>
      <c r="P101" s="12"/>
      <c r="Q101" s="12">
        <f>IFERROR(_xlfn.XLOOKUP(I101,'Input cost'!B:B,'Input cost'!C:C,,0),"")*Sheet1!$P101</f>
        <v>0</v>
      </c>
      <c r="R101" s="11"/>
      <c r="S101" s="12"/>
      <c r="T101" s="12">
        <f>IFERROR(_xlfn.XLOOKUP(I101,'Input cost'!B:B,'Input cost'!C:C,,0),"")*Sheet1!$S101</f>
        <v>0</v>
      </c>
      <c r="U101" s="13">
        <f t="shared" si="3"/>
        <v>23</v>
      </c>
    </row>
    <row r="102" spans="2:21" x14ac:dyDescent="0.3">
      <c r="B102" s="14">
        <f>+[1]report!A112</f>
        <v>100</v>
      </c>
      <c r="C102" s="15" t="str">
        <f>+[1]report!B112</f>
        <v>MKP</v>
      </c>
      <c r="D102" s="20">
        <f>+[1]report!M112</f>
        <v>2532.4499999999998</v>
      </c>
      <c r="E102" s="11" t="s">
        <v>88</v>
      </c>
      <c r="F102" s="15"/>
      <c r="G102" s="15">
        <f>+Sheet1!$F102*$G$1</f>
        <v>0</v>
      </c>
      <c r="H102" s="15"/>
      <c r="I102" s="15" t="s">
        <v>83</v>
      </c>
      <c r="J102" s="15">
        <v>5</v>
      </c>
      <c r="K102" s="16">
        <f>IFERROR(_xlfn.XLOOKUP(I102,'Input cost'!B:B,'Input cost'!C:C,,0),"")*Sheet1!$J102</f>
        <v>10</v>
      </c>
      <c r="L102" s="15"/>
      <c r="M102" s="15"/>
      <c r="N102" s="16">
        <f>IFERROR(_xlfn.XLOOKUP(I102,'Input cost'!B:B,'Input cost'!C:C,,0),"")*Sheet1!$M102</f>
        <v>0</v>
      </c>
      <c r="O102" s="15"/>
      <c r="P102" s="16"/>
      <c r="Q102" s="16">
        <f>IFERROR(_xlfn.XLOOKUP(I102,'Input cost'!B:B,'Input cost'!C:C,,0),"")*Sheet1!$P102</f>
        <v>0</v>
      </c>
      <c r="R102" s="15"/>
      <c r="S102" s="16"/>
      <c r="T102" s="16">
        <f>IFERROR(_xlfn.XLOOKUP(I102,'Input cost'!B:B,'Input cost'!C:C,,0),"")*Sheet1!$S102</f>
        <v>0</v>
      </c>
      <c r="U102" s="17">
        <f t="shared" si="3"/>
        <v>10</v>
      </c>
    </row>
    <row r="103" spans="2:21" x14ac:dyDescent="0.3">
      <c r="B103" s="10">
        <f>+[1]report!A113</f>
        <v>101</v>
      </c>
      <c r="C103" s="11" t="str">
        <f>+[1]report!B113</f>
        <v>2nd Agil extra(Ltr)</v>
      </c>
      <c r="D103" s="20">
        <f>+[1]report!M113</f>
        <v>10.16</v>
      </c>
      <c r="E103" s="11" t="s">
        <v>88</v>
      </c>
      <c r="F103" s="11">
        <v>1.5</v>
      </c>
      <c r="G103" s="11">
        <f>+Sheet1!$F103*$G$1</f>
        <v>1.3800000000000001</v>
      </c>
      <c r="H103" s="11"/>
      <c r="I103" s="2" t="s">
        <v>81</v>
      </c>
      <c r="J103" s="11">
        <v>0.8</v>
      </c>
      <c r="K103" s="12">
        <f>IFERROR(_xlfn.XLOOKUP(I103,'Input cost'!B:B,'Input cost'!C:C,,0),"")*Sheet1!$J103</f>
        <v>21.6</v>
      </c>
      <c r="L103" s="11"/>
      <c r="M103" s="11"/>
      <c r="N103" s="12">
        <f>IFERROR(_xlfn.XLOOKUP(I103,'Input cost'!B:B,'Input cost'!C:C,,0),"")*Sheet1!$M103</f>
        <v>0</v>
      </c>
      <c r="O103" s="11"/>
      <c r="P103" s="12"/>
      <c r="Q103" s="12">
        <f>IFERROR(_xlfn.XLOOKUP(I103,'Input cost'!B:B,'Input cost'!C:C,,0),"")*Sheet1!$P103</f>
        <v>0</v>
      </c>
      <c r="R103" s="11"/>
      <c r="S103" s="12"/>
      <c r="T103" s="12">
        <f>IFERROR(_xlfn.XLOOKUP(I103,'Input cost'!B:B,'Input cost'!C:C,,0),"")*Sheet1!$S103</f>
        <v>0</v>
      </c>
      <c r="U103" s="13">
        <f t="shared" si="3"/>
        <v>22.98</v>
      </c>
    </row>
    <row r="104" spans="2:21" x14ac:dyDescent="0.3">
      <c r="B104" s="14">
        <f>+[1]report!A114</f>
        <v>102</v>
      </c>
      <c r="C104" s="15" t="str">
        <f>+[1]report!B114</f>
        <v>4nd Green lacewing eggs</v>
      </c>
      <c r="D104" s="20">
        <f>+[1]report!M114</f>
        <v>3538.7799999999997</v>
      </c>
      <c r="E104" s="11" t="s">
        <v>87</v>
      </c>
      <c r="F104" s="15"/>
      <c r="G104" s="15">
        <f>+Sheet1!$F104*$G$1</f>
        <v>0</v>
      </c>
      <c r="H104" s="15"/>
      <c r="I104" s="15" t="s">
        <v>90</v>
      </c>
      <c r="J104" s="15">
        <v>1000</v>
      </c>
      <c r="K104" s="16">
        <f>IFERROR(_xlfn.XLOOKUP(I104,'Input cost'!B:B,'Input cost'!C:C,,0),"")*Sheet1!$J104</f>
        <v>1.9652173913043478</v>
      </c>
      <c r="L104" s="15"/>
      <c r="M104" s="15"/>
      <c r="N104" s="16">
        <f>IFERROR(_xlfn.XLOOKUP(I104,'Input cost'!B:B,'Input cost'!C:C,,0),"")*Sheet1!$M104</f>
        <v>0</v>
      </c>
      <c r="O104" s="15"/>
      <c r="P104" s="16"/>
      <c r="Q104" s="16">
        <f>IFERROR(_xlfn.XLOOKUP(I104,'Input cost'!B:B,'Input cost'!C:C,,0),"")*Sheet1!$P104</f>
        <v>0</v>
      </c>
      <c r="R104" s="15"/>
      <c r="S104" s="16"/>
      <c r="T104" s="16">
        <f>IFERROR(_xlfn.XLOOKUP(I104,'Input cost'!B:B,'Input cost'!C:C,,0),"")*Sheet1!$S104</f>
        <v>0</v>
      </c>
      <c r="U104" s="17">
        <f t="shared" si="3"/>
        <v>1.9652173913043478</v>
      </c>
    </row>
    <row r="105" spans="2:21" x14ac:dyDescent="0.3">
      <c r="B105" s="10">
        <f>+[1]report!A115</f>
        <v>103</v>
      </c>
      <c r="C105" s="11" t="str">
        <f>+[1]report!B115</f>
        <v>2nd-Sulphur powder Sprinkling</v>
      </c>
      <c r="D105" s="20">
        <f>+[1]report!M115</f>
        <v>689.45000000000016</v>
      </c>
      <c r="E105" s="11" t="s">
        <v>88</v>
      </c>
      <c r="F105" s="11">
        <v>1</v>
      </c>
      <c r="G105" s="11">
        <f>+Sheet1!$F105*$G$1</f>
        <v>0.92</v>
      </c>
      <c r="H105" s="11"/>
      <c r="I105" s="3" t="s">
        <v>43</v>
      </c>
      <c r="J105" s="11">
        <v>10</v>
      </c>
      <c r="K105" s="12">
        <f>IFERROR(_xlfn.XLOOKUP(I105,'Input cost'!B:B,'Input cost'!C:C,,0),"")*Sheet1!$J105</f>
        <v>7</v>
      </c>
      <c r="L105" s="11"/>
      <c r="M105" s="11"/>
      <c r="N105" s="12">
        <f>IFERROR(_xlfn.XLOOKUP(I105,'Input cost'!B:B,'Input cost'!C:C,,0),"")*Sheet1!$M105</f>
        <v>0</v>
      </c>
      <c r="O105" s="11"/>
      <c r="P105" s="12"/>
      <c r="Q105" s="12">
        <f>IFERROR(_xlfn.XLOOKUP(I105,'Input cost'!B:B,'Input cost'!C:C,,0),"")*Sheet1!$P105</f>
        <v>0</v>
      </c>
      <c r="R105" s="11"/>
      <c r="S105" s="12"/>
      <c r="T105" s="12">
        <f>IFERROR(_xlfn.XLOOKUP(I105,'Input cost'!B:B,'Input cost'!C:C,,0),"")*Sheet1!$S105</f>
        <v>0</v>
      </c>
      <c r="U105" s="13">
        <f t="shared" si="3"/>
        <v>7.92</v>
      </c>
    </row>
    <row r="106" spans="2:21" x14ac:dyDescent="0.3">
      <c r="B106" s="14">
        <f>+[1]report!A116</f>
        <v>104</v>
      </c>
      <c r="C106" s="15" t="str">
        <f>+[1]report!B116</f>
        <v>Hilling Up+Urea</v>
      </c>
      <c r="D106" s="20">
        <f>+[1]report!M116</f>
        <v>32.33</v>
      </c>
      <c r="E106" s="11" t="s">
        <v>88</v>
      </c>
      <c r="F106" s="15">
        <v>1.5</v>
      </c>
      <c r="G106" s="15">
        <f>+Sheet1!$F106*$G$1</f>
        <v>1.3800000000000001</v>
      </c>
      <c r="H106" s="15"/>
      <c r="I106" s="15" t="s">
        <v>14</v>
      </c>
      <c r="J106" s="15">
        <v>0.1</v>
      </c>
      <c r="K106" s="16">
        <f>IFERROR(_xlfn.XLOOKUP(I106,'Input cost'!B:B,'Input cost'!C:C,,0),"")*Sheet1!$J106</f>
        <v>23</v>
      </c>
      <c r="L106" s="15"/>
      <c r="M106" s="15"/>
      <c r="N106" s="16">
        <f>IFERROR(_xlfn.XLOOKUP(I106,'Input cost'!B:B,'Input cost'!C:C,,0),"")*Sheet1!$M106</f>
        <v>0</v>
      </c>
      <c r="O106" s="15"/>
      <c r="P106" s="16"/>
      <c r="Q106" s="16">
        <f>IFERROR(_xlfn.XLOOKUP(I106,'Input cost'!B:B,'Input cost'!C:C,,0),"")*Sheet1!$P106</f>
        <v>0</v>
      </c>
      <c r="R106" s="15"/>
      <c r="S106" s="16"/>
      <c r="T106" s="16">
        <f>IFERROR(_xlfn.XLOOKUP(I106,'Input cost'!B:B,'Input cost'!C:C,,0),"")*Sheet1!$S106</f>
        <v>0</v>
      </c>
      <c r="U106" s="17">
        <f t="shared" si="3"/>
        <v>24.38</v>
      </c>
    </row>
    <row r="107" spans="2:21" x14ac:dyDescent="0.3">
      <c r="B107" s="10">
        <f>+[1]report!A117</f>
        <v>105</v>
      </c>
      <c r="C107" s="11" t="str">
        <f>+[1]report!B117</f>
        <v>2nd Lead-50</v>
      </c>
      <c r="D107" s="20">
        <f>+[1]report!M117</f>
        <v>36.229999999999997</v>
      </c>
      <c r="E107" s="11" t="s">
        <v>88</v>
      </c>
      <c r="F107" s="11">
        <v>1.5</v>
      </c>
      <c r="G107" s="11">
        <f>+Sheet1!$F107*$G$1</f>
        <v>1.3800000000000001</v>
      </c>
      <c r="H107" s="11"/>
      <c r="I107" s="15" t="s">
        <v>29</v>
      </c>
      <c r="J107" s="15">
        <v>0.6</v>
      </c>
      <c r="K107" s="12">
        <f>IFERROR(_xlfn.XLOOKUP(I107,'Input cost'!B:B,'Input cost'!C:C,,0),"")*Sheet1!$J107</f>
        <v>22.8</v>
      </c>
      <c r="L107" s="11"/>
      <c r="M107" s="11"/>
      <c r="N107" s="12">
        <f>IFERROR(_xlfn.XLOOKUP(I107,'Input cost'!B:B,'Input cost'!C:C,,0),"")*Sheet1!$M107</f>
        <v>0</v>
      </c>
      <c r="O107" s="11"/>
      <c r="P107" s="12"/>
      <c r="Q107" s="12">
        <f>IFERROR(_xlfn.XLOOKUP(I107,'Input cost'!B:B,'Input cost'!C:C,,0),"")*Sheet1!$P107</f>
        <v>0</v>
      </c>
      <c r="R107" s="11"/>
      <c r="S107" s="12"/>
      <c r="T107" s="12">
        <f>IFERROR(_xlfn.XLOOKUP(I107,'Input cost'!B:B,'Input cost'!C:C,,0),"")*Sheet1!$S107</f>
        <v>0</v>
      </c>
      <c r="U107" s="13">
        <f t="shared" si="3"/>
        <v>24.18</v>
      </c>
    </row>
    <row r="108" spans="2:21" x14ac:dyDescent="0.3">
      <c r="B108" s="14">
        <f>+[1]report!A118</f>
        <v>106</v>
      </c>
      <c r="C108" s="15" t="str">
        <f>+[1]report!B118</f>
        <v xml:space="preserve">2nd Urea  </v>
      </c>
      <c r="D108" s="20">
        <f>+[1]report!M118</f>
        <v>53.8</v>
      </c>
      <c r="E108" s="11" t="s">
        <v>88</v>
      </c>
      <c r="F108" s="15"/>
      <c r="G108" s="15">
        <f>+Sheet1!$F108*$G$1</f>
        <v>0</v>
      </c>
      <c r="H108" s="15"/>
      <c r="I108" s="15" t="s">
        <v>14</v>
      </c>
      <c r="J108" s="15">
        <v>0.1</v>
      </c>
      <c r="K108" s="16">
        <f>IFERROR(_xlfn.XLOOKUP(I108,'Input cost'!B:B,'Input cost'!C:C,,0),"")*Sheet1!$J108</f>
        <v>23</v>
      </c>
      <c r="L108" s="15"/>
      <c r="M108" s="15"/>
      <c r="N108" s="16">
        <f>IFERROR(_xlfn.XLOOKUP(I108,'Input cost'!B:B,'Input cost'!C:C,,0),"")*Sheet1!$M108</f>
        <v>0</v>
      </c>
      <c r="O108" s="15"/>
      <c r="P108" s="16"/>
      <c r="Q108" s="16">
        <f>IFERROR(_xlfn.XLOOKUP(I108,'Input cost'!B:B,'Input cost'!C:C,,0),"")*Sheet1!$P108</f>
        <v>0</v>
      </c>
      <c r="R108" s="15"/>
      <c r="S108" s="16"/>
      <c r="T108" s="16">
        <f>IFERROR(_xlfn.XLOOKUP(I108,'Input cost'!B:B,'Input cost'!C:C,,0),"")*Sheet1!$S108</f>
        <v>0</v>
      </c>
      <c r="U108" s="17">
        <f t="shared" si="3"/>
        <v>23</v>
      </c>
    </row>
    <row r="109" spans="2:21" x14ac:dyDescent="0.3">
      <c r="B109" s="10">
        <f>+[1]report!A119</f>
        <v>107</v>
      </c>
      <c r="C109" s="11" t="str">
        <f>+[1]report!B119</f>
        <v>2nd Zintrack</v>
      </c>
      <c r="D109" s="20">
        <f>+[1]report!M119</f>
        <v>128.54</v>
      </c>
      <c r="E109" s="11" t="s">
        <v>88</v>
      </c>
      <c r="F109" s="11"/>
      <c r="G109" s="11">
        <f>+Sheet1!$F109*$G$1</f>
        <v>0</v>
      </c>
      <c r="H109" s="11"/>
      <c r="I109" s="11" t="s">
        <v>82</v>
      </c>
      <c r="J109" s="11">
        <v>1</v>
      </c>
      <c r="K109" s="12">
        <f>IFERROR(_xlfn.XLOOKUP(I109,'Input cost'!B:B,'Input cost'!C:C,,0),"")*Sheet1!$J109</f>
        <v>4</v>
      </c>
      <c r="L109" s="11"/>
      <c r="M109" s="11"/>
      <c r="N109" s="12">
        <f>IFERROR(_xlfn.XLOOKUP(I109,'Input cost'!B:B,'Input cost'!C:C,,0),"")*Sheet1!$M109</f>
        <v>0</v>
      </c>
      <c r="O109" s="11"/>
      <c r="P109" s="12"/>
      <c r="Q109" s="12">
        <f>IFERROR(_xlfn.XLOOKUP(I109,'Input cost'!B:B,'Input cost'!C:C,,0),"")*Sheet1!$P109</f>
        <v>0</v>
      </c>
      <c r="R109" s="11"/>
      <c r="S109" s="12"/>
      <c r="T109" s="12">
        <f>IFERROR(_xlfn.XLOOKUP(I109,'Input cost'!B:B,'Input cost'!C:C,,0),"")*Sheet1!$S109</f>
        <v>0</v>
      </c>
      <c r="U109" s="13">
        <f t="shared" si="3"/>
        <v>4</v>
      </c>
    </row>
    <row r="110" spans="2:21" x14ac:dyDescent="0.3">
      <c r="B110" s="14">
        <f>+[1]report!A120</f>
        <v>108</v>
      </c>
      <c r="C110" s="15" t="str">
        <f>+[1]report!B120</f>
        <v xml:space="preserve">(After 1st Irrigation) Kultivatsya-4 /  </v>
      </c>
      <c r="D110" s="20">
        <f>+[1]report!M120</f>
        <v>3304.6200000000003</v>
      </c>
      <c r="E110" s="11" t="s">
        <v>86</v>
      </c>
      <c r="F110" s="15">
        <v>5</v>
      </c>
      <c r="G110" s="15">
        <f>+Sheet1!$F110*$G$1</f>
        <v>4.6000000000000005</v>
      </c>
      <c r="H110" s="15"/>
      <c r="I110" s="15"/>
      <c r="J110" s="15"/>
      <c r="K110" s="16">
        <f>IFERROR(_xlfn.XLOOKUP(I110,'Input cost'!B:B,'Input cost'!C:C,,0),"")*Sheet1!$J110</f>
        <v>0</v>
      </c>
      <c r="L110" s="15"/>
      <c r="M110" s="15"/>
      <c r="N110" s="16">
        <f>IFERROR(_xlfn.XLOOKUP(I110,'Input cost'!B:B,'Input cost'!C:C,,0),"")*Sheet1!$M110</f>
        <v>0</v>
      </c>
      <c r="O110" s="15"/>
      <c r="P110" s="16"/>
      <c r="Q110" s="16">
        <f>IFERROR(_xlfn.XLOOKUP(I110,'Input cost'!B:B,'Input cost'!C:C,,0),"")*Sheet1!$P110</f>
        <v>0</v>
      </c>
      <c r="R110" s="15"/>
      <c r="S110" s="16"/>
      <c r="T110" s="16">
        <f>IFERROR(_xlfn.XLOOKUP(I110,'Input cost'!B:B,'Input cost'!C:C,,0),"")*Sheet1!$S110</f>
        <v>0</v>
      </c>
      <c r="U110" s="17">
        <f t="shared" si="3"/>
        <v>4.6000000000000005</v>
      </c>
    </row>
    <row r="111" spans="2:21" x14ac:dyDescent="0.3">
      <c r="B111" s="10">
        <f>+[1]report!A121</f>
        <v>109</v>
      </c>
      <c r="C111" s="11" t="str">
        <f>+[1]report!B121</f>
        <v>Ploughing</v>
      </c>
      <c r="D111" s="20">
        <f>+[1]report!M121</f>
        <v>0</v>
      </c>
      <c r="E111" s="11" t="s">
        <v>86</v>
      </c>
      <c r="F111" s="11">
        <v>28</v>
      </c>
      <c r="G111" s="11">
        <f>+Sheet1!$F111*$G$1</f>
        <v>25.76</v>
      </c>
      <c r="H111" s="11"/>
      <c r="I111" s="11"/>
      <c r="J111" s="11"/>
      <c r="K111" s="12">
        <f>IFERROR(_xlfn.XLOOKUP(I111,'Input cost'!B:B,'Input cost'!C:C,,0),"")*Sheet1!$J111</f>
        <v>0</v>
      </c>
      <c r="L111" s="11"/>
      <c r="M111" s="11"/>
      <c r="N111" s="12">
        <f>IFERROR(_xlfn.XLOOKUP(I111,'Input cost'!B:B,'Input cost'!C:C,,0),"")*Sheet1!$M111</f>
        <v>0</v>
      </c>
      <c r="O111" s="11"/>
      <c r="P111" s="12"/>
      <c r="Q111" s="12">
        <f>IFERROR(_xlfn.XLOOKUP(I111,'Input cost'!B:B,'Input cost'!C:C,,0),"")*Sheet1!$P111</f>
        <v>0</v>
      </c>
      <c r="R111" s="11"/>
      <c r="S111" s="12"/>
      <c r="T111" s="12">
        <f>IFERROR(_xlfn.XLOOKUP(I111,'Input cost'!B:B,'Input cost'!C:C,,0),"")*Sheet1!$S111</f>
        <v>0</v>
      </c>
      <c r="U111" s="13">
        <f t="shared" si="3"/>
        <v>25.76</v>
      </c>
    </row>
    <row r="112" spans="2:21" x14ac:dyDescent="0.3">
      <c r="B112" s="14">
        <f>+[1]report!A122</f>
        <v>110</v>
      </c>
      <c r="C112" s="15" t="str">
        <f>+[1]report!B122</f>
        <v>3nd Trixogramma</v>
      </c>
      <c r="D112" s="20">
        <f>+[1]report!M122</f>
        <v>3596.49</v>
      </c>
      <c r="E112" s="11" t="s">
        <v>87</v>
      </c>
      <c r="F112" s="15"/>
      <c r="G112" s="15">
        <f>+Sheet1!$F112*$G$1</f>
        <v>0</v>
      </c>
      <c r="H112" s="15"/>
      <c r="I112" s="11" t="s">
        <v>89</v>
      </c>
      <c r="J112" s="15">
        <v>2</v>
      </c>
      <c r="K112" s="16">
        <f>IFERROR(_xlfn.XLOOKUP(I112,'Input cost'!B:B,'Input cost'!C:C,,0),"")*Sheet1!$J112</f>
        <v>1.4024347826086956</v>
      </c>
      <c r="L112" s="15"/>
      <c r="M112" s="15"/>
      <c r="N112" s="16">
        <f>IFERROR(_xlfn.XLOOKUP(I112,'Input cost'!B:B,'Input cost'!C:C,,0),"")*Sheet1!$M112</f>
        <v>0</v>
      </c>
      <c r="O112" s="15"/>
      <c r="P112" s="16"/>
      <c r="Q112" s="16">
        <f>IFERROR(_xlfn.XLOOKUP(I112,'Input cost'!B:B,'Input cost'!C:C,,0),"")*Sheet1!$P112</f>
        <v>0</v>
      </c>
      <c r="R112" s="15"/>
      <c r="S112" s="16"/>
      <c r="T112" s="16">
        <f>IFERROR(_xlfn.XLOOKUP(I112,'Input cost'!B:B,'Input cost'!C:C,,0),"")*Sheet1!$S112</f>
        <v>0</v>
      </c>
      <c r="U112" s="17">
        <f t="shared" si="3"/>
        <v>1.4024347826086956</v>
      </c>
    </row>
    <row r="113" spans="2:21" x14ac:dyDescent="0.3">
      <c r="B113" s="10">
        <f>+[1]report!A123</f>
        <v>111</v>
      </c>
      <c r="C113" s="11" t="str">
        <f>+[1]report!B123</f>
        <v>3nd Chipping</v>
      </c>
      <c r="D113" s="20">
        <f>+[1]report!M123</f>
        <v>1969.4799999999998</v>
      </c>
      <c r="E113" s="15" t="s">
        <v>87</v>
      </c>
      <c r="F113" s="11"/>
      <c r="G113" s="11">
        <f>+Sheet1!$F113*$G$1</f>
        <v>0</v>
      </c>
      <c r="H113" s="11">
        <v>13</v>
      </c>
      <c r="I113" s="11"/>
      <c r="J113" s="11"/>
      <c r="K113" s="12">
        <f>IFERROR(_xlfn.XLOOKUP(I113,'Input cost'!B:B,'Input cost'!C:C,,0),"")*Sheet1!$J113</f>
        <v>0</v>
      </c>
      <c r="L113" s="11"/>
      <c r="M113" s="11"/>
      <c r="N113" s="12">
        <f>IFERROR(_xlfn.XLOOKUP(I113,'Input cost'!B:B,'Input cost'!C:C,,0),"")*Sheet1!$M113</f>
        <v>0</v>
      </c>
      <c r="O113" s="11"/>
      <c r="P113" s="12"/>
      <c r="Q113" s="12">
        <f>IFERROR(_xlfn.XLOOKUP(I113,'Input cost'!B:B,'Input cost'!C:C,,0),"")*Sheet1!$P113</f>
        <v>0</v>
      </c>
      <c r="R113" s="11"/>
      <c r="S113" s="12"/>
      <c r="T113" s="12">
        <f>IFERROR(_xlfn.XLOOKUP(I113,'Input cost'!B:B,'Input cost'!C:C,,0),"")*Sheet1!$S113</f>
        <v>0</v>
      </c>
      <c r="U113" s="13">
        <f t="shared" si="3"/>
        <v>13</v>
      </c>
    </row>
    <row r="114" spans="2:21" x14ac:dyDescent="0.3">
      <c r="B114" s="14">
        <f>+[1]report!A124</f>
        <v>112</v>
      </c>
      <c r="C114" s="15" t="str">
        <f>+[1]report!B124</f>
        <v>Gabrobrakan</v>
      </c>
      <c r="D114" s="20">
        <f>+[1]report!M124</f>
        <v>3634.7699999999995</v>
      </c>
      <c r="E114" s="11" t="s">
        <v>87</v>
      </c>
      <c r="F114" s="15"/>
      <c r="G114" s="15">
        <f>+Sheet1!$F114*$G$1</f>
        <v>0</v>
      </c>
      <c r="H114" s="15"/>
      <c r="I114" s="15" t="s">
        <v>91</v>
      </c>
      <c r="J114" s="15">
        <v>1000</v>
      </c>
      <c r="K114" s="16">
        <f>IFERROR(_xlfn.XLOOKUP(I114,'Input cost'!B:B,'Input cost'!C:C,,0),"")*Sheet1!$J114</f>
        <v>3.9130434782608701</v>
      </c>
      <c r="L114" s="15"/>
      <c r="M114" s="15"/>
      <c r="N114" s="16">
        <f>IFERROR(_xlfn.XLOOKUP(I114,'Input cost'!B:B,'Input cost'!C:C,,0),"")*Sheet1!$M114</f>
        <v>0</v>
      </c>
      <c r="O114" s="15"/>
      <c r="P114" s="16"/>
      <c r="Q114" s="16">
        <f>IFERROR(_xlfn.XLOOKUP(I114,'Input cost'!B:B,'Input cost'!C:C,,0),"")*Sheet1!$P114</f>
        <v>0</v>
      </c>
      <c r="R114" s="15"/>
      <c r="S114" s="16"/>
      <c r="T114" s="16">
        <f>IFERROR(_xlfn.XLOOKUP(I114,'Input cost'!B:B,'Input cost'!C:C,,0),"")*Sheet1!$S114</f>
        <v>0</v>
      </c>
      <c r="U114" s="17">
        <f t="shared" si="3"/>
        <v>3.9130434782608701</v>
      </c>
    </row>
    <row r="115" spans="2:21" x14ac:dyDescent="0.3">
      <c r="B115" s="10">
        <f>+[1]report!A125</f>
        <v>113</v>
      </c>
      <c r="C115" s="11" t="str">
        <f>+[1]report!B125</f>
        <v>(After 1st Irrigation) 2-Kultivatsya-5</v>
      </c>
      <c r="D115" s="20">
        <f>+[1]report!M125</f>
        <v>2855</v>
      </c>
      <c r="E115" s="11" t="s">
        <v>86</v>
      </c>
      <c r="F115" s="11">
        <v>5</v>
      </c>
      <c r="G115" s="11">
        <f>+Sheet1!$F115*$G$1</f>
        <v>4.6000000000000005</v>
      </c>
      <c r="H115" s="11"/>
      <c r="I115" s="11"/>
      <c r="J115" s="11"/>
      <c r="K115" s="12">
        <f>IFERROR(_xlfn.XLOOKUP(I115,'Input cost'!B:B,'Input cost'!C:C,,0),"")*Sheet1!$J115</f>
        <v>0</v>
      </c>
      <c r="L115" s="11"/>
      <c r="M115" s="11"/>
      <c r="N115" s="12">
        <f>IFERROR(_xlfn.XLOOKUP(I115,'Input cost'!B:B,'Input cost'!C:C,,0),"")*Sheet1!$M115</f>
        <v>0</v>
      </c>
      <c r="O115" s="11"/>
      <c r="P115" s="12"/>
      <c r="Q115" s="12">
        <f>IFERROR(_xlfn.XLOOKUP(I115,'Input cost'!B:B,'Input cost'!C:C,,0),"")*Sheet1!$P115</f>
        <v>0</v>
      </c>
      <c r="R115" s="11"/>
      <c r="S115" s="12"/>
      <c r="T115" s="12">
        <f>IFERROR(_xlfn.XLOOKUP(I115,'Input cost'!B:B,'Input cost'!C:C,,0),"")*Sheet1!$S115</f>
        <v>0</v>
      </c>
      <c r="U115" s="13">
        <f t="shared" si="3"/>
        <v>4.6000000000000005</v>
      </c>
    </row>
    <row r="116" spans="2:21" x14ac:dyDescent="0.3">
      <c r="B116" s="14">
        <f>+[1]report!A126</f>
        <v>114</v>
      </c>
      <c r="C116" s="15" t="str">
        <f>+[1]report!B126</f>
        <v>2st Hilling Up+ silitra</v>
      </c>
      <c r="D116" s="20">
        <f>+[1]report!M126</f>
        <v>1664.27</v>
      </c>
      <c r="E116" s="11" t="s">
        <v>86</v>
      </c>
      <c r="F116" s="15">
        <v>17</v>
      </c>
      <c r="G116" s="15">
        <f>+Sheet1!$F116*$G$1</f>
        <v>15.64</v>
      </c>
      <c r="H116" s="15"/>
      <c r="I116" s="15"/>
      <c r="J116" s="15"/>
      <c r="K116" s="16">
        <f>IFERROR(_xlfn.XLOOKUP(I116,'Input cost'!B:B,'Input cost'!C:C,,0),"")*Sheet1!$J116</f>
        <v>0</v>
      </c>
      <c r="L116" s="15"/>
      <c r="M116" s="15"/>
      <c r="N116" s="16">
        <f>IFERROR(_xlfn.XLOOKUP(I116,'Input cost'!B:B,'Input cost'!C:C,,0),"")*Sheet1!$M116</f>
        <v>0</v>
      </c>
      <c r="O116" s="15"/>
      <c r="P116" s="16"/>
      <c r="Q116" s="16">
        <f>IFERROR(_xlfn.XLOOKUP(I116,'Input cost'!B:B,'Input cost'!C:C,,0),"")*Sheet1!$P116</f>
        <v>0</v>
      </c>
      <c r="R116" s="15"/>
      <c r="S116" s="16"/>
      <c r="T116" s="16">
        <f>IFERROR(_xlfn.XLOOKUP(I116,'Input cost'!B:B,'Input cost'!C:C,,0),"")*Sheet1!$S116</f>
        <v>0</v>
      </c>
      <c r="U116" s="17">
        <f t="shared" si="3"/>
        <v>15.64</v>
      </c>
    </row>
    <row r="117" spans="2:21" x14ac:dyDescent="0.3">
      <c r="B117" s="10">
        <f>+[1]report!A127</f>
        <v>115</v>
      </c>
      <c r="C117" s="11" t="str">
        <f>+[1]report!B127</f>
        <v xml:space="preserve">2-Cotton Irrigation </v>
      </c>
      <c r="D117" s="20">
        <f>+[1]report!M127</f>
        <v>3117.97</v>
      </c>
      <c r="E117" s="15" t="s">
        <v>87</v>
      </c>
      <c r="F117" s="11"/>
      <c r="G117" s="11">
        <f>+Sheet1!$F117*$G$1</f>
        <v>0</v>
      </c>
      <c r="H117" s="11">
        <v>17</v>
      </c>
      <c r="I117" s="11"/>
      <c r="J117" s="11"/>
      <c r="K117" s="12">
        <f>IFERROR(_xlfn.XLOOKUP(I117,'Input cost'!B:B,'Input cost'!C:C,,0),"")*Sheet1!$J117</f>
        <v>0</v>
      </c>
      <c r="L117" s="11"/>
      <c r="M117" s="11"/>
      <c r="N117" s="12">
        <f>IFERROR(_xlfn.XLOOKUP(I117,'Input cost'!B:B,'Input cost'!C:C,,0),"")*Sheet1!$M117</f>
        <v>0</v>
      </c>
      <c r="O117" s="11"/>
      <c r="P117" s="12"/>
      <c r="Q117" s="12">
        <f>IFERROR(_xlfn.XLOOKUP(I117,'Input cost'!B:B,'Input cost'!C:C,,0),"")*Sheet1!$P117</f>
        <v>0</v>
      </c>
      <c r="R117" s="11"/>
      <c r="S117" s="12"/>
      <c r="T117" s="12">
        <f>IFERROR(_xlfn.XLOOKUP(I117,'Input cost'!B:B,'Input cost'!C:C,,0),"")*Sheet1!$S117</f>
        <v>0</v>
      </c>
      <c r="U117" s="13">
        <f t="shared" si="3"/>
        <v>17</v>
      </c>
    </row>
    <row r="118" spans="2:21" x14ac:dyDescent="0.3">
      <c r="B118" s="14">
        <f>+[1]report!A128</f>
        <v>116</v>
      </c>
      <c r="C118" s="15" t="str">
        <f>+[1]report!B128</f>
        <v>Bioslip BT</v>
      </c>
      <c r="D118" s="20">
        <f>+[1]report!M128</f>
        <v>2542.5800000000004</v>
      </c>
      <c r="E118" s="11" t="s">
        <v>88</v>
      </c>
      <c r="F118" s="15">
        <v>1.5</v>
      </c>
      <c r="G118" s="15">
        <f>+Sheet1!$F118*$G$1</f>
        <v>1.3800000000000001</v>
      </c>
      <c r="H118" s="15"/>
      <c r="I118" s="15" t="s">
        <v>36</v>
      </c>
      <c r="J118" s="15">
        <v>1</v>
      </c>
      <c r="K118" s="16">
        <f>IFERROR(_xlfn.XLOOKUP(I118,'Input cost'!B:B,'Input cost'!C:C,,0),"")*Sheet1!$J118</f>
        <v>8</v>
      </c>
      <c r="L118" s="15"/>
      <c r="M118" s="15"/>
      <c r="N118" s="16">
        <f>IFERROR(_xlfn.XLOOKUP(I118,'Input cost'!B:B,'Input cost'!C:C,,0),"")*Sheet1!$M118</f>
        <v>0</v>
      </c>
      <c r="O118" s="15"/>
      <c r="P118" s="16"/>
      <c r="Q118" s="16">
        <f>IFERROR(_xlfn.XLOOKUP(I118,'Input cost'!B:B,'Input cost'!C:C,,0),"")*Sheet1!$P118</f>
        <v>0</v>
      </c>
      <c r="R118" s="15"/>
      <c r="S118" s="16"/>
      <c r="T118" s="16">
        <f>IFERROR(_xlfn.XLOOKUP(I118,'Input cost'!B:B,'Input cost'!C:C,,0),"")*Sheet1!$S118</f>
        <v>0</v>
      </c>
      <c r="U118" s="17">
        <f t="shared" si="3"/>
        <v>9.3800000000000008</v>
      </c>
    </row>
    <row r="119" spans="2:21" x14ac:dyDescent="0.3">
      <c r="B119" s="10">
        <f>+[1]report!A129</f>
        <v>117</v>
      </c>
      <c r="C119" s="11" t="str">
        <f>+[1]report!B129</f>
        <v>5nd Green lacewing eggs</v>
      </c>
      <c r="D119" s="20">
        <f>+[1]report!M129</f>
        <v>3299.86</v>
      </c>
      <c r="E119" s="11" t="s">
        <v>87</v>
      </c>
      <c r="F119" s="11"/>
      <c r="G119" s="11">
        <f>+Sheet1!$F119*$G$1</f>
        <v>0</v>
      </c>
      <c r="H119" s="11"/>
      <c r="I119" s="15" t="s">
        <v>90</v>
      </c>
      <c r="J119" s="15">
        <v>1000</v>
      </c>
      <c r="K119" s="12">
        <f>IFERROR(_xlfn.XLOOKUP(I119,'Input cost'!B:B,'Input cost'!C:C,,0),"")*Sheet1!$J119</f>
        <v>1.9652173913043478</v>
      </c>
      <c r="L119" s="11"/>
      <c r="M119" s="11"/>
      <c r="N119" s="12">
        <f>IFERROR(_xlfn.XLOOKUP(I119,'Input cost'!B:B,'Input cost'!C:C,,0),"")*Sheet1!$M119</f>
        <v>0</v>
      </c>
      <c r="O119" s="11"/>
      <c r="P119" s="12"/>
      <c r="Q119" s="12">
        <f>IFERROR(_xlfn.XLOOKUP(I119,'Input cost'!B:B,'Input cost'!C:C,,0),"")*Sheet1!$P119</f>
        <v>0</v>
      </c>
      <c r="R119" s="11"/>
      <c r="S119" s="12"/>
      <c r="T119" s="12">
        <f>IFERROR(_xlfn.XLOOKUP(I119,'Input cost'!B:B,'Input cost'!C:C,,0),"")*Sheet1!$S119</f>
        <v>0</v>
      </c>
      <c r="U119" s="13">
        <f t="shared" si="3"/>
        <v>1.9652173913043478</v>
      </c>
    </row>
    <row r="120" spans="2:21" x14ac:dyDescent="0.3">
      <c r="B120" s="14">
        <f>+[1]report!A130</f>
        <v>118</v>
      </c>
      <c r="C120" s="15" t="str">
        <f>+[1]report!B130</f>
        <v>Pix+selvet gold</v>
      </c>
      <c r="D120" s="20">
        <f>+[1]report!M130</f>
        <v>1913.85</v>
      </c>
      <c r="E120" s="11" t="s">
        <v>88</v>
      </c>
      <c r="F120" s="15"/>
      <c r="G120" s="15">
        <f>+Sheet1!$F120*$G$1</f>
        <v>0</v>
      </c>
      <c r="H120" s="15"/>
      <c r="I120" s="15" t="s">
        <v>37</v>
      </c>
      <c r="J120" s="15">
        <v>0.8</v>
      </c>
      <c r="K120" s="16">
        <f>IFERROR(_xlfn.XLOOKUP(I120,'Input cost'!B:B,'Input cost'!C:C,,0),"")*Sheet1!$J120</f>
        <v>4</v>
      </c>
      <c r="L120" s="15"/>
      <c r="M120" s="15"/>
      <c r="N120" s="16">
        <f>IFERROR(_xlfn.XLOOKUP(I120,'Input cost'!B:B,'Input cost'!C:C,,0),"")*Sheet1!$M120</f>
        <v>0</v>
      </c>
      <c r="O120" s="15"/>
      <c r="P120" s="16"/>
      <c r="Q120" s="16">
        <f>IFERROR(_xlfn.XLOOKUP(I120,'Input cost'!B:B,'Input cost'!C:C,,0),"")*Sheet1!$P120</f>
        <v>0</v>
      </c>
      <c r="R120" s="15"/>
      <c r="S120" s="16"/>
      <c r="T120" s="16">
        <f>IFERROR(_xlfn.XLOOKUP(I120,'Input cost'!B:B,'Input cost'!C:C,,0),"")*Sheet1!$S120</f>
        <v>0</v>
      </c>
      <c r="U120" s="17">
        <f t="shared" si="3"/>
        <v>4</v>
      </c>
    </row>
    <row r="121" spans="2:21" x14ac:dyDescent="0.3">
      <c r="B121" s="10">
        <f>+[1]report!A131</f>
        <v>119</v>
      </c>
      <c r="C121" s="11" t="str">
        <f>+[1]report!B131</f>
        <v>2nd MKP</v>
      </c>
      <c r="D121" s="20">
        <f>+[1]report!M131</f>
        <v>1236.98</v>
      </c>
      <c r="E121" s="11" t="s">
        <v>88</v>
      </c>
      <c r="F121" s="11">
        <v>1.5</v>
      </c>
      <c r="G121" s="11">
        <f>+Sheet1!$F121*$G$1</f>
        <v>1.3800000000000001</v>
      </c>
      <c r="H121" s="11"/>
      <c r="I121" s="11" t="s">
        <v>83</v>
      </c>
      <c r="J121" s="11">
        <v>5</v>
      </c>
      <c r="K121" s="12">
        <f>IFERROR(_xlfn.XLOOKUP(I121,'Input cost'!B:B,'Input cost'!C:C,,0),"")*Sheet1!$J121</f>
        <v>10</v>
      </c>
      <c r="L121" s="11"/>
      <c r="M121" s="11"/>
      <c r="N121" s="12">
        <f>IFERROR(_xlfn.XLOOKUP(I121,'Input cost'!B:B,'Input cost'!C:C,,0),"")*Sheet1!$M121</f>
        <v>0</v>
      </c>
      <c r="O121" s="11"/>
      <c r="P121" s="12"/>
      <c r="Q121" s="12">
        <f>IFERROR(_xlfn.XLOOKUP(I121,'Input cost'!B:B,'Input cost'!C:C,,0),"")*Sheet1!$P121</f>
        <v>0</v>
      </c>
      <c r="R121" s="11"/>
      <c r="S121" s="12"/>
      <c r="T121" s="12">
        <f>IFERROR(_xlfn.XLOOKUP(I121,'Input cost'!B:B,'Input cost'!C:C,,0),"")*Sheet1!$S121</f>
        <v>0</v>
      </c>
      <c r="U121" s="13">
        <f t="shared" si="3"/>
        <v>11.38</v>
      </c>
    </row>
    <row r="122" spans="2:21" x14ac:dyDescent="0.3">
      <c r="B122" s="14">
        <f>+[1]report!A132</f>
        <v>120</v>
      </c>
      <c r="C122" s="15" t="str">
        <f>+[1]report!B132</f>
        <v>2-Bioslip BW +Bioslip BT</v>
      </c>
      <c r="D122" s="20">
        <f>+[1]report!M132</f>
        <v>835.15</v>
      </c>
      <c r="E122" s="11" t="s">
        <v>88</v>
      </c>
      <c r="F122" s="15"/>
      <c r="G122" s="15">
        <f>+Sheet1!$F122*$G$1</f>
        <v>0</v>
      </c>
      <c r="H122" s="15"/>
      <c r="I122" s="11" t="s">
        <v>35</v>
      </c>
      <c r="J122" s="11">
        <v>2</v>
      </c>
      <c r="K122" s="16">
        <f>IFERROR(_xlfn.XLOOKUP(I122,'Input cost'!B:B,'Input cost'!C:C,,0),"")*Sheet1!$J122</f>
        <v>16</v>
      </c>
      <c r="L122" s="11" t="s">
        <v>36</v>
      </c>
      <c r="M122" s="11">
        <v>1</v>
      </c>
      <c r="N122" s="16">
        <f>IFERROR(_xlfn.XLOOKUP(I122,'Input cost'!B:B,'Input cost'!C:C,,0),"")*Sheet1!$M122</f>
        <v>8</v>
      </c>
      <c r="O122" s="15"/>
      <c r="P122" s="16"/>
      <c r="Q122" s="16">
        <f>IFERROR(_xlfn.XLOOKUP(I122,'Input cost'!B:B,'Input cost'!C:C,,0),"")*Sheet1!$P122</f>
        <v>0</v>
      </c>
      <c r="R122" s="15"/>
      <c r="S122" s="16"/>
      <c r="T122" s="16">
        <f>IFERROR(_xlfn.XLOOKUP(I122,'Input cost'!B:B,'Input cost'!C:C,,0),"")*Sheet1!$S122</f>
        <v>0</v>
      </c>
      <c r="U122" s="17">
        <f t="shared" si="3"/>
        <v>24</v>
      </c>
    </row>
    <row r="123" spans="2:21" x14ac:dyDescent="0.3">
      <c r="B123" s="10">
        <f>+[1]report!A133</f>
        <v>121</v>
      </c>
      <c r="C123" s="11" t="str">
        <f>+[1]report!B133</f>
        <v>2nd Gabrobrakan</v>
      </c>
      <c r="D123" s="20">
        <f>+[1]report!M133</f>
        <v>3469.57</v>
      </c>
      <c r="E123" s="11" t="s">
        <v>87</v>
      </c>
      <c r="F123" s="11"/>
      <c r="G123" s="11">
        <f>+Sheet1!$F123*$G$1</f>
        <v>0</v>
      </c>
      <c r="H123" s="11"/>
      <c r="I123" s="15" t="s">
        <v>91</v>
      </c>
      <c r="J123" s="15">
        <v>1000</v>
      </c>
      <c r="K123" s="12">
        <f>IFERROR(_xlfn.XLOOKUP(I123,'Input cost'!B:B,'Input cost'!C:C,,0),"")*Sheet1!$J123</f>
        <v>3.9130434782608701</v>
      </c>
      <c r="L123" s="11"/>
      <c r="M123" s="11"/>
      <c r="N123" s="12">
        <f>IFERROR(_xlfn.XLOOKUP(I123,'Input cost'!B:B,'Input cost'!C:C,,0),"")*Sheet1!$M123</f>
        <v>0</v>
      </c>
      <c r="O123" s="11"/>
      <c r="P123" s="12"/>
      <c r="Q123" s="12">
        <f>IFERROR(_xlfn.XLOOKUP(I123,'Input cost'!B:B,'Input cost'!C:C,,0),"")*Sheet1!$P123</f>
        <v>0</v>
      </c>
      <c r="R123" s="11"/>
      <c r="S123" s="12"/>
      <c r="T123" s="12">
        <f>IFERROR(_xlfn.XLOOKUP(I123,'Input cost'!B:B,'Input cost'!C:C,,0),"")*Sheet1!$S123</f>
        <v>0</v>
      </c>
      <c r="U123" s="13">
        <f t="shared" si="3"/>
        <v>3.9130434782608701</v>
      </c>
    </row>
    <row r="124" spans="2:21" x14ac:dyDescent="0.3">
      <c r="B124" s="14">
        <f>+[1]report!A134</f>
        <v>122</v>
      </c>
      <c r="C124" s="15" t="str">
        <f>+[1]report!B134</f>
        <v>4nd Trixogramma</v>
      </c>
      <c r="D124" s="20">
        <f>+[1]report!M134</f>
        <v>3447.57</v>
      </c>
      <c r="E124" s="11" t="s">
        <v>87</v>
      </c>
      <c r="F124" s="15"/>
      <c r="G124" s="15">
        <f>+Sheet1!$F124*$G$1</f>
        <v>0</v>
      </c>
      <c r="H124" s="15"/>
      <c r="I124" s="11" t="s">
        <v>89</v>
      </c>
      <c r="J124" s="15">
        <v>2</v>
      </c>
      <c r="K124" s="16">
        <f>IFERROR(_xlfn.XLOOKUP(I124,'Input cost'!B:B,'Input cost'!C:C,,0),"")*Sheet1!$J124</f>
        <v>1.4024347826086956</v>
      </c>
      <c r="L124" s="15"/>
      <c r="M124" s="15"/>
      <c r="N124" s="16">
        <f>IFERROR(_xlfn.XLOOKUP(I124,'Input cost'!B:B,'Input cost'!C:C,,0),"")*Sheet1!$M124</f>
        <v>0</v>
      </c>
      <c r="O124" s="15"/>
      <c r="P124" s="16"/>
      <c r="Q124" s="16">
        <f>IFERROR(_xlfn.XLOOKUP(I124,'Input cost'!B:B,'Input cost'!C:C,,0),"")*Sheet1!$P124</f>
        <v>0</v>
      </c>
      <c r="R124" s="15"/>
      <c r="S124" s="16"/>
      <c r="T124" s="16">
        <f>IFERROR(_xlfn.XLOOKUP(I124,'Input cost'!B:B,'Input cost'!C:C,,0),"")*Sheet1!$S124</f>
        <v>0</v>
      </c>
      <c r="U124" s="17">
        <f t="shared" si="3"/>
        <v>1.4024347826086956</v>
      </c>
    </row>
    <row r="125" spans="2:21" x14ac:dyDescent="0.3">
      <c r="B125" s="10">
        <f>+[1]report!A135</f>
        <v>123</v>
      </c>
      <c r="C125" s="11" t="str">
        <f>+[1]report!B135</f>
        <v>Nipping</v>
      </c>
      <c r="D125" s="20">
        <f>+[1]report!M135</f>
        <v>1637.65</v>
      </c>
      <c r="E125" s="15" t="s">
        <v>87</v>
      </c>
      <c r="F125" s="11"/>
      <c r="G125" s="11">
        <f>+Sheet1!$F125*$G$1</f>
        <v>0</v>
      </c>
      <c r="H125" s="11">
        <v>12</v>
      </c>
      <c r="I125" s="11"/>
      <c r="J125" s="11"/>
      <c r="K125" s="12">
        <f>IFERROR(_xlfn.XLOOKUP(I125,'Input cost'!B:B,'Input cost'!C:C,,0),"")*Sheet1!$J125</f>
        <v>0</v>
      </c>
      <c r="L125" s="11"/>
      <c r="M125" s="11"/>
      <c r="N125" s="12">
        <f>IFERROR(_xlfn.XLOOKUP(I125,'Input cost'!B:B,'Input cost'!C:C,,0),"")*Sheet1!$M125</f>
        <v>0</v>
      </c>
      <c r="O125" s="11"/>
      <c r="P125" s="12"/>
      <c r="Q125" s="12">
        <f>IFERROR(_xlfn.XLOOKUP(I125,'Input cost'!B:B,'Input cost'!C:C,,0),"")*Sheet1!$P125</f>
        <v>0</v>
      </c>
      <c r="R125" s="11"/>
      <c r="S125" s="12"/>
      <c r="T125" s="12">
        <f>IFERROR(_xlfn.XLOOKUP(I125,'Input cost'!B:B,'Input cost'!C:C,,0),"")*Sheet1!$S125</f>
        <v>0</v>
      </c>
      <c r="U125" s="13">
        <f t="shared" si="3"/>
        <v>12</v>
      </c>
    </row>
    <row r="126" spans="2:21" x14ac:dyDescent="0.3">
      <c r="B126" s="14">
        <f>+[1]report!A136</f>
        <v>124</v>
      </c>
      <c r="C126" s="15" t="str">
        <f>+[1]report!B136</f>
        <v>(After 2st Irrigation) 1-Kultivatsya-6</v>
      </c>
      <c r="D126" s="20">
        <f>+[1]report!M136</f>
        <v>1915.89</v>
      </c>
      <c r="E126" s="11" t="s">
        <v>86</v>
      </c>
      <c r="F126" s="15">
        <v>5</v>
      </c>
      <c r="G126" s="15">
        <f>+Sheet1!$F126*$G$1</f>
        <v>4.6000000000000005</v>
      </c>
      <c r="H126" s="15"/>
      <c r="I126" s="15"/>
      <c r="J126" s="15"/>
      <c r="K126" s="16">
        <f>IFERROR(_xlfn.XLOOKUP(I126,'Input cost'!B:B,'Input cost'!C:C,,0),"")*Sheet1!$J126</f>
        <v>0</v>
      </c>
      <c r="L126" s="15"/>
      <c r="M126" s="15"/>
      <c r="N126" s="16">
        <f>IFERROR(_xlfn.XLOOKUP(I126,'Input cost'!B:B,'Input cost'!C:C,,0),"")*Sheet1!$M126</f>
        <v>0</v>
      </c>
      <c r="O126" s="15"/>
      <c r="P126" s="16"/>
      <c r="Q126" s="16">
        <f>IFERROR(_xlfn.XLOOKUP(I126,'Input cost'!B:B,'Input cost'!C:C,,0),"")*Sheet1!$P126</f>
        <v>0</v>
      </c>
      <c r="R126" s="15"/>
      <c r="S126" s="16"/>
      <c r="T126" s="16">
        <f>IFERROR(_xlfn.XLOOKUP(I126,'Input cost'!B:B,'Input cost'!C:C,,0),"")*Sheet1!$S126</f>
        <v>0</v>
      </c>
      <c r="U126" s="17">
        <f t="shared" si="3"/>
        <v>4.6000000000000005</v>
      </c>
    </row>
    <row r="127" spans="2:21" x14ac:dyDescent="0.3">
      <c r="B127" s="10">
        <f>+[1]report!A137</f>
        <v>125</v>
      </c>
      <c r="C127" s="11" t="str">
        <f>+[1]report!B137</f>
        <v>3nd MKP</v>
      </c>
      <c r="D127" s="20">
        <f>+[1]report!M137</f>
        <v>318.47000000000003</v>
      </c>
      <c r="E127" s="11" t="s">
        <v>88</v>
      </c>
      <c r="F127" s="11"/>
      <c r="G127" s="11">
        <f>+Sheet1!$F127*$G$1</f>
        <v>0</v>
      </c>
      <c r="H127" s="11"/>
      <c r="I127" s="11" t="s">
        <v>83</v>
      </c>
      <c r="J127" s="11">
        <v>5</v>
      </c>
      <c r="K127" s="12">
        <f>IFERROR(_xlfn.XLOOKUP(I127,'Input cost'!B:B,'Input cost'!C:C,,0),"")*Sheet1!$J127</f>
        <v>10</v>
      </c>
      <c r="L127" s="11"/>
      <c r="M127" s="11"/>
      <c r="N127" s="12">
        <f>IFERROR(_xlfn.XLOOKUP(I127,'Input cost'!B:B,'Input cost'!C:C,,0),"")*Sheet1!$M127</f>
        <v>0</v>
      </c>
      <c r="O127" s="11"/>
      <c r="P127" s="12"/>
      <c r="Q127" s="12">
        <f>IFERROR(_xlfn.XLOOKUP(I127,'Input cost'!B:B,'Input cost'!C:C,,0),"")*Sheet1!$P127</f>
        <v>0</v>
      </c>
      <c r="R127" s="11"/>
      <c r="S127" s="12"/>
      <c r="T127" s="12">
        <f>IFERROR(_xlfn.XLOOKUP(I127,'Input cost'!B:B,'Input cost'!C:C,,0),"")*Sheet1!$S127</f>
        <v>0</v>
      </c>
      <c r="U127" s="13">
        <f t="shared" si="3"/>
        <v>10</v>
      </c>
    </row>
    <row r="128" spans="2:21" x14ac:dyDescent="0.3">
      <c r="B128" s="14">
        <f>+[1]report!A138</f>
        <v>126</v>
      </c>
      <c r="C128" s="15" t="str">
        <f>+[1]report!B138</f>
        <v>2st Hilling Up+ Potassium</v>
      </c>
      <c r="D128" s="20">
        <f>+[1]report!M138</f>
        <v>243.95000000000002</v>
      </c>
      <c r="E128" s="11" t="s">
        <v>88</v>
      </c>
      <c r="F128" s="15">
        <v>17</v>
      </c>
      <c r="G128" s="15">
        <f>+Sheet1!$F128*$G$1</f>
        <v>15.64</v>
      </c>
      <c r="H128" s="15"/>
      <c r="I128" s="15" t="s">
        <v>12</v>
      </c>
      <c r="J128" s="15">
        <v>0.1</v>
      </c>
      <c r="K128" s="16">
        <f>IFERROR(_xlfn.XLOOKUP(I128,'Input cost'!B:B,'Input cost'!C:C,,0),"")*Sheet1!$J128</f>
        <v>18</v>
      </c>
      <c r="L128" s="15"/>
      <c r="M128" s="15"/>
      <c r="N128" s="16">
        <f>IFERROR(_xlfn.XLOOKUP(I128,'Input cost'!B:B,'Input cost'!C:C,,0),"")*Sheet1!$M128</f>
        <v>0</v>
      </c>
      <c r="O128" s="15"/>
      <c r="P128" s="16"/>
      <c r="Q128" s="16">
        <f>IFERROR(_xlfn.XLOOKUP(I128,'Input cost'!B:B,'Input cost'!C:C,,0),"")*Sheet1!$P128</f>
        <v>0</v>
      </c>
      <c r="R128" s="15"/>
      <c r="S128" s="16"/>
      <c r="T128" s="16">
        <f>IFERROR(_xlfn.XLOOKUP(I128,'Input cost'!B:B,'Input cost'!C:C,,0),"")*Sheet1!$S128</f>
        <v>0</v>
      </c>
      <c r="U128" s="17">
        <f t="shared" si="3"/>
        <v>33.64</v>
      </c>
    </row>
    <row r="129" spans="2:21" x14ac:dyDescent="0.3">
      <c r="B129" s="10">
        <f>+[1]report!A139</f>
        <v>127</v>
      </c>
      <c r="C129" s="11" t="str">
        <f>+[1]report!B139</f>
        <v>(After 2st Irrigation) 2-Kultivatsya-7</v>
      </c>
      <c r="D129" s="20">
        <f>+[1]report!M139</f>
        <v>273.65000000000003</v>
      </c>
      <c r="E129" s="11" t="s">
        <v>86</v>
      </c>
      <c r="F129" s="11">
        <v>5</v>
      </c>
      <c r="G129" s="11">
        <f>+Sheet1!$F129*$G$1</f>
        <v>4.6000000000000005</v>
      </c>
      <c r="H129" s="11"/>
      <c r="I129" s="11"/>
      <c r="J129" s="11"/>
      <c r="K129" s="12">
        <f>IFERROR(_xlfn.XLOOKUP(I129,'Input cost'!B:B,'Input cost'!C:C,,0),"")*Sheet1!$J129</f>
        <v>0</v>
      </c>
      <c r="L129" s="11"/>
      <c r="M129" s="11"/>
      <c r="N129" s="12">
        <f>IFERROR(_xlfn.XLOOKUP(I129,'Input cost'!B:B,'Input cost'!C:C,,0),"")*Sheet1!$M129</f>
        <v>0</v>
      </c>
      <c r="O129" s="11"/>
      <c r="P129" s="12"/>
      <c r="Q129" s="12">
        <f>IFERROR(_xlfn.XLOOKUP(I129,'Input cost'!B:B,'Input cost'!C:C,,0),"")*Sheet1!$P129</f>
        <v>0</v>
      </c>
      <c r="R129" s="11"/>
      <c r="S129" s="12"/>
      <c r="T129" s="12">
        <f>IFERROR(_xlfn.XLOOKUP(I129,'Input cost'!B:B,'Input cost'!C:C,,0),"")*Sheet1!$S129</f>
        <v>0</v>
      </c>
      <c r="U129" s="13">
        <f t="shared" si="3"/>
        <v>4.6000000000000005</v>
      </c>
    </row>
    <row r="130" spans="2:21" x14ac:dyDescent="0.3">
      <c r="B130" s="14">
        <f>+[1]report!A140</f>
        <v>128</v>
      </c>
      <c r="C130" s="15" t="str">
        <f>+[1]report!B140</f>
        <v>3-Bioslip BW +Bioslip BT</v>
      </c>
      <c r="D130" s="20">
        <f>+[1]report!M140</f>
        <v>80.5</v>
      </c>
      <c r="E130" s="11" t="s">
        <v>88</v>
      </c>
      <c r="F130" s="15">
        <v>1.5</v>
      </c>
      <c r="G130" s="15">
        <f>+Sheet1!$F130*$G$1</f>
        <v>1.3800000000000001</v>
      </c>
      <c r="H130" s="15"/>
      <c r="I130" s="11" t="s">
        <v>35</v>
      </c>
      <c r="J130" s="11">
        <v>2</v>
      </c>
      <c r="K130" s="16">
        <f>IFERROR(_xlfn.XLOOKUP(I130,'Input cost'!B:B,'Input cost'!C:C,,0),"")*Sheet1!$J130</f>
        <v>16</v>
      </c>
      <c r="L130" s="11" t="s">
        <v>36</v>
      </c>
      <c r="M130" s="11">
        <v>1</v>
      </c>
      <c r="N130" s="16">
        <f>IFERROR(_xlfn.XLOOKUP(I130,'Input cost'!B:B,'Input cost'!C:C,,0),"")*Sheet1!$M130</f>
        <v>8</v>
      </c>
      <c r="O130" s="15"/>
      <c r="P130" s="16"/>
      <c r="Q130" s="16">
        <f>IFERROR(_xlfn.XLOOKUP(I130,'Input cost'!B:B,'Input cost'!C:C,,0),"")*Sheet1!$P130</f>
        <v>0</v>
      </c>
      <c r="R130" s="15"/>
      <c r="S130" s="16"/>
      <c r="T130" s="16">
        <f>IFERROR(_xlfn.XLOOKUP(I130,'Input cost'!B:B,'Input cost'!C:C,,0),"")*Sheet1!$S130</f>
        <v>0</v>
      </c>
      <c r="U130" s="17">
        <f t="shared" si="3"/>
        <v>25.38</v>
      </c>
    </row>
    <row r="131" spans="2:21" x14ac:dyDescent="0.3">
      <c r="B131" s="10">
        <f>+[1]report!A141</f>
        <v>129</v>
      </c>
      <c r="C131" s="11" t="str">
        <f>+[1]report!B141</f>
        <v xml:space="preserve">3st-Cotton Irrigation </v>
      </c>
      <c r="D131" s="20">
        <f>+[1]report!M141</f>
        <v>1187.32</v>
      </c>
      <c r="E131" s="15" t="s">
        <v>87</v>
      </c>
      <c r="F131" s="11"/>
      <c r="G131" s="11">
        <f>+Sheet1!$F131*$G$1</f>
        <v>0</v>
      </c>
      <c r="H131" s="11">
        <v>17</v>
      </c>
      <c r="I131" s="11"/>
      <c r="J131" s="11"/>
      <c r="K131" s="12">
        <f>IFERROR(_xlfn.XLOOKUP(I131,'Input cost'!B:B,'Input cost'!C:C,,0),"")*Sheet1!$J131</f>
        <v>0</v>
      </c>
      <c r="L131" s="11"/>
      <c r="M131" s="11"/>
      <c r="N131" s="12">
        <f>IFERROR(_xlfn.XLOOKUP(I131,'Input cost'!B:B,'Input cost'!C:C,,0),"")*Sheet1!$M131</f>
        <v>0</v>
      </c>
      <c r="O131" s="11"/>
      <c r="P131" s="12"/>
      <c r="Q131" s="12">
        <f>IFERROR(_xlfn.XLOOKUP(I131,'Input cost'!B:B,'Input cost'!C:C,,0),"")*Sheet1!$P131</f>
        <v>0</v>
      </c>
      <c r="R131" s="11"/>
      <c r="S131" s="12"/>
      <c r="T131" s="12">
        <f>IFERROR(_xlfn.XLOOKUP(I131,'Input cost'!B:B,'Input cost'!C:C,,0),"")*Sheet1!$S131</f>
        <v>0</v>
      </c>
      <c r="U131" s="13">
        <f t="shared" ref="U131:U162" si="4">+SUM(G131,H131,K131,N131,Q131,T131)</f>
        <v>17</v>
      </c>
    </row>
    <row r="132" spans="2:21" x14ac:dyDescent="0.3">
      <c r="B132" s="14">
        <f>+[1]report!A142</f>
        <v>130</v>
      </c>
      <c r="C132" s="15" t="str">
        <f>+[1]report!B142</f>
        <v>3nd Gabrobrakan</v>
      </c>
      <c r="D132" s="20">
        <f>+[1]report!M142</f>
        <v>3468.61</v>
      </c>
      <c r="E132" s="11" t="s">
        <v>87</v>
      </c>
      <c r="F132" s="15"/>
      <c r="G132" s="15">
        <f>+Sheet1!$F132*$G$1</f>
        <v>0</v>
      </c>
      <c r="H132" s="15"/>
      <c r="I132" s="15" t="s">
        <v>91</v>
      </c>
      <c r="J132" s="15">
        <v>1000</v>
      </c>
      <c r="K132" s="16">
        <f>IFERROR(_xlfn.XLOOKUP(I132,'Input cost'!B:B,'Input cost'!C:C,,0),"")*Sheet1!$J132</f>
        <v>3.9130434782608701</v>
      </c>
      <c r="L132" s="15"/>
      <c r="M132" s="15"/>
      <c r="N132" s="16">
        <f>IFERROR(_xlfn.XLOOKUP(I132,'Input cost'!B:B,'Input cost'!C:C,,0),"")*Sheet1!$M132</f>
        <v>0</v>
      </c>
      <c r="O132" s="15"/>
      <c r="P132" s="16"/>
      <c r="Q132" s="16">
        <f>IFERROR(_xlfn.XLOOKUP(I132,'Input cost'!B:B,'Input cost'!C:C,,0),"")*Sheet1!$P132</f>
        <v>0</v>
      </c>
      <c r="R132" s="15"/>
      <c r="S132" s="16"/>
      <c r="T132" s="16">
        <f>IFERROR(_xlfn.XLOOKUP(I132,'Input cost'!B:B,'Input cost'!C:C,,0),"")*Sheet1!$S132</f>
        <v>0</v>
      </c>
      <c r="U132" s="17">
        <f t="shared" si="4"/>
        <v>3.9130434782608701</v>
      </c>
    </row>
    <row r="133" spans="2:21" x14ac:dyDescent="0.3">
      <c r="B133" s="10">
        <f>+[1]report!A143</f>
        <v>131</v>
      </c>
      <c r="C133" s="11" t="str">
        <f>+[1]report!B143</f>
        <v>5nd Trixogramma</v>
      </c>
      <c r="D133" s="20">
        <f>+[1]report!M143</f>
        <v>2925.53</v>
      </c>
      <c r="E133" s="11" t="s">
        <v>87</v>
      </c>
      <c r="F133" s="11"/>
      <c r="G133" s="11">
        <f>+Sheet1!$F133*$G$1</f>
        <v>0</v>
      </c>
      <c r="H133" s="11"/>
      <c r="I133" s="11" t="s">
        <v>89</v>
      </c>
      <c r="J133" s="11">
        <v>2</v>
      </c>
      <c r="K133" s="12">
        <f>IFERROR(_xlfn.XLOOKUP(I133,'Input cost'!B:B,'Input cost'!C:C,,0),"")*Sheet1!$J133</f>
        <v>1.4024347826086956</v>
      </c>
      <c r="L133" s="11"/>
      <c r="M133" s="11"/>
      <c r="N133" s="12">
        <f>IFERROR(_xlfn.XLOOKUP(I133,'Input cost'!B:B,'Input cost'!C:C,,0),"")*Sheet1!$M133</f>
        <v>0</v>
      </c>
      <c r="O133" s="11"/>
      <c r="P133" s="12"/>
      <c r="Q133" s="12">
        <f>IFERROR(_xlfn.XLOOKUP(I133,'Input cost'!B:B,'Input cost'!C:C,,0),"")*Sheet1!$P133</f>
        <v>0</v>
      </c>
      <c r="R133" s="11"/>
      <c r="S133" s="12"/>
      <c r="T133" s="12">
        <f>IFERROR(_xlfn.XLOOKUP(I133,'Input cost'!B:B,'Input cost'!C:C,,0),"")*Sheet1!$S133</f>
        <v>0</v>
      </c>
      <c r="U133" s="13">
        <f t="shared" si="4"/>
        <v>1.4024347826086956</v>
      </c>
    </row>
    <row r="134" spans="2:21" x14ac:dyDescent="0.3">
      <c r="B134" s="14">
        <f>+[1]report!A144</f>
        <v>132</v>
      </c>
      <c r="C134" s="15" t="str">
        <f>+[1]report!B144</f>
        <v>Seaweed</v>
      </c>
      <c r="D134" s="20">
        <f>+[1]report!M144</f>
        <v>60</v>
      </c>
      <c r="E134" s="11" t="s">
        <v>88</v>
      </c>
      <c r="F134" s="15"/>
      <c r="G134" s="15">
        <f>+Sheet1!$F134*$G$1</f>
        <v>0</v>
      </c>
      <c r="H134" s="15"/>
      <c r="I134" s="15" t="s">
        <v>84</v>
      </c>
      <c r="J134" s="15">
        <v>0.1</v>
      </c>
      <c r="K134" s="16">
        <f>IFERROR(_xlfn.XLOOKUP(I134,'Input cost'!B:B,'Input cost'!C:C,,0),"")*Sheet1!$J134</f>
        <v>1</v>
      </c>
      <c r="L134" s="15"/>
      <c r="M134" s="15"/>
      <c r="N134" s="16">
        <f>IFERROR(_xlfn.XLOOKUP(I134,'Input cost'!B:B,'Input cost'!C:C,,0),"")*Sheet1!$M134</f>
        <v>0</v>
      </c>
      <c r="O134" s="15"/>
      <c r="P134" s="16"/>
      <c r="Q134" s="16">
        <f>IFERROR(_xlfn.XLOOKUP(I134,'Input cost'!B:B,'Input cost'!C:C,,0),"")*Sheet1!$P134</f>
        <v>0</v>
      </c>
      <c r="R134" s="15"/>
      <c r="S134" s="16"/>
      <c r="T134" s="16">
        <f>IFERROR(_xlfn.XLOOKUP(I134,'Input cost'!B:B,'Input cost'!C:C,,0),"")*Sheet1!$S134</f>
        <v>0</v>
      </c>
      <c r="U134" s="17">
        <f t="shared" si="4"/>
        <v>1</v>
      </c>
    </row>
    <row r="135" spans="2:21" x14ac:dyDescent="0.3">
      <c r="B135" s="10">
        <f>+[1]report!A145</f>
        <v>133</v>
      </c>
      <c r="C135" s="11" t="str">
        <f>+[1]report!B145</f>
        <v>2nd Seaweed</v>
      </c>
      <c r="D135" s="20">
        <f>+[1]report!M145</f>
        <v>60</v>
      </c>
      <c r="E135" s="11" t="s">
        <v>88</v>
      </c>
      <c r="F135" s="11"/>
      <c r="G135" s="11">
        <f>+Sheet1!$F135*$G$1</f>
        <v>0</v>
      </c>
      <c r="H135" s="11"/>
      <c r="I135" s="11"/>
      <c r="J135" s="11"/>
      <c r="K135" s="12">
        <f>IFERROR(_xlfn.XLOOKUP(I135,'Input cost'!B:B,'Input cost'!C:C,,0),"")*Sheet1!$J135</f>
        <v>0</v>
      </c>
      <c r="L135" s="11"/>
      <c r="M135" s="11"/>
      <c r="N135" s="12">
        <f>IFERROR(_xlfn.XLOOKUP(I135,'Input cost'!B:B,'Input cost'!C:C,,0),"")*Sheet1!$M135</f>
        <v>0</v>
      </c>
      <c r="O135" s="11"/>
      <c r="P135" s="12"/>
      <c r="Q135" s="12">
        <f>IFERROR(_xlfn.XLOOKUP(I135,'Input cost'!B:B,'Input cost'!C:C,,0),"")*Sheet1!$P135</f>
        <v>0</v>
      </c>
      <c r="R135" s="11"/>
      <c r="S135" s="12"/>
      <c r="T135" s="12">
        <f>IFERROR(_xlfn.XLOOKUP(I135,'Input cost'!B:B,'Input cost'!C:C,,0),"")*Sheet1!$S135</f>
        <v>0</v>
      </c>
      <c r="U135" s="13">
        <f t="shared" si="4"/>
        <v>0</v>
      </c>
    </row>
    <row r="136" spans="2:21" x14ac:dyDescent="0.3">
      <c r="B136" s="14">
        <f>+[1]report!A146</f>
        <v>134</v>
      </c>
      <c r="C136" s="15" t="str">
        <f>+[1]report!B146</f>
        <v xml:space="preserve">TTQ </v>
      </c>
      <c r="D136" s="20">
        <f>+[1]report!M146</f>
        <v>0</v>
      </c>
      <c r="E136" s="11" t="s">
        <v>86</v>
      </c>
      <c r="F136" s="15">
        <v>18</v>
      </c>
      <c r="G136" s="15">
        <f>+Sheet1!$F136*$G$1</f>
        <v>16.560000000000002</v>
      </c>
      <c r="H136" s="15"/>
      <c r="I136" s="15"/>
      <c r="J136" s="15"/>
      <c r="K136" s="16">
        <f>IFERROR(_xlfn.XLOOKUP(I136,'Input cost'!B:B,'Input cost'!C:C,,0),"")*Sheet1!$J136</f>
        <v>0</v>
      </c>
      <c r="L136" s="15"/>
      <c r="M136" s="15"/>
      <c r="N136" s="16">
        <f>IFERROR(_xlfn.XLOOKUP(I136,'Input cost'!B:B,'Input cost'!C:C,,0),"")*Sheet1!$M136</f>
        <v>0</v>
      </c>
      <c r="O136" s="15"/>
      <c r="P136" s="16"/>
      <c r="Q136" s="16">
        <f>IFERROR(_xlfn.XLOOKUP(I136,'Input cost'!B:B,'Input cost'!C:C,,0),"")*Sheet1!$P136</f>
        <v>0</v>
      </c>
      <c r="R136" s="15"/>
      <c r="S136" s="16"/>
      <c r="T136" s="16">
        <f>IFERROR(_xlfn.XLOOKUP(I136,'Input cost'!B:B,'Input cost'!C:C,,0),"")*Sheet1!$S136</f>
        <v>0</v>
      </c>
      <c r="U136" s="17">
        <f t="shared" si="4"/>
        <v>16.560000000000002</v>
      </c>
    </row>
    <row r="137" spans="2:21" x14ac:dyDescent="0.3">
      <c r="B137" s="10">
        <f>+[1]report!A147</f>
        <v>135</v>
      </c>
      <c r="C137" s="11" t="str">
        <f>+[1]report!B147</f>
        <v xml:space="preserve">2nd TTQ </v>
      </c>
      <c r="D137" s="20">
        <f>+[1]report!M147</f>
        <v>0</v>
      </c>
      <c r="E137" s="11" t="s">
        <v>86</v>
      </c>
      <c r="F137" s="11">
        <v>18</v>
      </c>
      <c r="G137" s="11">
        <f>+Sheet1!$F137*$G$1</f>
        <v>16.560000000000002</v>
      </c>
      <c r="H137" s="11"/>
      <c r="I137" s="11"/>
      <c r="J137" s="11"/>
      <c r="K137" s="12">
        <f>IFERROR(_xlfn.XLOOKUP(I137,'Input cost'!B:B,'Input cost'!C:C,,0),"")*Sheet1!$J137</f>
        <v>0</v>
      </c>
      <c r="L137" s="11"/>
      <c r="M137" s="11"/>
      <c r="N137" s="12">
        <f>IFERROR(_xlfn.XLOOKUP(I137,'Input cost'!B:B,'Input cost'!C:C,,0),"")*Sheet1!$M137</f>
        <v>0</v>
      </c>
      <c r="O137" s="11"/>
      <c r="P137" s="12"/>
      <c r="Q137" s="12">
        <f>IFERROR(_xlfn.XLOOKUP(I137,'Input cost'!B:B,'Input cost'!C:C,,0),"")*Sheet1!$P137</f>
        <v>0</v>
      </c>
      <c r="R137" s="11"/>
      <c r="S137" s="12"/>
      <c r="T137" s="12">
        <f>IFERROR(_xlfn.XLOOKUP(I137,'Input cost'!B:B,'Input cost'!C:C,,0),"")*Sheet1!$S137</f>
        <v>0</v>
      </c>
      <c r="U137" s="13">
        <f t="shared" si="4"/>
        <v>16.560000000000002</v>
      </c>
    </row>
    <row r="138" spans="2:21" x14ac:dyDescent="0.3">
      <c r="B138" s="14">
        <f>+[1]report!A148</f>
        <v>136</v>
      </c>
      <c r="C138" s="15" t="str">
        <f>+[1]report!B148</f>
        <v>2nd Bioslip BT</v>
      </c>
      <c r="D138" s="20">
        <f>+[1]report!M148</f>
        <v>1040.49</v>
      </c>
      <c r="E138" s="11" t="s">
        <v>88</v>
      </c>
      <c r="F138" s="15">
        <v>1.5</v>
      </c>
      <c r="G138" s="15">
        <f>+Sheet1!$F138*$G$1</f>
        <v>1.3800000000000001</v>
      </c>
      <c r="H138" s="15"/>
      <c r="I138" s="15"/>
      <c r="J138" s="15"/>
      <c r="K138" s="16">
        <f>IFERROR(_xlfn.XLOOKUP(I138,'Input cost'!B:B,'Input cost'!C:C,,0),"")*Sheet1!$J138</f>
        <v>0</v>
      </c>
      <c r="L138" s="11" t="s">
        <v>36</v>
      </c>
      <c r="M138" s="11">
        <v>1</v>
      </c>
      <c r="N138" s="16">
        <f>IFERROR(_xlfn.XLOOKUP(I138,'Input cost'!B:B,'Input cost'!C:C,,0),"")*Sheet1!$M138</f>
        <v>0</v>
      </c>
      <c r="O138" s="15"/>
      <c r="P138" s="16"/>
      <c r="Q138" s="16">
        <f>IFERROR(_xlfn.XLOOKUP(I138,'Input cost'!B:B,'Input cost'!C:C,,0),"")*Sheet1!$P138</f>
        <v>0</v>
      </c>
      <c r="R138" s="15"/>
      <c r="S138" s="16"/>
      <c r="T138" s="16">
        <f>IFERROR(_xlfn.XLOOKUP(I138,'Input cost'!B:B,'Input cost'!C:C,,0),"")*Sheet1!$S138</f>
        <v>0</v>
      </c>
      <c r="U138" s="17">
        <f t="shared" si="4"/>
        <v>1.3800000000000001</v>
      </c>
    </row>
    <row r="139" spans="2:21" x14ac:dyDescent="0.3">
      <c r="B139" s="10">
        <f>+[1]report!A149</f>
        <v>137</v>
      </c>
      <c r="C139" s="11" t="str">
        <f>+[1]report!B149</f>
        <v>3nd-Sulphur powder Sprinkling</v>
      </c>
      <c r="D139" s="20">
        <f>+[1]report!M149</f>
        <v>77</v>
      </c>
      <c r="E139" s="11" t="s">
        <v>88</v>
      </c>
      <c r="F139" s="11">
        <v>1</v>
      </c>
      <c r="G139" s="11">
        <f>+Sheet1!$F139*$G$1</f>
        <v>0.92</v>
      </c>
      <c r="H139" s="11"/>
      <c r="I139" s="3" t="s">
        <v>43</v>
      </c>
      <c r="J139" s="11">
        <v>10</v>
      </c>
      <c r="K139" s="12">
        <f>IFERROR(_xlfn.XLOOKUP(I139,'Input cost'!B:B,'Input cost'!C:C,,0),"")*Sheet1!$J139</f>
        <v>7</v>
      </c>
      <c r="L139" s="11"/>
      <c r="M139" s="11"/>
      <c r="N139" s="12">
        <f>IFERROR(_xlfn.XLOOKUP(I139,'Input cost'!B:B,'Input cost'!C:C,,0),"")*Sheet1!$M139</f>
        <v>0</v>
      </c>
      <c r="O139" s="11"/>
      <c r="P139" s="12"/>
      <c r="Q139" s="12">
        <f>IFERROR(_xlfn.XLOOKUP(I139,'Input cost'!B:B,'Input cost'!C:C,,0),"")*Sheet1!$P139</f>
        <v>0</v>
      </c>
      <c r="R139" s="11"/>
      <c r="S139" s="12"/>
      <c r="T139" s="12">
        <f>IFERROR(_xlfn.XLOOKUP(I139,'Input cost'!B:B,'Input cost'!C:C,,0),"")*Sheet1!$S139</f>
        <v>0</v>
      </c>
      <c r="U139" s="13">
        <f t="shared" si="4"/>
        <v>7.92</v>
      </c>
    </row>
    <row r="140" spans="2:21" x14ac:dyDescent="0.3">
      <c r="B140" s="14">
        <f>+[1]report!A150</f>
        <v>138</v>
      </c>
      <c r="C140" s="15" t="str">
        <f>+[1]report!B150</f>
        <v>6nd Green lacewing eggs</v>
      </c>
      <c r="D140" s="20">
        <f>+[1]report!M150</f>
        <v>3068</v>
      </c>
      <c r="E140" s="11" t="s">
        <v>87</v>
      </c>
      <c r="F140" s="15"/>
      <c r="G140" s="15">
        <f>+Sheet1!$F140*$G$1</f>
        <v>0</v>
      </c>
      <c r="H140" s="15"/>
      <c r="I140" s="15" t="s">
        <v>90</v>
      </c>
      <c r="J140" s="15">
        <v>1000</v>
      </c>
      <c r="K140" s="16">
        <f>IFERROR(_xlfn.XLOOKUP(I140,'Input cost'!B:B,'Input cost'!C:C,,0),"")*Sheet1!$J140</f>
        <v>1.9652173913043478</v>
      </c>
      <c r="L140" s="15"/>
      <c r="M140" s="15"/>
      <c r="N140" s="16">
        <f>IFERROR(_xlfn.XLOOKUP(I140,'Input cost'!B:B,'Input cost'!C:C,,0),"")*Sheet1!$M140</f>
        <v>0</v>
      </c>
      <c r="O140" s="15"/>
      <c r="P140" s="16"/>
      <c r="Q140" s="16">
        <f>IFERROR(_xlfn.XLOOKUP(I140,'Input cost'!B:B,'Input cost'!C:C,,0),"")*Sheet1!$P140</f>
        <v>0</v>
      </c>
      <c r="R140" s="15"/>
      <c r="S140" s="16"/>
      <c r="T140" s="16">
        <f>IFERROR(_xlfn.XLOOKUP(I140,'Input cost'!B:B,'Input cost'!C:C,,0),"")*Sheet1!$S140</f>
        <v>0</v>
      </c>
      <c r="U140" s="17">
        <f t="shared" si="4"/>
        <v>1.9652173913043478</v>
      </c>
    </row>
    <row r="141" spans="2:21" x14ac:dyDescent="0.3">
      <c r="B141" s="10">
        <f>+[1]report!A151</f>
        <v>139</v>
      </c>
      <c r="C141" s="11" t="str">
        <f>+[1]report!B151</f>
        <v>3nd Bioslip BT</v>
      </c>
      <c r="D141" s="20">
        <f>+[1]report!M151</f>
        <v>377.78999999999996</v>
      </c>
      <c r="E141" s="11" t="s">
        <v>88</v>
      </c>
      <c r="F141" s="11">
        <v>1.5</v>
      </c>
      <c r="G141" s="11">
        <f>+Sheet1!$F141*$G$1</f>
        <v>1.3800000000000001</v>
      </c>
      <c r="H141" s="11"/>
      <c r="I141" s="11"/>
      <c r="J141" s="11"/>
      <c r="K141" s="12">
        <f>IFERROR(_xlfn.XLOOKUP(I141,'Input cost'!B:B,'Input cost'!C:C,,0),"")*Sheet1!$J141</f>
        <v>0</v>
      </c>
      <c r="L141" s="11" t="s">
        <v>36</v>
      </c>
      <c r="M141" s="11">
        <v>1</v>
      </c>
      <c r="N141" s="12">
        <f>IFERROR(_xlfn.XLOOKUP(I141,'Input cost'!B:B,'Input cost'!C:C,,0),"")*Sheet1!$M141</f>
        <v>0</v>
      </c>
      <c r="O141" s="11"/>
      <c r="P141" s="12"/>
      <c r="Q141" s="12">
        <f>IFERROR(_xlfn.XLOOKUP(I141,'Input cost'!B:B,'Input cost'!C:C,,0),"")*Sheet1!$P141</f>
        <v>0</v>
      </c>
      <c r="R141" s="11"/>
      <c r="S141" s="12"/>
      <c r="T141" s="12">
        <f>IFERROR(_xlfn.XLOOKUP(I141,'Input cost'!B:B,'Input cost'!C:C,,0),"")*Sheet1!$S141</f>
        <v>0</v>
      </c>
      <c r="U141" s="13">
        <f t="shared" si="4"/>
        <v>1.3800000000000001</v>
      </c>
    </row>
    <row r="142" spans="2:21" x14ac:dyDescent="0.3">
      <c r="B142" s="14">
        <f>+[1]report!A152</f>
        <v>140</v>
      </c>
      <c r="C142" s="15" t="str">
        <f>+[1]report!B152</f>
        <v>2nd Pix+selvet gold</v>
      </c>
      <c r="D142" s="20">
        <f>+[1]report!M152</f>
        <v>624.44999999999993</v>
      </c>
      <c r="E142" s="11" t="s">
        <v>88</v>
      </c>
      <c r="F142" s="15"/>
      <c r="G142" s="15">
        <f>+Sheet1!$F142*$G$1</f>
        <v>0</v>
      </c>
      <c r="H142" s="15"/>
      <c r="I142" s="15" t="s">
        <v>37</v>
      </c>
      <c r="J142" s="15">
        <v>0.8</v>
      </c>
      <c r="K142" s="16">
        <f>IFERROR(_xlfn.XLOOKUP(I142,'Input cost'!B:B,'Input cost'!C:C,,0),"")*Sheet1!$J142</f>
        <v>4</v>
      </c>
      <c r="L142" s="15" t="s">
        <v>42</v>
      </c>
      <c r="M142" s="15">
        <v>0.1</v>
      </c>
      <c r="N142" s="16">
        <f>IFERROR(_xlfn.XLOOKUP(I142,'Input cost'!B:B,'Input cost'!C:C,,0),"")*Sheet1!$M142</f>
        <v>0.5</v>
      </c>
      <c r="O142" s="15"/>
      <c r="P142" s="16"/>
      <c r="Q142" s="16">
        <f>IFERROR(_xlfn.XLOOKUP(I142,'Input cost'!B:B,'Input cost'!C:C,,0),"")*Sheet1!$P142</f>
        <v>0</v>
      </c>
      <c r="R142" s="15"/>
      <c r="S142" s="16"/>
      <c r="T142" s="16">
        <f>IFERROR(_xlfn.XLOOKUP(I142,'Input cost'!B:B,'Input cost'!C:C,,0),"")*Sheet1!$S142</f>
        <v>0</v>
      </c>
      <c r="U142" s="17">
        <f t="shared" si="4"/>
        <v>4.5</v>
      </c>
    </row>
    <row r="143" spans="2:21" x14ac:dyDescent="0.3">
      <c r="B143" s="10">
        <f>+[1]report!A153</f>
        <v>141</v>
      </c>
      <c r="C143" s="11" t="str">
        <f>+[1]report!B153</f>
        <v>4nd Bioslip BT</v>
      </c>
      <c r="D143" s="20">
        <f>+[1]report!M153</f>
        <v>170.87</v>
      </c>
      <c r="E143" s="11" t="s">
        <v>88</v>
      </c>
      <c r="F143" s="11"/>
      <c r="G143" s="11">
        <f>+Sheet1!$F143*$G$1</f>
        <v>0</v>
      </c>
      <c r="H143" s="11"/>
      <c r="I143" s="11"/>
      <c r="J143" s="11"/>
      <c r="K143" s="12">
        <f>IFERROR(_xlfn.XLOOKUP(I143,'Input cost'!B:B,'Input cost'!C:C,,0),"")*Sheet1!$J143</f>
        <v>0</v>
      </c>
      <c r="L143" s="11" t="s">
        <v>36</v>
      </c>
      <c r="M143" s="11">
        <v>1</v>
      </c>
      <c r="N143" s="12">
        <f>IFERROR(_xlfn.XLOOKUP(I143,'Input cost'!B:B,'Input cost'!C:C,,0),"")*Sheet1!$M143</f>
        <v>0</v>
      </c>
      <c r="O143" s="11"/>
      <c r="P143" s="12"/>
      <c r="Q143" s="12">
        <f>IFERROR(_xlfn.XLOOKUP(I143,'Input cost'!B:B,'Input cost'!C:C,,0),"")*Sheet1!$P143</f>
        <v>0</v>
      </c>
      <c r="R143" s="11"/>
      <c r="S143" s="12"/>
      <c r="T143" s="12">
        <f>IFERROR(_xlfn.XLOOKUP(I143,'Input cost'!B:B,'Input cost'!C:C,,0),"")*Sheet1!$S143</f>
        <v>0</v>
      </c>
      <c r="U143" s="13">
        <f t="shared" si="4"/>
        <v>0</v>
      </c>
    </row>
    <row r="144" spans="2:21" x14ac:dyDescent="0.3">
      <c r="B144" s="14">
        <f>+[1]report!A154</f>
        <v>142</v>
      </c>
      <c r="C144" s="15" t="str">
        <f>+[1]report!B154</f>
        <v>6nd Trixogramma</v>
      </c>
      <c r="D144" s="20">
        <f>+[1]report!M154</f>
        <v>0</v>
      </c>
      <c r="E144" s="11" t="s">
        <v>87</v>
      </c>
      <c r="F144" s="15"/>
      <c r="G144" s="15">
        <f>+Sheet1!$F144*$G$1</f>
        <v>0</v>
      </c>
      <c r="H144" s="15"/>
      <c r="I144" s="11" t="s">
        <v>89</v>
      </c>
      <c r="J144" s="15">
        <v>2</v>
      </c>
      <c r="K144" s="16">
        <f>IFERROR(_xlfn.XLOOKUP(I144,'Input cost'!B:B,'Input cost'!C:C,,0),"")*Sheet1!$J144</f>
        <v>1.4024347826086956</v>
      </c>
      <c r="L144" s="15"/>
      <c r="M144" s="15"/>
      <c r="N144" s="16">
        <f>IFERROR(_xlfn.XLOOKUP(I144,'Input cost'!B:B,'Input cost'!C:C,,0),"")*Sheet1!$M144</f>
        <v>0</v>
      </c>
      <c r="O144" s="15"/>
      <c r="P144" s="16"/>
      <c r="Q144" s="16">
        <f>IFERROR(_xlfn.XLOOKUP(I144,'Input cost'!B:B,'Input cost'!C:C,,0),"")*Sheet1!$P144</f>
        <v>0</v>
      </c>
      <c r="R144" s="15"/>
      <c r="S144" s="16"/>
      <c r="T144" s="16">
        <f>IFERROR(_xlfn.XLOOKUP(I144,'Input cost'!B:B,'Input cost'!C:C,,0),"")*Sheet1!$S144</f>
        <v>0</v>
      </c>
      <c r="U144" s="17">
        <f t="shared" si="4"/>
        <v>1.4024347826086956</v>
      </c>
    </row>
    <row r="145" spans="2:21" x14ac:dyDescent="0.3">
      <c r="B145" s="10">
        <f>+[1]report!A155</f>
        <v>143</v>
      </c>
      <c r="C145" s="11" t="str">
        <f>+[1]report!B155</f>
        <v>(After 2st Irrigation) 3-Kultivatsya-8</v>
      </c>
      <c r="D145" s="20">
        <f>+[1]report!M155</f>
        <v>44.05</v>
      </c>
      <c r="E145" s="11" t="s">
        <v>86</v>
      </c>
      <c r="F145" s="11"/>
      <c r="G145" s="11">
        <f>+Sheet1!$F145*$G$1</f>
        <v>0</v>
      </c>
      <c r="H145" s="11">
        <v>17</v>
      </c>
      <c r="I145" s="11"/>
      <c r="J145" s="11"/>
      <c r="K145" s="12">
        <f>IFERROR(_xlfn.XLOOKUP(I145,'Input cost'!B:B,'Input cost'!C:C,,0),"")*Sheet1!$J145</f>
        <v>0</v>
      </c>
      <c r="L145" s="11"/>
      <c r="M145" s="11"/>
      <c r="N145" s="12">
        <f>IFERROR(_xlfn.XLOOKUP(I145,'Input cost'!B:B,'Input cost'!C:C,,0),"")*Sheet1!$M145</f>
        <v>0</v>
      </c>
      <c r="O145" s="11"/>
      <c r="P145" s="12"/>
      <c r="Q145" s="12">
        <f>IFERROR(_xlfn.XLOOKUP(I145,'Input cost'!B:B,'Input cost'!C:C,,0),"")*Sheet1!$P145</f>
        <v>0</v>
      </c>
      <c r="R145" s="11"/>
      <c r="S145" s="12"/>
      <c r="T145" s="12">
        <f>IFERROR(_xlfn.XLOOKUP(I145,'Input cost'!B:B,'Input cost'!C:C,,0),"")*Sheet1!$S145</f>
        <v>0</v>
      </c>
      <c r="U145" s="13">
        <f t="shared" si="4"/>
        <v>17</v>
      </c>
    </row>
    <row r="146" spans="2:21" x14ac:dyDescent="0.3">
      <c r="B146" s="14">
        <f>+[1]report!A156</f>
        <v>144</v>
      </c>
      <c r="C146" s="15" t="str">
        <f>+[1]report!B156</f>
        <v>Local cultivation</v>
      </c>
      <c r="D146" s="20">
        <f>+[1]report!M156</f>
        <v>283.98</v>
      </c>
      <c r="E146" s="11" t="s">
        <v>86</v>
      </c>
      <c r="F146" s="15"/>
      <c r="G146" s="15">
        <f>+Sheet1!$F146*$G$1</f>
        <v>0</v>
      </c>
      <c r="H146" s="15">
        <v>20</v>
      </c>
      <c r="I146" s="15"/>
      <c r="J146" s="15"/>
      <c r="K146" s="16">
        <f>IFERROR(_xlfn.XLOOKUP(I146,'Input cost'!B:B,'Input cost'!C:C,,0),"")*Sheet1!$J146</f>
        <v>0</v>
      </c>
      <c r="L146" s="15"/>
      <c r="M146" s="15"/>
      <c r="N146" s="16">
        <f>IFERROR(_xlfn.XLOOKUP(I146,'Input cost'!B:B,'Input cost'!C:C,,0),"")*Sheet1!$M146</f>
        <v>0</v>
      </c>
      <c r="O146" s="15"/>
      <c r="P146" s="16"/>
      <c r="Q146" s="16">
        <f>IFERROR(_xlfn.XLOOKUP(I146,'Input cost'!B:B,'Input cost'!C:C,,0),"")*Sheet1!$P146</f>
        <v>0</v>
      </c>
      <c r="R146" s="15"/>
      <c r="S146" s="16"/>
      <c r="T146" s="16">
        <f>IFERROR(_xlfn.XLOOKUP(I146,'Input cost'!B:B,'Input cost'!C:C,,0),"")*Sheet1!$S146</f>
        <v>0</v>
      </c>
      <c r="U146" s="17">
        <f t="shared" si="4"/>
        <v>20</v>
      </c>
    </row>
    <row r="147" spans="2:21" x14ac:dyDescent="0.3">
      <c r="B147" s="10">
        <f>+[1]report!A157</f>
        <v>145</v>
      </c>
      <c r="C147" s="11" t="str">
        <f>+[1]report!B157</f>
        <v>4nd Gabrobrakan</v>
      </c>
      <c r="D147" s="20">
        <f>+[1]report!M157</f>
        <v>3280.5</v>
      </c>
      <c r="E147" s="11" t="s">
        <v>87</v>
      </c>
      <c r="F147" s="11"/>
      <c r="G147" s="11">
        <f>+Sheet1!$F147*$G$1</f>
        <v>0</v>
      </c>
      <c r="H147" s="11"/>
      <c r="I147" s="15" t="s">
        <v>91</v>
      </c>
      <c r="J147" s="15">
        <v>1000</v>
      </c>
      <c r="K147" s="12">
        <f>IFERROR(_xlfn.XLOOKUP(I147,'Input cost'!B:B,'Input cost'!C:C,,0),"")*Sheet1!$J147</f>
        <v>3.9130434782608701</v>
      </c>
      <c r="L147" s="11"/>
      <c r="M147" s="11"/>
      <c r="N147" s="12">
        <f>IFERROR(_xlfn.XLOOKUP(I147,'Input cost'!B:B,'Input cost'!C:C,,0),"")*Sheet1!$M147</f>
        <v>0</v>
      </c>
      <c r="O147" s="11"/>
      <c r="P147" s="12"/>
      <c r="Q147" s="12">
        <f>IFERROR(_xlfn.XLOOKUP(I147,'Input cost'!B:B,'Input cost'!C:C,,0),"")*Sheet1!$P147</f>
        <v>0</v>
      </c>
      <c r="R147" s="11"/>
      <c r="S147" s="12"/>
      <c r="T147" s="12">
        <f>IFERROR(_xlfn.XLOOKUP(I147,'Input cost'!B:B,'Input cost'!C:C,,0),"")*Sheet1!$S147</f>
        <v>0</v>
      </c>
      <c r="U147" s="13">
        <f t="shared" si="4"/>
        <v>3.9130434782608701</v>
      </c>
    </row>
    <row r="148" spans="2:21" x14ac:dyDescent="0.3">
      <c r="B148" s="14">
        <f>+[1]report!A158</f>
        <v>146</v>
      </c>
      <c r="C148" s="15" t="str">
        <f>+[1]report!B158</f>
        <v xml:space="preserve">CottonEX+Svip </v>
      </c>
      <c r="D148" s="20">
        <f>+[1]report!M158</f>
        <v>20</v>
      </c>
      <c r="E148" s="11" t="s">
        <v>88</v>
      </c>
      <c r="F148" s="15">
        <v>1.5</v>
      </c>
      <c r="G148" s="15">
        <f>+Sheet1!$F148*$G$1</f>
        <v>1.3800000000000001</v>
      </c>
      <c r="H148" s="15"/>
      <c r="I148" s="11" t="s">
        <v>44</v>
      </c>
      <c r="J148" s="11">
        <v>3</v>
      </c>
      <c r="K148" s="16">
        <f>IFERROR(_xlfn.XLOOKUP(I148,'Input cost'!B:B,'Input cost'!C:C,,0),"")*Sheet1!$J148</f>
        <v>12</v>
      </c>
      <c r="L148" s="15" t="s">
        <v>17</v>
      </c>
      <c r="M148" s="15">
        <v>4</v>
      </c>
      <c r="N148" s="16">
        <f>IFERROR(_xlfn.XLOOKUP(I148,'Input cost'!B:B,'Input cost'!C:C,,0),"")*Sheet1!$M148</f>
        <v>16</v>
      </c>
      <c r="O148" s="15"/>
      <c r="P148" s="16"/>
      <c r="Q148" s="16">
        <f>IFERROR(_xlfn.XLOOKUP(I148,'Input cost'!B:B,'Input cost'!C:C,,0),"")*Sheet1!$P148</f>
        <v>0</v>
      </c>
      <c r="R148" s="15"/>
      <c r="S148" s="16"/>
      <c r="T148" s="16">
        <f>IFERROR(_xlfn.XLOOKUP(I148,'Input cost'!B:B,'Input cost'!C:C,,0),"")*Sheet1!$S148</f>
        <v>0</v>
      </c>
      <c r="U148" s="17">
        <f t="shared" si="4"/>
        <v>29.380000000000003</v>
      </c>
    </row>
    <row r="149" spans="2:21" x14ac:dyDescent="0.3">
      <c r="B149" s="10">
        <f>+[1]report!A159</f>
        <v>147</v>
      </c>
      <c r="C149" s="11" t="str">
        <f>+[1]report!B159</f>
        <v>2nd Hilling Up</v>
      </c>
      <c r="D149" s="20">
        <f>+[1]report!M159</f>
        <v>281.77000000000004</v>
      </c>
      <c r="E149" s="11" t="s">
        <v>86</v>
      </c>
      <c r="F149" s="11">
        <v>17</v>
      </c>
      <c r="G149" s="11">
        <f>+Sheet1!$F149*$G$1</f>
        <v>15.64</v>
      </c>
      <c r="H149" s="11"/>
      <c r="I149" s="11"/>
      <c r="J149" s="11"/>
      <c r="K149" s="12">
        <f>IFERROR(_xlfn.XLOOKUP(I149,'Input cost'!B:B,'Input cost'!C:C,,0),"")*Sheet1!$J149</f>
        <v>0</v>
      </c>
      <c r="L149" s="11"/>
      <c r="M149" s="11"/>
      <c r="N149" s="12">
        <f>IFERROR(_xlfn.XLOOKUP(I149,'Input cost'!B:B,'Input cost'!C:C,,0),"")*Sheet1!$M149</f>
        <v>0</v>
      </c>
      <c r="O149" s="11"/>
      <c r="P149" s="12"/>
      <c r="Q149" s="12">
        <f>IFERROR(_xlfn.XLOOKUP(I149,'Input cost'!B:B,'Input cost'!C:C,,0),"")*Sheet1!$P149</f>
        <v>0</v>
      </c>
      <c r="R149" s="11"/>
      <c r="S149" s="12"/>
      <c r="T149" s="12">
        <f>IFERROR(_xlfn.XLOOKUP(I149,'Input cost'!B:B,'Input cost'!C:C,,0),"")*Sheet1!$S149</f>
        <v>0</v>
      </c>
      <c r="U149" s="13">
        <f t="shared" si="4"/>
        <v>15.64</v>
      </c>
    </row>
    <row r="150" spans="2:21" x14ac:dyDescent="0.3">
      <c r="B150" s="14">
        <f>+[1]report!A160</f>
        <v>148</v>
      </c>
      <c r="C150" s="15" t="str">
        <f>+[1]report!B160</f>
        <v>7nd Trixogramma</v>
      </c>
      <c r="D150" s="20">
        <f>+[1]report!M160</f>
        <v>1614.56</v>
      </c>
      <c r="E150" s="11" t="s">
        <v>87</v>
      </c>
      <c r="F150" s="15"/>
      <c r="G150" s="15">
        <f>+Sheet1!$F150*$G$1</f>
        <v>0</v>
      </c>
      <c r="H150" s="15"/>
      <c r="I150" s="11" t="s">
        <v>89</v>
      </c>
      <c r="J150" s="15">
        <v>2</v>
      </c>
      <c r="K150" s="16">
        <f>IFERROR(_xlfn.XLOOKUP(I150,'Input cost'!B:B,'Input cost'!C:C,,0),"")*Sheet1!$J150</f>
        <v>1.4024347826086956</v>
      </c>
      <c r="L150" s="15"/>
      <c r="M150" s="15"/>
      <c r="N150" s="16">
        <f>IFERROR(_xlfn.XLOOKUP(I150,'Input cost'!B:B,'Input cost'!C:C,,0),"")*Sheet1!$M150</f>
        <v>0</v>
      </c>
      <c r="O150" s="15"/>
      <c r="P150" s="16"/>
      <c r="Q150" s="16">
        <f>IFERROR(_xlfn.XLOOKUP(I150,'Input cost'!B:B,'Input cost'!C:C,,0),"")*Sheet1!$P150</f>
        <v>0</v>
      </c>
      <c r="R150" s="15"/>
      <c r="S150" s="16"/>
      <c r="T150" s="16">
        <f>IFERROR(_xlfn.XLOOKUP(I150,'Input cost'!B:B,'Input cost'!C:C,,0),"")*Sheet1!$S150</f>
        <v>0</v>
      </c>
      <c r="U150" s="17">
        <f t="shared" si="4"/>
        <v>1.4024347826086956</v>
      </c>
    </row>
    <row r="151" spans="2:21" x14ac:dyDescent="0.3">
      <c r="B151" s="10">
        <f>+[1]report!A161</f>
        <v>149</v>
      </c>
      <c r="C151" s="11" t="str">
        <f>+[1]report!B161</f>
        <v>2nd -GB Pro Discing</v>
      </c>
      <c r="D151" s="20">
        <f>+[1]report!M161</f>
        <v>0</v>
      </c>
      <c r="E151" s="11" t="s">
        <v>86</v>
      </c>
      <c r="F151" s="11">
        <v>7</v>
      </c>
      <c r="G151" s="11">
        <f>+Sheet1!$F151*$G$1</f>
        <v>6.44</v>
      </c>
      <c r="H151" s="11"/>
      <c r="I151" s="11"/>
      <c r="J151" s="11"/>
      <c r="K151" s="12">
        <f>IFERROR(_xlfn.XLOOKUP(I151,'Input cost'!B:B,'Input cost'!C:C,,0),"")*Sheet1!$J151</f>
        <v>0</v>
      </c>
      <c r="L151" s="11"/>
      <c r="M151" s="11"/>
      <c r="N151" s="12">
        <f>IFERROR(_xlfn.XLOOKUP(I151,'Input cost'!B:B,'Input cost'!C:C,,0),"")*Sheet1!$M151</f>
        <v>0</v>
      </c>
      <c r="O151" s="11"/>
      <c r="P151" s="12"/>
      <c r="Q151" s="12">
        <f>IFERROR(_xlfn.XLOOKUP(I151,'Input cost'!B:B,'Input cost'!C:C,,0),"")*Sheet1!$P151</f>
        <v>0</v>
      </c>
      <c r="R151" s="11"/>
      <c r="S151" s="12"/>
      <c r="T151" s="12">
        <f>IFERROR(_xlfn.XLOOKUP(I151,'Input cost'!B:B,'Input cost'!C:C,,0),"")*Sheet1!$S151</f>
        <v>0</v>
      </c>
      <c r="U151" s="13">
        <f t="shared" si="4"/>
        <v>6.44</v>
      </c>
    </row>
    <row r="152" spans="2:21" x14ac:dyDescent="0.3">
      <c r="B152" s="14">
        <f>+[1]report!A162</f>
        <v>150</v>
      </c>
      <c r="C152" s="15" t="str">
        <f>+[1]report!B162</f>
        <v>5nd Gabrobrakan</v>
      </c>
      <c r="D152" s="20">
        <f>+[1]report!M162</f>
        <v>2200.7000000000003</v>
      </c>
      <c r="E152" s="11" t="s">
        <v>87</v>
      </c>
      <c r="F152" s="15"/>
      <c r="G152" s="15">
        <f>+Sheet1!$F152*$G$1</f>
        <v>0</v>
      </c>
      <c r="H152" s="15"/>
      <c r="I152" s="15" t="s">
        <v>91</v>
      </c>
      <c r="J152" s="15">
        <v>1000</v>
      </c>
      <c r="K152" s="16">
        <f>IFERROR(_xlfn.XLOOKUP(I152,'Input cost'!B:B,'Input cost'!C:C,,0),"")*Sheet1!$J152</f>
        <v>3.9130434782608701</v>
      </c>
      <c r="L152" s="15"/>
      <c r="M152" s="15"/>
      <c r="N152" s="16">
        <f>IFERROR(_xlfn.XLOOKUP(I152,'Input cost'!B:B,'Input cost'!C:C,,0),"")*Sheet1!$M152</f>
        <v>0</v>
      </c>
      <c r="O152" s="15"/>
      <c r="P152" s="16"/>
      <c r="Q152" s="16">
        <f>IFERROR(_xlfn.XLOOKUP(I152,'Input cost'!B:B,'Input cost'!C:C,,0),"")*Sheet1!$P152</f>
        <v>0</v>
      </c>
      <c r="R152" s="15"/>
      <c r="S152" s="16"/>
      <c r="T152" s="16">
        <f>IFERROR(_xlfn.XLOOKUP(I152,'Input cost'!B:B,'Input cost'!C:C,,0),"")*Sheet1!$S152</f>
        <v>0</v>
      </c>
      <c r="U152" s="17">
        <f t="shared" si="4"/>
        <v>3.9130434782608701</v>
      </c>
    </row>
    <row r="153" spans="2:21" x14ac:dyDescent="0.3">
      <c r="B153" s="10">
        <f>+[1]report!A163</f>
        <v>151</v>
      </c>
      <c r="C153" s="11" t="str">
        <f>+[1]report!B163</f>
        <v>7nd Green lacewing eggs</v>
      </c>
      <c r="D153" s="20">
        <f>+[1]report!M163</f>
        <v>1500.1200000000001</v>
      </c>
      <c r="E153" s="11" t="s">
        <v>87</v>
      </c>
      <c r="F153" s="11"/>
      <c r="G153" s="11">
        <f>+Sheet1!$F153*$G$1</f>
        <v>0</v>
      </c>
      <c r="H153" s="11"/>
      <c r="I153" s="15" t="s">
        <v>90</v>
      </c>
      <c r="J153" s="15">
        <v>1000</v>
      </c>
      <c r="K153" s="12">
        <f>IFERROR(_xlfn.XLOOKUP(I153,'Input cost'!B:B,'Input cost'!C:C,,0),"")*Sheet1!$J153</f>
        <v>1.9652173913043478</v>
      </c>
      <c r="L153" s="11"/>
      <c r="M153" s="11"/>
      <c r="N153" s="12">
        <f>IFERROR(_xlfn.XLOOKUP(I153,'Input cost'!B:B,'Input cost'!C:C,,0),"")*Sheet1!$M153</f>
        <v>0</v>
      </c>
      <c r="O153" s="11"/>
      <c r="P153" s="12"/>
      <c r="Q153" s="12">
        <f>IFERROR(_xlfn.XLOOKUP(I153,'Input cost'!B:B,'Input cost'!C:C,,0),"")*Sheet1!$P153</f>
        <v>0</v>
      </c>
      <c r="R153" s="11"/>
      <c r="S153" s="12"/>
      <c r="T153" s="12">
        <f>IFERROR(_xlfn.XLOOKUP(I153,'Input cost'!B:B,'Input cost'!C:C,,0),"")*Sheet1!$S153</f>
        <v>0</v>
      </c>
      <c r="U153" s="13">
        <f t="shared" si="4"/>
        <v>1.9652173913043478</v>
      </c>
    </row>
    <row r="154" spans="2:21" x14ac:dyDescent="0.3">
      <c r="B154" s="14">
        <f>+[1]report!A164</f>
        <v>152</v>
      </c>
      <c r="C154" s="15" t="str">
        <f>+[1]report!B164</f>
        <v>Local cultivation-2</v>
      </c>
      <c r="D154" s="20">
        <f>+[1]report!M164</f>
        <v>13.42</v>
      </c>
      <c r="E154" s="11" t="s">
        <v>86</v>
      </c>
      <c r="F154" s="15"/>
      <c r="G154" s="15">
        <f>+Sheet1!$F154*$G$1</f>
        <v>0</v>
      </c>
      <c r="H154" s="15">
        <v>20</v>
      </c>
      <c r="I154" s="15"/>
      <c r="J154" s="15"/>
      <c r="K154" s="16">
        <f>IFERROR(_xlfn.XLOOKUP(I154,'Input cost'!B:B,'Input cost'!C:C,,0),"")*Sheet1!$J154</f>
        <v>0</v>
      </c>
      <c r="L154" s="15"/>
      <c r="M154" s="15"/>
      <c r="N154" s="16">
        <f>IFERROR(_xlfn.XLOOKUP(I154,'Input cost'!B:B,'Input cost'!C:C,,0),"")*Sheet1!$M154</f>
        <v>0</v>
      </c>
      <c r="O154" s="15"/>
      <c r="P154" s="16"/>
      <c r="Q154" s="16">
        <f>IFERROR(_xlfn.XLOOKUP(I154,'Input cost'!B:B,'Input cost'!C:C,,0),"")*Sheet1!$P154</f>
        <v>0</v>
      </c>
      <c r="R154" s="15"/>
      <c r="S154" s="16"/>
      <c r="T154" s="16">
        <f>IFERROR(_xlfn.XLOOKUP(I154,'Input cost'!B:B,'Input cost'!C:C,,0),"")*Sheet1!$S154</f>
        <v>0</v>
      </c>
      <c r="U154" s="17">
        <f t="shared" si="4"/>
        <v>20</v>
      </c>
    </row>
    <row r="155" spans="2:21" x14ac:dyDescent="0.3">
      <c r="B155" s="10">
        <f>+[1]report!A165</f>
        <v>153</v>
      </c>
      <c r="C155" s="11" t="str">
        <f>+[1]report!B165</f>
        <v>(After 3st Irrigation) 1-Kultivatsya-9</v>
      </c>
      <c r="D155" s="20">
        <f>+[1]report!M165</f>
        <v>41.05</v>
      </c>
      <c r="E155" s="11" t="s">
        <v>86</v>
      </c>
      <c r="F155" s="11"/>
      <c r="G155" s="11">
        <f>+Sheet1!$F155*$G$1</f>
        <v>0</v>
      </c>
      <c r="H155" s="11"/>
      <c r="I155" s="11"/>
      <c r="J155" s="11"/>
      <c r="K155" s="12">
        <f>IFERROR(_xlfn.XLOOKUP(I155,'Input cost'!B:B,'Input cost'!C:C,,0),"")*Sheet1!$J155</f>
        <v>0</v>
      </c>
      <c r="L155" s="11"/>
      <c r="M155" s="11"/>
      <c r="N155" s="12">
        <f>IFERROR(_xlfn.XLOOKUP(I155,'Input cost'!B:B,'Input cost'!C:C,,0),"")*Sheet1!$M155</f>
        <v>0</v>
      </c>
      <c r="O155" s="11"/>
      <c r="P155" s="12"/>
      <c r="Q155" s="12">
        <f>IFERROR(_xlfn.XLOOKUP(I155,'Input cost'!B:B,'Input cost'!C:C,,0),"")*Sheet1!$P155</f>
        <v>0</v>
      </c>
      <c r="R155" s="11"/>
      <c r="S155" s="12"/>
      <c r="T155" s="12">
        <f>IFERROR(_xlfn.XLOOKUP(I155,'Input cost'!B:B,'Input cost'!C:C,,0),"")*Sheet1!$S155</f>
        <v>0</v>
      </c>
      <c r="U155" s="13">
        <f t="shared" si="4"/>
        <v>0</v>
      </c>
    </row>
    <row r="156" spans="2:21" x14ac:dyDescent="0.3">
      <c r="B156" s="14">
        <f>+[1]report!A166</f>
        <v>154</v>
      </c>
      <c r="C156" s="15" t="str">
        <f>+[1]report!B166</f>
        <v>4nd MKP</v>
      </c>
      <c r="D156" s="20">
        <f>+[1]report!M166</f>
        <v>32</v>
      </c>
      <c r="E156" s="11" t="s">
        <v>88</v>
      </c>
      <c r="F156" s="15"/>
      <c r="G156" s="15">
        <f>+Sheet1!$F156*$G$1</f>
        <v>0</v>
      </c>
      <c r="H156" s="15"/>
      <c r="I156" s="11" t="s">
        <v>83</v>
      </c>
      <c r="J156" s="11">
        <v>5</v>
      </c>
      <c r="K156" s="16">
        <f>IFERROR(_xlfn.XLOOKUP(I156,'Input cost'!B:B,'Input cost'!C:C,,0),"")*Sheet1!$J156</f>
        <v>10</v>
      </c>
      <c r="L156" s="15"/>
      <c r="M156" s="15"/>
      <c r="N156" s="16">
        <f>IFERROR(_xlfn.XLOOKUP(I156,'Input cost'!B:B,'Input cost'!C:C,,0),"")*Sheet1!$M156</f>
        <v>0</v>
      </c>
      <c r="O156" s="15"/>
      <c r="P156" s="16"/>
      <c r="Q156" s="16">
        <f>IFERROR(_xlfn.XLOOKUP(I156,'Input cost'!B:B,'Input cost'!C:C,,0),"")*Sheet1!$P156</f>
        <v>0</v>
      </c>
      <c r="R156" s="15"/>
      <c r="S156" s="16"/>
      <c r="T156" s="16">
        <f>IFERROR(_xlfn.XLOOKUP(I156,'Input cost'!B:B,'Input cost'!C:C,,0),"")*Sheet1!$S156</f>
        <v>0</v>
      </c>
      <c r="U156" s="17">
        <f t="shared" si="4"/>
        <v>10</v>
      </c>
    </row>
    <row r="157" spans="2:21" x14ac:dyDescent="0.3">
      <c r="B157" s="10">
        <f>+[1]report!A167</f>
        <v>155</v>
      </c>
      <c r="C157" s="11" t="str">
        <f>+[1]report!B167</f>
        <v>Fasfagips</v>
      </c>
      <c r="D157" s="20">
        <f>+[1]report!M167</f>
        <v>0</v>
      </c>
      <c r="E157" s="11"/>
      <c r="F157" s="11"/>
      <c r="G157" s="11">
        <f>+Sheet1!$F157*$G$1</f>
        <v>0</v>
      </c>
      <c r="H157" s="11"/>
      <c r="I157" s="11"/>
      <c r="J157" s="11"/>
      <c r="K157" s="12">
        <f>IFERROR(_xlfn.XLOOKUP(I157,'Input cost'!B:B,'Input cost'!C:C,,0),"")*Sheet1!$J157</f>
        <v>0</v>
      </c>
      <c r="L157" s="11"/>
      <c r="M157" s="11"/>
      <c r="N157" s="12">
        <f>IFERROR(_xlfn.XLOOKUP(I157,'Input cost'!B:B,'Input cost'!C:C,,0),"")*Sheet1!$M157</f>
        <v>0</v>
      </c>
      <c r="O157" s="11"/>
      <c r="P157" s="12"/>
      <c r="Q157" s="12">
        <f>IFERROR(_xlfn.XLOOKUP(I157,'Input cost'!B:B,'Input cost'!C:C,,0),"")*Sheet1!$P157</f>
        <v>0</v>
      </c>
      <c r="R157" s="11"/>
      <c r="S157" s="12"/>
      <c r="T157" s="12">
        <f>IFERROR(_xlfn.XLOOKUP(I157,'Input cost'!B:B,'Input cost'!C:C,,0),"")*Sheet1!$S157</f>
        <v>0</v>
      </c>
      <c r="U157" s="13">
        <f t="shared" si="4"/>
        <v>0</v>
      </c>
    </row>
    <row r="158" spans="2:21" x14ac:dyDescent="0.3">
      <c r="B158" s="14">
        <f>+[1]report!A168</f>
        <v>156</v>
      </c>
      <c r="C158" s="15" t="str">
        <f>+[1]report!B168</f>
        <v>3nd Pix</v>
      </c>
      <c r="D158" s="20">
        <f>+[1]report!M168</f>
        <v>72.680000000000007</v>
      </c>
      <c r="E158" s="15"/>
      <c r="F158" s="15"/>
      <c r="G158" s="15">
        <f>+Sheet1!$F158*$G$1</f>
        <v>0</v>
      </c>
      <c r="H158" s="15"/>
      <c r="I158" s="15"/>
      <c r="J158" s="15"/>
      <c r="K158" s="16">
        <f>IFERROR(_xlfn.XLOOKUP(I158,'Input cost'!B:B,'Input cost'!C:C,,0),"")*Sheet1!$J158</f>
        <v>0</v>
      </c>
      <c r="L158" s="15"/>
      <c r="M158" s="15"/>
      <c r="N158" s="16">
        <f>IFERROR(_xlfn.XLOOKUP(I158,'Input cost'!B:B,'Input cost'!C:C,,0),"")*Sheet1!$M158</f>
        <v>0</v>
      </c>
      <c r="O158" s="15"/>
      <c r="P158" s="16"/>
      <c r="Q158" s="16">
        <f>IFERROR(_xlfn.XLOOKUP(I158,'Input cost'!B:B,'Input cost'!C:C,,0),"")*Sheet1!$P158</f>
        <v>0</v>
      </c>
      <c r="R158" s="15"/>
      <c r="S158" s="16"/>
      <c r="T158" s="16">
        <f>IFERROR(_xlfn.XLOOKUP(I158,'Input cost'!B:B,'Input cost'!C:C,,0),"")*Sheet1!$S158</f>
        <v>0</v>
      </c>
      <c r="U158" s="17">
        <f t="shared" si="4"/>
        <v>0</v>
      </c>
    </row>
    <row r="159" spans="2:21" x14ac:dyDescent="0.3">
      <c r="B159" s="10">
        <f>+[1]report!A169</f>
        <v>157</v>
      </c>
      <c r="C159" s="11" t="str">
        <f>+[1]report!B169</f>
        <v>8nd Trixogramma</v>
      </c>
      <c r="D159" s="20">
        <f>+[1]report!M169</f>
        <v>449.59999999999997</v>
      </c>
      <c r="E159" s="11"/>
      <c r="F159" s="11"/>
      <c r="G159" s="11">
        <f>+Sheet1!$F159*$G$1</f>
        <v>0</v>
      </c>
      <c r="H159" s="11"/>
      <c r="I159" s="11"/>
      <c r="J159" s="11"/>
      <c r="K159" s="12">
        <f>IFERROR(_xlfn.XLOOKUP(I159,'Input cost'!B:B,'Input cost'!C:C,,0),"")*Sheet1!$J159</f>
        <v>0</v>
      </c>
      <c r="L159" s="11"/>
      <c r="M159" s="11"/>
      <c r="N159" s="12">
        <f>IFERROR(_xlfn.XLOOKUP(I159,'Input cost'!B:B,'Input cost'!C:C,,0),"")*Sheet1!$M159</f>
        <v>0</v>
      </c>
      <c r="O159" s="11"/>
      <c r="P159" s="12"/>
      <c r="Q159" s="12">
        <f>IFERROR(_xlfn.XLOOKUP(I159,'Input cost'!B:B,'Input cost'!C:C,,0),"")*Sheet1!$P159</f>
        <v>0</v>
      </c>
      <c r="R159" s="11"/>
      <c r="S159" s="12"/>
      <c r="T159" s="12">
        <f>IFERROR(_xlfn.XLOOKUP(I159,'Input cost'!B:B,'Input cost'!C:C,,0),"")*Sheet1!$S159</f>
        <v>0</v>
      </c>
      <c r="U159" s="13">
        <f t="shared" si="4"/>
        <v>0</v>
      </c>
    </row>
    <row r="160" spans="2:21" x14ac:dyDescent="0.3">
      <c r="B160" s="14">
        <f>+[1]report!A170</f>
        <v>158</v>
      </c>
      <c r="C160" s="15" t="str">
        <f>+[1]report!B170</f>
        <v>Rauda</v>
      </c>
      <c r="D160" s="20">
        <f>+[1]report!M170</f>
        <v>223.44</v>
      </c>
      <c r="E160" s="15"/>
      <c r="F160" s="15"/>
      <c r="G160" s="15">
        <f>+Sheet1!$F160*$G$1</f>
        <v>0</v>
      </c>
      <c r="H160" s="15"/>
      <c r="I160" s="15"/>
      <c r="J160" s="15"/>
      <c r="K160" s="16">
        <f>IFERROR(_xlfn.XLOOKUP(I160,'Input cost'!B:B,'Input cost'!C:C,,0),"")*Sheet1!$J160</f>
        <v>0</v>
      </c>
      <c r="L160" s="15"/>
      <c r="M160" s="15"/>
      <c r="N160" s="16">
        <f>IFERROR(_xlfn.XLOOKUP(I160,'Input cost'!B:B,'Input cost'!C:C,,0),"")*Sheet1!$M160</f>
        <v>0</v>
      </c>
      <c r="O160" s="15"/>
      <c r="P160" s="16"/>
      <c r="Q160" s="16">
        <f>IFERROR(_xlfn.XLOOKUP(I160,'Input cost'!B:B,'Input cost'!C:C,,0),"")*Sheet1!$P160</f>
        <v>0</v>
      </c>
      <c r="R160" s="15"/>
      <c r="S160" s="16"/>
      <c r="T160" s="16">
        <f>IFERROR(_xlfn.XLOOKUP(I160,'Input cost'!B:B,'Input cost'!C:C,,0),"")*Sheet1!$S160</f>
        <v>0</v>
      </c>
      <c r="U160" s="17">
        <f t="shared" si="4"/>
        <v>0</v>
      </c>
    </row>
    <row r="161" spans="2:21" x14ac:dyDescent="0.3">
      <c r="B161" s="10">
        <f>+[1]report!A171</f>
        <v>159</v>
      </c>
      <c r="C161" s="11" t="str">
        <f>+[1]report!B171</f>
        <v>5nd MKP</v>
      </c>
      <c r="D161" s="20">
        <f>+[1]report!M171</f>
        <v>0</v>
      </c>
      <c r="E161" s="11"/>
      <c r="F161" s="11"/>
      <c r="G161" s="11">
        <f>+Sheet1!$F161*$G$1</f>
        <v>0</v>
      </c>
      <c r="H161" s="11"/>
      <c r="I161" s="11"/>
      <c r="J161" s="11"/>
      <c r="K161" s="12">
        <f>IFERROR(_xlfn.XLOOKUP(I161,'Input cost'!B:B,'Input cost'!C:C,,0),"")*Sheet1!$J161</f>
        <v>0</v>
      </c>
      <c r="L161" s="11"/>
      <c r="M161" s="11"/>
      <c r="N161" s="12">
        <f>IFERROR(_xlfn.XLOOKUP(I161,'Input cost'!B:B,'Input cost'!C:C,,0),"")*Sheet1!$M161</f>
        <v>0</v>
      </c>
      <c r="O161" s="11"/>
      <c r="P161" s="12"/>
      <c r="Q161" s="12">
        <f>IFERROR(_xlfn.XLOOKUP(I161,'Input cost'!B:B,'Input cost'!C:C,,0),"")*Sheet1!$P161</f>
        <v>0</v>
      </c>
      <c r="R161" s="11"/>
      <c r="S161" s="12"/>
      <c r="T161" s="12">
        <f>IFERROR(_xlfn.XLOOKUP(I161,'Input cost'!B:B,'Input cost'!C:C,,0),"")*Sheet1!$S161</f>
        <v>0</v>
      </c>
      <c r="U161" s="13">
        <f t="shared" si="4"/>
        <v>0</v>
      </c>
    </row>
    <row r="162" spans="2:21" x14ac:dyDescent="0.3">
      <c r="B162" s="14">
        <f>+[1]report!A172</f>
        <v>160</v>
      </c>
      <c r="C162" s="15" t="str">
        <f>+[1]report!B172</f>
        <v xml:space="preserve">4st-Cotton Irrigation </v>
      </c>
      <c r="D162" s="20">
        <f>+[1]report!M172</f>
        <v>32</v>
      </c>
      <c r="E162" s="15"/>
      <c r="F162" s="15"/>
      <c r="G162" s="15">
        <f>+Sheet1!$F162*$G$1</f>
        <v>0</v>
      </c>
      <c r="H162" s="15"/>
      <c r="I162" s="15"/>
      <c r="J162" s="15"/>
      <c r="K162" s="16">
        <f>IFERROR(_xlfn.XLOOKUP(I162,'Input cost'!B:B,'Input cost'!C:C,,0),"")*Sheet1!$J162</f>
        <v>0</v>
      </c>
      <c r="L162" s="15"/>
      <c r="M162" s="15"/>
      <c r="N162" s="16">
        <f>IFERROR(_xlfn.XLOOKUP(I162,'Input cost'!B:B,'Input cost'!C:C,,0),"")*Sheet1!$M162</f>
        <v>0</v>
      </c>
      <c r="O162" s="15"/>
      <c r="P162" s="16"/>
      <c r="Q162" s="16">
        <f>IFERROR(_xlfn.XLOOKUP(I162,'Input cost'!B:B,'Input cost'!C:C,,0),"")*Sheet1!$P162</f>
        <v>0</v>
      </c>
      <c r="R162" s="15"/>
      <c r="S162" s="16"/>
      <c r="T162" s="16">
        <f>IFERROR(_xlfn.XLOOKUP(I162,'Input cost'!B:B,'Input cost'!C:C,,0),"")*Sheet1!$S162</f>
        <v>0</v>
      </c>
      <c r="U162" s="17">
        <f t="shared" si="4"/>
        <v>0</v>
      </c>
    </row>
    <row r="163" spans="2:21" x14ac:dyDescent="0.3">
      <c r="B163" s="10">
        <f>+[1]report!A173</f>
        <v>161</v>
      </c>
      <c r="C163" s="11" t="str">
        <f>+[1]report!B173</f>
        <v>2nd Nipping</v>
      </c>
      <c r="D163" s="20">
        <f>+[1]report!M173</f>
        <v>42.77</v>
      </c>
      <c r="E163" s="11"/>
      <c r="F163" s="11"/>
      <c r="G163" s="11">
        <f>+Sheet1!$F163*$G$1</f>
        <v>0</v>
      </c>
      <c r="H163" s="11"/>
      <c r="I163" s="11"/>
      <c r="J163" s="11"/>
      <c r="K163" s="12">
        <f>IFERROR(_xlfn.XLOOKUP(I163,'Input cost'!B:B,'Input cost'!C:C,,0),"")*Sheet1!$J163</f>
        <v>0</v>
      </c>
      <c r="L163" s="11"/>
      <c r="M163" s="11"/>
      <c r="N163" s="12">
        <f>IFERROR(_xlfn.XLOOKUP(I163,'Input cost'!B:B,'Input cost'!C:C,,0),"")*Sheet1!$M163</f>
        <v>0</v>
      </c>
      <c r="O163" s="11"/>
      <c r="P163" s="12"/>
      <c r="Q163" s="12">
        <f>IFERROR(_xlfn.XLOOKUP(I163,'Input cost'!B:B,'Input cost'!C:C,,0),"")*Sheet1!$P163</f>
        <v>0</v>
      </c>
      <c r="R163" s="11"/>
      <c r="S163" s="12"/>
      <c r="T163" s="12">
        <f>IFERROR(_xlfn.XLOOKUP(I163,'Input cost'!B:B,'Input cost'!C:C,,0),"")*Sheet1!$S163</f>
        <v>0</v>
      </c>
      <c r="U163" s="13">
        <f t="shared" ref="U163:U194" si="5">+SUM(G163,H163,K163,N163,Q163,T163)</f>
        <v>0</v>
      </c>
    </row>
    <row r="164" spans="2:21" x14ac:dyDescent="0.3">
      <c r="B164" s="14">
        <f>+[1]report!A174</f>
        <v>162</v>
      </c>
      <c r="C164" s="15" t="str">
        <f>+[1]report!B174</f>
        <v>5nd Bioslip BT</v>
      </c>
      <c r="D164" s="20">
        <f>+[1]report!M174</f>
        <v>38</v>
      </c>
      <c r="E164" s="15"/>
      <c r="F164" s="15"/>
      <c r="G164" s="15">
        <f>+Sheet1!$F164*$G$1</f>
        <v>0</v>
      </c>
      <c r="H164" s="15"/>
      <c r="I164" s="15"/>
      <c r="J164" s="15"/>
      <c r="K164" s="16">
        <f>IFERROR(_xlfn.XLOOKUP(I164,'Input cost'!B:B,'Input cost'!C:C,,0),"")*Sheet1!$J164</f>
        <v>0</v>
      </c>
      <c r="L164" s="15"/>
      <c r="M164" s="15"/>
      <c r="N164" s="16">
        <f>IFERROR(_xlfn.XLOOKUP(I164,'Input cost'!B:B,'Input cost'!C:C,,0),"")*Sheet1!$M164</f>
        <v>0</v>
      </c>
      <c r="O164" s="15"/>
      <c r="P164" s="16"/>
      <c r="Q164" s="16">
        <f>IFERROR(_xlfn.XLOOKUP(I164,'Input cost'!B:B,'Input cost'!C:C,,0),"")*Sheet1!$P164</f>
        <v>0</v>
      </c>
      <c r="R164" s="15"/>
      <c r="S164" s="16"/>
      <c r="T164" s="16">
        <f>IFERROR(_xlfn.XLOOKUP(I164,'Input cost'!B:B,'Input cost'!C:C,,0),"")*Sheet1!$S164</f>
        <v>0</v>
      </c>
      <c r="U164" s="17">
        <f t="shared" si="5"/>
        <v>0</v>
      </c>
    </row>
    <row r="165" spans="2:21" x14ac:dyDescent="0.3">
      <c r="B165" s="10">
        <f>+[1]report!A175</f>
        <v>163</v>
      </c>
      <c r="C165" s="11" t="str">
        <f>+[1]report!B175</f>
        <v>6nd Gabrobrakan</v>
      </c>
      <c r="D165" s="20">
        <f>+[1]report!M175</f>
        <v>1148.1599999999999</v>
      </c>
      <c r="E165" s="11"/>
      <c r="F165" s="11"/>
      <c r="G165" s="11">
        <f>+Sheet1!$F165*$G$1</f>
        <v>0</v>
      </c>
      <c r="H165" s="11"/>
      <c r="I165" s="11"/>
      <c r="J165" s="11"/>
      <c r="K165" s="12">
        <f>IFERROR(_xlfn.XLOOKUP(I165,'Input cost'!B:B,'Input cost'!C:C,,0),"")*Sheet1!$J165</f>
        <v>0</v>
      </c>
      <c r="L165" s="11"/>
      <c r="M165" s="11"/>
      <c r="N165" s="12">
        <f>IFERROR(_xlfn.XLOOKUP(I165,'Input cost'!B:B,'Input cost'!C:C,,0),"")*Sheet1!$M165</f>
        <v>0</v>
      </c>
      <c r="O165" s="11"/>
      <c r="P165" s="12"/>
      <c r="Q165" s="12">
        <f>IFERROR(_xlfn.XLOOKUP(I165,'Input cost'!B:B,'Input cost'!C:C,,0),"")*Sheet1!$P165</f>
        <v>0</v>
      </c>
      <c r="R165" s="11"/>
      <c r="S165" s="12"/>
      <c r="T165" s="12">
        <f>IFERROR(_xlfn.XLOOKUP(I165,'Input cost'!B:B,'Input cost'!C:C,,0),"")*Sheet1!$S165</f>
        <v>0</v>
      </c>
      <c r="U165" s="13">
        <f t="shared" si="5"/>
        <v>0</v>
      </c>
    </row>
    <row r="166" spans="2:21" x14ac:dyDescent="0.3">
      <c r="B166" s="14">
        <f>+[1]report!A176</f>
        <v>164</v>
      </c>
      <c r="C166" s="15">
        <f>+[1]report!B176</f>
        <v>0</v>
      </c>
      <c r="D166" s="20">
        <f>+[1]report!M176</f>
        <v>0</v>
      </c>
      <c r="E166" s="15"/>
      <c r="F166" s="15"/>
      <c r="G166" s="15">
        <f>+Sheet1!$F166*$G$1</f>
        <v>0</v>
      </c>
      <c r="H166" s="15"/>
      <c r="I166" s="15"/>
      <c r="J166" s="15"/>
      <c r="K166" s="16">
        <f>IFERROR(_xlfn.XLOOKUP(I166,'Input cost'!B:B,'Input cost'!C:C,,0),"")*Sheet1!$J166</f>
        <v>0</v>
      </c>
      <c r="L166" s="15"/>
      <c r="M166" s="15"/>
      <c r="N166" s="16">
        <f>IFERROR(_xlfn.XLOOKUP(I166,'Input cost'!B:B,'Input cost'!C:C,,0),"")*Sheet1!$M166</f>
        <v>0</v>
      </c>
      <c r="O166" s="15"/>
      <c r="P166" s="16"/>
      <c r="Q166" s="16">
        <f>IFERROR(_xlfn.XLOOKUP(I166,'Input cost'!B:B,'Input cost'!C:C,,0),"")*Sheet1!$P166</f>
        <v>0</v>
      </c>
      <c r="R166" s="15"/>
      <c r="S166" s="16"/>
      <c r="T166" s="16">
        <f>IFERROR(_xlfn.XLOOKUP(I166,'Input cost'!B:B,'Input cost'!C:C,,0),"")*Sheet1!$S166</f>
        <v>0</v>
      </c>
      <c r="U166" s="17">
        <f t="shared" si="5"/>
        <v>0</v>
      </c>
    </row>
    <row r="167" spans="2:21" x14ac:dyDescent="0.3">
      <c r="B167" s="10">
        <f>+[1]report!A177</f>
        <v>165</v>
      </c>
      <c r="C167" s="11">
        <f>+[1]report!B177</f>
        <v>0</v>
      </c>
      <c r="D167" s="20">
        <f>+[1]report!M177</f>
        <v>0</v>
      </c>
      <c r="E167" s="11"/>
      <c r="F167" s="11"/>
      <c r="G167" s="11">
        <f>+Sheet1!$F167*$G$1</f>
        <v>0</v>
      </c>
      <c r="H167" s="11"/>
      <c r="I167" s="11"/>
      <c r="J167" s="11"/>
      <c r="K167" s="12">
        <f>IFERROR(_xlfn.XLOOKUP(I167,'Input cost'!B:B,'Input cost'!C:C,,0),"")*Sheet1!$J167</f>
        <v>0</v>
      </c>
      <c r="L167" s="11"/>
      <c r="M167" s="11"/>
      <c r="N167" s="12">
        <f>IFERROR(_xlfn.XLOOKUP(I167,'Input cost'!B:B,'Input cost'!C:C,,0),"")*Sheet1!$M167</f>
        <v>0</v>
      </c>
      <c r="O167" s="11"/>
      <c r="P167" s="12"/>
      <c r="Q167" s="12">
        <f>IFERROR(_xlfn.XLOOKUP(I167,'Input cost'!B:B,'Input cost'!C:C,,0),"")*Sheet1!$P167</f>
        <v>0</v>
      </c>
      <c r="R167" s="11"/>
      <c r="S167" s="12"/>
      <c r="T167" s="12">
        <f>IFERROR(_xlfn.XLOOKUP(I167,'Input cost'!B:B,'Input cost'!C:C,,0),"")*Sheet1!$S167</f>
        <v>0</v>
      </c>
      <c r="U167" s="13">
        <f t="shared" si="5"/>
        <v>0</v>
      </c>
    </row>
    <row r="168" spans="2:21" x14ac:dyDescent="0.3">
      <c r="B168" s="14">
        <f>+[1]report!A178</f>
        <v>166</v>
      </c>
      <c r="C168" s="15">
        <f>+[1]report!B178</f>
        <v>0</v>
      </c>
      <c r="D168" s="20">
        <f>+[1]report!M178</f>
        <v>0</v>
      </c>
      <c r="E168" s="15"/>
      <c r="F168" s="15"/>
      <c r="G168" s="15">
        <f>+Sheet1!$F168*$G$1</f>
        <v>0</v>
      </c>
      <c r="H168" s="15"/>
      <c r="I168" s="15"/>
      <c r="J168" s="15"/>
      <c r="K168" s="16">
        <f>IFERROR(_xlfn.XLOOKUP(I168,'Input cost'!B:B,'Input cost'!C:C,,0),"")*Sheet1!$J168</f>
        <v>0</v>
      </c>
      <c r="L168" s="15"/>
      <c r="M168" s="15"/>
      <c r="N168" s="16">
        <f>IFERROR(_xlfn.XLOOKUP(I168,'Input cost'!B:B,'Input cost'!C:C,,0),"")*Sheet1!$M168</f>
        <v>0</v>
      </c>
      <c r="O168" s="15"/>
      <c r="P168" s="16"/>
      <c r="Q168" s="16">
        <f>IFERROR(_xlfn.XLOOKUP(I168,'Input cost'!B:B,'Input cost'!C:C,,0),"")*Sheet1!$P168</f>
        <v>0</v>
      </c>
      <c r="R168" s="15"/>
      <c r="S168" s="16"/>
      <c r="T168" s="16">
        <f>IFERROR(_xlfn.XLOOKUP(I168,'Input cost'!B:B,'Input cost'!C:C,,0),"")*Sheet1!$S168</f>
        <v>0</v>
      </c>
      <c r="U168" s="17">
        <f t="shared" si="5"/>
        <v>0</v>
      </c>
    </row>
    <row r="169" spans="2:21" x14ac:dyDescent="0.3">
      <c r="B169" s="10">
        <f>+[1]report!A179</f>
        <v>167</v>
      </c>
      <c r="C169" s="11">
        <f>+[1]report!B179</f>
        <v>0</v>
      </c>
      <c r="D169" s="20">
        <f>+[1]report!M179</f>
        <v>0</v>
      </c>
      <c r="E169" s="11"/>
      <c r="F169" s="11"/>
      <c r="G169" s="11">
        <f>+Sheet1!$F169*$G$1</f>
        <v>0</v>
      </c>
      <c r="H169" s="11"/>
      <c r="I169" s="11"/>
      <c r="J169" s="11"/>
      <c r="K169" s="12">
        <f>IFERROR(_xlfn.XLOOKUP(I169,'Input cost'!B:B,'Input cost'!C:C,,0),"")*Sheet1!$J169</f>
        <v>0</v>
      </c>
      <c r="L169" s="11"/>
      <c r="M169" s="11"/>
      <c r="N169" s="12">
        <f>IFERROR(_xlfn.XLOOKUP(I169,'Input cost'!B:B,'Input cost'!C:C,,0),"")*Sheet1!$M169</f>
        <v>0</v>
      </c>
      <c r="O169" s="11"/>
      <c r="P169" s="12"/>
      <c r="Q169" s="12">
        <f>IFERROR(_xlfn.XLOOKUP(I169,'Input cost'!B:B,'Input cost'!C:C,,0),"")*Sheet1!$P169</f>
        <v>0</v>
      </c>
      <c r="R169" s="11"/>
      <c r="S169" s="12"/>
      <c r="T169" s="12">
        <f>IFERROR(_xlfn.XLOOKUP(I169,'Input cost'!B:B,'Input cost'!C:C,,0),"")*Sheet1!$S169</f>
        <v>0</v>
      </c>
      <c r="U169" s="13">
        <f t="shared" si="5"/>
        <v>0</v>
      </c>
    </row>
    <row r="170" spans="2:21" x14ac:dyDescent="0.3">
      <c r="B170" s="14">
        <f>+[1]report!A180</f>
        <v>168</v>
      </c>
      <c r="C170" s="15">
        <f>+[1]report!B180</f>
        <v>0</v>
      </c>
      <c r="D170" s="20">
        <f>+[1]report!M180</f>
        <v>0</v>
      </c>
      <c r="E170" s="15"/>
      <c r="F170" s="15"/>
      <c r="G170" s="15">
        <f>+Sheet1!$F170*$G$1</f>
        <v>0</v>
      </c>
      <c r="H170" s="15"/>
      <c r="I170" s="15"/>
      <c r="J170" s="15"/>
      <c r="K170" s="16">
        <f>IFERROR(_xlfn.XLOOKUP(I170,'Input cost'!B:B,'Input cost'!C:C,,0),"")*Sheet1!$J170</f>
        <v>0</v>
      </c>
      <c r="L170" s="15"/>
      <c r="M170" s="15"/>
      <c r="N170" s="16">
        <f>IFERROR(_xlfn.XLOOKUP(I170,'Input cost'!B:B,'Input cost'!C:C,,0),"")*Sheet1!$M170</f>
        <v>0</v>
      </c>
      <c r="O170" s="15"/>
      <c r="P170" s="16"/>
      <c r="Q170" s="16">
        <f>IFERROR(_xlfn.XLOOKUP(I170,'Input cost'!B:B,'Input cost'!C:C,,0),"")*Sheet1!$P170</f>
        <v>0</v>
      </c>
      <c r="R170" s="15"/>
      <c r="S170" s="16"/>
      <c r="T170" s="16">
        <f>IFERROR(_xlfn.XLOOKUP(I170,'Input cost'!B:B,'Input cost'!C:C,,0),"")*Sheet1!$S170</f>
        <v>0</v>
      </c>
      <c r="U170" s="17">
        <f t="shared" si="5"/>
        <v>0</v>
      </c>
    </row>
    <row r="171" spans="2:21" x14ac:dyDescent="0.3">
      <c r="B171" s="10">
        <f>+[1]report!A181</f>
        <v>169</v>
      </c>
      <c r="C171" s="11">
        <f>+[1]report!B181</f>
        <v>0</v>
      </c>
      <c r="D171" s="20">
        <f>+[1]report!M181</f>
        <v>0</v>
      </c>
      <c r="E171" s="11"/>
      <c r="F171" s="11"/>
      <c r="G171" s="11">
        <f>+Sheet1!$F171*$G$1</f>
        <v>0</v>
      </c>
      <c r="H171" s="11"/>
      <c r="I171" s="11"/>
      <c r="J171" s="11"/>
      <c r="K171" s="12">
        <f>IFERROR(_xlfn.XLOOKUP(I171,'Input cost'!B:B,'Input cost'!C:C,,0),"")*Sheet1!$J171</f>
        <v>0</v>
      </c>
      <c r="L171" s="11"/>
      <c r="M171" s="11"/>
      <c r="N171" s="12">
        <f>IFERROR(_xlfn.XLOOKUP(I171,'Input cost'!B:B,'Input cost'!C:C,,0),"")*Sheet1!$M171</f>
        <v>0</v>
      </c>
      <c r="O171" s="11"/>
      <c r="P171" s="12"/>
      <c r="Q171" s="12">
        <f>IFERROR(_xlfn.XLOOKUP(I171,'Input cost'!B:B,'Input cost'!C:C,,0),"")*Sheet1!$P171</f>
        <v>0</v>
      </c>
      <c r="R171" s="11"/>
      <c r="S171" s="12"/>
      <c r="T171" s="12">
        <f>IFERROR(_xlfn.XLOOKUP(I171,'Input cost'!B:B,'Input cost'!C:C,,0),"")*Sheet1!$S171</f>
        <v>0</v>
      </c>
      <c r="U171" s="13">
        <f t="shared" si="5"/>
        <v>0</v>
      </c>
    </row>
    <row r="172" spans="2:21" x14ac:dyDescent="0.3">
      <c r="B172" s="14">
        <f>+[1]report!A182</f>
        <v>170</v>
      </c>
      <c r="C172" s="15">
        <f>+[1]report!B182</f>
        <v>0</v>
      </c>
      <c r="D172" s="20">
        <f>+[1]report!M182</f>
        <v>0</v>
      </c>
      <c r="E172" s="15"/>
      <c r="F172" s="15"/>
      <c r="G172" s="15">
        <f>+Sheet1!$F172*$G$1</f>
        <v>0</v>
      </c>
      <c r="H172" s="15"/>
      <c r="I172" s="15"/>
      <c r="J172" s="15"/>
      <c r="K172" s="16">
        <f>IFERROR(_xlfn.XLOOKUP(I172,'Input cost'!B:B,'Input cost'!C:C,,0),"")*Sheet1!$J172</f>
        <v>0</v>
      </c>
      <c r="L172" s="15"/>
      <c r="M172" s="15"/>
      <c r="N172" s="16">
        <f>IFERROR(_xlfn.XLOOKUP(I172,'Input cost'!B:B,'Input cost'!C:C,,0),"")*Sheet1!$M172</f>
        <v>0</v>
      </c>
      <c r="O172" s="15"/>
      <c r="P172" s="16"/>
      <c r="Q172" s="16">
        <f>IFERROR(_xlfn.XLOOKUP(I172,'Input cost'!B:B,'Input cost'!C:C,,0),"")*Sheet1!$P172</f>
        <v>0</v>
      </c>
      <c r="R172" s="15"/>
      <c r="S172" s="16"/>
      <c r="T172" s="16">
        <f>IFERROR(_xlfn.XLOOKUP(I172,'Input cost'!B:B,'Input cost'!C:C,,0),"")*Sheet1!$S172</f>
        <v>0</v>
      </c>
      <c r="U172" s="17">
        <f t="shared" si="5"/>
        <v>0</v>
      </c>
    </row>
    <row r="173" spans="2:21" x14ac:dyDescent="0.3">
      <c r="B173" s="10">
        <f>+[1]report!A183</f>
        <v>171</v>
      </c>
      <c r="C173" s="11">
        <f>+[1]report!B183</f>
        <v>0</v>
      </c>
      <c r="D173" s="20">
        <f>+[1]report!M183</f>
        <v>0</v>
      </c>
      <c r="E173" s="11"/>
      <c r="F173" s="11"/>
      <c r="G173" s="11">
        <f>+Sheet1!$F173*$G$1</f>
        <v>0</v>
      </c>
      <c r="H173" s="11"/>
      <c r="I173" s="11"/>
      <c r="J173" s="11"/>
      <c r="K173" s="12">
        <f>IFERROR(_xlfn.XLOOKUP(I173,'Input cost'!B:B,'Input cost'!C:C,,0),"")*Sheet1!$J173</f>
        <v>0</v>
      </c>
      <c r="L173" s="11"/>
      <c r="M173" s="11"/>
      <c r="N173" s="12">
        <f>IFERROR(_xlfn.XLOOKUP(I173,'Input cost'!B:B,'Input cost'!C:C,,0),"")*Sheet1!$M173</f>
        <v>0</v>
      </c>
      <c r="O173" s="11"/>
      <c r="P173" s="12"/>
      <c r="Q173" s="12">
        <f>IFERROR(_xlfn.XLOOKUP(I173,'Input cost'!B:B,'Input cost'!C:C,,0),"")*Sheet1!$P173</f>
        <v>0</v>
      </c>
      <c r="R173" s="11"/>
      <c r="S173" s="12"/>
      <c r="T173" s="12">
        <f>IFERROR(_xlfn.XLOOKUP(I173,'Input cost'!B:B,'Input cost'!C:C,,0),"")*Sheet1!$S173</f>
        <v>0</v>
      </c>
      <c r="U173" s="13">
        <f t="shared" si="5"/>
        <v>0</v>
      </c>
    </row>
    <row r="174" spans="2:21" x14ac:dyDescent="0.3">
      <c r="B174" s="14">
        <f>+[1]report!A184</f>
        <v>172</v>
      </c>
      <c r="C174" s="15">
        <f>+[1]report!B184</f>
        <v>0</v>
      </c>
      <c r="D174" s="20">
        <f>+[1]report!M184</f>
        <v>0</v>
      </c>
      <c r="E174" s="15"/>
      <c r="F174" s="15"/>
      <c r="G174" s="15">
        <f>+Sheet1!$F174*$G$1</f>
        <v>0</v>
      </c>
      <c r="H174" s="15"/>
      <c r="I174" s="15"/>
      <c r="J174" s="15"/>
      <c r="K174" s="16">
        <f>IFERROR(_xlfn.XLOOKUP(I174,'Input cost'!B:B,'Input cost'!C:C,,0),"")*Sheet1!$J174</f>
        <v>0</v>
      </c>
      <c r="L174" s="15"/>
      <c r="M174" s="15"/>
      <c r="N174" s="16">
        <f>IFERROR(_xlfn.XLOOKUP(I174,'Input cost'!B:B,'Input cost'!C:C,,0),"")*Sheet1!$M174</f>
        <v>0</v>
      </c>
      <c r="O174" s="15"/>
      <c r="P174" s="16"/>
      <c r="Q174" s="16">
        <f>IFERROR(_xlfn.XLOOKUP(I174,'Input cost'!B:B,'Input cost'!C:C,,0),"")*Sheet1!$P174</f>
        <v>0</v>
      </c>
      <c r="R174" s="15"/>
      <c r="S174" s="16"/>
      <c r="T174" s="16">
        <f>IFERROR(_xlfn.XLOOKUP(I174,'Input cost'!B:B,'Input cost'!C:C,,0),"")*Sheet1!$S174</f>
        <v>0</v>
      </c>
      <c r="U174" s="17">
        <f t="shared" si="5"/>
        <v>0</v>
      </c>
    </row>
    <row r="175" spans="2:21" x14ac:dyDescent="0.3">
      <c r="B175" s="10">
        <f>+[1]report!A185</f>
        <v>173</v>
      </c>
      <c r="C175" s="11">
        <f>+[1]report!B185</f>
        <v>0</v>
      </c>
      <c r="D175" s="20">
        <f>+[1]report!M185</f>
        <v>0</v>
      </c>
      <c r="E175" s="11"/>
      <c r="F175" s="11"/>
      <c r="G175" s="11">
        <f>+Sheet1!$F175*$G$1</f>
        <v>0</v>
      </c>
      <c r="H175" s="11"/>
      <c r="I175" s="11"/>
      <c r="J175" s="11"/>
      <c r="K175" s="12">
        <f>IFERROR(_xlfn.XLOOKUP(I175,'Input cost'!B:B,'Input cost'!C:C,,0),"")*Sheet1!$J175</f>
        <v>0</v>
      </c>
      <c r="L175" s="11"/>
      <c r="M175" s="11"/>
      <c r="N175" s="12">
        <f>IFERROR(_xlfn.XLOOKUP(I175,'Input cost'!B:B,'Input cost'!C:C,,0),"")*Sheet1!$M175</f>
        <v>0</v>
      </c>
      <c r="O175" s="11"/>
      <c r="P175" s="12"/>
      <c r="Q175" s="12">
        <f>IFERROR(_xlfn.XLOOKUP(I175,'Input cost'!B:B,'Input cost'!C:C,,0),"")*Sheet1!$P175</f>
        <v>0</v>
      </c>
      <c r="R175" s="11"/>
      <c r="S175" s="12"/>
      <c r="T175" s="12">
        <f>IFERROR(_xlfn.XLOOKUP(I175,'Input cost'!B:B,'Input cost'!C:C,,0),"")*Sheet1!$S175</f>
        <v>0</v>
      </c>
      <c r="U175" s="13">
        <f t="shared" si="5"/>
        <v>0</v>
      </c>
    </row>
    <row r="176" spans="2:21" x14ac:dyDescent="0.3">
      <c r="B176" s="14">
        <f>+[1]report!A186</f>
        <v>174</v>
      </c>
      <c r="C176" s="15">
        <f>+[1]report!B186</f>
        <v>0</v>
      </c>
      <c r="D176" s="20">
        <f>+[1]report!M186</f>
        <v>0</v>
      </c>
      <c r="E176" s="15"/>
      <c r="F176" s="15"/>
      <c r="G176" s="15">
        <f>+Sheet1!$F176*$G$1</f>
        <v>0</v>
      </c>
      <c r="H176" s="15"/>
      <c r="I176" s="15"/>
      <c r="J176" s="15"/>
      <c r="K176" s="16">
        <f>IFERROR(_xlfn.XLOOKUP(I176,'Input cost'!B:B,'Input cost'!C:C,,0),"")*Sheet1!$J176</f>
        <v>0</v>
      </c>
      <c r="L176" s="15"/>
      <c r="M176" s="15"/>
      <c r="N176" s="16">
        <f>IFERROR(_xlfn.XLOOKUP(I176,'Input cost'!B:B,'Input cost'!C:C,,0),"")*Sheet1!$M176</f>
        <v>0</v>
      </c>
      <c r="O176" s="15"/>
      <c r="P176" s="16"/>
      <c r="Q176" s="16">
        <f>IFERROR(_xlfn.XLOOKUP(I176,'Input cost'!B:B,'Input cost'!C:C,,0),"")*Sheet1!$P176</f>
        <v>0</v>
      </c>
      <c r="R176" s="15"/>
      <c r="S176" s="16"/>
      <c r="T176" s="16">
        <f>IFERROR(_xlfn.XLOOKUP(I176,'Input cost'!B:B,'Input cost'!C:C,,0),"")*Sheet1!$S176</f>
        <v>0</v>
      </c>
      <c r="U176" s="17">
        <f t="shared" si="5"/>
        <v>0</v>
      </c>
    </row>
    <row r="177" spans="2:21" x14ac:dyDescent="0.3">
      <c r="B177" s="10">
        <f>+[1]report!A187</f>
        <v>175</v>
      </c>
      <c r="C177" s="11">
        <f>+[1]report!B187</f>
        <v>0</v>
      </c>
      <c r="D177" s="20">
        <f>+[1]report!M187</f>
        <v>0</v>
      </c>
      <c r="E177" s="11"/>
      <c r="F177" s="11"/>
      <c r="G177" s="11">
        <f>+Sheet1!$F177*$G$1</f>
        <v>0</v>
      </c>
      <c r="H177" s="11"/>
      <c r="I177" s="11"/>
      <c r="J177" s="11"/>
      <c r="K177" s="12">
        <f>IFERROR(_xlfn.XLOOKUP(I177,'Input cost'!B:B,'Input cost'!C:C,,0),"")*Sheet1!$J177</f>
        <v>0</v>
      </c>
      <c r="L177" s="11"/>
      <c r="M177" s="11"/>
      <c r="N177" s="12">
        <f>IFERROR(_xlfn.XLOOKUP(I177,'Input cost'!B:B,'Input cost'!C:C,,0),"")*Sheet1!$M177</f>
        <v>0</v>
      </c>
      <c r="O177" s="11"/>
      <c r="P177" s="12"/>
      <c r="Q177" s="12">
        <f>IFERROR(_xlfn.XLOOKUP(I177,'Input cost'!B:B,'Input cost'!C:C,,0),"")*Sheet1!$P177</f>
        <v>0</v>
      </c>
      <c r="R177" s="11"/>
      <c r="S177" s="12"/>
      <c r="T177" s="12">
        <f>IFERROR(_xlfn.XLOOKUP(I177,'Input cost'!B:B,'Input cost'!C:C,,0),"")*Sheet1!$S177</f>
        <v>0</v>
      </c>
      <c r="U177" s="13">
        <f t="shared" si="5"/>
        <v>0</v>
      </c>
    </row>
    <row r="178" spans="2:21" x14ac:dyDescent="0.3">
      <c r="B178" s="14">
        <f>+[1]report!A188</f>
        <v>176</v>
      </c>
      <c r="C178" s="15">
        <f>+[1]report!B188</f>
        <v>0</v>
      </c>
      <c r="D178" s="20">
        <f>+[1]report!M188</f>
        <v>0</v>
      </c>
      <c r="E178" s="15"/>
      <c r="F178" s="15"/>
      <c r="G178" s="15">
        <f>+Sheet1!$F178*$G$1</f>
        <v>0</v>
      </c>
      <c r="H178" s="15"/>
      <c r="I178" s="15"/>
      <c r="J178" s="15"/>
      <c r="K178" s="16">
        <f>IFERROR(_xlfn.XLOOKUP(I178,'Input cost'!B:B,'Input cost'!C:C,,0),"")*Sheet1!$J178</f>
        <v>0</v>
      </c>
      <c r="L178" s="15"/>
      <c r="M178" s="15"/>
      <c r="N178" s="16">
        <f>IFERROR(_xlfn.XLOOKUP(I178,'Input cost'!B:B,'Input cost'!C:C,,0),"")*Sheet1!$M178</f>
        <v>0</v>
      </c>
      <c r="O178" s="15"/>
      <c r="P178" s="16"/>
      <c r="Q178" s="16">
        <f>IFERROR(_xlfn.XLOOKUP(I178,'Input cost'!B:B,'Input cost'!C:C,,0),"")*Sheet1!$P178</f>
        <v>0</v>
      </c>
      <c r="R178" s="15"/>
      <c r="S178" s="16"/>
      <c r="T178" s="16">
        <f>IFERROR(_xlfn.XLOOKUP(I178,'Input cost'!B:B,'Input cost'!C:C,,0),"")*Sheet1!$S178</f>
        <v>0</v>
      </c>
      <c r="U178" s="17">
        <f t="shared" si="5"/>
        <v>0</v>
      </c>
    </row>
    <row r="179" spans="2:21" x14ac:dyDescent="0.3">
      <c r="B179" s="10">
        <f>+[1]report!A189</f>
        <v>177</v>
      </c>
      <c r="C179" s="11">
        <f>+[1]report!B189</f>
        <v>0</v>
      </c>
      <c r="D179" s="20">
        <f>+[1]report!M189</f>
        <v>0</v>
      </c>
      <c r="E179" s="11"/>
      <c r="F179" s="11"/>
      <c r="G179" s="11">
        <f>+Sheet1!$F179*$G$1</f>
        <v>0</v>
      </c>
      <c r="H179" s="11"/>
      <c r="I179" s="11"/>
      <c r="J179" s="11"/>
      <c r="K179" s="12">
        <f>IFERROR(_xlfn.XLOOKUP(I179,'Input cost'!B:B,'Input cost'!C:C,,0),"")*Sheet1!$J179</f>
        <v>0</v>
      </c>
      <c r="L179" s="11"/>
      <c r="M179" s="11"/>
      <c r="N179" s="12">
        <f>IFERROR(_xlfn.XLOOKUP(I179,'Input cost'!B:B,'Input cost'!C:C,,0),"")*Sheet1!$M179</f>
        <v>0</v>
      </c>
      <c r="O179" s="11"/>
      <c r="P179" s="12"/>
      <c r="Q179" s="12">
        <f>IFERROR(_xlfn.XLOOKUP(I179,'Input cost'!B:B,'Input cost'!C:C,,0),"")*Sheet1!$P179</f>
        <v>0</v>
      </c>
      <c r="R179" s="11"/>
      <c r="S179" s="12"/>
      <c r="T179" s="12">
        <f>IFERROR(_xlfn.XLOOKUP(I179,'Input cost'!B:B,'Input cost'!C:C,,0),"")*Sheet1!$S179</f>
        <v>0</v>
      </c>
      <c r="U179" s="13">
        <f t="shared" si="5"/>
        <v>0</v>
      </c>
    </row>
    <row r="180" spans="2:21" x14ac:dyDescent="0.3">
      <c r="B180" s="14">
        <f>+[1]report!A190</f>
        <v>178</v>
      </c>
      <c r="C180" s="15">
        <f>+[1]report!B190</f>
        <v>0</v>
      </c>
      <c r="D180" s="20">
        <f>+[1]report!M190</f>
        <v>0</v>
      </c>
      <c r="E180" s="15"/>
      <c r="F180" s="15"/>
      <c r="G180" s="15">
        <f>+Sheet1!$F180*$G$1</f>
        <v>0</v>
      </c>
      <c r="H180" s="15"/>
      <c r="I180" s="15"/>
      <c r="J180" s="15"/>
      <c r="K180" s="16">
        <f>IFERROR(_xlfn.XLOOKUP(I180,'Input cost'!B:B,'Input cost'!C:C,,0),"")*Sheet1!$J180</f>
        <v>0</v>
      </c>
      <c r="L180" s="15"/>
      <c r="M180" s="15"/>
      <c r="N180" s="16">
        <f>IFERROR(_xlfn.XLOOKUP(I180,'Input cost'!B:B,'Input cost'!C:C,,0),"")*Sheet1!$M180</f>
        <v>0</v>
      </c>
      <c r="O180" s="15"/>
      <c r="P180" s="16"/>
      <c r="Q180" s="16">
        <f>IFERROR(_xlfn.XLOOKUP(I180,'Input cost'!B:B,'Input cost'!C:C,,0),"")*Sheet1!$P180</f>
        <v>0</v>
      </c>
      <c r="R180" s="15"/>
      <c r="S180" s="16"/>
      <c r="T180" s="16">
        <f>IFERROR(_xlfn.XLOOKUP(I180,'Input cost'!B:B,'Input cost'!C:C,,0),"")*Sheet1!$S180</f>
        <v>0</v>
      </c>
      <c r="U180" s="17">
        <f t="shared" si="5"/>
        <v>0</v>
      </c>
    </row>
    <row r="181" spans="2:21" x14ac:dyDescent="0.3">
      <c r="B181" s="10">
        <f>+[1]report!A191</f>
        <v>179</v>
      </c>
      <c r="C181" s="11">
        <f>+[1]report!B191</f>
        <v>0</v>
      </c>
      <c r="D181" s="20">
        <f>+[1]report!M191</f>
        <v>0</v>
      </c>
      <c r="E181" s="11"/>
      <c r="F181" s="11"/>
      <c r="G181" s="11">
        <f>+Sheet1!$F181*$G$1</f>
        <v>0</v>
      </c>
      <c r="H181" s="11"/>
      <c r="I181" s="11"/>
      <c r="J181" s="11"/>
      <c r="K181" s="12">
        <f>IFERROR(_xlfn.XLOOKUP(I181,'Input cost'!B:B,'Input cost'!C:C,,0),"")*Sheet1!$J181</f>
        <v>0</v>
      </c>
      <c r="L181" s="11"/>
      <c r="M181" s="11"/>
      <c r="N181" s="12">
        <f>IFERROR(_xlfn.XLOOKUP(I181,'Input cost'!B:B,'Input cost'!C:C,,0),"")*Sheet1!$M181</f>
        <v>0</v>
      </c>
      <c r="O181" s="11"/>
      <c r="P181" s="12"/>
      <c r="Q181" s="12">
        <f>IFERROR(_xlfn.XLOOKUP(I181,'Input cost'!B:B,'Input cost'!C:C,,0),"")*Sheet1!$P181</f>
        <v>0</v>
      </c>
      <c r="R181" s="11"/>
      <c r="S181" s="12"/>
      <c r="T181" s="12">
        <f>IFERROR(_xlfn.XLOOKUP(I181,'Input cost'!B:B,'Input cost'!C:C,,0),"")*Sheet1!$S181</f>
        <v>0</v>
      </c>
      <c r="U181" s="13">
        <f t="shared" si="5"/>
        <v>0</v>
      </c>
    </row>
    <row r="182" spans="2:21" x14ac:dyDescent="0.3">
      <c r="B182" s="14">
        <f>+[1]report!A192</f>
        <v>180</v>
      </c>
      <c r="C182" s="15">
        <f>+[1]report!B192</f>
        <v>0</v>
      </c>
      <c r="D182" s="20">
        <f>+[1]report!M192</f>
        <v>0</v>
      </c>
      <c r="E182" s="15"/>
      <c r="F182" s="15"/>
      <c r="G182" s="15">
        <f>+Sheet1!$F182*$G$1</f>
        <v>0</v>
      </c>
      <c r="H182" s="15"/>
      <c r="I182" s="15"/>
      <c r="J182" s="15"/>
      <c r="K182" s="16">
        <f>IFERROR(_xlfn.XLOOKUP(I182,'Input cost'!B:B,'Input cost'!C:C,,0),"")*Sheet1!$J182</f>
        <v>0</v>
      </c>
      <c r="L182" s="15"/>
      <c r="M182" s="15"/>
      <c r="N182" s="16">
        <f>IFERROR(_xlfn.XLOOKUP(I182,'Input cost'!B:B,'Input cost'!C:C,,0),"")*Sheet1!$M182</f>
        <v>0</v>
      </c>
      <c r="O182" s="15"/>
      <c r="P182" s="16"/>
      <c r="Q182" s="16">
        <f>IFERROR(_xlfn.XLOOKUP(I182,'Input cost'!B:B,'Input cost'!C:C,,0),"")*Sheet1!$P182</f>
        <v>0</v>
      </c>
      <c r="R182" s="15"/>
      <c r="S182" s="16"/>
      <c r="T182" s="16">
        <f>IFERROR(_xlfn.XLOOKUP(I182,'Input cost'!B:B,'Input cost'!C:C,,0),"")*Sheet1!$S182</f>
        <v>0</v>
      </c>
      <c r="U182" s="17">
        <f t="shared" si="5"/>
        <v>0</v>
      </c>
    </row>
    <row r="183" spans="2:21" x14ac:dyDescent="0.3">
      <c r="B183" s="10">
        <f>+[1]report!A193</f>
        <v>181</v>
      </c>
      <c r="C183" s="11">
        <f>+[1]report!B193</f>
        <v>0</v>
      </c>
      <c r="D183" s="20">
        <f>+[1]report!M193</f>
        <v>0</v>
      </c>
      <c r="E183" s="11"/>
      <c r="F183" s="11"/>
      <c r="G183" s="11">
        <f>+Sheet1!$F183*$G$1</f>
        <v>0</v>
      </c>
      <c r="H183" s="11"/>
      <c r="I183" s="11"/>
      <c r="J183" s="11"/>
      <c r="K183" s="12">
        <f>IFERROR(_xlfn.XLOOKUP(I183,'Input cost'!B:B,'Input cost'!C:C,,0),"")*Sheet1!$J183</f>
        <v>0</v>
      </c>
      <c r="L183" s="11"/>
      <c r="M183" s="11"/>
      <c r="N183" s="12">
        <f>IFERROR(_xlfn.XLOOKUP(I183,'Input cost'!B:B,'Input cost'!C:C,,0),"")*Sheet1!$M183</f>
        <v>0</v>
      </c>
      <c r="O183" s="11"/>
      <c r="P183" s="12"/>
      <c r="Q183" s="12">
        <f>IFERROR(_xlfn.XLOOKUP(I183,'Input cost'!B:B,'Input cost'!C:C,,0),"")*Sheet1!$P183</f>
        <v>0</v>
      </c>
      <c r="R183" s="11"/>
      <c r="S183" s="12"/>
      <c r="T183" s="12">
        <f>IFERROR(_xlfn.XLOOKUP(I183,'Input cost'!B:B,'Input cost'!C:C,,0),"")*Sheet1!$S183</f>
        <v>0</v>
      </c>
      <c r="U183" s="13">
        <f t="shared" si="5"/>
        <v>0</v>
      </c>
    </row>
    <row r="184" spans="2:21" x14ac:dyDescent="0.3">
      <c r="B184" s="14">
        <f>+[1]report!A194</f>
        <v>182</v>
      </c>
      <c r="C184" s="15">
        <f>+[1]report!B194</f>
        <v>0</v>
      </c>
      <c r="D184" s="20">
        <f>+[1]report!M194</f>
        <v>0</v>
      </c>
      <c r="E184" s="15"/>
      <c r="F184" s="15"/>
      <c r="G184" s="15">
        <f>+Sheet1!$F184*$G$1</f>
        <v>0</v>
      </c>
      <c r="H184" s="15"/>
      <c r="I184" s="15"/>
      <c r="J184" s="15"/>
      <c r="K184" s="16">
        <f>IFERROR(_xlfn.XLOOKUP(I184,'Input cost'!B:B,'Input cost'!C:C,,0),"")*Sheet1!$J184</f>
        <v>0</v>
      </c>
      <c r="L184" s="15"/>
      <c r="M184" s="15"/>
      <c r="N184" s="16">
        <f>IFERROR(_xlfn.XLOOKUP(I184,'Input cost'!B:B,'Input cost'!C:C,,0),"")*Sheet1!$M184</f>
        <v>0</v>
      </c>
      <c r="O184" s="15"/>
      <c r="P184" s="16"/>
      <c r="Q184" s="16">
        <f>IFERROR(_xlfn.XLOOKUP(I184,'Input cost'!B:B,'Input cost'!C:C,,0),"")*Sheet1!$P184</f>
        <v>0</v>
      </c>
      <c r="R184" s="15"/>
      <c r="S184" s="16"/>
      <c r="T184" s="16">
        <f>IFERROR(_xlfn.XLOOKUP(I184,'Input cost'!B:B,'Input cost'!C:C,,0),"")*Sheet1!$S184</f>
        <v>0</v>
      </c>
      <c r="U184" s="17">
        <f t="shared" si="5"/>
        <v>0</v>
      </c>
    </row>
    <row r="185" spans="2:21" x14ac:dyDescent="0.3">
      <c r="B185" s="10">
        <f>+[1]report!A195</f>
        <v>183</v>
      </c>
      <c r="C185" s="11">
        <f>+[1]report!B195</f>
        <v>0</v>
      </c>
      <c r="D185" s="20">
        <f>+[1]report!M195</f>
        <v>0</v>
      </c>
      <c r="E185" s="11"/>
      <c r="F185" s="11"/>
      <c r="G185" s="11">
        <f>+Sheet1!$F185*$G$1</f>
        <v>0</v>
      </c>
      <c r="H185" s="11"/>
      <c r="I185" s="11"/>
      <c r="J185" s="11"/>
      <c r="K185" s="12">
        <f>IFERROR(_xlfn.XLOOKUP(I185,'Input cost'!B:B,'Input cost'!C:C,,0),"")*Sheet1!$J185</f>
        <v>0</v>
      </c>
      <c r="L185" s="11"/>
      <c r="M185" s="11"/>
      <c r="N185" s="12">
        <f>IFERROR(_xlfn.XLOOKUP(I185,'Input cost'!B:B,'Input cost'!C:C,,0),"")*Sheet1!$M185</f>
        <v>0</v>
      </c>
      <c r="O185" s="11"/>
      <c r="P185" s="12"/>
      <c r="Q185" s="12">
        <f>IFERROR(_xlfn.XLOOKUP(I185,'Input cost'!B:B,'Input cost'!C:C,,0),"")*Sheet1!$P185</f>
        <v>0</v>
      </c>
      <c r="R185" s="11"/>
      <c r="S185" s="12"/>
      <c r="T185" s="12">
        <f>IFERROR(_xlfn.XLOOKUP(I185,'Input cost'!B:B,'Input cost'!C:C,,0),"")*Sheet1!$S185</f>
        <v>0</v>
      </c>
      <c r="U185" s="13">
        <f t="shared" si="5"/>
        <v>0</v>
      </c>
    </row>
    <row r="186" spans="2:21" x14ac:dyDescent="0.3">
      <c r="B186" s="14">
        <f>+[1]report!A196</f>
        <v>184</v>
      </c>
      <c r="C186" s="15">
        <f>+[1]report!B196</f>
        <v>0</v>
      </c>
      <c r="D186" s="20">
        <f>+[1]report!M196</f>
        <v>0</v>
      </c>
      <c r="E186" s="15"/>
      <c r="F186" s="15"/>
      <c r="G186" s="15">
        <f>+Sheet1!$F186*$G$1</f>
        <v>0</v>
      </c>
      <c r="H186" s="15"/>
      <c r="I186" s="15"/>
      <c r="J186" s="15"/>
      <c r="K186" s="16">
        <f>IFERROR(_xlfn.XLOOKUP(I186,'Input cost'!B:B,'Input cost'!C:C,,0),"")*Sheet1!$J186</f>
        <v>0</v>
      </c>
      <c r="L186" s="15"/>
      <c r="M186" s="15"/>
      <c r="N186" s="16">
        <f>IFERROR(_xlfn.XLOOKUP(I186,'Input cost'!B:B,'Input cost'!C:C,,0),"")*Sheet1!$M186</f>
        <v>0</v>
      </c>
      <c r="O186" s="15"/>
      <c r="P186" s="16"/>
      <c r="Q186" s="16">
        <f>IFERROR(_xlfn.XLOOKUP(I186,'Input cost'!B:B,'Input cost'!C:C,,0),"")*Sheet1!$P186</f>
        <v>0</v>
      </c>
      <c r="R186" s="15"/>
      <c r="S186" s="16"/>
      <c r="T186" s="16">
        <f>IFERROR(_xlfn.XLOOKUP(I186,'Input cost'!B:B,'Input cost'!C:C,,0),"")*Sheet1!$S186</f>
        <v>0</v>
      </c>
      <c r="U186" s="17">
        <f t="shared" si="5"/>
        <v>0</v>
      </c>
    </row>
    <row r="187" spans="2:21" x14ac:dyDescent="0.3">
      <c r="B187" s="10">
        <f>+[1]report!A197</f>
        <v>185</v>
      </c>
      <c r="C187" s="11">
        <f>+[1]report!B197</f>
        <v>0</v>
      </c>
      <c r="D187" s="20">
        <f>+[1]report!M197</f>
        <v>0</v>
      </c>
      <c r="E187" s="11"/>
      <c r="F187" s="11"/>
      <c r="G187" s="11">
        <f>+Sheet1!$F187*$G$1</f>
        <v>0</v>
      </c>
      <c r="H187" s="11"/>
      <c r="I187" s="11"/>
      <c r="J187" s="11"/>
      <c r="K187" s="12">
        <f>IFERROR(_xlfn.XLOOKUP(I187,'Input cost'!B:B,'Input cost'!C:C,,0),"")*Sheet1!$J187</f>
        <v>0</v>
      </c>
      <c r="L187" s="11"/>
      <c r="M187" s="11"/>
      <c r="N187" s="12">
        <f>IFERROR(_xlfn.XLOOKUP(I187,'Input cost'!B:B,'Input cost'!C:C,,0),"")*Sheet1!$M187</f>
        <v>0</v>
      </c>
      <c r="O187" s="11"/>
      <c r="P187" s="12"/>
      <c r="Q187" s="12">
        <f>IFERROR(_xlfn.XLOOKUP(I187,'Input cost'!B:B,'Input cost'!C:C,,0),"")*Sheet1!$P187</f>
        <v>0</v>
      </c>
      <c r="R187" s="11"/>
      <c r="S187" s="12"/>
      <c r="T187" s="12">
        <f>IFERROR(_xlfn.XLOOKUP(I187,'Input cost'!B:B,'Input cost'!C:C,,0),"")*Sheet1!$S187</f>
        <v>0</v>
      </c>
      <c r="U187" s="13">
        <f t="shared" si="5"/>
        <v>0</v>
      </c>
    </row>
    <row r="188" spans="2:21" x14ac:dyDescent="0.3">
      <c r="B188" s="14">
        <f>+[1]report!A198</f>
        <v>186</v>
      </c>
      <c r="C188" s="15">
        <f>+[1]report!B198</f>
        <v>0</v>
      </c>
      <c r="D188" s="20">
        <f>+[1]report!M198</f>
        <v>0</v>
      </c>
      <c r="E188" s="15"/>
      <c r="F188" s="15"/>
      <c r="G188" s="15">
        <f>+Sheet1!$F188*$G$1</f>
        <v>0</v>
      </c>
      <c r="H188" s="15"/>
      <c r="I188" s="15"/>
      <c r="J188" s="15"/>
      <c r="K188" s="16">
        <f>IFERROR(_xlfn.XLOOKUP(I188,'Input cost'!B:B,'Input cost'!C:C,,0),"")*Sheet1!$J188</f>
        <v>0</v>
      </c>
      <c r="L188" s="15"/>
      <c r="M188" s="15"/>
      <c r="N188" s="16">
        <f>IFERROR(_xlfn.XLOOKUP(I188,'Input cost'!B:B,'Input cost'!C:C,,0),"")*Sheet1!$M188</f>
        <v>0</v>
      </c>
      <c r="O188" s="15"/>
      <c r="P188" s="16"/>
      <c r="Q188" s="16">
        <f>IFERROR(_xlfn.XLOOKUP(I188,'Input cost'!B:B,'Input cost'!C:C,,0),"")*Sheet1!$P188</f>
        <v>0</v>
      </c>
      <c r="R188" s="15"/>
      <c r="S188" s="16"/>
      <c r="T188" s="16">
        <f>IFERROR(_xlfn.XLOOKUP(I188,'Input cost'!B:B,'Input cost'!C:C,,0),"")*Sheet1!$S188</f>
        <v>0</v>
      </c>
      <c r="U188" s="17">
        <f t="shared" si="5"/>
        <v>0</v>
      </c>
    </row>
    <row r="189" spans="2:21" x14ac:dyDescent="0.3">
      <c r="B189" s="10">
        <f>+[1]report!A199</f>
        <v>187</v>
      </c>
      <c r="C189" s="11">
        <f>+[1]report!B199</f>
        <v>0</v>
      </c>
      <c r="D189" s="20">
        <f>+[1]report!M199</f>
        <v>0</v>
      </c>
      <c r="E189" s="11"/>
      <c r="F189" s="11"/>
      <c r="G189" s="11">
        <f>+Sheet1!$F189*$G$1</f>
        <v>0</v>
      </c>
      <c r="H189" s="11"/>
      <c r="I189" s="11"/>
      <c r="J189" s="11"/>
      <c r="K189" s="12">
        <f>IFERROR(_xlfn.XLOOKUP(I189,'Input cost'!B:B,'Input cost'!C:C,,0),"")*Sheet1!$J189</f>
        <v>0</v>
      </c>
      <c r="L189" s="11"/>
      <c r="M189" s="11"/>
      <c r="N189" s="12">
        <f>IFERROR(_xlfn.XLOOKUP(I189,'Input cost'!B:B,'Input cost'!C:C,,0),"")*Sheet1!$M189</f>
        <v>0</v>
      </c>
      <c r="O189" s="11"/>
      <c r="P189" s="12"/>
      <c r="Q189" s="12">
        <f>IFERROR(_xlfn.XLOOKUP(I189,'Input cost'!B:B,'Input cost'!C:C,,0),"")*Sheet1!$P189</f>
        <v>0</v>
      </c>
      <c r="R189" s="11"/>
      <c r="S189" s="12"/>
      <c r="T189" s="12">
        <f>IFERROR(_xlfn.XLOOKUP(I189,'Input cost'!B:B,'Input cost'!C:C,,0),"")*Sheet1!$S189</f>
        <v>0</v>
      </c>
      <c r="U189" s="13">
        <f t="shared" si="5"/>
        <v>0</v>
      </c>
    </row>
    <row r="190" spans="2:21" x14ac:dyDescent="0.3">
      <c r="B190" s="14">
        <f>+[1]report!A200</f>
        <v>188</v>
      </c>
      <c r="C190" s="15">
        <f>+[1]report!B200</f>
        <v>0</v>
      </c>
      <c r="D190" s="20">
        <f>+[1]report!M200</f>
        <v>0</v>
      </c>
      <c r="E190" s="15"/>
      <c r="F190" s="15"/>
      <c r="G190" s="15">
        <f>+Sheet1!$F190*$G$1</f>
        <v>0</v>
      </c>
      <c r="H190" s="15"/>
      <c r="I190" s="15"/>
      <c r="J190" s="15"/>
      <c r="K190" s="16">
        <f>IFERROR(_xlfn.XLOOKUP(I190,'Input cost'!B:B,'Input cost'!C:C,,0),"")*Sheet1!$J190</f>
        <v>0</v>
      </c>
      <c r="L190" s="15"/>
      <c r="M190" s="15"/>
      <c r="N190" s="16">
        <f>IFERROR(_xlfn.XLOOKUP(I190,'Input cost'!B:B,'Input cost'!C:C,,0),"")*Sheet1!$M190</f>
        <v>0</v>
      </c>
      <c r="O190" s="15"/>
      <c r="P190" s="16"/>
      <c r="Q190" s="16">
        <f>IFERROR(_xlfn.XLOOKUP(I190,'Input cost'!B:B,'Input cost'!C:C,,0),"")*Sheet1!$P190</f>
        <v>0</v>
      </c>
      <c r="R190" s="15"/>
      <c r="S190" s="16"/>
      <c r="T190" s="16">
        <f>IFERROR(_xlfn.XLOOKUP(I190,'Input cost'!B:B,'Input cost'!C:C,,0),"")*Sheet1!$S190</f>
        <v>0</v>
      </c>
      <c r="U190" s="17">
        <f t="shared" si="5"/>
        <v>0</v>
      </c>
    </row>
    <row r="191" spans="2:21" x14ac:dyDescent="0.3">
      <c r="B191" s="10">
        <f>+[1]report!A201</f>
        <v>189</v>
      </c>
      <c r="C191" s="11">
        <f>+[1]report!B201</f>
        <v>0</v>
      </c>
      <c r="D191" s="20">
        <f>+[1]report!M201</f>
        <v>0</v>
      </c>
      <c r="E191" s="11"/>
      <c r="F191" s="11"/>
      <c r="G191" s="11">
        <f>+Sheet1!$F191*$G$1</f>
        <v>0</v>
      </c>
      <c r="H191" s="11"/>
      <c r="I191" s="11"/>
      <c r="J191" s="11"/>
      <c r="K191" s="12">
        <f>IFERROR(_xlfn.XLOOKUP(I191,'Input cost'!B:B,'Input cost'!C:C,,0),"")*Sheet1!$J191</f>
        <v>0</v>
      </c>
      <c r="L191" s="11"/>
      <c r="M191" s="11"/>
      <c r="N191" s="12">
        <f>IFERROR(_xlfn.XLOOKUP(I191,'Input cost'!B:B,'Input cost'!C:C,,0),"")*Sheet1!$M191</f>
        <v>0</v>
      </c>
      <c r="O191" s="11"/>
      <c r="P191" s="12"/>
      <c r="Q191" s="12">
        <f>IFERROR(_xlfn.XLOOKUP(I191,'Input cost'!B:B,'Input cost'!C:C,,0),"")*Sheet1!$P191</f>
        <v>0</v>
      </c>
      <c r="R191" s="11"/>
      <c r="S191" s="12"/>
      <c r="T191" s="12">
        <f>IFERROR(_xlfn.XLOOKUP(I191,'Input cost'!B:B,'Input cost'!C:C,,0),"")*Sheet1!$S191</f>
        <v>0</v>
      </c>
      <c r="U191" s="13">
        <f t="shared" si="5"/>
        <v>0</v>
      </c>
    </row>
    <row r="192" spans="2:21" x14ac:dyDescent="0.3">
      <c r="B192" s="14">
        <f>+[1]report!A202</f>
        <v>190</v>
      </c>
      <c r="C192" s="15">
        <f>+[1]report!B202</f>
        <v>0</v>
      </c>
      <c r="D192" s="20">
        <f>+[1]report!M202</f>
        <v>0</v>
      </c>
      <c r="E192" s="15"/>
      <c r="F192" s="15"/>
      <c r="G192" s="15">
        <f>+Sheet1!$F192*$G$1</f>
        <v>0</v>
      </c>
      <c r="H192" s="15"/>
      <c r="I192" s="15"/>
      <c r="J192" s="15"/>
      <c r="K192" s="16">
        <f>IFERROR(_xlfn.XLOOKUP(I192,'Input cost'!B:B,'Input cost'!C:C,,0),"")*Sheet1!$J192</f>
        <v>0</v>
      </c>
      <c r="L192" s="15"/>
      <c r="M192" s="15"/>
      <c r="N192" s="16">
        <f>IFERROR(_xlfn.XLOOKUP(I192,'Input cost'!B:B,'Input cost'!C:C,,0),"")*Sheet1!$M192</f>
        <v>0</v>
      </c>
      <c r="O192" s="15"/>
      <c r="P192" s="16"/>
      <c r="Q192" s="16">
        <f>IFERROR(_xlfn.XLOOKUP(I192,'Input cost'!B:B,'Input cost'!C:C,,0),"")*Sheet1!$P192</f>
        <v>0</v>
      </c>
      <c r="R192" s="15"/>
      <c r="S192" s="16"/>
      <c r="T192" s="16">
        <f>IFERROR(_xlfn.XLOOKUP(I192,'Input cost'!B:B,'Input cost'!C:C,,0),"")*Sheet1!$S192</f>
        <v>0</v>
      </c>
      <c r="U192" s="17">
        <f t="shared" si="5"/>
        <v>0</v>
      </c>
    </row>
    <row r="193" spans="2:21" x14ac:dyDescent="0.3">
      <c r="B193" s="10">
        <f>+[1]report!A203</f>
        <v>191</v>
      </c>
      <c r="C193" s="11">
        <f>+[1]report!B203</f>
        <v>0</v>
      </c>
      <c r="D193" s="20">
        <f>+[1]report!M203</f>
        <v>0</v>
      </c>
      <c r="E193" s="11"/>
      <c r="F193" s="11"/>
      <c r="G193" s="11">
        <f>+Sheet1!$F193*$G$1</f>
        <v>0</v>
      </c>
      <c r="H193" s="11"/>
      <c r="I193" s="11"/>
      <c r="J193" s="11"/>
      <c r="K193" s="12">
        <f>IFERROR(_xlfn.XLOOKUP(I193,'Input cost'!B:B,'Input cost'!C:C,,0),"")*Sheet1!$J193</f>
        <v>0</v>
      </c>
      <c r="L193" s="11"/>
      <c r="M193" s="11"/>
      <c r="N193" s="12">
        <f>IFERROR(_xlfn.XLOOKUP(I193,'Input cost'!B:B,'Input cost'!C:C,,0),"")*Sheet1!$M193</f>
        <v>0</v>
      </c>
      <c r="O193" s="11"/>
      <c r="P193" s="12"/>
      <c r="Q193" s="12">
        <f>IFERROR(_xlfn.XLOOKUP(I193,'Input cost'!B:B,'Input cost'!C:C,,0),"")*Sheet1!$P193</f>
        <v>0</v>
      </c>
      <c r="R193" s="11"/>
      <c r="S193" s="12"/>
      <c r="T193" s="12">
        <f>IFERROR(_xlfn.XLOOKUP(I193,'Input cost'!B:B,'Input cost'!C:C,,0),"")*Sheet1!$S193</f>
        <v>0</v>
      </c>
      <c r="U193" s="13">
        <f t="shared" si="5"/>
        <v>0</v>
      </c>
    </row>
    <row r="194" spans="2:21" x14ac:dyDescent="0.3">
      <c r="B194" s="14">
        <f>+[1]report!A204</f>
        <v>192</v>
      </c>
      <c r="C194" s="15">
        <f>+[1]report!B204</f>
        <v>0</v>
      </c>
      <c r="D194" s="20">
        <f>+[1]report!M204</f>
        <v>0</v>
      </c>
      <c r="E194" s="15"/>
      <c r="F194" s="15"/>
      <c r="G194" s="15">
        <f>+Sheet1!$F194*$G$1</f>
        <v>0</v>
      </c>
      <c r="H194" s="15"/>
      <c r="I194" s="15"/>
      <c r="J194" s="15"/>
      <c r="K194" s="16">
        <f>IFERROR(_xlfn.XLOOKUP(I194,'Input cost'!B:B,'Input cost'!C:C,,0),"")*Sheet1!$J194</f>
        <v>0</v>
      </c>
      <c r="L194" s="15"/>
      <c r="M194" s="15"/>
      <c r="N194" s="16">
        <f>IFERROR(_xlfn.XLOOKUP(I194,'Input cost'!B:B,'Input cost'!C:C,,0),"")*Sheet1!$M194</f>
        <v>0</v>
      </c>
      <c r="O194" s="15"/>
      <c r="P194" s="16"/>
      <c r="Q194" s="16">
        <f>IFERROR(_xlfn.XLOOKUP(I194,'Input cost'!B:B,'Input cost'!C:C,,0),"")*Sheet1!$P194</f>
        <v>0</v>
      </c>
      <c r="R194" s="15"/>
      <c r="S194" s="16"/>
      <c r="T194" s="16">
        <f>IFERROR(_xlfn.XLOOKUP(I194,'Input cost'!B:B,'Input cost'!C:C,,0),"")*Sheet1!$S194</f>
        <v>0</v>
      </c>
      <c r="U194" s="17">
        <f t="shared" si="5"/>
        <v>0</v>
      </c>
    </row>
    <row r="195" spans="2:21" x14ac:dyDescent="0.3">
      <c r="B195" s="10">
        <f>+[1]report!A205</f>
        <v>193</v>
      </c>
      <c r="C195" s="11">
        <f>+[1]report!B205</f>
        <v>0</v>
      </c>
      <c r="D195" s="20">
        <f>+[1]report!M205</f>
        <v>0</v>
      </c>
      <c r="E195" s="11"/>
      <c r="F195" s="11"/>
      <c r="G195" s="11">
        <f>+Sheet1!$F195*$G$1</f>
        <v>0</v>
      </c>
      <c r="H195" s="11"/>
      <c r="I195" s="11"/>
      <c r="J195" s="11"/>
      <c r="K195" s="12">
        <f>IFERROR(_xlfn.XLOOKUP(I195,'Input cost'!B:B,'Input cost'!C:C,,0),"")*Sheet1!$J195</f>
        <v>0</v>
      </c>
      <c r="L195" s="11"/>
      <c r="M195" s="11"/>
      <c r="N195" s="12">
        <f>IFERROR(_xlfn.XLOOKUP(I195,'Input cost'!B:B,'Input cost'!C:C,,0),"")*Sheet1!$M195</f>
        <v>0</v>
      </c>
      <c r="O195" s="11"/>
      <c r="P195" s="12"/>
      <c r="Q195" s="12">
        <f>IFERROR(_xlfn.XLOOKUP(I195,'Input cost'!B:B,'Input cost'!C:C,,0),"")*Sheet1!$P195</f>
        <v>0</v>
      </c>
      <c r="R195" s="11"/>
      <c r="S195" s="12"/>
      <c r="T195" s="12">
        <f>IFERROR(_xlfn.XLOOKUP(I195,'Input cost'!B:B,'Input cost'!C:C,,0),"")*Sheet1!$S195</f>
        <v>0</v>
      </c>
      <c r="U195" s="13">
        <f t="shared" ref="U195:U202" si="6">+SUM(G195,H195,K195,N195,Q195,T195)</f>
        <v>0</v>
      </c>
    </row>
    <row r="196" spans="2:21" x14ac:dyDescent="0.3">
      <c r="B196" s="14">
        <f>+[1]report!A206</f>
        <v>194</v>
      </c>
      <c r="C196" s="15">
        <f>+[1]report!B206</f>
        <v>0</v>
      </c>
      <c r="D196" s="20">
        <f>+[1]report!M206</f>
        <v>0</v>
      </c>
      <c r="E196" s="15"/>
      <c r="F196" s="15"/>
      <c r="G196" s="15">
        <f>+Sheet1!$F196*$G$1</f>
        <v>0</v>
      </c>
      <c r="H196" s="15"/>
      <c r="I196" s="15"/>
      <c r="J196" s="15"/>
      <c r="K196" s="16">
        <f>IFERROR(_xlfn.XLOOKUP(I196,'Input cost'!B:B,'Input cost'!C:C,,0),"")*Sheet1!$J196</f>
        <v>0</v>
      </c>
      <c r="L196" s="15"/>
      <c r="M196" s="15"/>
      <c r="N196" s="16">
        <f>IFERROR(_xlfn.XLOOKUP(I196,'Input cost'!B:B,'Input cost'!C:C,,0),"")*Sheet1!$M196</f>
        <v>0</v>
      </c>
      <c r="O196" s="15"/>
      <c r="P196" s="16"/>
      <c r="Q196" s="16">
        <f>IFERROR(_xlfn.XLOOKUP(I196,'Input cost'!B:B,'Input cost'!C:C,,0),"")*Sheet1!$P196</f>
        <v>0</v>
      </c>
      <c r="R196" s="15"/>
      <c r="S196" s="16"/>
      <c r="T196" s="16">
        <f>IFERROR(_xlfn.XLOOKUP(I196,'Input cost'!B:B,'Input cost'!C:C,,0),"")*Sheet1!$S196</f>
        <v>0</v>
      </c>
      <c r="U196" s="17">
        <f t="shared" si="6"/>
        <v>0</v>
      </c>
    </row>
    <row r="197" spans="2:21" x14ac:dyDescent="0.3">
      <c r="B197" s="10">
        <f>+[1]report!A207</f>
        <v>195</v>
      </c>
      <c r="C197" s="11">
        <f>+[1]report!B207</f>
        <v>0</v>
      </c>
      <c r="D197" s="20">
        <f>+[1]report!M207</f>
        <v>0</v>
      </c>
      <c r="E197" s="11"/>
      <c r="F197" s="11"/>
      <c r="G197" s="11">
        <f>+Sheet1!$F197*$G$1</f>
        <v>0</v>
      </c>
      <c r="H197" s="11"/>
      <c r="I197" s="11"/>
      <c r="J197" s="11"/>
      <c r="K197" s="12">
        <f>IFERROR(_xlfn.XLOOKUP(I197,'Input cost'!B:B,'Input cost'!C:C,,0),"")*Sheet1!$J197</f>
        <v>0</v>
      </c>
      <c r="L197" s="11"/>
      <c r="M197" s="11"/>
      <c r="N197" s="12">
        <f>IFERROR(_xlfn.XLOOKUP(I197,'Input cost'!B:B,'Input cost'!C:C,,0),"")*Sheet1!$M197</f>
        <v>0</v>
      </c>
      <c r="O197" s="11"/>
      <c r="P197" s="12"/>
      <c r="Q197" s="12">
        <f>IFERROR(_xlfn.XLOOKUP(I197,'Input cost'!B:B,'Input cost'!C:C,,0),"")*Sheet1!$P197</f>
        <v>0</v>
      </c>
      <c r="R197" s="11"/>
      <c r="S197" s="12"/>
      <c r="T197" s="12">
        <f>IFERROR(_xlfn.XLOOKUP(I197,'Input cost'!B:B,'Input cost'!C:C,,0),"")*Sheet1!$S197</f>
        <v>0</v>
      </c>
      <c r="U197" s="13">
        <f t="shared" si="6"/>
        <v>0</v>
      </c>
    </row>
    <row r="198" spans="2:21" x14ac:dyDescent="0.3">
      <c r="B198" s="14">
        <f>+[1]report!A208</f>
        <v>196</v>
      </c>
      <c r="C198" s="15">
        <f>+[1]report!B208</f>
        <v>0</v>
      </c>
      <c r="D198" s="20">
        <f>+[1]report!M208</f>
        <v>0</v>
      </c>
      <c r="E198" s="15"/>
      <c r="F198" s="15"/>
      <c r="G198" s="15">
        <f>+Sheet1!$F198*$G$1</f>
        <v>0</v>
      </c>
      <c r="H198" s="15"/>
      <c r="I198" s="15"/>
      <c r="J198" s="15"/>
      <c r="K198" s="16">
        <f>IFERROR(_xlfn.XLOOKUP(I198,'Input cost'!B:B,'Input cost'!C:C,,0),"")*Sheet1!$J198</f>
        <v>0</v>
      </c>
      <c r="L198" s="15"/>
      <c r="M198" s="15"/>
      <c r="N198" s="16">
        <f>IFERROR(_xlfn.XLOOKUP(I198,'Input cost'!B:B,'Input cost'!C:C,,0),"")*Sheet1!$M198</f>
        <v>0</v>
      </c>
      <c r="O198" s="15"/>
      <c r="P198" s="16"/>
      <c r="Q198" s="16">
        <f>IFERROR(_xlfn.XLOOKUP(I198,'Input cost'!B:B,'Input cost'!C:C,,0),"")*Sheet1!$P198</f>
        <v>0</v>
      </c>
      <c r="R198" s="15"/>
      <c r="S198" s="16"/>
      <c r="T198" s="16">
        <f>IFERROR(_xlfn.XLOOKUP(I198,'Input cost'!B:B,'Input cost'!C:C,,0),"")*Sheet1!$S198</f>
        <v>0</v>
      </c>
      <c r="U198" s="17">
        <f t="shared" si="6"/>
        <v>0</v>
      </c>
    </row>
    <row r="199" spans="2:21" x14ac:dyDescent="0.3">
      <c r="B199" s="10">
        <f>+[1]report!A209</f>
        <v>197</v>
      </c>
      <c r="C199" s="11">
        <f>+[1]report!B209</f>
        <v>0</v>
      </c>
      <c r="D199" s="20">
        <f>+[1]report!M209</f>
        <v>0</v>
      </c>
      <c r="E199" s="11"/>
      <c r="F199" s="11"/>
      <c r="G199" s="11">
        <f>+Sheet1!$F199*$G$1</f>
        <v>0</v>
      </c>
      <c r="H199" s="11"/>
      <c r="I199" s="11"/>
      <c r="J199" s="11"/>
      <c r="K199" s="12">
        <f>IFERROR(_xlfn.XLOOKUP(I199,'Input cost'!B:B,'Input cost'!C:C,,0),"")*Sheet1!$J199</f>
        <v>0</v>
      </c>
      <c r="L199" s="11"/>
      <c r="M199" s="11"/>
      <c r="N199" s="12">
        <f>IFERROR(_xlfn.XLOOKUP(I199,'Input cost'!B:B,'Input cost'!C:C,,0),"")*Sheet1!$M199</f>
        <v>0</v>
      </c>
      <c r="O199" s="11"/>
      <c r="P199" s="12"/>
      <c r="Q199" s="12">
        <f>IFERROR(_xlfn.XLOOKUP(I199,'Input cost'!B:B,'Input cost'!C:C,,0),"")*Sheet1!$P199</f>
        <v>0</v>
      </c>
      <c r="R199" s="11"/>
      <c r="S199" s="12"/>
      <c r="T199" s="12">
        <f>IFERROR(_xlfn.XLOOKUP(I199,'Input cost'!B:B,'Input cost'!C:C,,0),"")*Sheet1!$S199</f>
        <v>0</v>
      </c>
      <c r="U199" s="13">
        <f t="shared" si="6"/>
        <v>0</v>
      </c>
    </row>
    <row r="200" spans="2:21" x14ac:dyDescent="0.3">
      <c r="B200" s="14">
        <f>+[1]report!A210</f>
        <v>198</v>
      </c>
      <c r="C200" s="15">
        <f>+[1]report!B210</f>
        <v>0</v>
      </c>
      <c r="D200" s="20">
        <f>+[1]report!M210</f>
        <v>0</v>
      </c>
      <c r="E200" s="15"/>
      <c r="F200" s="15"/>
      <c r="G200" s="15">
        <f>+Sheet1!$F200*$G$1</f>
        <v>0</v>
      </c>
      <c r="H200" s="15"/>
      <c r="I200" s="15"/>
      <c r="J200" s="15"/>
      <c r="K200" s="16">
        <f>IFERROR(_xlfn.XLOOKUP(I200,'Input cost'!B:B,'Input cost'!C:C,,0),"")*Sheet1!$J200</f>
        <v>0</v>
      </c>
      <c r="L200" s="15"/>
      <c r="M200" s="15"/>
      <c r="N200" s="16">
        <f>IFERROR(_xlfn.XLOOKUP(I200,'Input cost'!B:B,'Input cost'!C:C,,0),"")*Sheet1!$M200</f>
        <v>0</v>
      </c>
      <c r="O200" s="15"/>
      <c r="P200" s="16"/>
      <c r="Q200" s="16">
        <f>IFERROR(_xlfn.XLOOKUP(I200,'Input cost'!B:B,'Input cost'!C:C,,0),"")*Sheet1!$P200</f>
        <v>0</v>
      </c>
      <c r="R200" s="15"/>
      <c r="S200" s="16"/>
      <c r="T200" s="16">
        <f>IFERROR(_xlfn.XLOOKUP(I200,'Input cost'!B:B,'Input cost'!C:C,,0),"")*Sheet1!$S200</f>
        <v>0</v>
      </c>
      <c r="U200" s="17">
        <f t="shared" si="6"/>
        <v>0</v>
      </c>
    </row>
    <row r="201" spans="2:21" x14ac:dyDescent="0.3">
      <c r="B201" s="10">
        <f>+[1]report!A211</f>
        <v>199</v>
      </c>
      <c r="C201" s="11">
        <f>+[1]report!B211</f>
        <v>0</v>
      </c>
      <c r="D201" s="20">
        <f>+[1]report!M211</f>
        <v>0</v>
      </c>
      <c r="E201" s="11"/>
      <c r="F201" s="11"/>
      <c r="G201" s="11">
        <f>+Sheet1!$F201*$G$1</f>
        <v>0</v>
      </c>
      <c r="H201" s="11"/>
      <c r="I201" s="11"/>
      <c r="J201" s="11"/>
      <c r="K201" s="12">
        <f>IFERROR(_xlfn.XLOOKUP(I201,'Input cost'!B:B,'Input cost'!C:C,,0),"")*Sheet1!$J201</f>
        <v>0</v>
      </c>
      <c r="L201" s="11"/>
      <c r="M201" s="11"/>
      <c r="N201" s="12">
        <f>IFERROR(_xlfn.XLOOKUP(I201,'Input cost'!B:B,'Input cost'!C:C,,0),"")*Sheet1!$M201</f>
        <v>0</v>
      </c>
      <c r="O201" s="11"/>
      <c r="P201" s="12"/>
      <c r="Q201" s="12">
        <f>IFERROR(_xlfn.XLOOKUP(I201,'Input cost'!B:B,'Input cost'!C:C,,0),"")*Sheet1!$P201</f>
        <v>0</v>
      </c>
      <c r="R201" s="11"/>
      <c r="S201" s="12"/>
      <c r="T201" s="12">
        <f>IFERROR(_xlfn.XLOOKUP(I201,'Input cost'!B:B,'Input cost'!C:C,,0),"")*Sheet1!$S201</f>
        <v>0</v>
      </c>
      <c r="U201" s="13">
        <f t="shared" si="6"/>
        <v>0</v>
      </c>
    </row>
    <row r="202" spans="2:21" x14ac:dyDescent="0.3">
      <c r="B202" s="5">
        <f>+[1]report!A212</f>
        <v>200</v>
      </c>
      <c r="C202" s="6">
        <f>+[1]report!B212</f>
        <v>0</v>
      </c>
      <c r="D202" s="20">
        <f>+[1]report!M212</f>
        <v>0</v>
      </c>
      <c r="E202" s="6"/>
      <c r="F202" s="6"/>
      <c r="G202" s="6">
        <f>+Sheet1!$F202*$G$1</f>
        <v>0</v>
      </c>
      <c r="H202" s="6"/>
      <c r="I202" s="6"/>
      <c r="J202" s="6"/>
      <c r="K202" s="18">
        <f>IFERROR(_xlfn.XLOOKUP(I202,'Input cost'!B:B,'Input cost'!C:C,,0),"")*Sheet1!$J202</f>
        <v>0</v>
      </c>
      <c r="L202" s="6"/>
      <c r="M202" s="6"/>
      <c r="N202" s="18">
        <f>IFERROR(_xlfn.XLOOKUP(I202,'Input cost'!B:B,'Input cost'!C:C,,0),"")*Sheet1!$M202</f>
        <v>0</v>
      </c>
      <c r="O202" s="6"/>
      <c r="P202" s="18"/>
      <c r="Q202" s="18">
        <f>IFERROR(_xlfn.XLOOKUP(I202,'Input cost'!B:B,'Input cost'!C:C,,0),"")*Sheet1!$P202</f>
        <v>0</v>
      </c>
      <c r="R202" s="6"/>
      <c r="S202" s="18"/>
      <c r="T202" s="18">
        <f>IFERROR(_xlfn.XLOOKUP(I202,'Input cost'!B:B,'Input cost'!C:C,,0),"")*Sheet1!$S202</f>
        <v>0</v>
      </c>
      <c r="U202" s="19">
        <f t="shared" si="6"/>
        <v>0</v>
      </c>
    </row>
  </sheetData>
  <autoFilter ref="B2:U202" xr:uid="{F7FB4F9A-1C6B-4C17-BFBE-85F9BC8EE4CA}"/>
  <mergeCells count="1">
    <mergeCell ref="I1:T1"/>
  </mergeCells>
  <phoneticPr fontId="3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05C9375-DDE2-4266-A9EF-4E21E9FB273D}">
          <x14:formula1>
            <xm:f>'Input cost'!$B$5:$B$65</xm:f>
          </x14:formula1>
          <xm:sqref>R3:R186 O3:O186 L3:L186 I3:I186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88AA4-249E-42CF-A103-7681C847F7C4}">
  <dimension ref="B4:C61"/>
  <sheetViews>
    <sheetView topLeftCell="A41" zoomScaleNormal="100" workbookViewId="0">
      <selection activeCell="H49" sqref="H49"/>
    </sheetView>
  </sheetViews>
  <sheetFormatPr defaultRowHeight="14.4" x14ac:dyDescent="0.3"/>
  <cols>
    <col min="2" max="2" width="40.33203125" style="2" customWidth="1"/>
    <col min="3" max="3" width="12.44140625" customWidth="1"/>
  </cols>
  <sheetData>
    <row r="4" spans="2:3" x14ac:dyDescent="0.3">
      <c r="C4" t="s">
        <v>7</v>
      </c>
    </row>
    <row r="5" spans="2:3" x14ac:dyDescent="0.3">
      <c r="B5" s="1" t="s">
        <v>8</v>
      </c>
      <c r="C5">
        <v>378</v>
      </c>
    </row>
    <row r="6" spans="2:3" x14ac:dyDescent="0.3">
      <c r="B6" s="1" t="s">
        <v>9</v>
      </c>
    </row>
    <row r="7" spans="2:3" x14ac:dyDescent="0.3">
      <c r="B7" s="1" t="s">
        <v>10</v>
      </c>
      <c r="C7">
        <v>221</v>
      </c>
    </row>
    <row r="8" spans="2:3" x14ac:dyDescent="0.3">
      <c r="B8" s="1" t="s">
        <v>11</v>
      </c>
      <c r="C8">
        <v>210</v>
      </c>
    </row>
    <row r="9" spans="2:3" x14ac:dyDescent="0.3">
      <c r="B9" s="1" t="s">
        <v>12</v>
      </c>
      <c r="C9">
        <v>180</v>
      </c>
    </row>
    <row r="10" spans="2:3" x14ac:dyDescent="0.3">
      <c r="B10" s="1" t="s">
        <v>13</v>
      </c>
      <c r="C10">
        <v>210</v>
      </c>
    </row>
    <row r="11" spans="2:3" x14ac:dyDescent="0.3">
      <c r="B11" s="1" t="s">
        <v>14</v>
      </c>
      <c r="C11">
        <v>230</v>
      </c>
    </row>
    <row r="12" spans="2:3" x14ac:dyDescent="0.3">
      <c r="B12" s="1" t="s">
        <v>15</v>
      </c>
      <c r="C12">
        <v>1.8</v>
      </c>
    </row>
    <row r="13" spans="2:3" x14ac:dyDescent="0.3">
      <c r="B13" s="1" t="s">
        <v>16</v>
      </c>
    </row>
    <row r="14" spans="2:3" x14ac:dyDescent="0.3">
      <c r="B14" t="s">
        <v>17</v>
      </c>
      <c r="C14">
        <v>15</v>
      </c>
    </row>
    <row r="15" spans="2:3" x14ac:dyDescent="0.3">
      <c r="B15" t="s">
        <v>18</v>
      </c>
      <c r="C15">
        <v>8</v>
      </c>
    </row>
    <row r="16" spans="2:3" x14ac:dyDescent="0.3">
      <c r="B16" s="3" t="s">
        <v>19</v>
      </c>
      <c r="C16">
        <v>14</v>
      </c>
    </row>
    <row r="17" spans="2:3" x14ac:dyDescent="0.3">
      <c r="B17" s="3" t="s">
        <v>20</v>
      </c>
      <c r="C17">
        <v>16</v>
      </c>
    </row>
    <row r="18" spans="2:3" x14ac:dyDescent="0.3">
      <c r="B18" s="3" t="s">
        <v>21</v>
      </c>
      <c r="C18">
        <v>12</v>
      </c>
    </row>
    <row r="19" spans="2:3" x14ac:dyDescent="0.3">
      <c r="B19" s="3" t="s">
        <v>22</v>
      </c>
      <c r="C19">
        <v>51</v>
      </c>
    </row>
    <row r="20" spans="2:3" x14ac:dyDescent="0.3">
      <c r="B20" s="3" t="s">
        <v>23</v>
      </c>
      <c r="C20">
        <v>28</v>
      </c>
    </row>
    <row r="21" spans="2:3" x14ac:dyDescent="0.3">
      <c r="B21" s="3" t="s">
        <v>24</v>
      </c>
      <c r="C21">
        <v>16</v>
      </c>
    </row>
    <row r="22" spans="2:3" x14ac:dyDescent="0.3">
      <c r="B22" s="3" t="s">
        <v>25</v>
      </c>
      <c r="C22">
        <v>51</v>
      </c>
    </row>
    <row r="23" spans="2:3" x14ac:dyDescent="0.3">
      <c r="B23" s="3" t="s">
        <v>26</v>
      </c>
      <c r="C23">
        <v>8</v>
      </c>
    </row>
    <row r="24" spans="2:3" x14ac:dyDescent="0.3">
      <c r="B24" s="3" t="s">
        <v>27</v>
      </c>
      <c r="C24">
        <v>51</v>
      </c>
    </row>
    <row r="25" spans="2:3" x14ac:dyDescent="0.3">
      <c r="B25" s="3" t="s">
        <v>28</v>
      </c>
      <c r="C25">
        <v>73</v>
      </c>
    </row>
    <row r="26" spans="2:3" x14ac:dyDescent="0.3">
      <c r="B26" s="3" t="s">
        <v>29</v>
      </c>
      <c r="C26">
        <v>38</v>
      </c>
    </row>
    <row r="27" spans="2:3" x14ac:dyDescent="0.3">
      <c r="B27" s="3" t="s">
        <v>30</v>
      </c>
      <c r="C27">
        <v>10</v>
      </c>
    </row>
    <row r="28" spans="2:3" x14ac:dyDescent="0.3">
      <c r="B28" s="3" t="s">
        <v>31</v>
      </c>
      <c r="C28">
        <v>202</v>
      </c>
    </row>
    <row r="29" spans="2:3" x14ac:dyDescent="0.3">
      <c r="B29" s="3" t="s">
        <v>32</v>
      </c>
      <c r="C29">
        <v>102</v>
      </c>
    </row>
    <row r="30" spans="2:3" x14ac:dyDescent="0.3">
      <c r="B30" s="3" t="s">
        <v>33</v>
      </c>
      <c r="C30">
        <v>120</v>
      </c>
    </row>
    <row r="31" spans="2:3" x14ac:dyDescent="0.3">
      <c r="B31" s="3" t="s">
        <v>34</v>
      </c>
      <c r="C31">
        <v>15</v>
      </c>
    </row>
    <row r="32" spans="2:3" x14ac:dyDescent="0.3">
      <c r="B32" s="3" t="s">
        <v>35</v>
      </c>
      <c r="C32">
        <v>8</v>
      </c>
    </row>
    <row r="33" spans="2:3" x14ac:dyDescent="0.3">
      <c r="B33" s="3" t="s">
        <v>36</v>
      </c>
      <c r="C33">
        <v>8</v>
      </c>
    </row>
    <row r="34" spans="2:3" x14ac:dyDescent="0.3">
      <c r="B34" s="3" t="s">
        <v>37</v>
      </c>
      <c r="C34">
        <v>5</v>
      </c>
    </row>
    <row r="35" spans="2:3" x14ac:dyDescent="0.3">
      <c r="B35" s="3" t="s">
        <v>38</v>
      </c>
      <c r="C35">
        <v>5</v>
      </c>
    </row>
    <row r="36" spans="2:3" x14ac:dyDescent="0.3">
      <c r="B36" s="3" t="s">
        <v>39</v>
      </c>
      <c r="C36">
        <v>46</v>
      </c>
    </row>
    <row r="37" spans="2:3" x14ac:dyDescent="0.3">
      <c r="B37" s="3" t="s">
        <v>40</v>
      </c>
      <c r="C37">
        <v>5</v>
      </c>
    </row>
    <row r="38" spans="2:3" x14ac:dyDescent="0.3">
      <c r="B38" s="3" t="s">
        <v>41</v>
      </c>
      <c r="C38">
        <v>9</v>
      </c>
    </row>
    <row r="39" spans="2:3" x14ac:dyDescent="0.3">
      <c r="B39" s="3" t="s">
        <v>42</v>
      </c>
      <c r="C39">
        <v>18</v>
      </c>
    </row>
    <row r="40" spans="2:3" x14ac:dyDescent="0.3">
      <c r="B40" s="3" t="s">
        <v>43</v>
      </c>
      <c r="C40">
        <v>0.7</v>
      </c>
    </row>
    <row r="41" spans="2:3" x14ac:dyDescent="0.3">
      <c r="B41" s="3" t="s">
        <v>44</v>
      </c>
      <c r="C41">
        <v>4</v>
      </c>
    </row>
    <row r="42" spans="2:3" x14ac:dyDescent="0.3">
      <c r="B42" s="4" t="s">
        <v>45</v>
      </c>
    </row>
    <row r="43" spans="2:3" x14ac:dyDescent="0.3">
      <c r="B43" t="s">
        <v>46</v>
      </c>
      <c r="C43">
        <v>1.2</v>
      </c>
    </row>
    <row r="44" spans="2:3" x14ac:dyDescent="0.3">
      <c r="B44" s="3" t="s">
        <v>47</v>
      </c>
      <c r="C44">
        <v>1.2</v>
      </c>
    </row>
    <row r="45" spans="2:3" x14ac:dyDescent="0.3">
      <c r="B45" t="s">
        <v>48</v>
      </c>
    </row>
    <row r="46" spans="2:3" x14ac:dyDescent="0.3">
      <c r="B46" s="3" t="s">
        <v>49</v>
      </c>
    </row>
    <row r="47" spans="2:3" x14ac:dyDescent="0.3">
      <c r="B47" t="s">
        <v>50</v>
      </c>
    </row>
    <row r="48" spans="2:3" x14ac:dyDescent="0.3">
      <c r="B48" s="2" t="s">
        <v>74</v>
      </c>
      <c r="C48">
        <v>1.8</v>
      </c>
    </row>
    <row r="49" spans="2:3" x14ac:dyDescent="0.3">
      <c r="B49" s="2" t="s">
        <v>75</v>
      </c>
      <c r="C49">
        <v>3</v>
      </c>
    </row>
    <row r="50" spans="2:3" x14ac:dyDescent="0.3">
      <c r="B50" s="2" t="s">
        <v>76</v>
      </c>
      <c r="C50">
        <v>1.2</v>
      </c>
    </row>
    <row r="51" spans="2:3" x14ac:dyDescent="0.3">
      <c r="B51" s="2" t="s">
        <v>77</v>
      </c>
      <c r="C51">
        <v>150</v>
      </c>
    </row>
    <row r="52" spans="2:3" x14ac:dyDescent="0.3">
      <c r="B52" s="2" t="s">
        <v>78</v>
      </c>
      <c r="C52">
        <v>1.5</v>
      </c>
    </row>
    <row r="53" spans="2:3" x14ac:dyDescent="0.3">
      <c r="B53" s="2" t="s">
        <v>79</v>
      </c>
      <c r="C53">
        <v>9</v>
      </c>
    </row>
    <row r="54" spans="2:3" x14ac:dyDescent="0.3">
      <c r="B54" s="2" t="s">
        <v>80</v>
      </c>
      <c r="C54">
        <v>4</v>
      </c>
    </row>
    <row r="55" spans="2:3" x14ac:dyDescent="0.3">
      <c r="B55" s="2" t="s">
        <v>81</v>
      </c>
      <c r="C55">
        <v>27</v>
      </c>
    </row>
    <row r="56" spans="2:3" x14ac:dyDescent="0.3">
      <c r="B56" s="2" t="s">
        <v>82</v>
      </c>
      <c r="C56">
        <v>4</v>
      </c>
    </row>
    <row r="57" spans="2:3" x14ac:dyDescent="0.3">
      <c r="B57" s="2" t="s">
        <v>83</v>
      </c>
      <c r="C57">
        <v>2</v>
      </c>
    </row>
    <row r="58" spans="2:3" x14ac:dyDescent="0.3">
      <c r="B58" s="2" t="s">
        <v>84</v>
      </c>
      <c r="C58">
        <v>10</v>
      </c>
    </row>
    <row r="59" spans="2:3" x14ac:dyDescent="0.3">
      <c r="B59" s="2" t="s">
        <v>89</v>
      </c>
      <c r="C59" s="21">
        <f>8064/11500</f>
        <v>0.70121739130434779</v>
      </c>
    </row>
    <row r="60" spans="2:3" x14ac:dyDescent="0.3">
      <c r="B60" s="2" t="s">
        <v>90</v>
      </c>
      <c r="C60" s="21">
        <f>22.6/11500</f>
        <v>1.9652173913043479E-3</v>
      </c>
    </row>
    <row r="61" spans="2:3" x14ac:dyDescent="0.3">
      <c r="B61" s="2" t="s">
        <v>91</v>
      </c>
      <c r="C61" s="21">
        <f>45/11500</f>
        <v>3.9130434782608699E-3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636FA-D3E5-420C-B1B4-8A190F276E1F}">
  <dimension ref="C2:D8"/>
  <sheetViews>
    <sheetView workbookViewId="0">
      <selection activeCell="D19" sqref="D19"/>
    </sheetView>
  </sheetViews>
  <sheetFormatPr defaultRowHeight="14.4" x14ac:dyDescent="0.3"/>
  <sheetData>
    <row r="2" spans="3:4" x14ac:dyDescent="0.3">
      <c r="C2" t="s">
        <v>58</v>
      </c>
      <c r="D2" t="s">
        <v>60</v>
      </c>
    </row>
    <row r="3" spans="3:4" x14ac:dyDescent="0.3">
      <c r="C3" t="s">
        <v>51</v>
      </c>
      <c r="D3" t="s">
        <v>52</v>
      </c>
    </row>
    <row r="4" spans="3:4" x14ac:dyDescent="0.3">
      <c r="C4" t="s">
        <v>53</v>
      </c>
      <c r="D4" t="s">
        <v>52</v>
      </c>
    </row>
    <row r="5" spans="3:4" x14ac:dyDescent="0.3">
      <c r="C5" t="s">
        <v>54</v>
      </c>
      <c r="D5" t="s">
        <v>52</v>
      </c>
    </row>
    <row r="6" spans="3:4" x14ac:dyDescent="0.3">
      <c r="C6" t="s">
        <v>55</v>
      </c>
      <c r="D6" t="s">
        <v>59</v>
      </c>
    </row>
    <row r="7" spans="3:4" x14ac:dyDescent="0.3">
      <c r="C7" t="s">
        <v>56</v>
      </c>
      <c r="D7" t="s">
        <v>59</v>
      </c>
    </row>
    <row r="8" spans="3:4" x14ac:dyDescent="0.3">
      <c r="C8" t="s">
        <v>57</v>
      </c>
      <c r="D8" t="s">
        <v>59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Input cost</vt:lpstr>
      <vt:lpstr>Zones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Venkata Rao (IAL)</cp:lastModifiedBy>
  <dcterms:created xsi:type="dcterms:W3CDTF">2023-07-25T07:24:43Z</dcterms:created>
  <dcterms:modified xsi:type="dcterms:W3CDTF">2023-11-18T05:06:05Z</dcterms:modified>
</cp:coreProperties>
</file>