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uofwaterloo-my.sharepoint.com/personal/arshahva_uwaterloo_ca/Documents/MSc - UW/Thesis/Chapter_4/Manuscript_v1/Code_and_Data_Availability/Data/"/>
    </mc:Choice>
  </mc:AlternateContent>
  <xr:revisionPtr revIDLastSave="114" documentId="13_ncr:1_{F81A92C9-07A5-48CB-90C0-9EA2ABA00769}" xr6:coauthVersionLast="47" xr6:coauthVersionMax="47" xr10:uidLastSave="{391D0E4D-DD9B-47CF-B186-480482988DAF}"/>
  <bookViews>
    <workbookView xWindow="-110" yWindow="-110" windowWidth="38620" windowHeight="21100" xr2:uid="{00000000-000D-0000-FFFF-FFFF00000000}"/>
  </bookViews>
  <sheets>
    <sheet name="Data" sheetId="1" r:id="rId1"/>
    <sheet name="Description" sheetId="2" r:id="rId2"/>
  </sheets>
  <definedNames>
    <definedName name="_xlnm._FilterDatabase" localSheetId="0" hidden="1">Data!$A$1:$AJ$1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3" i="1" l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2" i="1"/>
</calcChain>
</file>

<file path=xl/sharedStrings.xml><?xml version="1.0" encoding="utf-8"?>
<sst xmlns="http://schemas.openxmlformats.org/spreadsheetml/2006/main" count="682" uniqueCount="161">
  <si>
    <t>ID</t>
  </si>
  <si>
    <t>Date_YYYY-MM-DD</t>
  </si>
  <si>
    <t>Time_HH:MM</t>
  </si>
  <si>
    <t>Month</t>
  </si>
  <si>
    <t>Latitude_DD</t>
  </si>
  <si>
    <t>Longitude_DD</t>
  </si>
  <si>
    <t>Horizontal_Datum</t>
  </si>
  <si>
    <t>Study_Area</t>
  </si>
  <si>
    <t>Depth_Start_m</t>
  </si>
  <si>
    <t>Depth_End_m</t>
  </si>
  <si>
    <t>Parameter</t>
  </si>
  <si>
    <t>Value</t>
  </si>
  <si>
    <t>Unit</t>
  </si>
  <si>
    <t>Detection_Limit</t>
  </si>
  <si>
    <t>TSI_Class</t>
  </si>
  <si>
    <t>Source</t>
  </si>
  <si>
    <t>Platform</t>
  </si>
  <si>
    <t>Image</t>
  </si>
  <si>
    <t>Acquisition_Date</t>
  </si>
  <si>
    <t>Path</t>
  </si>
  <si>
    <t>Row</t>
  </si>
  <si>
    <t>Abs_Time_Interval</t>
  </si>
  <si>
    <t>rhow_443</t>
  </si>
  <si>
    <t>rhow_483</t>
  </si>
  <si>
    <t>rhow_561</t>
  </si>
  <si>
    <t>rhow_655</t>
  </si>
  <si>
    <t>rhow_865</t>
  </si>
  <si>
    <t>June</t>
  </si>
  <si>
    <t>WLO (Nearshore)</t>
  </si>
  <si>
    <t>Chl-a (Pheophytin-Corrected)</t>
  </si>
  <si>
    <t>ug/L</t>
  </si>
  <si>
    <t>Mesotrophic</t>
  </si>
  <si>
    <t>Landsat 8</t>
  </si>
  <si>
    <t>WLO (Offshore)</t>
  </si>
  <si>
    <t>May</t>
  </si>
  <si>
    <t>Hamilton Harbour</t>
  </si>
  <si>
    <t>Eutrophic</t>
  </si>
  <si>
    <t>Hamilton Harbour Area of Concern (AOC) Monitoring</t>
  </si>
  <si>
    <t>2021-07-05</t>
  </si>
  <si>
    <t>10:50</t>
  </si>
  <si>
    <t>July</t>
  </si>
  <si>
    <t>LC08_L1TP_018030_20210705_20210713_02_T1</t>
  </si>
  <si>
    <t>10:06</t>
  </si>
  <si>
    <t>11:27</t>
  </si>
  <si>
    <t>12:26</t>
  </si>
  <si>
    <t>2021-09-07</t>
  </si>
  <si>
    <t>September</t>
  </si>
  <si>
    <t>LC08_L1TP_018030_20210907_20210915_02_T1</t>
  </si>
  <si>
    <t>12:00</t>
  </si>
  <si>
    <t>12:42</t>
  </si>
  <si>
    <t>Hamilton Harbour Water Quality Data</t>
  </si>
  <si>
    <t>2014-10-06</t>
  </si>
  <si>
    <t>October</t>
  </si>
  <si>
    <t>LC08_L1TP_018030_20141006_20200910_02_T1</t>
  </si>
  <si>
    <t>2017-05-07</t>
  </si>
  <si>
    <t>LC08_L1TP_018030_20170507_20200904_02_T1</t>
  </si>
  <si>
    <t>August</t>
  </si>
  <si>
    <t>Water Chemistry (Great Lakes Nearshore Areas)</t>
  </si>
  <si>
    <t>Oligotrophic</t>
  </si>
  <si>
    <t>Chl-a (Uncorrected)</t>
  </si>
  <si>
    <t>Great Lakes Water Quality Monitoring and Surveillance Data</t>
  </si>
  <si>
    <t>LC08_L1TP_017030_20210831_20210909_02_T1</t>
  </si>
  <si>
    <t>Landsat 9</t>
  </si>
  <si>
    <t>2022-08-10</t>
  </si>
  <si>
    <t>20:31</t>
  </si>
  <si>
    <t>LC09_L1TP_017030_20220810_20230403_02_T1</t>
  </si>
  <si>
    <t>NAD83</t>
  </si>
  <si>
    <t>A national harmonized dataset of discrete chlorophyll from lakes and streams (2005-2022)</t>
  </si>
  <si>
    <t>March</t>
  </si>
  <si>
    <t>LC08_L1TP_018030_20160808_20200906_02_T1</t>
  </si>
  <si>
    <t>LC08_L1TP_018030_20170304_20200905_02_T1</t>
  </si>
  <si>
    <t>LC08_L1TP_017030_20150730_20200908_02_T1</t>
  </si>
  <si>
    <t>02:03</t>
  </si>
  <si>
    <t>12:36</t>
  </si>
  <si>
    <t>LC08_L1TP_018030_20160707_20200906_02_T1</t>
  </si>
  <si>
    <t>November</t>
  </si>
  <si>
    <t>09:37</t>
  </si>
  <si>
    <t>LC08_L1TP_018030_20180510_20200901_02_T1</t>
  </si>
  <si>
    <t>10:00</t>
  </si>
  <si>
    <t>12:47</t>
  </si>
  <si>
    <t>12:56</t>
  </si>
  <si>
    <t>13:11</t>
  </si>
  <si>
    <t>00:49</t>
  </si>
  <si>
    <t>16:28</t>
  </si>
  <si>
    <t>15:11</t>
  </si>
  <si>
    <t>LC08_L1TP_018030_20150603_20200909_02_T1</t>
  </si>
  <si>
    <t>15:44</t>
  </si>
  <si>
    <t>14:35</t>
  </si>
  <si>
    <t>14:53</t>
  </si>
  <si>
    <t>16:12</t>
  </si>
  <si>
    <t>LC08_L1TP_018030_20131104_20200912_02_T1</t>
  </si>
  <si>
    <t>LC08_L1TP_018030_20150907_20200908_02_T1</t>
  </si>
  <si>
    <t>02:13</t>
  </si>
  <si>
    <t>LC08_L1TP_017030_20130825_20200912_02_T1</t>
  </si>
  <si>
    <t>03:34</t>
  </si>
  <si>
    <t>05:41</t>
  </si>
  <si>
    <t>19:54</t>
  </si>
  <si>
    <t>LC08_L1TP_018030_20210721_20210729_02_T1</t>
  </si>
  <si>
    <t>11:33</t>
  </si>
  <si>
    <t>LC08_L1TP_018030_20180611_20200831_02_T1</t>
  </si>
  <si>
    <t>17:35</t>
  </si>
  <si>
    <t>17:43</t>
  </si>
  <si>
    <t>17:55</t>
  </si>
  <si>
    <t>10:19</t>
  </si>
  <si>
    <t>10:39</t>
  </si>
  <si>
    <t>01:22</t>
  </si>
  <si>
    <t>15:50</t>
  </si>
  <si>
    <t>Log10_Value</t>
  </si>
  <si>
    <t>I1</t>
  </si>
  <si>
    <t>I2</t>
  </si>
  <si>
    <t>I3</t>
  </si>
  <si>
    <t>I4</t>
  </si>
  <si>
    <t>I5</t>
  </si>
  <si>
    <t>I6</t>
  </si>
  <si>
    <t>I7</t>
  </si>
  <si>
    <t>I8</t>
  </si>
  <si>
    <t>NA</t>
  </si>
  <si>
    <t>Header</t>
  </si>
  <si>
    <t>Descriptions</t>
  </si>
  <si>
    <t>The minimum concentration level that can be determined with a specified degree of confidence, expressed in ug/L.</t>
  </si>
  <si>
    <t>Trophic State Index classification, indicating the nutrient status of a water body (e.g., Oligotrophic, Mesotrophic).</t>
  </si>
  <si>
    <t>The satellite platform used for data acquisition (e.g., Landsat 8, Landsat 9).</t>
  </si>
  <si>
    <t>Identifier for the specific satellite image used.</t>
  </si>
  <si>
    <t>The date when the satellite image was taken.</t>
  </si>
  <si>
    <t>The path number of the satellite orbit during image acquisition.</t>
  </si>
  <si>
    <t>The row number of the satellite orbit during image acquisition.</t>
  </si>
  <si>
    <t>Absolute time interval, likely indicating the temporal resolution or period between observations.</t>
  </si>
  <si>
    <t>Remote sensing reflectance at specific wavelengths (443), indicating the light reflectance at these wavelengths.</t>
  </si>
  <si>
    <t>Remote sensing reflectance at specific wavelengths (483), indicating the light reflectance at these wavelengths.</t>
  </si>
  <si>
    <t>Remote sensing reflectance at specific wavelengths (561), indicating the light reflectance at these wavelengths.</t>
  </si>
  <si>
    <t>Remote sensing reflectance at specific wavelengths (655), indicating the light reflectance at these wavelengths.</t>
  </si>
  <si>
    <t>Remote sensing reflectance at specific wavelengths (865), indicating the light reflectance at these wavelengths.</t>
  </si>
  <si>
    <t>Measurement unit for concentrations, typically in micrograms per liter (ug/L).</t>
  </si>
  <si>
    <t>The measured value of Chl-a concentrations.</t>
  </si>
  <si>
    <t>The logarithm (base 10) of the 'Value' column, often used to normalize data with a wide range of values.</t>
  </si>
  <si>
    <t>A unique identifier for each data entry or observation.</t>
  </si>
  <si>
    <t>The date of observation or data collection in the format Year-Month-Day.</t>
  </si>
  <si>
    <t>The time of day when the observation was made, in the format Hour:Minute.</t>
  </si>
  <si>
    <t>The month when the data was collected, providing a categorical time reference.</t>
  </si>
  <si>
    <t>The latitude of the observation location in decimal degrees.</t>
  </si>
  <si>
    <t>The longitude of the observation location in decimal degrees.</t>
  </si>
  <si>
    <t>The reference framework or datum used for the geographic coordinates.</t>
  </si>
  <si>
    <t>The specific area or region where the study was conducted or the data was collected.</t>
  </si>
  <si>
    <t>The starting depth in meters for the observation or data collection, indicating where the measurement begins in the water column.</t>
  </si>
  <si>
    <t>The ending depth in meters for the observation, indicating where the measurement concludes in the water column.</t>
  </si>
  <si>
    <t>-</t>
  </si>
  <si>
    <t>m</t>
  </si>
  <si>
    <t>μg/L</t>
  </si>
  <si>
    <t>The origin of the datasets.</t>
  </si>
  <si>
    <t>YYYY-MM-DD</t>
  </si>
  <si>
    <t>Day</t>
  </si>
  <si>
    <t>Decimal Degree</t>
  </si>
  <si>
    <t>Type of Chl-a concentration.</t>
  </si>
  <si>
    <t>Chl-a retrieval index number 1 (refer to the original manuscript for its band math).</t>
  </si>
  <si>
    <t>Chl-a retrieval index number 2 (refer to the original manuscript for its band math).</t>
  </si>
  <si>
    <t>Chl-a retrieval index number 3 (refer to the original manuscript for its band math).</t>
  </si>
  <si>
    <t>Chl-a retrieval index number 5 (refer to the original manuscript for its band math).</t>
  </si>
  <si>
    <t>Chl-a retrieval index number 6 (refer to the original manuscript for its band math).</t>
  </si>
  <si>
    <t>Chl-a retrieval index number 7 (refer to the original manuscript for its band math).</t>
  </si>
  <si>
    <t>Chl-a retrieval index number 8 (refer to the original manuscript for its band math).</t>
  </si>
  <si>
    <t>Chl-a retrieval index number 9 (refer to the original manuscript for its band math).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</si>
</sst>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000"/>
    <numFmt numFmtId="166" formatCode="0.0"/>
    <numFmt numFmtId="167" formatCode="0.000000"/>
    <numFmt numFmtId="168" formatCode="0.00000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7" fontId="1" fillId="2" borderId="0" xfId="0" applyNumberFormat="1" applyFont="1" applyFill="1" applyAlignment="1">
      <alignment horizontal="center" vertical="center"/>
    </xf>
    <xf numFmtId="167" fontId="0" fillId="2" borderId="0" xfId="0" applyNumberFormat="1" applyFill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8" fontId="0" fillId="3" borderId="0" xfId="0" applyNumberFormat="1" applyFill="1" applyAlignment="1">
      <alignment horizontal="center" vertical="center"/>
    </xf>
    <xf numFmtId="168" fontId="1" fillId="3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165" fontId="1" fillId="0" borderId="0" xfId="0" applyNumberFormat="1" applyFont="1" applyAlignment="1">
      <alignment horizontal="left" vertical="center"/>
    </xf>
    <xf numFmtId="166" fontId="1" fillId="0" borderId="0" xfId="0" applyNumberFormat="1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167" fontId="1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168" fontId="1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2"/>
  <sheetViews>
    <sheetView tabSelected="1" zoomScale="70" zoomScaleNormal="70" workbookViewId="0">
      <selection activeCell="M58" sqref="M58"/>
    </sheetView>
  </sheetViews>
  <sheetFormatPr defaultColWidth="9.1796875" defaultRowHeight="14.5" x14ac:dyDescent="0.35"/>
  <cols>
    <col min="1" max="1" width="9.7265625" style="1" bestFit="1" customWidth="1"/>
    <col min="2" max="2" width="27.81640625" style="4" bestFit="1" customWidth="1"/>
    <col min="3" max="3" width="20.26953125" style="6" bestFit="1" customWidth="1"/>
    <col min="4" max="4" width="13.81640625" style="1" bestFit="1" customWidth="1"/>
    <col min="5" max="5" width="19.7265625" style="10" bestFit="1" customWidth="1"/>
    <col min="6" max="6" width="21.54296875" style="10" bestFit="1" customWidth="1"/>
    <col min="7" max="7" width="24.81640625" style="1" bestFit="1" customWidth="1"/>
    <col min="8" max="8" width="19.1796875" style="1" bestFit="1" customWidth="1"/>
    <col min="9" max="9" width="22.1796875" style="12" bestFit="1" customWidth="1"/>
    <col min="10" max="10" width="21.453125" style="12" bestFit="1" customWidth="1"/>
    <col min="11" max="11" width="30.1796875" style="1" bestFit="1" customWidth="1"/>
    <col min="12" max="12" width="13.453125" style="12" customWidth="1"/>
    <col min="13" max="13" width="13.453125" style="16" customWidth="1"/>
    <col min="14" max="14" width="11.54296875" style="1" bestFit="1" customWidth="1"/>
    <col min="15" max="15" width="22.81640625" style="8" bestFit="1" customWidth="1"/>
    <col min="16" max="16" width="17.26953125" style="1" bestFit="1" customWidth="1"/>
    <col min="17" max="17" width="94.54296875" style="1" bestFit="1" customWidth="1"/>
    <col min="18" max="18" width="15.7265625" style="1" bestFit="1" customWidth="1"/>
    <col min="19" max="19" width="51" style="1" bestFit="1" customWidth="1"/>
    <col min="20" max="20" width="24.26953125" style="4" bestFit="1" customWidth="1"/>
    <col min="21" max="21" width="12.453125" style="1" bestFit="1" customWidth="1"/>
    <col min="22" max="22" width="12" style="1" bestFit="1" customWidth="1"/>
    <col min="23" max="23" width="25.453125" style="1" bestFit="1" customWidth="1"/>
    <col min="24" max="25" width="17.26953125" style="13" bestFit="1" customWidth="1"/>
    <col min="26" max="26" width="16.81640625" style="13" bestFit="1" customWidth="1"/>
    <col min="27" max="28" width="17.26953125" style="13" bestFit="1" customWidth="1"/>
    <col min="29" max="30" width="11.36328125" style="1" bestFit="1" customWidth="1"/>
    <col min="31" max="32" width="12.36328125" style="1" bestFit="1" customWidth="1"/>
    <col min="33" max="33" width="11.36328125" style="1" bestFit="1" customWidth="1"/>
    <col min="34" max="35" width="12" style="1" bestFit="1" customWidth="1"/>
    <col min="36" max="36" width="11.36328125" style="1" bestFit="1" customWidth="1"/>
    <col min="37" max="16384" width="9.1796875" style="1"/>
  </cols>
  <sheetData>
    <row r="1" spans="1:36" x14ac:dyDescent="0.35">
      <c r="A1" s="2" t="s">
        <v>0</v>
      </c>
      <c r="B1" s="3" t="s">
        <v>1</v>
      </c>
      <c r="C1" s="5" t="s">
        <v>2</v>
      </c>
      <c r="D1" s="2" t="s">
        <v>3</v>
      </c>
      <c r="E1" s="9" t="s">
        <v>4</v>
      </c>
      <c r="F1" s="9" t="s">
        <v>5</v>
      </c>
      <c r="G1" s="2" t="s">
        <v>6</v>
      </c>
      <c r="H1" s="2" t="s">
        <v>7</v>
      </c>
      <c r="I1" s="11" t="s">
        <v>8</v>
      </c>
      <c r="J1" s="11" t="s">
        <v>9</v>
      </c>
      <c r="K1" s="2" t="s">
        <v>10</v>
      </c>
      <c r="L1" s="11" t="s">
        <v>11</v>
      </c>
      <c r="M1" s="18" t="s">
        <v>107</v>
      </c>
      <c r="N1" s="2" t="s">
        <v>12</v>
      </c>
      <c r="O1" s="7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3" t="s">
        <v>18</v>
      </c>
      <c r="U1" s="2" t="s">
        <v>19</v>
      </c>
      <c r="V1" s="2" t="s">
        <v>20</v>
      </c>
      <c r="W1" s="2" t="s">
        <v>21</v>
      </c>
      <c r="X1" s="14" t="s">
        <v>22</v>
      </c>
      <c r="Y1" s="14" t="s">
        <v>23</v>
      </c>
      <c r="Z1" s="14" t="s">
        <v>24</v>
      </c>
      <c r="AA1" s="14" t="s">
        <v>25</v>
      </c>
      <c r="AB1" s="14" t="s">
        <v>26</v>
      </c>
      <c r="AC1" s="1" t="s">
        <v>108</v>
      </c>
      <c r="AD1" s="1" t="s">
        <v>109</v>
      </c>
      <c r="AE1" s="1" t="s">
        <v>110</v>
      </c>
      <c r="AF1" s="1" t="s">
        <v>111</v>
      </c>
      <c r="AG1" s="1" t="s">
        <v>112</v>
      </c>
      <c r="AH1" s="1" t="s">
        <v>113</v>
      </c>
      <c r="AI1" s="1" t="s">
        <v>114</v>
      </c>
      <c r="AJ1" s="1" t="s">
        <v>115</v>
      </c>
    </row>
    <row r="2" spans="1:36" x14ac:dyDescent="0.35">
      <c r="A2" s="1">
        <v>326</v>
      </c>
      <c r="B2" s="4">
        <v>43229</v>
      </c>
      <c r="C2" s="6" t="s">
        <v>81</v>
      </c>
      <c r="D2" s="1" t="s">
        <v>34</v>
      </c>
      <c r="E2" s="10">
        <v>43.425809999999998</v>
      </c>
      <c r="F2" s="10">
        <v>-79.660669999999996</v>
      </c>
      <c r="G2" s="1" t="s">
        <v>116</v>
      </c>
      <c r="H2" s="1" t="s">
        <v>33</v>
      </c>
      <c r="I2" s="12">
        <v>0</v>
      </c>
      <c r="J2" s="12">
        <v>0</v>
      </c>
      <c r="K2" s="1" t="s">
        <v>29</v>
      </c>
      <c r="L2" s="12">
        <v>1</v>
      </c>
      <c r="M2" s="17">
        <v>0</v>
      </c>
      <c r="N2" s="1" t="s">
        <v>30</v>
      </c>
      <c r="O2" s="8">
        <v>0.01</v>
      </c>
      <c r="P2" s="1" t="s">
        <v>58</v>
      </c>
      <c r="Q2" s="1" t="s">
        <v>57</v>
      </c>
      <c r="R2" s="1" t="s">
        <v>32</v>
      </c>
      <c r="S2" s="1" t="s">
        <v>77</v>
      </c>
      <c r="T2" s="4">
        <v>43230</v>
      </c>
      <c r="U2" s="1">
        <v>18</v>
      </c>
      <c r="V2" s="1">
        <v>30</v>
      </c>
      <c r="W2" s="1">
        <v>1</v>
      </c>
      <c r="X2" s="15">
        <v>3.5877332091331482E-2</v>
      </c>
      <c r="Y2" s="15">
        <v>3.4909680485725403E-2</v>
      </c>
      <c r="Z2" s="15">
        <v>2.7957150712609291E-2</v>
      </c>
      <c r="AA2" s="15">
        <v>1.1923591606318951E-2</v>
      </c>
      <c r="AB2" s="15">
        <v>6.4827091991901398E-3</v>
      </c>
      <c r="AC2" s="16">
        <f>X2/Y2</f>
        <v>1.0277187184798713</v>
      </c>
      <c r="AD2" s="16">
        <f>Y2/Z2</f>
        <v>1.2486852056057476</v>
      </c>
      <c r="AE2" s="16">
        <f>Y2/AA2</f>
        <v>2.9277823023748053</v>
      </c>
      <c r="AF2" s="16">
        <f>Z2/AA2</f>
        <v>2.3446920722941651</v>
      </c>
      <c r="AG2" s="16">
        <f>AB2/AA2</f>
        <v>0.54368762477193566</v>
      </c>
      <c r="AH2" s="16">
        <f>(AB2-AA2)/(AB2+AA2)</f>
        <v>-0.29559890738612343</v>
      </c>
      <c r="AI2" s="16">
        <f>Z2-X2-(((562-443)/(655-443))*(AA2-X2))</f>
        <v>5.5255503086197501E-3</v>
      </c>
      <c r="AJ2" s="16">
        <f>Z2-AA2-(((562-655)/(482-655))*(Y2-AA2))</f>
        <v>3.676875489037161E-3</v>
      </c>
    </row>
    <row r="3" spans="1:36" x14ac:dyDescent="0.35">
      <c r="A3" s="1">
        <v>59</v>
      </c>
      <c r="B3" s="4">
        <v>42160</v>
      </c>
      <c r="C3" s="6" t="s">
        <v>88</v>
      </c>
      <c r="D3" s="1" t="s">
        <v>27</v>
      </c>
      <c r="E3" s="10">
        <v>43.27638889</v>
      </c>
      <c r="F3" s="10">
        <v>-79.020555599999994</v>
      </c>
      <c r="G3" s="1" t="s">
        <v>66</v>
      </c>
      <c r="H3" s="1" t="s">
        <v>28</v>
      </c>
      <c r="I3" s="12">
        <v>0.60959998049279995</v>
      </c>
      <c r="J3" s="12">
        <v>0.60959998049279995</v>
      </c>
      <c r="K3" s="1" t="s">
        <v>29</v>
      </c>
      <c r="L3" s="12">
        <v>1.1299999999999999</v>
      </c>
      <c r="M3" s="17">
        <v>5.3078443483419682E-2</v>
      </c>
      <c r="N3" s="1" t="s">
        <v>30</v>
      </c>
      <c r="O3" s="8" t="s">
        <v>116</v>
      </c>
      <c r="P3" s="1" t="s">
        <v>58</v>
      </c>
      <c r="Q3" s="1" t="s">
        <v>67</v>
      </c>
      <c r="R3" s="1" t="s">
        <v>32</v>
      </c>
      <c r="S3" s="1" t="s">
        <v>85</v>
      </c>
      <c r="T3" s="4">
        <v>42158</v>
      </c>
      <c r="U3" s="1">
        <v>18</v>
      </c>
      <c r="V3" s="1">
        <v>30</v>
      </c>
      <c r="W3" s="1">
        <v>2</v>
      </c>
      <c r="X3" s="15">
        <v>6.3444194383919239E-3</v>
      </c>
      <c r="Y3" s="15">
        <v>1.329508051276207E-2</v>
      </c>
      <c r="Z3" s="15">
        <v>2.2602664306759831E-2</v>
      </c>
      <c r="AA3" s="15">
        <v>3.0513694509863849E-3</v>
      </c>
      <c r="AB3" s="15">
        <v>1.939614652656019E-3</v>
      </c>
      <c r="AC3" s="16">
        <f t="shared" ref="AC3:AC52" si="0">X3/Y3</f>
        <v>0.47720052784199823</v>
      </c>
      <c r="AD3" s="16">
        <f t="shared" ref="AD3:AD52" si="1">Y3/Z3</f>
        <v>0.58820855507666325</v>
      </c>
      <c r="AE3" s="16">
        <f t="shared" ref="AE3:AE52" si="2">Y3/AA3</f>
        <v>4.3570864578408575</v>
      </c>
      <c r="AF3" s="16">
        <f t="shared" ref="AF3:AF52" si="3">Z3/AA3</f>
        <v>7.4073836911008266</v>
      </c>
      <c r="AG3" s="16">
        <f t="shared" ref="AG3:AG52" si="4">AB3/AA3</f>
        <v>0.63565382160754724</v>
      </c>
      <c r="AH3" s="16">
        <f t="shared" ref="AH3:AH52" si="5">(AB3-AA3)/(AB3+AA3)</f>
        <v>-0.22275262257778197</v>
      </c>
      <c r="AI3" s="16">
        <f t="shared" ref="AI3:AI52" si="6">Z3-X3-(((562-443)/(655-443))*(AA3-X3))</f>
        <v>1.810670217261913E-2</v>
      </c>
      <c r="AJ3" s="16">
        <f t="shared" ref="AJ3:AJ52" si="7">Z3-AA3-(((562-655)/(482-655))*(Y3-AA3))</f>
        <v>1.404456000753565E-2</v>
      </c>
    </row>
    <row r="4" spans="1:36" x14ac:dyDescent="0.35">
      <c r="A4" s="1">
        <v>324</v>
      </c>
      <c r="B4" s="4">
        <v>43229</v>
      </c>
      <c r="C4" s="6" t="s">
        <v>79</v>
      </c>
      <c r="D4" s="1" t="s">
        <v>34</v>
      </c>
      <c r="E4" s="10">
        <v>43.425809999999998</v>
      </c>
      <c r="F4" s="10">
        <v>-79.660669999999996</v>
      </c>
      <c r="G4" s="1" t="s">
        <v>116</v>
      </c>
      <c r="H4" s="1" t="s">
        <v>33</v>
      </c>
      <c r="I4" s="12">
        <v>0</v>
      </c>
      <c r="J4" s="12">
        <v>0</v>
      </c>
      <c r="K4" s="1" t="s">
        <v>29</v>
      </c>
      <c r="L4" s="12">
        <v>1.4500000000000002</v>
      </c>
      <c r="M4" s="17">
        <v>0.16136800223497494</v>
      </c>
      <c r="N4" s="1" t="s">
        <v>30</v>
      </c>
      <c r="O4" s="8">
        <v>0.01</v>
      </c>
      <c r="P4" s="1" t="s">
        <v>31</v>
      </c>
      <c r="Q4" s="1" t="s">
        <v>57</v>
      </c>
      <c r="R4" s="1" t="s">
        <v>32</v>
      </c>
      <c r="S4" s="1" t="s">
        <v>77</v>
      </c>
      <c r="T4" s="4">
        <v>43230</v>
      </c>
      <c r="U4" s="1">
        <v>18</v>
      </c>
      <c r="V4" s="1">
        <v>30</v>
      </c>
      <c r="W4" s="1">
        <v>1</v>
      </c>
      <c r="X4" s="15">
        <v>3.5877332091331482E-2</v>
      </c>
      <c r="Y4" s="15">
        <v>3.4909680485725403E-2</v>
      </c>
      <c r="Z4" s="15">
        <v>2.7957150712609291E-2</v>
      </c>
      <c r="AA4" s="15">
        <v>1.1923591606318951E-2</v>
      </c>
      <c r="AB4" s="15">
        <v>6.4827091991901398E-3</v>
      </c>
      <c r="AC4" s="16">
        <f t="shared" si="0"/>
        <v>1.0277187184798713</v>
      </c>
      <c r="AD4" s="16">
        <f t="shared" si="1"/>
        <v>1.2486852056057476</v>
      </c>
      <c r="AE4" s="16">
        <f t="shared" si="2"/>
        <v>2.9277823023748053</v>
      </c>
      <c r="AF4" s="16">
        <f t="shared" si="3"/>
        <v>2.3446920722941651</v>
      </c>
      <c r="AG4" s="16">
        <f t="shared" si="4"/>
        <v>0.54368762477193566</v>
      </c>
      <c r="AH4" s="16">
        <f t="shared" si="5"/>
        <v>-0.29559890738612343</v>
      </c>
      <c r="AI4" s="16">
        <f t="shared" si="6"/>
        <v>5.5255503086197501E-3</v>
      </c>
      <c r="AJ4" s="16">
        <f t="shared" si="7"/>
        <v>3.676875489037161E-3</v>
      </c>
    </row>
    <row r="5" spans="1:36" x14ac:dyDescent="0.35">
      <c r="A5" s="1">
        <v>325</v>
      </c>
      <c r="B5" s="4">
        <v>43229</v>
      </c>
      <c r="C5" s="6" t="s">
        <v>80</v>
      </c>
      <c r="D5" s="1" t="s">
        <v>34</v>
      </c>
      <c r="E5" s="10">
        <v>43.425809999999998</v>
      </c>
      <c r="F5" s="10">
        <v>-79.660669999999996</v>
      </c>
      <c r="G5" s="1" t="s">
        <v>116</v>
      </c>
      <c r="H5" s="1" t="s">
        <v>33</v>
      </c>
      <c r="I5" s="12">
        <v>0</v>
      </c>
      <c r="J5" s="12">
        <v>0</v>
      </c>
      <c r="K5" s="1" t="s">
        <v>29</v>
      </c>
      <c r="L5" s="12">
        <v>1.49</v>
      </c>
      <c r="M5" s="17">
        <v>0.17318626841227402</v>
      </c>
      <c r="N5" s="1" t="s">
        <v>30</v>
      </c>
      <c r="O5" s="8">
        <v>0.01</v>
      </c>
      <c r="P5" s="1" t="s">
        <v>31</v>
      </c>
      <c r="Q5" s="1" t="s">
        <v>57</v>
      </c>
      <c r="R5" s="1" t="s">
        <v>32</v>
      </c>
      <c r="S5" s="1" t="s">
        <v>77</v>
      </c>
      <c r="T5" s="4">
        <v>43230</v>
      </c>
      <c r="U5" s="1">
        <v>18</v>
      </c>
      <c r="V5" s="1">
        <v>30</v>
      </c>
      <c r="W5" s="1">
        <v>1</v>
      </c>
      <c r="X5" s="15">
        <v>3.5877332091331482E-2</v>
      </c>
      <c r="Y5" s="15">
        <v>3.4909680485725403E-2</v>
      </c>
      <c r="Z5" s="15">
        <v>2.7957150712609291E-2</v>
      </c>
      <c r="AA5" s="15">
        <v>1.1923591606318951E-2</v>
      </c>
      <c r="AB5" s="15">
        <v>6.4827091991901398E-3</v>
      </c>
      <c r="AC5" s="16">
        <f t="shared" si="0"/>
        <v>1.0277187184798713</v>
      </c>
      <c r="AD5" s="16">
        <f t="shared" si="1"/>
        <v>1.2486852056057476</v>
      </c>
      <c r="AE5" s="16">
        <f t="shared" si="2"/>
        <v>2.9277823023748053</v>
      </c>
      <c r="AF5" s="16">
        <f t="shared" si="3"/>
        <v>2.3446920722941651</v>
      </c>
      <c r="AG5" s="16">
        <f t="shared" si="4"/>
        <v>0.54368762477193566</v>
      </c>
      <c r="AH5" s="16">
        <f t="shared" si="5"/>
        <v>-0.29559890738612343</v>
      </c>
      <c r="AI5" s="16">
        <f t="shared" si="6"/>
        <v>5.5255503086197501E-3</v>
      </c>
      <c r="AJ5" s="16">
        <f t="shared" si="7"/>
        <v>3.676875489037161E-3</v>
      </c>
    </row>
    <row r="6" spans="1:36" x14ac:dyDescent="0.35">
      <c r="A6" s="1">
        <v>429</v>
      </c>
      <c r="B6" s="4">
        <v>44784</v>
      </c>
      <c r="C6" s="6" t="s">
        <v>72</v>
      </c>
      <c r="D6" s="1" t="s">
        <v>56</v>
      </c>
      <c r="E6" s="10">
        <v>43.598889999999997</v>
      </c>
      <c r="F6" s="10">
        <v>-78.801389999999998</v>
      </c>
      <c r="G6" s="1" t="s">
        <v>116</v>
      </c>
      <c r="H6" s="1" t="s">
        <v>33</v>
      </c>
      <c r="I6" s="12">
        <v>1</v>
      </c>
      <c r="J6" s="12">
        <v>0</v>
      </c>
      <c r="K6" s="1" t="s">
        <v>59</v>
      </c>
      <c r="L6" s="12">
        <v>1.53</v>
      </c>
      <c r="M6" s="17">
        <v>0.18469143081759881</v>
      </c>
      <c r="N6" s="1" t="s">
        <v>30</v>
      </c>
      <c r="O6" s="8">
        <v>0.1</v>
      </c>
      <c r="P6" s="1" t="s">
        <v>31</v>
      </c>
      <c r="Q6" s="1" t="s">
        <v>60</v>
      </c>
      <c r="R6" s="1" t="s">
        <v>62</v>
      </c>
      <c r="S6" s="1" t="s">
        <v>65</v>
      </c>
      <c r="T6" s="4">
        <v>44783</v>
      </c>
      <c r="U6" s="1">
        <v>17</v>
      </c>
      <c r="V6" s="1">
        <v>30</v>
      </c>
      <c r="W6" s="1">
        <v>1</v>
      </c>
      <c r="X6" s="15">
        <v>1.7532378435134891E-2</v>
      </c>
      <c r="Y6" s="15">
        <v>1.8290502950549129E-2</v>
      </c>
      <c r="Z6" s="15">
        <v>1.4288682490587229E-2</v>
      </c>
      <c r="AA6" s="15">
        <v>4.476561676710844E-3</v>
      </c>
      <c r="AB6" s="15">
        <v>1.4259399613365531E-3</v>
      </c>
      <c r="AC6" s="16">
        <f t="shared" si="0"/>
        <v>0.958550920252771</v>
      </c>
      <c r="AD6" s="16">
        <f t="shared" si="1"/>
        <v>1.2800692409953212</v>
      </c>
      <c r="AE6" s="16">
        <f t="shared" si="2"/>
        <v>4.0858373616753303</v>
      </c>
      <c r="AF6" s="16">
        <f t="shared" si="3"/>
        <v>3.1918877751475203</v>
      </c>
      <c r="AG6" s="16">
        <f t="shared" si="4"/>
        <v>0.31853463982300434</v>
      </c>
      <c r="AH6" s="16">
        <f t="shared" si="5"/>
        <v>-0.51683538649274563</v>
      </c>
      <c r="AI6" s="16">
        <f t="shared" si="6"/>
        <v>4.0848049717375351E-3</v>
      </c>
      <c r="AJ6" s="16">
        <f t="shared" si="7"/>
        <v>2.3861292620442438E-3</v>
      </c>
    </row>
    <row r="7" spans="1:36" x14ac:dyDescent="0.35">
      <c r="A7" s="1">
        <v>55</v>
      </c>
      <c r="B7" s="4">
        <v>42160</v>
      </c>
      <c r="C7" s="6" t="s">
        <v>87</v>
      </c>
      <c r="D7" s="1" t="s">
        <v>27</v>
      </c>
      <c r="E7" s="10">
        <v>43.274999999999999</v>
      </c>
      <c r="F7" s="10">
        <v>-79.02</v>
      </c>
      <c r="G7" s="1" t="s">
        <v>66</v>
      </c>
      <c r="H7" s="1" t="s">
        <v>28</v>
      </c>
      <c r="I7" s="12">
        <v>0.60959998049279995</v>
      </c>
      <c r="J7" s="12">
        <v>0.60959998049279995</v>
      </c>
      <c r="K7" s="1" t="s">
        <v>29</v>
      </c>
      <c r="L7" s="12">
        <v>1.53</v>
      </c>
      <c r="M7" s="17">
        <v>0.18469143081759881</v>
      </c>
      <c r="N7" s="1" t="s">
        <v>30</v>
      </c>
      <c r="O7" s="8" t="s">
        <v>116</v>
      </c>
      <c r="P7" s="1" t="s">
        <v>31</v>
      </c>
      <c r="Q7" s="1" t="s">
        <v>67</v>
      </c>
      <c r="R7" s="1" t="s">
        <v>32</v>
      </c>
      <c r="S7" s="1" t="s">
        <v>85</v>
      </c>
      <c r="T7" s="4">
        <v>42158</v>
      </c>
      <c r="U7" s="1">
        <v>18</v>
      </c>
      <c r="V7" s="1">
        <v>30</v>
      </c>
      <c r="W7" s="1">
        <v>2</v>
      </c>
      <c r="X7" s="15">
        <v>4.6320171095430851E-3</v>
      </c>
      <c r="Y7" s="15">
        <v>1.0933115147054201E-2</v>
      </c>
      <c r="Z7" s="15">
        <v>2.6140153408050541E-2</v>
      </c>
      <c r="AA7" s="15">
        <v>2.7598976157605648E-3</v>
      </c>
      <c r="AB7" s="15">
        <v>2.0553667563945059E-3</v>
      </c>
      <c r="AC7" s="16">
        <f t="shared" si="0"/>
        <v>0.42366855623862404</v>
      </c>
      <c r="AD7" s="16">
        <f t="shared" si="1"/>
        <v>0.41824984637186802</v>
      </c>
      <c r="AE7" s="16">
        <f t="shared" si="2"/>
        <v>3.9614205558278592</v>
      </c>
      <c r="AF7" s="16">
        <f t="shared" si="3"/>
        <v>9.4714214247570592</v>
      </c>
      <c r="AG7" s="16">
        <f t="shared" si="4"/>
        <v>0.74472572629405087</v>
      </c>
      <c r="AH7" s="16">
        <f t="shared" si="5"/>
        <v>-0.1463119789310231</v>
      </c>
      <c r="AI7" s="16">
        <f t="shared" si="6"/>
        <v>2.2558995825677833E-2</v>
      </c>
      <c r="AJ7" s="16">
        <f t="shared" si="7"/>
        <v>1.8986560818819987E-2</v>
      </c>
    </row>
    <row r="8" spans="1:36" x14ac:dyDescent="0.35">
      <c r="A8" s="1">
        <v>401</v>
      </c>
      <c r="B8" s="4">
        <v>41513</v>
      </c>
      <c r="C8" s="6" t="s">
        <v>92</v>
      </c>
      <c r="D8" s="1" t="s">
        <v>56</v>
      </c>
      <c r="E8" s="10">
        <v>43.225560000000002</v>
      </c>
      <c r="F8" s="10">
        <v>-79.27167</v>
      </c>
      <c r="G8" s="1" t="s">
        <v>116</v>
      </c>
      <c r="H8" s="1" t="s">
        <v>28</v>
      </c>
      <c r="I8" s="12">
        <v>1</v>
      </c>
      <c r="J8" s="12">
        <v>0</v>
      </c>
      <c r="K8" s="1" t="s">
        <v>59</v>
      </c>
      <c r="L8" s="12">
        <v>1.53</v>
      </c>
      <c r="M8" s="17">
        <v>0.18469143081759881</v>
      </c>
      <c r="N8" s="1" t="s">
        <v>30</v>
      </c>
      <c r="O8" s="8">
        <v>0.1</v>
      </c>
      <c r="P8" s="1" t="s">
        <v>31</v>
      </c>
      <c r="Q8" s="1" t="s">
        <v>60</v>
      </c>
      <c r="R8" s="1" t="s">
        <v>32</v>
      </c>
      <c r="S8" s="1" t="s">
        <v>93</v>
      </c>
      <c r="T8" s="4">
        <v>41511</v>
      </c>
      <c r="U8" s="1">
        <v>17</v>
      </c>
      <c r="V8" s="1">
        <v>30</v>
      </c>
      <c r="W8" s="1">
        <v>2</v>
      </c>
      <c r="X8" s="15">
        <v>1.1871905066072941E-2</v>
      </c>
      <c r="Y8" s="15">
        <v>2.0132254809141159E-2</v>
      </c>
      <c r="Z8" s="15">
        <v>2.2938482463359829E-2</v>
      </c>
      <c r="AA8" s="15">
        <v>2.1464657038450241E-3</v>
      </c>
      <c r="AB8" s="15">
        <v>3.4921691985800862E-4</v>
      </c>
      <c r="AC8" s="16">
        <f t="shared" si="0"/>
        <v>0.58969574837103877</v>
      </c>
      <c r="AD8" s="16">
        <f t="shared" si="1"/>
        <v>0.8776628899186717</v>
      </c>
      <c r="AE8" s="16">
        <f t="shared" si="2"/>
        <v>9.3792576201323357</v>
      </c>
      <c r="AF8" s="16">
        <f t="shared" si="3"/>
        <v>10.686628918537801</v>
      </c>
      <c r="AG8" s="16">
        <f t="shared" si="4"/>
        <v>0.16269392016487688</v>
      </c>
      <c r="AH8" s="16">
        <f t="shared" si="5"/>
        <v>-0.72014316520756227</v>
      </c>
      <c r="AI8" s="16">
        <f t="shared" si="6"/>
        <v>1.6525668360046899E-2</v>
      </c>
      <c r="AJ8" s="16">
        <f t="shared" si="7"/>
        <v>1.1123355564182201E-2</v>
      </c>
    </row>
    <row r="9" spans="1:36" x14ac:dyDescent="0.35">
      <c r="A9" s="1">
        <v>39</v>
      </c>
      <c r="B9" s="4">
        <v>42160</v>
      </c>
      <c r="C9" s="6" t="s">
        <v>84</v>
      </c>
      <c r="D9" s="1" t="s">
        <v>27</v>
      </c>
      <c r="E9" s="10">
        <v>43.277777780000001</v>
      </c>
      <c r="F9" s="10">
        <v>-79.021111099999999</v>
      </c>
      <c r="G9" s="1" t="s">
        <v>66</v>
      </c>
      <c r="H9" s="1" t="s">
        <v>28</v>
      </c>
      <c r="I9" s="12">
        <v>0.60959998049279995</v>
      </c>
      <c r="J9" s="12">
        <v>0.60959998049279995</v>
      </c>
      <c r="K9" s="1" t="s">
        <v>29</v>
      </c>
      <c r="L9" s="12">
        <v>1.73</v>
      </c>
      <c r="M9" s="17">
        <v>0.2380461031287954</v>
      </c>
      <c r="N9" s="1" t="s">
        <v>30</v>
      </c>
      <c r="O9" s="8" t="s">
        <v>116</v>
      </c>
      <c r="P9" s="1" t="s">
        <v>31</v>
      </c>
      <c r="Q9" s="1" t="s">
        <v>67</v>
      </c>
      <c r="R9" s="1" t="s">
        <v>32</v>
      </c>
      <c r="S9" s="1" t="s">
        <v>85</v>
      </c>
      <c r="T9" s="4">
        <v>42158</v>
      </c>
      <c r="U9" s="1">
        <v>18</v>
      </c>
      <c r="V9" s="1">
        <v>30</v>
      </c>
      <c r="W9" s="1">
        <v>2</v>
      </c>
      <c r="X9" s="15">
        <v>6.3800415955483913E-3</v>
      </c>
      <c r="Y9" s="15">
        <v>1.5123088844120501E-2</v>
      </c>
      <c r="Z9" s="15">
        <v>2.0539116114377979E-2</v>
      </c>
      <c r="AA9" s="15">
        <v>3.2729017548263069E-3</v>
      </c>
      <c r="AB9" s="15">
        <v>1.85226509347558E-3</v>
      </c>
      <c r="AC9" s="16">
        <f t="shared" si="0"/>
        <v>0.4218742388747389</v>
      </c>
      <c r="AD9" s="16">
        <f t="shared" si="1"/>
        <v>0.73630670180270796</v>
      </c>
      <c r="AE9" s="16">
        <f t="shared" si="2"/>
        <v>4.620697465733457</v>
      </c>
      <c r="AF9" s="16">
        <f t="shared" si="3"/>
        <v>6.2755064627560113</v>
      </c>
      <c r="AG9" s="16">
        <f t="shared" si="4"/>
        <v>0.56593971717732783</v>
      </c>
      <c r="AH9" s="16">
        <f t="shared" si="5"/>
        <v>-0.27718837325684803</v>
      </c>
      <c r="AI9" s="16">
        <f t="shared" si="6"/>
        <v>1.590317659923491E-2</v>
      </c>
      <c r="AJ9" s="16">
        <f t="shared" si="7"/>
        <v>1.0895882571665197E-2</v>
      </c>
    </row>
    <row r="10" spans="1:36" x14ac:dyDescent="0.35">
      <c r="A10" s="1">
        <v>47</v>
      </c>
      <c r="B10" s="4">
        <v>42160</v>
      </c>
      <c r="C10" s="6" t="s">
        <v>86</v>
      </c>
      <c r="D10" s="1" t="s">
        <v>27</v>
      </c>
      <c r="E10" s="10">
        <v>43.278888889999998</v>
      </c>
      <c r="F10" s="10">
        <v>-79.021388889999997</v>
      </c>
      <c r="G10" s="1" t="s">
        <v>66</v>
      </c>
      <c r="H10" s="1" t="s">
        <v>28</v>
      </c>
      <c r="I10" s="12">
        <v>0.60959998049279995</v>
      </c>
      <c r="J10" s="12">
        <v>0.60959998049279995</v>
      </c>
      <c r="K10" s="1" t="s">
        <v>29</v>
      </c>
      <c r="L10" s="12">
        <v>1.73</v>
      </c>
      <c r="M10" s="17">
        <v>0.2380461031287954</v>
      </c>
      <c r="N10" s="1" t="s">
        <v>30</v>
      </c>
      <c r="O10" s="8" t="s">
        <v>116</v>
      </c>
      <c r="P10" s="1" t="s">
        <v>31</v>
      </c>
      <c r="Q10" s="1" t="s">
        <v>67</v>
      </c>
      <c r="R10" s="1" t="s">
        <v>32</v>
      </c>
      <c r="S10" s="1" t="s">
        <v>85</v>
      </c>
      <c r="T10" s="4">
        <v>42158</v>
      </c>
      <c r="U10" s="1">
        <v>18</v>
      </c>
      <c r="V10" s="1">
        <v>30</v>
      </c>
      <c r="W10" s="1">
        <v>2</v>
      </c>
      <c r="X10" s="15">
        <v>6.6896434873342514E-3</v>
      </c>
      <c r="Y10" s="15">
        <v>1.612867042422295E-2</v>
      </c>
      <c r="Z10" s="15">
        <v>2.0518427714705471E-2</v>
      </c>
      <c r="AA10" s="15">
        <v>2.9954416677355771E-3</v>
      </c>
      <c r="AB10" s="15">
        <v>8.5846520960330963E-4</v>
      </c>
      <c r="AC10" s="16">
        <f t="shared" si="0"/>
        <v>0.4147672009769241</v>
      </c>
      <c r="AD10" s="16">
        <f t="shared" si="1"/>
        <v>0.7860578134192806</v>
      </c>
      <c r="AE10" s="16">
        <f t="shared" si="2"/>
        <v>5.3844047767471697</v>
      </c>
      <c r="AF10" s="16">
        <f t="shared" si="3"/>
        <v>6.849883920529324</v>
      </c>
      <c r="AG10" s="16">
        <f t="shared" si="4"/>
        <v>0.28659052815148683</v>
      </c>
      <c r="AH10" s="16">
        <f t="shared" si="5"/>
        <v>-0.55449613240469486</v>
      </c>
      <c r="AI10" s="16">
        <f t="shared" si="6"/>
        <v>1.5902416380825193E-2</v>
      </c>
      <c r="AJ10" s="16">
        <f t="shared" si="7"/>
        <v>1.0462926657644311E-2</v>
      </c>
    </row>
    <row r="11" spans="1:36" x14ac:dyDescent="0.35">
      <c r="A11" s="1">
        <v>60</v>
      </c>
      <c r="B11" s="4">
        <v>42160</v>
      </c>
      <c r="C11" s="6" t="s">
        <v>89</v>
      </c>
      <c r="D11" s="1" t="s">
        <v>27</v>
      </c>
      <c r="E11" s="10">
        <v>43.28166667</v>
      </c>
      <c r="F11" s="10">
        <v>-79.022499999999994</v>
      </c>
      <c r="G11" s="1" t="s">
        <v>66</v>
      </c>
      <c r="H11" s="1" t="s">
        <v>28</v>
      </c>
      <c r="I11" s="12">
        <v>0.60959998049279995</v>
      </c>
      <c r="J11" s="12">
        <v>0.60959998049279995</v>
      </c>
      <c r="K11" s="1" t="s">
        <v>29</v>
      </c>
      <c r="L11" s="12">
        <v>1.73</v>
      </c>
      <c r="M11" s="17">
        <v>0.2380461031287954</v>
      </c>
      <c r="N11" s="1" t="s">
        <v>30</v>
      </c>
      <c r="O11" s="8" t="s">
        <v>116</v>
      </c>
      <c r="P11" s="1" t="s">
        <v>31</v>
      </c>
      <c r="Q11" s="1" t="s">
        <v>67</v>
      </c>
      <c r="R11" s="1" t="s">
        <v>32</v>
      </c>
      <c r="S11" s="1" t="s">
        <v>85</v>
      </c>
      <c r="T11" s="4">
        <v>42158</v>
      </c>
      <c r="U11" s="1">
        <v>18</v>
      </c>
      <c r="V11" s="1">
        <v>30</v>
      </c>
      <c r="W11" s="1">
        <v>2</v>
      </c>
      <c r="X11" s="15">
        <v>9.542929008603096E-3</v>
      </c>
      <c r="Y11" s="15">
        <v>1.9942408427596089E-2</v>
      </c>
      <c r="Z11" s="15">
        <v>2.4447692558169361E-2</v>
      </c>
      <c r="AA11" s="15">
        <v>5.280728917568922E-3</v>
      </c>
      <c r="AB11" s="15">
        <v>1.6074604354798789E-3</v>
      </c>
      <c r="AC11" s="16">
        <f t="shared" si="0"/>
        <v>0.4785243990589268</v>
      </c>
      <c r="AD11" s="16">
        <f t="shared" si="1"/>
        <v>0.81571740891891242</v>
      </c>
      <c r="AE11" s="16">
        <f t="shared" si="2"/>
        <v>3.776449944485492</v>
      </c>
      <c r="AF11" s="16">
        <f t="shared" si="3"/>
        <v>4.6296056737228417</v>
      </c>
      <c r="AG11" s="16">
        <f t="shared" si="4"/>
        <v>0.30440124092185028</v>
      </c>
      <c r="AH11" s="16">
        <f t="shared" si="5"/>
        <v>-0.53327054379874261</v>
      </c>
      <c r="AI11" s="16">
        <f t="shared" si="6"/>
        <v>1.7297224921420353E-2</v>
      </c>
      <c r="AJ11" s="16">
        <f t="shared" si="7"/>
        <v>1.1285251534054044E-2</v>
      </c>
    </row>
    <row r="12" spans="1:36" x14ac:dyDescent="0.35">
      <c r="A12" s="1">
        <v>402</v>
      </c>
      <c r="B12" s="4">
        <v>41513</v>
      </c>
      <c r="C12" s="6" t="s">
        <v>94</v>
      </c>
      <c r="D12" s="1" t="s">
        <v>56</v>
      </c>
      <c r="E12" s="10">
        <v>43.255000000000003</v>
      </c>
      <c r="F12" s="10">
        <v>-79.194720000000004</v>
      </c>
      <c r="G12" s="1" t="s">
        <v>116</v>
      </c>
      <c r="H12" s="1" t="s">
        <v>28</v>
      </c>
      <c r="I12" s="12">
        <v>1</v>
      </c>
      <c r="J12" s="12">
        <v>0</v>
      </c>
      <c r="K12" s="1" t="s">
        <v>59</v>
      </c>
      <c r="L12" s="12">
        <v>1.83</v>
      </c>
      <c r="M12" s="17">
        <v>0.26245108973042947</v>
      </c>
      <c r="N12" s="1" t="s">
        <v>30</v>
      </c>
      <c r="O12" s="8">
        <v>0.1</v>
      </c>
      <c r="P12" s="1" t="s">
        <v>31</v>
      </c>
      <c r="Q12" s="1" t="s">
        <v>60</v>
      </c>
      <c r="R12" s="1" t="s">
        <v>32</v>
      </c>
      <c r="S12" s="1" t="s">
        <v>93</v>
      </c>
      <c r="T12" s="4">
        <v>41511</v>
      </c>
      <c r="U12" s="1">
        <v>17</v>
      </c>
      <c r="V12" s="1">
        <v>30</v>
      </c>
      <c r="W12" s="1">
        <v>2</v>
      </c>
      <c r="X12" s="15">
        <v>9.9704079329967499E-3</v>
      </c>
      <c r="Y12" s="15">
        <v>1.7355369403958321E-2</v>
      </c>
      <c r="Z12" s="15">
        <v>1.9468991085886959E-2</v>
      </c>
      <c r="AA12" s="15">
        <v>9.3299540458247066E-4</v>
      </c>
      <c r="AB12" s="15">
        <v>2.2136764891911301E-4</v>
      </c>
      <c r="AC12" s="16">
        <f t="shared" si="0"/>
        <v>0.57448549212226807</v>
      </c>
      <c r="AD12" s="16">
        <f t="shared" si="1"/>
        <v>0.89143650677097497</v>
      </c>
      <c r="AE12" s="16">
        <f t="shared" si="2"/>
        <v>18.601773726554534</v>
      </c>
      <c r="AF12" s="16">
        <f t="shared" si="3"/>
        <v>20.86718861664664</v>
      </c>
      <c r="AG12" s="16">
        <f t="shared" si="4"/>
        <v>0.23726552974628887</v>
      </c>
      <c r="AH12" s="16">
        <f t="shared" si="5"/>
        <v>-0.6164678898070618</v>
      </c>
      <c r="AI12" s="16">
        <f t="shared" si="6"/>
        <v>1.4571470374028412E-2</v>
      </c>
      <c r="AJ12" s="16">
        <f t="shared" si="7"/>
        <v>9.7077830689232501E-3</v>
      </c>
    </row>
    <row r="13" spans="1:36" x14ac:dyDescent="0.35">
      <c r="A13" s="1">
        <v>160</v>
      </c>
      <c r="B13" s="4" t="s">
        <v>51</v>
      </c>
      <c r="C13" s="6" t="s">
        <v>116</v>
      </c>
      <c r="D13" s="1" t="s">
        <v>52</v>
      </c>
      <c r="E13" s="10">
        <v>43.2883</v>
      </c>
      <c r="F13" s="10">
        <v>-79.836299999999994</v>
      </c>
      <c r="G13" s="1" t="s">
        <v>116</v>
      </c>
      <c r="H13" s="1" t="s">
        <v>35</v>
      </c>
      <c r="I13" s="12">
        <v>1</v>
      </c>
      <c r="J13" s="12">
        <v>1</v>
      </c>
      <c r="K13" s="1" t="s">
        <v>29</v>
      </c>
      <c r="L13" s="12">
        <v>1.93</v>
      </c>
      <c r="M13" s="17">
        <v>0.28555730900777376</v>
      </c>
      <c r="N13" s="1" t="s">
        <v>30</v>
      </c>
      <c r="O13" s="8">
        <v>0.1</v>
      </c>
      <c r="P13" s="1" t="s">
        <v>31</v>
      </c>
      <c r="Q13" s="1" t="s">
        <v>50</v>
      </c>
      <c r="R13" s="1" t="s">
        <v>32</v>
      </c>
      <c r="S13" s="1" t="s">
        <v>53</v>
      </c>
      <c r="T13" s="4" t="s">
        <v>51</v>
      </c>
      <c r="U13" s="1">
        <v>18</v>
      </c>
      <c r="V13" s="1">
        <v>30</v>
      </c>
      <c r="W13" s="1">
        <v>0</v>
      </c>
      <c r="X13" s="15">
        <v>3.809235617518425E-2</v>
      </c>
      <c r="Y13" s="15">
        <v>2.846681326627731E-2</v>
      </c>
      <c r="Z13" s="15">
        <v>2.0050441846251491E-2</v>
      </c>
      <c r="AA13" s="15">
        <v>7.6280916109681129E-3</v>
      </c>
      <c r="AB13" s="15">
        <v>1.348666148260236E-3</v>
      </c>
      <c r="AC13" s="16">
        <f t="shared" si="0"/>
        <v>1.3381320845038058</v>
      </c>
      <c r="AD13" s="16">
        <f t="shared" si="1"/>
        <v>1.4197598977899477</v>
      </c>
      <c r="AE13" s="16">
        <f t="shared" si="2"/>
        <v>3.7318394584231358</v>
      </c>
      <c r="AF13" s="16">
        <f t="shared" si="3"/>
        <v>2.6285003994212395</v>
      </c>
      <c r="AG13" s="16">
        <f t="shared" si="4"/>
        <v>0.17680256308419862</v>
      </c>
      <c r="AH13" s="16">
        <f t="shared" si="5"/>
        <v>-0.69952043166726408</v>
      </c>
      <c r="AI13" s="16">
        <f t="shared" si="6"/>
        <v>-9.4169035184916983E-4</v>
      </c>
      <c r="AJ13" s="16">
        <f t="shared" si="7"/>
        <v>1.2200316575738095E-3</v>
      </c>
    </row>
    <row r="14" spans="1:36" x14ac:dyDescent="0.35">
      <c r="A14" s="1">
        <v>119</v>
      </c>
      <c r="B14" s="4">
        <v>41584</v>
      </c>
      <c r="C14" s="6" t="s">
        <v>116</v>
      </c>
      <c r="D14" s="1" t="s">
        <v>75</v>
      </c>
      <c r="E14" s="10">
        <v>43.2883</v>
      </c>
      <c r="F14" s="10">
        <v>-79.836299999999994</v>
      </c>
      <c r="G14" s="1" t="s">
        <v>116</v>
      </c>
      <c r="H14" s="1" t="s">
        <v>35</v>
      </c>
      <c r="I14" s="12">
        <v>1</v>
      </c>
      <c r="J14" s="12">
        <v>1</v>
      </c>
      <c r="K14" s="1" t="s">
        <v>29</v>
      </c>
      <c r="L14" s="12">
        <v>1.93</v>
      </c>
      <c r="M14" s="17">
        <v>0.28555730900777376</v>
      </c>
      <c r="N14" s="1" t="s">
        <v>30</v>
      </c>
      <c r="O14" s="8">
        <v>0.1</v>
      </c>
      <c r="P14" s="1" t="s">
        <v>31</v>
      </c>
      <c r="Q14" s="1" t="s">
        <v>50</v>
      </c>
      <c r="R14" s="1" t="s">
        <v>32</v>
      </c>
      <c r="S14" s="1" t="s">
        <v>90</v>
      </c>
      <c r="T14" s="4">
        <v>41582</v>
      </c>
      <c r="U14" s="1">
        <v>18</v>
      </c>
      <c r="V14" s="1">
        <v>30</v>
      </c>
      <c r="W14" s="1">
        <v>2</v>
      </c>
      <c r="X14" s="15">
        <v>5.5297077633440486E-3</v>
      </c>
      <c r="Y14" s="15">
        <v>9.7559010609984398E-3</v>
      </c>
      <c r="Z14" s="15">
        <v>1.8899228423833851E-2</v>
      </c>
      <c r="AA14" s="15">
        <v>1.1446039192378519E-2</v>
      </c>
      <c r="AB14" s="15">
        <v>1.2097233906388279E-2</v>
      </c>
      <c r="AC14" s="16">
        <f t="shared" si="0"/>
        <v>0.56680646193208994</v>
      </c>
      <c r="AD14" s="16">
        <f t="shared" si="1"/>
        <v>0.51620631499936032</v>
      </c>
      <c r="AE14" s="16">
        <f t="shared" si="2"/>
        <v>0.85233860351400181</v>
      </c>
      <c r="AF14" s="16">
        <f t="shared" si="3"/>
        <v>1.6511588075303922</v>
      </c>
      <c r="AG14" s="16">
        <f t="shared" si="4"/>
        <v>1.0568925811859324</v>
      </c>
      <c r="AH14" s="16">
        <f t="shared" si="5"/>
        <v>2.7659480959929476E-2</v>
      </c>
      <c r="AI14" s="16">
        <f t="shared" si="6"/>
        <v>1.0048561037588376E-2</v>
      </c>
      <c r="AJ14" s="16">
        <f t="shared" si="7"/>
        <v>8.361760596879304E-3</v>
      </c>
    </row>
    <row r="15" spans="1:36" x14ac:dyDescent="0.35">
      <c r="A15" s="1">
        <v>430</v>
      </c>
      <c r="B15" s="4">
        <v>44785</v>
      </c>
      <c r="C15" s="6" t="s">
        <v>96</v>
      </c>
      <c r="D15" s="1" t="s">
        <v>56</v>
      </c>
      <c r="E15" s="10">
        <v>43.503059999999998</v>
      </c>
      <c r="F15" s="10">
        <v>-79.352500000000006</v>
      </c>
      <c r="G15" s="1" t="s">
        <v>116</v>
      </c>
      <c r="H15" s="1" t="s">
        <v>33</v>
      </c>
      <c r="I15" s="12">
        <v>1</v>
      </c>
      <c r="J15" s="12">
        <v>0</v>
      </c>
      <c r="K15" s="1" t="s">
        <v>59</v>
      </c>
      <c r="L15" s="12">
        <v>1.93</v>
      </c>
      <c r="M15" s="17">
        <v>0.28555730900777376</v>
      </c>
      <c r="N15" s="1" t="s">
        <v>30</v>
      </c>
      <c r="O15" s="8">
        <v>0.1</v>
      </c>
      <c r="P15" s="1" t="s">
        <v>31</v>
      </c>
      <c r="Q15" s="1" t="s">
        <v>60</v>
      </c>
      <c r="R15" s="1" t="s">
        <v>62</v>
      </c>
      <c r="S15" s="1" t="s">
        <v>65</v>
      </c>
      <c r="T15" s="4">
        <v>44783</v>
      </c>
      <c r="U15" s="1">
        <v>17</v>
      </c>
      <c r="V15" s="1">
        <v>30</v>
      </c>
      <c r="W15" s="1">
        <v>2</v>
      </c>
      <c r="X15" s="15">
        <v>1.9400324672460559E-2</v>
      </c>
      <c r="Y15" s="15">
        <v>2.0932657644152641E-2</v>
      </c>
      <c r="Z15" s="15">
        <v>1.6560753807425499E-2</v>
      </c>
      <c r="AA15" s="15">
        <v>5.4227388463914386E-3</v>
      </c>
      <c r="AB15" s="15">
        <v>1.88753439579159E-3</v>
      </c>
      <c r="AC15" s="16">
        <f t="shared" si="0"/>
        <v>0.92679701747665444</v>
      </c>
      <c r="AD15" s="16">
        <f t="shared" si="1"/>
        <v>1.2639918380265318</v>
      </c>
      <c r="AE15" s="16">
        <f t="shared" si="2"/>
        <v>3.8601633302113152</v>
      </c>
      <c r="AF15" s="16">
        <f t="shared" si="3"/>
        <v>3.0539464054120646</v>
      </c>
      <c r="AG15" s="16">
        <f t="shared" si="4"/>
        <v>0.34807768717235016</v>
      </c>
      <c r="AH15" s="16">
        <f t="shared" si="5"/>
        <v>-0.48359402357225006</v>
      </c>
      <c r="AI15" s="16">
        <f t="shared" si="6"/>
        <v>5.0063381599754365E-3</v>
      </c>
      <c r="AJ15" s="16">
        <f t="shared" si="7"/>
        <v>2.8003129483647436E-3</v>
      </c>
    </row>
    <row r="16" spans="1:36" x14ac:dyDescent="0.35">
      <c r="A16" s="1">
        <v>421</v>
      </c>
      <c r="B16" s="4">
        <v>44437</v>
      </c>
      <c r="C16" s="6" t="s">
        <v>106</v>
      </c>
      <c r="D16" s="1" t="s">
        <v>56</v>
      </c>
      <c r="E16" s="10">
        <v>43.59778</v>
      </c>
      <c r="F16" s="10">
        <v>-78.800560000000004</v>
      </c>
      <c r="G16" s="1" t="s">
        <v>116</v>
      </c>
      <c r="H16" s="1" t="s">
        <v>33</v>
      </c>
      <c r="I16" s="12">
        <v>1</v>
      </c>
      <c r="J16" s="12">
        <v>0</v>
      </c>
      <c r="K16" s="1" t="s">
        <v>59</v>
      </c>
      <c r="L16" s="12">
        <v>2.0300000000000002</v>
      </c>
      <c r="M16" s="17">
        <v>0.30749603791321295</v>
      </c>
      <c r="N16" s="1" t="s">
        <v>30</v>
      </c>
      <c r="O16" s="8">
        <v>0.1</v>
      </c>
      <c r="P16" s="1" t="s">
        <v>31</v>
      </c>
      <c r="Q16" s="1" t="s">
        <v>60</v>
      </c>
      <c r="R16" s="1" t="s">
        <v>32</v>
      </c>
      <c r="S16" s="1" t="s">
        <v>61</v>
      </c>
      <c r="T16" s="4">
        <v>44439</v>
      </c>
      <c r="U16" s="1">
        <v>17</v>
      </c>
      <c r="V16" s="1">
        <v>30</v>
      </c>
      <c r="W16" s="1">
        <v>2</v>
      </c>
      <c r="X16" s="15">
        <v>1.7686441540718079E-2</v>
      </c>
      <c r="Y16" s="15">
        <v>2.4877443909645081E-2</v>
      </c>
      <c r="Z16" s="15">
        <v>2.235216461122036E-2</v>
      </c>
      <c r="AA16" s="15">
        <v>3.9461394771933564E-3</v>
      </c>
      <c r="AB16" s="15">
        <v>1.4820363139733669E-4</v>
      </c>
      <c r="AC16" s="16">
        <f t="shared" si="0"/>
        <v>0.71094287680660706</v>
      </c>
      <c r="AD16" s="16">
        <f t="shared" si="1"/>
        <v>1.1129769461861012</v>
      </c>
      <c r="AE16" s="16">
        <f t="shared" si="2"/>
        <v>6.304248507541061</v>
      </c>
      <c r="AF16" s="16">
        <f t="shared" si="3"/>
        <v>5.6643118522303384</v>
      </c>
      <c r="AG16" s="16">
        <f t="shared" si="4"/>
        <v>3.7556612545977398E-2</v>
      </c>
      <c r="AH16" s="16">
        <f t="shared" si="5"/>
        <v>-0.92760566104663877</v>
      </c>
      <c r="AI16" s="16">
        <f t="shared" si="6"/>
        <v>1.2378439794839272E-2</v>
      </c>
      <c r="AJ16" s="16">
        <f t="shared" si="7"/>
        <v>7.1539366240963072E-3</v>
      </c>
    </row>
    <row r="17" spans="1:36" x14ac:dyDescent="0.35">
      <c r="A17" s="1">
        <v>318</v>
      </c>
      <c r="B17" s="4">
        <v>43228</v>
      </c>
      <c r="C17" s="6" t="s">
        <v>104</v>
      </c>
      <c r="D17" s="1" t="s">
        <v>34</v>
      </c>
      <c r="E17" s="10">
        <v>43.319859999999998</v>
      </c>
      <c r="F17" s="10">
        <v>-78.978530000000006</v>
      </c>
      <c r="G17" s="1" t="s">
        <v>116</v>
      </c>
      <c r="H17" s="1" t="s">
        <v>33</v>
      </c>
      <c r="I17" s="12">
        <v>0</v>
      </c>
      <c r="J17" s="12">
        <v>0</v>
      </c>
      <c r="K17" s="1" t="s">
        <v>29</v>
      </c>
      <c r="L17" s="12">
        <v>2.29</v>
      </c>
      <c r="M17" s="17">
        <v>0.35983548233988799</v>
      </c>
      <c r="N17" s="1" t="s">
        <v>30</v>
      </c>
      <c r="O17" s="8">
        <v>0.01</v>
      </c>
      <c r="P17" s="1" t="s">
        <v>31</v>
      </c>
      <c r="Q17" s="1" t="s">
        <v>57</v>
      </c>
      <c r="R17" s="1" t="s">
        <v>32</v>
      </c>
      <c r="S17" s="1" t="s">
        <v>77</v>
      </c>
      <c r="T17" s="4">
        <v>43230</v>
      </c>
      <c r="U17" s="1">
        <v>18</v>
      </c>
      <c r="V17" s="1">
        <v>30</v>
      </c>
      <c r="W17" s="1">
        <v>2</v>
      </c>
      <c r="X17" s="15">
        <v>3.1746238470077508E-2</v>
      </c>
      <c r="Y17" s="15">
        <v>4.3663084506988532E-2</v>
      </c>
      <c r="Z17" s="15">
        <v>4.882272332906723E-2</v>
      </c>
      <c r="AA17" s="15">
        <v>1.5614315867424009E-2</v>
      </c>
      <c r="AB17" s="15">
        <v>5.371281411498785E-3</v>
      </c>
      <c r="AC17" s="16">
        <f t="shared" si="0"/>
        <v>0.7270727395586617</v>
      </c>
      <c r="AD17" s="16">
        <f t="shared" si="1"/>
        <v>0.89431890582377982</v>
      </c>
      <c r="AE17" s="16">
        <f t="shared" si="2"/>
        <v>2.7963495088556769</v>
      </c>
      <c r="AF17" s="16">
        <f t="shared" si="3"/>
        <v>3.1267923451533082</v>
      </c>
      <c r="AG17" s="16">
        <f t="shared" si="4"/>
        <v>0.3439972303048407</v>
      </c>
      <c r="AH17" s="16">
        <f t="shared" si="5"/>
        <v>-0.48809830474603511</v>
      </c>
      <c r="AI17" s="16">
        <f t="shared" si="6"/>
        <v>2.6131667829347109E-2</v>
      </c>
      <c r="AJ17" s="16">
        <f t="shared" si="7"/>
        <v>1.813016767274437E-2</v>
      </c>
    </row>
    <row r="18" spans="1:36" x14ac:dyDescent="0.35">
      <c r="A18" s="1">
        <v>422</v>
      </c>
      <c r="B18" s="4">
        <v>44438</v>
      </c>
      <c r="C18" s="6" t="s">
        <v>82</v>
      </c>
      <c r="D18" s="1" t="s">
        <v>56</v>
      </c>
      <c r="E18" s="10">
        <v>43.517499999999998</v>
      </c>
      <c r="F18" s="10">
        <v>-79.079440000000005</v>
      </c>
      <c r="G18" s="1" t="s">
        <v>116</v>
      </c>
      <c r="H18" s="1" t="s">
        <v>33</v>
      </c>
      <c r="I18" s="12">
        <v>1</v>
      </c>
      <c r="J18" s="12">
        <v>0</v>
      </c>
      <c r="K18" s="1" t="s">
        <v>59</v>
      </c>
      <c r="L18" s="12">
        <v>2.63</v>
      </c>
      <c r="M18" s="17">
        <v>0.41995574848975786</v>
      </c>
      <c r="N18" s="1" t="s">
        <v>30</v>
      </c>
      <c r="O18" s="8">
        <v>0.1</v>
      </c>
      <c r="P18" s="1" t="s">
        <v>31</v>
      </c>
      <c r="Q18" s="1" t="s">
        <v>60</v>
      </c>
      <c r="R18" s="1" t="s">
        <v>32</v>
      </c>
      <c r="S18" s="1" t="s">
        <v>61</v>
      </c>
      <c r="T18" s="4">
        <v>44439</v>
      </c>
      <c r="U18" s="1">
        <v>17</v>
      </c>
      <c r="V18" s="1">
        <v>30</v>
      </c>
      <c r="W18" s="1">
        <v>1</v>
      </c>
      <c r="X18" s="15">
        <v>2.1481027826666829E-2</v>
      </c>
      <c r="Y18" s="15">
        <v>2.6227623224258419E-2</v>
      </c>
      <c r="Z18" s="15">
        <v>2.301671169698238E-2</v>
      </c>
      <c r="AA18" s="15">
        <v>6.2513379380106926E-3</v>
      </c>
      <c r="AB18" s="15">
        <v>1.135508995503187E-3</v>
      </c>
      <c r="AC18" s="16">
        <f t="shared" si="0"/>
        <v>0.81902304463481179</v>
      </c>
      <c r="AD18" s="16">
        <f t="shared" si="1"/>
        <v>1.1395034864036206</v>
      </c>
      <c r="AE18" s="16">
        <f t="shared" si="2"/>
        <v>4.195521580233847</v>
      </c>
      <c r="AF18" s="16">
        <f t="shared" si="3"/>
        <v>3.6818856899466841</v>
      </c>
      <c r="AG18" s="16">
        <f t="shared" si="4"/>
        <v>0.1816425550439095</v>
      </c>
      <c r="AH18" s="16">
        <f t="shared" si="5"/>
        <v>-0.69255921891343908</v>
      </c>
      <c r="AI18" s="16">
        <f t="shared" si="6"/>
        <v>1.0084424892721591E-2</v>
      </c>
      <c r="AJ18" s="16">
        <f t="shared" si="7"/>
        <v>6.0266770443992094E-3</v>
      </c>
    </row>
    <row r="19" spans="1:36" x14ac:dyDescent="0.35">
      <c r="A19" s="1">
        <v>122</v>
      </c>
      <c r="B19" s="4">
        <v>41584</v>
      </c>
      <c r="C19" s="6" t="s">
        <v>116</v>
      </c>
      <c r="D19" s="1" t="s">
        <v>75</v>
      </c>
      <c r="E19" s="10">
        <v>43.28528</v>
      </c>
      <c r="F19" s="10">
        <v>-79.793890000000005</v>
      </c>
      <c r="G19" s="1" t="s">
        <v>116</v>
      </c>
      <c r="H19" s="1" t="s">
        <v>35</v>
      </c>
      <c r="I19" s="12">
        <v>1</v>
      </c>
      <c r="J19" s="12">
        <v>1</v>
      </c>
      <c r="K19" s="1" t="s">
        <v>29</v>
      </c>
      <c r="L19" s="12">
        <v>2.63</v>
      </c>
      <c r="M19" s="17">
        <v>0.41995574848975786</v>
      </c>
      <c r="N19" s="1" t="s">
        <v>30</v>
      </c>
      <c r="O19" s="8">
        <v>0.1</v>
      </c>
      <c r="P19" s="1" t="s">
        <v>31</v>
      </c>
      <c r="Q19" s="1" t="s">
        <v>50</v>
      </c>
      <c r="R19" s="1" t="s">
        <v>32</v>
      </c>
      <c r="S19" s="1" t="s">
        <v>90</v>
      </c>
      <c r="T19" s="4">
        <v>41582</v>
      </c>
      <c r="U19" s="1">
        <v>18</v>
      </c>
      <c r="V19" s="1">
        <v>30</v>
      </c>
      <c r="W19" s="1">
        <v>2</v>
      </c>
      <c r="X19" s="15">
        <v>4.0888320654630661E-5</v>
      </c>
      <c r="Y19" s="15">
        <v>5.9541664086282253E-3</v>
      </c>
      <c r="Z19" s="15">
        <v>1.428715512156487E-2</v>
      </c>
      <c r="AA19" s="15">
        <v>8.877643384039402E-3</v>
      </c>
      <c r="AB19" s="15">
        <v>8.1242239102721214E-3</v>
      </c>
      <c r="AC19" s="16">
        <f t="shared" si="0"/>
        <v>6.8671780142689834E-3</v>
      </c>
      <c r="AD19" s="16">
        <f t="shared" si="1"/>
        <v>0.41674961585886849</v>
      </c>
      <c r="AE19" s="16">
        <f t="shared" si="2"/>
        <v>0.67069222664799466</v>
      </c>
      <c r="AF19" s="16">
        <f t="shared" si="3"/>
        <v>1.6093409594770292</v>
      </c>
      <c r="AG19" s="16">
        <f t="shared" si="4"/>
        <v>0.91513294224886199</v>
      </c>
      <c r="AH19" s="16">
        <f t="shared" si="5"/>
        <v>-4.4313925095707536E-2</v>
      </c>
      <c r="AI19" s="16">
        <f t="shared" si="6"/>
        <v>9.286012779481996E-3</v>
      </c>
      <c r="AJ19" s="16">
        <f t="shared" si="7"/>
        <v>6.9810918456944824E-3</v>
      </c>
    </row>
    <row r="20" spans="1:36" x14ac:dyDescent="0.35">
      <c r="A20" s="1">
        <v>423</v>
      </c>
      <c r="B20" s="4">
        <v>44438</v>
      </c>
      <c r="C20" s="6" t="s">
        <v>83</v>
      </c>
      <c r="D20" s="1" t="s">
        <v>56</v>
      </c>
      <c r="E20" s="10">
        <v>43.503329999999998</v>
      </c>
      <c r="F20" s="10">
        <v>-79.353059999999999</v>
      </c>
      <c r="G20" s="1" t="s">
        <v>116</v>
      </c>
      <c r="H20" s="1" t="s">
        <v>33</v>
      </c>
      <c r="I20" s="12">
        <v>1</v>
      </c>
      <c r="J20" s="12">
        <v>0</v>
      </c>
      <c r="K20" s="1" t="s">
        <v>59</v>
      </c>
      <c r="L20" s="12">
        <v>2.7300000000000004</v>
      </c>
      <c r="M20" s="17">
        <v>0.43616264704075608</v>
      </c>
      <c r="N20" s="1" t="s">
        <v>30</v>
      </c>
      <c r="O20" s="8">
        <v>0.1</v>
      </c>
      <c r="P20" s="1" t="s">
        <v>31</v>
      </c>
      <c r="Q20" s="1" t="s">
        <v>60</v>
      </c>
      <c r="R20" s="1" t="s">
        <v>32</v>
      </c>
      <c r="S20" s="1" t="s">
        <v>61</v>
      </c>
      <c r="T20" s="4">
        <v>44439</v>
      </c>
      <c r="U20" s="1">
        <v>17</v>
      </c>
      <c r="V20" s="1">
        <v>30</v>
      </c>
      <c r="W20" s="1">
        <v>1</v>
      </c>
      <c r="X20" s="15">
        <v>2.2348158061504361E-2</v>
      </c>
      <c r="Y20" s="15">
        <v>2.4915613234043121E-2</v>
      </c>
      <c r="Z20" s="15">
        <v>2.0441152155399319E-2</v>
      </c>
      <c r="AA20" s="15">
        <v>6.3332892023026943E-3</v>
      </c>
      <c r="AB20" s="15">
        <v>1.9732688087970018E-3</v>
      </c>
      <c r="AC20" s="16">
        <f t="shared" si="0"/>
        <v>0.89695396423031837</v>
      </c>
      <c r="AD20" s="16">
        <f t="shared" si="1"/>
        <v>1.2188947591910528</v>
      </c>
      <c r="AE20" s="16">
        <f t="shared" si="2"/>
        <v>3.9340716076859645</v>
      </c>
      <c r="AF20" s="16">
        <f t="shared" si="3"/>
        <v>3.227572830239176</v>
      </c>
      <c r="AG20" s="16">
        <f t="shared" si="4"/>
        <v>0.31157093032788541</v>
      </c>
      <c r="AH20" s="16">
        <f t="shared" si="5"/>
        <v>-0.52488893566740702</v>
      </c>
      <c r="AI20" s="16">
        <f t="shared" si="6"/>
        <v>7.0824723686355173E-3</v>
      </c>
      <c r="AJ20" s="16">
        <f t="shared" si="7"/>
        <v>4.1185211325656442E-3</v>
      </c>
    </row>
    <row r="21" spans="1:36" x14ac:dyDescent="0.35">
      <c r="A21" s="1">
        <v>317</v>
      </c>
      <c r="B21" s="4">
        <v>43228</v>
      </c>
      <c r="C21" s="6" t="s">
        <v>103</v>
      </c>
      <c r="D21" s="1" t="s">
        <v>34</v>
      </c>
      <c r="E21" s="10">
        <v>43.319859999999998</v>
      </c>
      <c r="F21" s="10">
        <v>-78.978530000000006</v>
      </c>
      <c r="G21" s="1" t="s">
        <v>116</v>
      </c>
      <c r="H21" s="1" t="s">
        <v>33</v>
      </c>
      <c r="I21" s="12">
        <v>0</v>
      </c>
      <c r="J21" s="12">
        <v>0</v>
      </c>
      <c r="K21" s="1" t="s">
        <v>29</v>
      </c>
      <c r="L21" s="12">
        <v>2.83</v>
      </c>
      <c r="M21" s="17">
        <v>0.45178643552429026</v>
      </c>
      <c r="N21" s="1" t="s">
        <v>30</v>
      </c>
      <c r="O21" s="8">
        <v>0.01</v>
      </c>
      <c r="P21" s="1" t="s">
        <v>31</v>
      </c>
      <c r="Q21" s="1" t="s">
        <v>57</v>
      </c>
      <c r="R21" s="1" t="s">
        <v>32</v>
      </c>
      <c r="S21" s="1" t="s">
        <v>77</v>
      </c>
      <c r="T21" s="4">
        <v>43230</v>
      </c>
      <c r="U21" s="1">
        <v>18</v>
      </c>
      <c r="V21" s="1">
        <v>30</v>
      </c>
      <c r="W21" s="1">
        <v>2</v>
      </c>
      <c r="X21" s="15">
        <v>3.1746238470077508E-2</v>
      </c>
      <c r="Y21" s="15">
        <v>4.3663084506988532E-2</v>
      </c>
      <c r="Z21" s="15">
        <v>4.882272332906723E-2</v>
      </c>
      <c r="AA21" s="15">
        <v>1.5614315867424009E-2</v>
      </c>
      <c r="AB21" s="15">
        <v>5.371281411498785E-3</v>
      </c>
      <c r="AC21" s="16">
        <f t="shared" si="0"/>
        <v>0.7270727395586617</v>
      </c>
      <c r="AD21" s="16">
        <f t="shared" si="1"/>
        <v>0.89431890582377982</v>
      </c>
      <c r="AE21" s="16">
        <f t="shared" si="2"/>
        <v>2.7963495088556769</v>
      </c>
      <c r="AF21" s="16">
        <f t="shared" si="3"/>
        <v>3.1267923451533082</v>
      </c>
      <c r="AG21" s="16">
        <f t="shared" si="4"/>
        <v>0.3439972303048407</v>
      </c>
      <c r="AH21" s="16">
        <f t="shared" si="5"/>
        <v>-0.48809830474603511</v>
      </c>
      <c r="AI21" s="16">
        <f t="shared" si="6"/>
        <v>2.6131667829347109E-2</v>
      </c>
      <c r="AJ21" s="16">
        <f t="shared" si="7"/>
        <v>1.813016767274437E-2</v>
      </c>
    </row>
    <row r="22" spans="1:36" x14ac:dyDescent="0.35">
      <c r="A22" s="1">
        <v>322</v>
      </c>
      <c r="B22" s="4">
        <v>43229</v>
      </c>
      <c r="C22" s="6" t="s">
        <v>76</v>
      </c>
      <c r="D22" s="1" t="s">
        <v>34</v>
      </c>
      <c r="E22" s="10">
        <v>43.268189999999997</v>
      </c>
      <c r="F22" s="10">
        <v>-79.671109999999999</v>
      </c>
      <c r="G22" s="1" t="s">
        <v>116</v>
      </c>
      <c r="H22" s="1" t="s">
        <v>33</v>
      </c>
      <c r="I22" s="12">
        <v>0</v>
      </c>
      <c r="J22" s="12">
        <v>0</v>
      </c>
      <c r="K22" s="1" t="s">
        <v>29</v>
      </c>
      <c r="L22" s="12">
        <v>2.99</v>
      </c>
      <c r="M22" s="17">
        <v>0.47567118832442967</v>
      </c>
      <c r="N22" s="1" t="s">
        <v>30</v>
      </c>
      <c r="O22" s="8">
        <v>0.01</v>
      </c>
      <c r="P22" s="1" t="s">
        <v>31</v>
      </c>
      <c r="Q22" s="1" t="s">
        <v>57</v>
      </c>
      <c r="R22" s="1" t="s">
        <v>32</v>
      </c>
      <c r="S22" s="1" t="s">
        <v>77</v>
      </c>
      <c r="T22" s="4">
        <v>43230</v>
      </c>
      <c r="U22" s="1">
        <v>18</v>
      </c>
      <c r="V22" s="1">
        <v>30</v>
      </c>
      <c r="W22" s="1">
        <v>1</v>
      </c>
      <c r="X22" s="15">
        <v>2.270876057446003E-2</v>
      </c>
      <c r="Y22" s="15">
        <v>2.3543518036603931E-2</v>
      </c>
      <c r="Z22" s="15">
        <v>1.904844306409359E-2</v>
      </c>
      <c r="AA22" s="15">
        <v>4.5918449759483337E-3</v>
      </c>
      <c r="AB22" s="15">
        <v>2.1437928080558781E-3</v>
      </c>
      <c r="AC22" s="16">
        <f t="shared" si="0"/>
        <v>0.96454406427934536</v>
      </c>
      <c r="AD22" s="16">
        <f t="shared" si="1"/>
        <v>1.2359812273047963</v>
      </c>
      <c r="AE22" s="16">
        <f t="shared" si="2"/>
        <v>5.1272458368962228</v>
      </c>
      <c r="AF22" s="16">
        <f t="shared" si="3"/>
        <v>4.1483201553771094</v>
      </c>
      <c r="AG22" s="16">
        <f t="shared" si="4"/>
        <v>0.46686959583454357</v>
      </c>
      <c r="AH22" s="16">
        <f t="shared" si="5"/>
        <v>-0.36344771592470254</v>
      </c>
      <c r="AI22" s="16">
        <f t="shared" si="6"/>
        <v>6.5090832265339935E-3</v>
      </c>
      <c r="AJ22" s="16">
        <f t="shared" si="7"/>
        <v>4.2687044775038072E-3</v>
      </c>
    </row>
    <row r="23" spans="1:36" x14ac:dyDescent="0.35">
      <c r="A23" s="1">
        <v>404</v>
      </c>
      <c r="B23" s="4">
        <v>41513</v>
      </c>
      <c r="C23" s="6" t="s">
        <v>95</v>
      </c>
      <c r="D23" s="1" t="s">
        <v>56</v>
      </c>
      <c r="E23" s="10">
        <v>43.302219999999998</v>
      </c>
      <c r="F23" s="10">
        <v>-79.276669999999996</v>
      </c>
      <c r="G23" s="1" t="s">
        <v>116</v>
      </c>
      <c r="H23" s="1" t="s">
        <v>33</v>
      </c>
      <c r="I23" s="12">
        <v>1</v>
      </c>
      <c r="J23" s="12">
        <v>0</v>
      </c>
      <c r="K23" s="1" t="s">
        <v>59</v>
      </c>
      <c r="L23" s="12">
        <v>3.0300000000000002</v>
      </c>
      <c r="M23" s="17">
        <v>0.48144262850230507</v>
      </c>
      <c r="N23" s="1" t="s">
        <v>30</v>
      </c>
      <c r="O23" s="8">
        <v>0.1</v>
      </c>
      <c r="P23" s="1" t="s">
        <v>31</v>
      </c>
      <c r="Q23" s="1" t="s">
        <v>60</v>
      </c>
      <c r="R23" s="1" t="s">
        <v>32</v>
      </c>
      <c r="S23" s="1" t="s">
        <v>93</v>
      </c>
      <c r="T23" s="4">
        <v>41511</v>
      </c>
      <c r="U23" s="1">
        <v>17</v>
      </c>
      <c r="V23" s="1">
        <v>30</v>
      </c>
      <c r="W23" s="1">
        <v>2</v>
      </c>
      <c r="X23" s="15">
        <v>1.647863537073135E-2</v>
      </c>
      <c r="Y23" s="15">
        <v>2.317574247717857E-2</v>
      </c>
      <c r="Z23" s="15">
        <v>2.600566670298576E-2</v>
      </c>
      <c r="AA23" s="15">
        <v>2.4394192732870579E-3</v>
      </c>
      <c r="AB23" s="15">
        <v>2.913683601946104E-5</v>
      </c>
      <c r="AC23" s="16">
        <f t="shared" si="0"/>
        <v>0.7110294475768385</v>
      </c>
      <c r="AD23" s="16">
        <f t="shared" si="1"/>
        <v>0.89118047777324316</v>
      </c>
      <c r="AE23" s="16">
        <f t="shared" si="2"/>
        <v>9.5005162626061495</v>
      </c>
      <c r="AF23" s="16">
        <f t="shared" si="3"/>
        <v>10.660597375679401</v>
      </c>
      <c r="AG23" s="16">
        <f t="shared" si="4"/>
        <v>1.194416898256275E-2</v>
      </c>
      <c r="AH23" s="16">
        <f t="shared" si="5"/>
        <v>-0.97639362061926449</v>
      </c>
      <c r="AI23" s="16">
        <f t="shared" si="6"/>
        <v>1.7407534707706632E-2</v>
      </c>
      <c r="AJ23" s="16">
        <f t="shared" si="7"/>
        <v>1.2418975418358178E-2</v>
      </c>
    </row>
    <row r="24" spans="1:36" x14ac:dyDescent="0.35">
      <c r="A24" s="1">
        <v>316</v>
      </c>
      <c r="B24" s="4">
        <v>43228</v>
      </c>
      <c r="C24" s="6" t="s">
        <v>42</v>
      </c>
      <c r="D24" s="1" t="s">
        <v>34</v>
      </c>
      <c r="E24" s="10">
        <v>43.319859999999998</v>
      </c>
      <c r="F24" s="10">
        <v>-78.978530000000006</v>
      </c>
      <c r="G24" s="1" t="s">
        <v>116</v>
      </c>
      <c r="H24" s="1" t="s">
        <v>33</v>
      </c>
      <c r="I24" s="12">
        <v>0</v>
      </c>
      <c r="J24" s="12">
        <v>0</v>
      </c>
      <c r="K24" s="1" t="s">
        <v>29</v>
      </c>
      <c r="L24" s="12">
        <v>3.0999999999999996</v>
      </c>
      <c r="M24" s="17">
        <v>0.49136169383427264</v>
      </c>
      <c r="N24" s="1" t="s">
        <v>30</v>
      </c>
      <c r="O24" s="8">
        <v>0.01</v>
      </c>
      <c r="P24" s="1" t="s">
        <v>31</v>
      </c>
      <c r="Q24" s="1" t="s">
        <v>57</v>
      </c>
      <c r="R24" s="1" t="s">
        <v>32</v>
      </c>
      <c r="S24" s="1" t="s">
        <v>77</v>
      </c>
      <c r="T24" s="4">
        <v>43230</v>
      </c>
      <c r="U24" s="1">
        <v>18</v>
      </c>
      <c r="V24" s="1">
        <v>30</v>
      </c>
      <c r="W24" s="1">
        <v>2</v>
      </c>
      <c r="X24" s="15">
        <v>3.1746238470077508E-2</v>
      </c>
      <c r="Y24" s="15">
        <v>4.3663084506988532E-2</v>
      </c>
      <c r="Z24" s="15">
        <v>4.882272332906723E-2</v>
      </c>
      <c r="AA24" s="15">
        <v>1.5614315867424009E-2</v>
      </c>
      <c r="AB24" s="15">
        <v>5.371281411498785E-3</v>
      </c>
      <c r="AC24" s="16">
        <f t="shared" si="0"/>
        <v>0.7270727395586617</v>
      </c>
      <c r="AD24" s="16">
        <f t="shared" si="1"/>
        <v>0.89431890582377982</v>
      </c>
      <c r="AE24" s="16">
        <f t="shared" si="2"/>
        <v>2.7963495088556769</v>
      </c>
      <c r="AF24" s="16">
        <f t="shared" si="3"/>
        <v>3.1267923451533082</v>
      </c>
      <c r="AG24" s="16">
        <f t="shared" si="4"/>
        <v>0.3439972303048407</v>
      </c>
      <c r="AH24" s="16">
        <f t="shared" si="5"/>
        <v>-0.48809830474603511</v>
      </c>
      <c r="AI24" s="16">
        <f t="shared" si="6"/>
        <v>2.6131667829347109E-2</v>
      </c>
      <c r="AJ24" s="16">
        <f t="shared" si="7"/>
        <v>1.813016767274437E-2</v>
      </c>
    </row>
    <row r="25" spans="1:36" x14ac:dyDescent="0.35">
      <c r="A25" s="1">
        <v>323</v>
      </c>
      <c r="B25" s="4">
        <v>43229</v>
      </c>
      <c r="C25" s="6" t="s">
        <v>78</v>
      </c>
      <c r="D25" s="1" t="s">
        <v>34</v>
      </c>
      <c r="E25" s="10">
        <v>43.268189999999997</v>
      </c>
      <c r="F25" s="10">
        <v>-79.671109999999999</v>
      </c>
      <c r="G25" s="1" t="s">
        <v>116</v>
      </c>
      <c r="H25" s="1" t="s">
        <v>33</v>
      </c>
      <c r="I25" s="12">
        <v>0</v>
      </c>
      <c r="J25" s="12">
        <v>0</v>
      </c>
      <c r="K25" s="1" t="s">
        <v>29</v>
      </c>
      <c r="L25" s="12">
        <v>3.16</v>
      </c>
      <c r="M25" s="17">
        <v>0.49968708261840383</v>
      </c>
      <c r="N25" s="1" t="s">
        <v>30</v>
      </c>
      <c r="O25" s="8">
        <v>0.01</v>
      </c>
      <c r="P25" s="1" t="s">
        <v>31</v>
      </c>
      <c r="Q25" s="1" t="s">
        <v>57</v>
      </c>
      <c r="R25" s="1" t="s">
        <v>32</v>
      </c>
      <c r="S25" s="1" t="s">
        <v>77</v>
      </c>
      <c r="T25" s="4">
        <v>43230</v>
      </c>
      <c r="U25" s="1">
        <v>18</v>
      </c>
      <c r="V25" s="1">
        <v>30</v>
      </c>
      <c r="W25" s="1">
        <v>1</v>
      </c>
      <c r="X25" s="15">
        <v>2.270876057446003E-2</v>
      </c>
      <c r="Y25" s="15">
        <v>2.3543518036603931E-2</v>
      </c>
      <c r="Z25" s="15">
        <v>1.904844306409359E-2</v>
      </c>
      <c r="AA25" s="15">
        <v>4.5918449759483337E-3</v>
      </c>
      <c r="AB25" s="15">
        <v>2.1437928080558781E-3</v>
      </c>
      <c r="AC25" s="16">
        <f t="shared" si="0"/>
        <v>0.96454406427934536</v>
      </c>
      <c r="AD25" s="16">
        <f t="shared" si="1"/>
        <v>1.2359812273047963</v>
      </c>
      <c r="AE25" s="16">
        <f t="shared" si="2"/>
        <v>5.1272458368962228</v>
      </c>
      <c r="AF25" s="16">
        <f t="shared" si="3"/>
        <v>4.1483201553771094</v>
      </c>
      <c r="AG25" s="16">
        <f t="shared" si="4"/>
        <v>0.46686959583454357</v>
      </c>
      <c r="AH25" s="16">
        <f t="shared" si="5"/>
        <v>-0.36344771592470254</v>
      </c>
      <c r="AI25" s="16">
        <f t="shared" si="6"/>
        <v>6.5090832265339935E-3</v>
      </c>
      <c r="AJ25" s="16">
        <f t="shared" si="7"/>
        <v>4.2687044775038072E-3</v>
      </c>
    </row>
    <row r="26" spans="1:36" x14ac:dyDescent="0.35">
      <c r="A26" s="1">
        <v>428</v>
      </c>
      <c r="B26" s="4" t="s">
        <v>63</v>
      </c>
      <c r="C26" s="6" t="s">
        <v>64</v>
      </c>
      <c r="D26" s="1" t="s">
        <v>56</v>
      </c>
      <c r="E26" s="10">
        <v>43.224719999999998</v>
      </c>
      <c r="F26" s="10">
        <v>-79.271940000000001</v>
      </c>
      <c r="G26" s="1" t="s">
        <v>116</v>
      </c>
      <c r="H26" s="1" t="s">
        <v>28</v>
      </c>
      <c r="I26" s="12">
        <v>1</v>
      </c>
      <c r="J26" s="12">
        <v>0</v>
      </c>
      <c r="K26" s="1" t="s">
        <v>59</v>
      </c>
      <c r="L26" s="12">
        <v>3.4299999999999997</v>
      </c>
      <c r="M26" s="17">
        <v>0.53529412004277044</v>
      </c>
      <c r="N26" s="1" t="s">
        <v>30</v>
      </c>
      <c r="O26" s="8">
        <v>0.1</v>
      </c>
      <c r="P26" s="1" t="s">
        <v>31</v>
      </c>
      <c r="Q26" s="1" t="s">
        <v>60</v>
      </c>
      <c r="R26" s="1" t="s">
        <v>62</v>
      </c>
      <c r="S26" s="1" t="s">
        <v>65</v>
      </c>
      <c r="T26" s="4" t="s">
        <v>63</v>
      </c>
      <c r="U26" s="1">
        <v>17</v>
      </c>
      <c r="V26" s="1">
        <v>30</v>
      </c>
      <c r="W26" s="1">
        <v>0</v>
      </c>
      <c r="X26" s="15">
        <v>2.8064439073204991E-2</v>
      </c>
      <c r="Y26" s="15">
        <v>3.3235702663660049E-2</v>
      </c>
      <c r="Z26" s="15">
        <v>3.3917799592018127E-2</v>
      </c>
      <c r="AA26" s="15">
        <v>1.264228951185942E-2</v>
      </c>
      <c r="AB26" s="15">
        <v>2.4361300747841601E-3</v>
      </c>
      <c r="AC26" s="16">
        <f t="shared" si="0"/>
        <v>0.84440637098040583</v>
      </c>
      <c r="AD26" s="16">
        <f t="shared" si="1"/>
        <v>0.9798897058015934</v>
      </c>
      <c r="AE26" s="16">
        <f t="shared" si="2"/>
        <v>2.6289306721288463</v>
      </c>
      <c r="AF26" s="16">
        <f t="shared" si="3"/>
        <v>2.6828842639777135</v>
      </c>
      <c r="AG26" s="16">
        <f t="shared" si="4"/>
        <v>0.19269690608642417</v>
      </c>
      <c r="AH26" s="16">
        <f t="shared" si="5"/>
        <v>-0.67687196117793713</v>
      </c>
      <c r="AI26" s="16">
        <f t="shared" si="6"/>
        <v>1.4510133149945792E-2</v>
      </c>
      <c r="AJ26" s="16">
        <f t="shared" si="7"/>
        <v>1.0205062547687849E-2</v>
      </c>
    </row>
    <row r="27" spans="1:36" x14ac:dyDescent="0.35">
      <c r="A27" s="1">
        <v>410</v>
      </c>
      <c r="B27" s="4">
        <v>42213</v>
      </c>
      <c r="C27" s="6" t="s">
        <v>105</v>
      </c>
      <c r="D27" s="1" t="s">
        <v>40</v>
      </c>
      <c r="E27" s="10">
        <v>43.623609999999999</v>
      </c>
      <c r="F27" s="10">
        <v>-79.454440000000005</v>
      </c>
      <c r="G27" s="1" t="s">
        <v>116</v>
      </c>
      <c r="H27" s="1" t="s">
        <v>28</v>
      </c>
      <c r="I27" s="12">
        <v>1</v>
      </c>
      <c r="J27" s="12">
        <v>0</v>
      </c>
      <c r="K27" s="1" t="s">
        <v>59</v>
      </c>
      <c r="L27" s="12">
        <v>3.7300000000000004</v>
      </c>
      <c r="M27" s="17">
        <v>0.5717088318086877</v>
      </c>
      <c r="N27" s="1" t="s">
        <v>30</v>
      </c>
      <c r="O27" s="8">
        <v>0.1</v>
      </c>
      <c r="P27" s="1" t="s">
        <v>31</v>
      </c>
      <c r="Q27" s="1" t="s">
        <v>60</v>
      </c>
      <c r="R27" s="1" t="s">
        <v>32</v>
      </c>
      <c r="S27" s="1" t="s">
        <v>71</v>
      </c>
      <c r="T27" s="4">
        <v>42215</v>
      </c>
      <c r="U27" s="1">
        <v>17</v>
      </c>
      <c r="V27" s="1">
        <v>30</v>
      </c>
      <c r="W27" s="1">
        <v>2</v>
      </c>
      <c r="X27" s="15">
        <v>3.8067303597927087E-2</v>
      </c>
      <c r="Y27" s="15">
        <v>3.8917213678359992E-2</v>
      </c>
      <c r="Z27" s="15">
        <v>3.1877730041742318E-2</v>
      </c>
      <c r="AA27" s="15">
        <v>1.40702910721302E-2</v>
      </c>
      <c r="AB27" s="15">
        <v>5.6012175045907497E-3</v>
      </c>
      <c r="AC27" s="16">
        <f t="shared" si="0"/>
        <v>0.97816107577851852</v>
      </c>
      <c r="AD27" s="16">
        <f t="shared" si="1"/>
        <v>1.2208276319361453</v>
      </c>
      <c r="AE27" s="16">
        <f t="shared" si="2"/>
        <v>2.7659139017703378</v>
      </c>
      <c r="AF27" s="16">
        <f t="shared" si="3"/>
        <v>2.2656055854369845</v>
      </c>
      <c r="AG27" s="16">
        <f t="shared" si="4"/>
        <v>0.39808824678015292</v>
      </c>
      <c r="AH27" s="16">
        <f t="shared" si="5"/>
        <v>-0.4305248646543387</v>
      </c>
      <c r="AI27" s="16">
        <f t="shared" si="6"/>
        <v>7.2804476257483913E-3</v>
      </c>
      <c r="AJ27" s="16">
        <f t="shared" si="7"/>
        <v>4.450422770887431E-3</v>
      </c>
    </row>
    <row r="28" spans="1:36" x14ac:dyDescent="0.35">
      <c r="A28" s="1">
        <v>233</v>
      </c>
      <c r="B28" s="4">
        <v>42557</v>
      </c>
      <c r="C28" s="6" t="s">
        <v>116</v>
      </c>
      <c r="D28" s="1" t="s">
        <v>40</v>
      </c>
      <c r="E28" s="10">
        <v>43.28528</v>
      </c>
      <c r="F28" s="10">
        <v>-79.793890000000005</v>
      </c>
      <c r="G28" s="1" t="s">
        <v>116</v>
      </c>
      <c r="H28" s="1" t="s">
        <v>35</v>
      </c>
      <c r="I28" s="12">
        <v>1</v>
      </c>
      <c r="J28" s="12">
        <v>1</v>
      </c>
      <c r="K28" s="1" t="s">
        <v>29</v>
      </c>
      <c r="L28" s="12">
        <v>4.13</v>
      </c>
      <c r="M28" s="17">
        <v>0.61595005165640104</v>
      </c>
      <c r="N28" s="1" t="s">
        <v>30</v>
      </c>
      <c r="O28" s="8">
        <v>0.1</v>
      </c>
      <c r="P28" s="1" t="s">
        <v>31</v>
      </c>
      <c r="Q28" s="1" t="s">
        <v>50</v>
      </c>
      <c r="R28" s="1" t="s">
        <v>32</v>
      </c>
      <c r="S28" s="1" t="s">
        <v>74</v>
      </c>
      <c r="T28" s="4">
        <v>42558</v>
      </c>
      <c r="U28" s="1">
        <v>18</v>
      </c>
      <c r="V28" s="1">
        <v>30</v>
      </c>
      <c r="W28" s="1">
        <v>1</v>
      </c>
      <c r="X28" s="15">
        <v>2.5003392249345779E-2</v>
      </c>
      <c r="Y28" s="15">
        <v>2.292200364172459E-2</v>
      </c>
      <c r="Z28" s="15">
        <v>2.557962387800217E-2</v>
      </c>
      <c r="AA28" s="15">
        <v>1.2265509925782681E-2</v>
      </c>
      <c r="AB28" s="15">
        <v>6.5122228115797043E-3</v>
      </c>
      <c r="AC28" s="16">
        <f t="shared" si="0"/>
        <v>1.0908030833671307</v>
      </c>
      <c r="AD28" s="16">
        <f t="shared" si="1"/>
        <v>0.89610401431417974</v>
      </c>
      <c r="AE28" s="16">
        <f t="shared" si="2"/>
        <v>1.8688178298679174</v>
      </c>
      <c r="AF28" s="16">
        <f t="shared" si="3"/>
        <v>2.0854920857576897</v>
      </c>
      <c r="AG28" s="16">
        <f t="shared" si="4"/>
        <v>0.53093779638877503</v>
      </c>
      <c r="AH28" s="16">
        <f t="shared" si="5"/>
        <v>-0.30638880607537672</v>
      </c>
      <c r="AI28" s="16">
        <f t="shared" si="6"/>
        <v>7.7262693480149233E-3</v>
      </c>
      <c r="AJ28" s="16">
        <f t="shared" si="7"/>
        <v>7.5854786020310644E-3</v>
      </c>
    </row>
    <row r="29" spans="1:36" x14ac:dyDescent="0.35">
      <c r="A29" s="1">
        <v>260</v>
      </c>
      <c r="B29" s="4">
        <v>42799</v>
      </c>
      <c r="C29" s="6" t="s">
        <v>116</v>
      </c>
      <c r="D29" s="1" t="s">
        <v>68</v>
      </c>
      <c r="E29" s="10">
        <v>43.28528</v>
      </c>
      <c r="F29" s="10">
        <v>-79.793890000000005</v>
      </c>
      <c r="G29" s="1" t="s">
        <v>116</v>
      </c>
      <c r="H29" s="1" t="s">
        <v>35</v>
      </c>
      <c r="I29" s="12">
        <v>1</v>
      </c>
      <c r="J29" s="12">
        <v>1</v>
      </c>
      <c r="K29" s="1" t="s">
        <v>29</v>
      </c>
      <c r="L29" s="12">
        <v>4.9300000000000006</v>
      </c>
      <c r="M29" s="17">
        <v>0.69284691927723008</v>
      </c>
      <c r="N29" s="1" t="s">
        <v>30</v>
      </c>
      <c r="O29" s="8">
        <v>0.1</v>
      </c>
      <c r="P29" s="1" t="s">
        <v>31</v>
      </c>
      <c r="Q29" s="1" t="s">
        <v>50</v>
      </c>
      <c r="R29" s="1" t="s">
        <v>32</v>
      </c>
      <c r="S29" s="1" t="s">
        <v>70</v>
      </c>
      <c r="T29" s="4">
        <v>42798</v>
      </c>
      <c r="U29" s="1">
        <v>18</v>
      </c>
      <c r="V29" s="1">
        <v>30</v>
      </c>
      <c r="W29" s="1">
        <v>1</v>
      </c>
      <c r="X29" s="15">
        <v>1.919838972389698E-2</v>
      </c>
      <c r="Y29" s="15">
        <v>2.31096874922514E-2</v>
      </c>
      <c r="Z29" s="15">
        <v>3.4095961600542068E-2</v>
      </c>
      <c r="AA29" s="15">
        <v>1.717355847358704E-2</v>
      </c>
      <c r="AB29" s="15">
        <v>1.725162961520255E-3</v>
      </c>
      <c r="AC29" s="16">
        <f t="shared" si="0"/>
        <v>0.83075072868614674</v>
      </c>
      <c r="AD29" s="16">
        <f t="shared" si="1"/>
        <v>0.67778371418285488</v>
      </c>
      <c r="AE29" s="16">
        <f t="shared" si="2"/>
        <v>1.3456551551499438</v>
      </c>
      <c r="AF29" s="16">
        <f t="shared" si="3"/>
        <v>1.9853754626906073</v>
      </c>
      <c r="AG29" s="16">
        <f t="shared" si="4"/>
        <v>0.10045460084312512</v>
      </c>
      <c r="AH29" s="16">
        <f t="shared" si="5"/>
        <v>-0.81743072223759028</v>
      </c>
      <c r="AI29" s="16">
        <f t="shared" si="6"/>
        <v>1.6034151682243591E-2</v>
      </c>
      <c r="AJ29" s="16">
        <f t="shared" si="7"/>
        <v>1.3731304868366673E-2</v>
      </c>
    </row>
    <row r="30" spans="1:36" x14ac:dyDescent="0.35">
      <c r="A30" s="1">
        <v>198</v>
      </c>
      <c r="B30" s="4">
        <v>42160</v>
      </c>
      <c r="C30" s="6" t="s">
        <v>116</v>
      </c>
      <c r="D30" s="1" t="s">
        <v>27</v>
      </c>
      <c r="E30" s="10">
        <v>43.2883</v>
      </c>
      <c r="F30" s="10">
        <v>-79.836299999999994</v>
      </c>
      <c r="G30" s="1" t="s">
        <v>116</v>
      </c>
      <c r="H30" s="1" t="s">
        <v>35</v>
      </c>
      <c r="I30" s="12">
        <v>1</v>
      </c>
      <c r="J30" s="12">
        <v>1</v>
      </c>
      <c r="K30" s="1" t="s">
        <v>29</v>
      </c>
      <c r="L30" s="12">
        <v>4.9300000000000006</v>
      </c>
      <c r="M30" s="17">
        <v>0.69284691927723008</v>
      </c>
      <c r="N30" s="1" t="s">
        <v>30</v>
      </c>
      <c r="O30" s="8">
        <v>0.1</v>
      </c>
      <c r="P30" s="1" t="s">
        <v>31</v>
      </c>
      <c r="Q30" s="1" t="s">
        <v>50</v>
      </c>
      <c r="R30" s="1" t="s">
        <v>32</v>
      </c>
      <c r="S30" s="1" t="s">
        <v>85</v>
      </c>
      <c r="T30" s="4">
        <v>42158</v>
      </c>
      <c r="U30" s="1">
        <v>18</v>
      </c>
      <c r="V30" s="1">
        <v>30</v>
      </c>
      <c r="W30" s="1">
        <v>2</v>
      </c>
      <c r="X30" s="15">
        <v>4.6600452624261379E-3</v>
      </c>
      <c r="Y30" s="15">
        <v>6.7860055714845657E-3</v>
      </c>
      <c r="Z30" s="15">
        <v>1.076043862849474E-2</v>
      </c>
      <c r="AA30" s="15">
        <v>2.5279561523348089E-3</v>
      </c>
      <c r="AB30" s="15">
        <v>1.6217470401898031E-3</v>
      </c>
      <c r="AC30" s="16">
        <f t="shared" si="0"/>
        <v>0.68671403424837829</v>
      </c>
      <c r="AD30" s="16">
        <f t="shared" si="1"/>
        <v>0.63064395474683821</v>
      </c>
      <c r="AE30" s="16">
        <f t="shared" si="2"/>
        <v>2.6843842070666621</v>
      </c>
      <c r="AF30" s="16">
        <f t="shared" si="3"/>
        <v>4.256576451516553</v>
      </c>
      <c r="AG30" s="16">
        <f t="shared" si="4"/>
        <v>0.64152498795992363</v>
      </c>
      <c r="AH30" s="16">
        <f t="shared" si="5"/>
        <v>-0.21837925993778917</v>
      </c>
      <c r="AI30" s="16">
        <f t="shared" si="6"/>
        <v>7.2971792344689234E-3</v>
      </c>
      <c r="AJ30" s="16">
        <f t="shared" si="7"/>
        <v>5.9434732508366513E-3</v>
      </c>
    </row>
    <row r="31" spans="1:36" x14ac:dyDescent="0.35">
      <c r="A31" s="1">
        <v>199</v>
      </c>
      <c r="B31" s="4">
        <v>42160</v>
      </c>
      <c r="C31" s="6" t="s">
        <v>116</v>
      </c>
      <c r="D31" s="1" t="s">
        <v>27</v>
      </c>
      <c r="E31" s="10">
        <v>43.305599999999998</v>
      </c>
      <c r="F31" s="10">
        <v>-79.813500000000005</v>
      </c>
      <c r="G31" s="1" t="s">
        <v>116</v>
      </c>
      <c r="H31" s="1" t="s">
        <v>35</v>
      </c>
      <c r="I31" s="12">
        <v>1</v>
      </c>
      <c r="J31" s="12">
        <v>1</v>
      </c>
      <c r="K31" s="1" t="s">
        <v>29</v>
      </c>
      <c r="L31" s="12">
        <v>5.4300000000000006</v>
      </c>
      <c r="M31" s="17">
        <v>0.73479982958884704</v>
      </c>
      <c r="N31" s="1" t="s">
        <v>30</v>
      </c>
      <c r="O31" s="8">
        <v>0.1</v>
      </c>
      <c r="P31" s="1" t="s">
        <v>31</v>
      </c>
      <c r="Q31" s="1" t="s">
        <v>50</v>
      </c>
      <c r="R31" s="1" t="s">
        <v>32</v>
      </c>
      <c r="S31" s="1" t="s">
        <v>85</v>
      </c>
      <c r="T31" s="4">
        <v>42158</v>
      </c>
      <c r="U31" s="1">
        <v>18</v>
      </c>
      <c r="V31" s="1">
        <v>30</v>
      </c>
      <c r="W31" s="1">
        <v>2</v>
      </c>
      <c r="X31" s="15">
        <v>1.577593851834536E-3</v>
      </c>
      <c r="Y31" s="15">
        <v>5.0509544089436531E-3</v>
      </c>
      <c r="Z31" s="15">
        <v>9.1519830748438835E-3</v>
      </c>
      <c r="AA31" s="15">
        <v>1.1607236228883271E-3</v>
      </c>
      <c r="AB31" s="15">
        <v>5.3430767729878426E-4</v>
      </c>
      <c r="AC31" s="16">
        <f t="shared" si="0"/>
        <v>0.31233579321981464</v>
      </c>
      <c r="AD31" s="16">
        <f t="shared" si="1"/>
        <v>0.55189726288144536</v>
      </c>
      <c r="AE31" s="16">
        <f t="shared" si="2"/>
        <v>4.3515564854060047</v>
      </c>
      <c r="AF31" s="16">
        <f t="shared" si="3"/>
        <v>7.8847219909854402</v>
      </c>
      <c r="AG31" s="16">
        <f t="shared" si="4"/>
        <v>0.46032291129667985</v>
      </c>
      <c r="AH31" s="16">
        <f t="shared" si="5"/>
        <v>-0.36956010518531068</v>
      </c>
      <c r="AI31" s="16">
        <f t="shared" si="6"/>
        <v>7.8083871345404742E-3</v>
      </c>
      <c r="AJ31" s="16">
        <f t="shared" si="7"/>
        <v>5.8999793184113646E-3</v>
      </c>
    </row>
    <row r="32" spans="1:36" x14ac:dyDescent="0.35">
      <c r="A32" s="1">
        <v>259</v>
      </c>
      <c r="B32" s="4">
        <v>42799</v>
      </c>
      <c r="C32" s="6" t="s">
        <v>116</v>
      </c>
      <c r="D32" s="1" t="s">
        <v>68</v>
      </c>
      <c r="E32" s="10">
        <v>43.2883</v>
      </c>
      <c r="F32" s="10">
        <v>-79.836299999999994</v>
      </c>
      <c r="G32" s="1" t="s">
        <v>116</v>
      </c>
      <c r="H32" s="1" t="s">
        <v>35</v>
      </c>
      <c r="I32" s="12">
        <v>1</v>
      </c>
      <c r="J32" s="12">
        <v>1</v>
      </c>
      <c r="K32" s="1" t="s">
        <v>29</v>
      </c>
      <c r="L32" s="12">
        <v>5.63</v>
      </c>
      <c r="M32" s="17">
        <v>0.75050839485134624</v>
      </c>
      <c r="N32" s="1" t="s">
        <v>30</v>
      </c>
      <c r="O32" s="8">
        <v>0.1</v>
      </c>
      <c r="P32" s="1" t="s">
        <v>31</v>
      </c>
      <c r="Q32" s="1" t="s">
        <v>50</v>
      </c>
      <c r="R32" s="1" t="s">
        <v>32</v>
      </c>
      <c r="S32" s="1" t="s">
        <v>70</v>
      </c>
      <c r="T32" s="4">
        <v>42798</v>
      </c>
      <c r="U32" s="1">
        <v>18</v>
      </c>
      <c r="V32" s="1">
        <v>30</v>
      </c>
      <c r="W32" s="1">
        <v>1</v>
      </c>
      <c r="X32" s="15">
        <v>1.1156429536640641E-2</v>
      </c>
      <c r="Y32" s="15">
        <v>1.1711793020367621E-2</v>
      </c>
      <c r="Z32" s="15">
        <v>1.4792998321354389E-2</v>
      </c>
      <c r="AA32" s="15">
        <v>6.8940990604460239E-3</v>
      </c>
      <c r="AB32" s="15">
        <v>1.144349691458046E-3</v>
      </c>
      <c r="AC32" s="16">
        <f t="shared" si="0"/>
        <v>0.95258083175128139</v>
      </c>
      <c r="AD32" s="16">
        <f t="shared" si="1"/>
        <v>0.79171191437648558</v>
      </c>
      <c r="AE32" s="16">
        <f t="shared" si="2"/>
        <v>1.6988141478213556</v>
      </c>
      <c r="AF32" s="16">
        <f t="shared" si="3"/>
        <v>2.1457478622880903</v>
      </c>
      <c r="AG32" s="16">
        <f t="shared" si="4"/>
        <v>0.16598973722666679</v>
      </c>
      <c r="AH32" s="16">
        <f t="shared" si="5"/>
        <v>-0.71528096358467574</v>
      </c>
      <c r="AI32" s="16">
        <f t="shared" si="6"/>
        <v>6.0291033444645004E-3</v>
      </c>
      <c r="AJ32" s="16">
        <f t="shared" si="7"/>
        <v>5.3090406581759461E-3</v>
      </c>
    </row>
    <row r="33" spans="1:36" x14ac:dyDescent="0.35">
      <c r="A33" s="1">
        <v>265</v>
      </c>
      <c r="B33" s="4" t="s">
        <v>54</v>
      </c>
      <c r="C33" s="6" t="s">
        <v>116</v>
      </c>
      <c r="D33" s="1" t="s">
        <v>34</v>
      </c>
      <c r="E33" s="10">
        <v>43.2883</v>
      </c>
      <c r="F33" s="10">
        <v>-79.836299999999994</v>
      </c>
      <c r="G33" s="1" t="s">
        <v>116</v>
      </c>
      <c r="H33" s="1" t="s">
        <v>35</v>
      </c>
      <c r="I33" s="12">
        <v>1</v>
      </c>
      <c r="J33" s="12">
        <v>1</v>
      </c>
      <c r="K33" s="1" t="s">
        <v>29</v>
      </c>
      <c r="L33" s="12">
        <v>7.03</v>
      </c>
      <c r="M33" s="17">
        <v>0.84695532501982396</v>
      </c>
      <c r="N33" s="1" t="s">
        <v>30</v>
      </c>
      <c r="O33" s="8">
        <v>0.1</v>
      </c>
      <c r="P33" s="1" t="s">
        <v>31</v>
      </c>
      <c r="Q33" s="1" t="s">
        <v>50</v>
      </c>
      <c r="R33" s="1" t="s">
        <v>32</v>
      </c>
      <c r="S33" s="1" t="s">
        <v>55</v>
      </c>
      <c r="T33" s="4" t="s">
        <v>54</v>
      </c>
      <c r="U33" s="1">
        <v>18</v>
      </c>
      <c r="V33" s="1">
        <v>30</v>
      </c>
      <c r="W33" s="1">
        <v>0</v>
      </c>
      <c r="X33" s="15">
        <v>2.167082205414772E-2</v>
      </c>
      <c r="Y33" s="15">
        <v>2.5718012824654579E-2</v>
      </c>
      <c r="Z33" s="15">
        <v>3.9948221296072013E-2</v>
      </c>
      <c r="AA33" s="15">
        <v>2.3894678801298141E-2</v>
      </c>
      <c r="AB33" s="15">
        <v>6.7950394004583359E-3</v>
      </c>
      <c r="AC33" s="16">
        <f t="shared" si="0"/>
        <v>0.84263205722383738</v>
      </c>
      <c r="AD33" s="16">
        <f t="shared" si="1"/>
        <v>0.6437836777274325</v>
      </c>
      <c r="AE33" s="16">
        <f t="shared" si="2"/>
        <v>1.0763071158444439</v>
      </c>
      <c r="AF33" s="16">
        <f t="shared" si="3"/>
        <v>1.6718459213564203</v>
      </c>
      <c r="AG33" s="16">
        <f t="shared" si="4"/>
        <v>0.2843745863656128</v>
      </c>
      <c r="AH33" s="16">
        <f t="shared" si="5"/>
        <v>-0.55717811706270848</v>
      </c>
      <c r="AI33" s="16">
        <f t="shared" si="6"/>
        <v>1.7029102294231369E-2</v>
      </c>
      <c r="AJ33" s="16">
        <f t="shared" si="7"/>
        <v>1.5073368713431972E-2</v>
      </c>
    </row>
    <row r="34" spans="1:36" x14ac:dyDescent="0.35">
      <c r="A34" s="1">
        <v>200</v>
      </c>
      <c r="B34" s="4">
        <v>42160</v>
      </c>
      <c r="C34" s="6" t="s">
        <v>116</v>
      </c>
      <c r="D34" s="1" t="s">
        <v>27</v>
      </c>
      <c r="E34" s="10">
        <v>43.278500000000001</v>
      </c>
      <c r="F34" s="10">
        <v>-79.879000000000005</v>
      </c>
      <c r="G34" s="1" t="s">
        <v>116</v>
      </c>
      <c r="H34" s="1" t="s">
        <v>35</v>
      </c>
      <c r="I34" s="12">
        <v>1</v>
      </c>
      <c r="J34" s="12">
        <v>1</v>
      </c>
      <c r="K34" s="1" t="s">
        <v>29</v>
      </c>
      <c r="L34" s="12">
        <v>7.33</v>
      </c>
      <c r="M34" s="17">
        <v>0.86510397464112798</v>
      </c>
      <c r="N34" s="1" t="s">
        <v>30</v>
      </c>
      <c r="O34" s="8">
        <v>0.1</v>
      </c>
      <c r="P34" s="1" t="s">
        <v>31</v>
      </c>
      <c r="Q34" s="1" t="s">
        <v>50</v>
      </c>
      <c r="R34" s="1" t="s">
        <v>32</v>
      </c>
      <c r="S34" s="1" t="s">
        <v>85</v>
      </c>
      <c r="T34" s="4">
        <v>42158</v>
      </c>
      <c r="U34" s="1">
        <v>18</v>
      </c>
      <c r="V34" s="1">
        <v>30</v>
      </c>
      <c r="W34" s="1">
        <v>2</v>
      </c>
      <c r="X34" s="15">
        <v>8.5000926628708839E-3</v>
      </c>
      <c r="Y34" s="15">
        <v>1.103735249489546E-2</v>
      </c>
      <c r="Z34" s="15">
        <v>1.7647793516516689E-2</v>
      </c>
      <c r="AA34" s="15">
        <v>6.5834634006023407E-3</v>
      </c>
      <c r="AB34" s="15">
        <v>4.5168059878051281E-3</v>
      </c>
      <c r="AC34" s="16">
        <f t="shared" si="0"/>
        <v>0.77012061242059593</v>
      </c>
      <c r="AD34" s="16">
        <f t="shared" si="1"/>
        <v>0.62542393668452245</v>
      </c>
      <c r="AE34" s="16">
        <f t="shared" si="2"/>
        <v>1.6765267494136322</v>
      </c>
      <c r="AF34" s="16">
        <f t="shared" si="3"/>
        <v>2.6806245349373463</v>
      </c>
      <c r="AG34" s="16">
        <f t="shared" si="4"/>
        <v>0.68608355708210844</v>
      </c>
      <c r="AH34" s="16">
        <f t="shared" si="5"/>
        <v>-0.1861808340395342</v>
      </c>
      <c r="AI34" s="16">
        <f t="shared" si="6"/>
        <v>1.0223544637655034E-2</v>
      </c>
      <c r="AJ34" s="16">
        <f t="shared" si="7"/>
        <v>8.6700429149359666E-3</v>
      </c>
    </row>
    <row r="35" spans="1:36" x14ac:dyDescent="0.35">
      <c r="A35" s="1">
        <v>120</v>
      </c>
      <c r="B35" s="4">
        <v>41584</v>
      </c>
      <c r="C35" s="6" t="s">
        <v>116</v>
      </c>
      <c r="D35" s="1" t="s">
        <v>75</v>
      </c>
      <c r="E35" s="10">
        <v>43.305599999999998</v>
      </c>
      <c r="F35" s="10">
        <v>-79.813500000000005</v>
      </c>
      <c r="G35" s="1" t="s">
        <v>116</v>
      </c>
      <c r="H35" s="1" t="s">
        <v>35</v>
      </c>
      <c r="I35" s="12">
        <v>1</v>
      </c>
      <c r="J35" s="12">
        <v>1</v>
      </c>
      <c r="K35" s="1" t="s">
        <v>29</v>
      </c>
      <c r="L35" s="12">
        <v>8.33</v>
      </c>
      <c r="M35" s="17">
        <v>0.92064500140678762</v>
      </c>
      <c r="N35" s="1" t="s">
        <v>30</v>
      </c>
      <c r="O35" s="8">
        <v>0.1</v>
      </c>
      <c r="P35" s="1" t="s">
        <v>36</v>
      </c>
      <c r="Q35" s="1" t="s">
        <v>50</v>
      </c>
      <c r="R35" s="1" t="s">
        <v>32</v>
      </c>
      <c r="S35" s="1" t="s">
        <v>90</v>
      </c>
      <c r="T35" s="4">
        <v>41582</v>
      </c>
      <c r="U35" s="1">
        <v>18</v>
      </c>
      <c r="V35" s="1">
        <v>30</v>
      </c>
      <c r="W35" s="1">
        <v>2</v>
      </c>
      <c r="X35" s="15">
        <v>1.1964115314185619E-2</v>
      </c>
      <c r="Y35" s="15">
        <v>1.4765549451112751E-2</v>
      </c>
      <c r="Z35" s="15">
        <v>2.3032603785395619E-2</v>
      </c>
      <c r="AA35" s="15">
        <v>1.495841983705759E-2</v>
      </c>
      <c r="AB35" s="15">
        <v>1.604070886969566E-2</v>
      </c>
      <c r="AC35" s="16">
        <f t="shared" si="0"/>
        <v>0.8102722728874806</v>
      </c>
      <c r="AD35" s="16">
        <f t="shared" si="1"/>
        <v>0.64107165601811833</v>
      </c>
      <c r="AE35" s="16">
        <f t="shared" si="2"/>
        <v>0.98710623260706809</v>
      </c>
      <c r="AF35" s="16">
        <f t="shared" si="3"/>
        <v>1.5397751925865364</v>
      </c>
      <c r="AG35" s="16">
        <f t="shared" si="4"/>
        <v>1.0723531659378109</v>
      </c>
      <c r="AH35" s="16">
        <f t="shared" si="5"/>
        <v>3.4913530727793962E-2</v>
      </c>
      <c r="AI35" s="16">
        <f t="shared" si="6"/>
        <v>9.3877231965790349E-3</v>
      </c>
      <c r="AJ35" s="16">
        <f t="shared" si="7"/>
        <v>8.1778657165049069E-3</v>
      </c>
    </row>
    <row r="36" spans="1:36" x14ac:dyDescent="0.35">
      <c r="A36" s="1">
        <v>89</v>
      </c>
      <c r="B36" s="4" t="s">
        <v>38</v>
      </c>
      <c r="C36" s="6" t="s">
        <v>42</v>
      </c>
      <c r="D36" s="1" t="s">
        <v>40</v>
      </c>
      <c r="E36" s="10">
        <v>43.304722220000002</v>
      </c>
      <c r="F36" s="10">
        <v>-79.818333330000002</v>
      </c>
      <c r="G36" s="1" t="s">
        <v>66</v>
      </c>
      <c r="H36" s="1" t="s">
        <v>35</v>
      </c>
      <c r="I36" s="12">
        <v>1</v>
      </c>
      <c r="J36" s="12">
        <v>1</v>
      </c>
      <c r="K36" s="1" t="s">
        <v>59</v>
      </c>
      <c r="L36" s="12">
        <v>11.129999999999999</v>
      </c>
      <c r="M36" s="17">
        <v>1.0464951643347082</v>
      </c>
      <c r="N36" s="1" t="s">
        <v>30</v>
      </c>
      <c r="O36" s="8">
        <v>0.01</v>
      </c>
      <c r="P36" s="1" t="s">
        <v>36</v>
      </c>
      <c r="Q36" s="1" t="s">
        <v>37</v>
      </c>
      <c r="R36" s="1" t="s">
        <v>32</v>
      </c>
      <c r="S36" s="1" t="s">
        <v>41</v>
      </c>
      <c r="T36" s="4" t="s">
        <v>38</v>
      </c>
      <c r="U36" s="1">
        <v>18</v>
      </c>
      <c r="V36" s="1">
        <v>30</v>
      </c>
      <c r="W36" s="1">
        <v>0</v>
      </c>
      <c r="X36" s="15">
        <v>3.1464308500289917E-2</v>
      </c>
      <c r="Y36" s="15">
        <v>3.1900018453598022E-2</v>
      </c>
      <c r="Z36" s="15">
        <v>3.9516434073448181E-2</v>
      </c>
      <c r="AA36" s="15">
        <v>2.1118359640240669E-2</v>
      </c>
      <c r="AB36" s="15">
        <v>2.376697771251202E-2</v>
      </c>
      <c r="AC36" s="16">
        <f t="shared" si="0"/>
        <v>0.98634138867531085</v>
      </c>
      <c r="AD36" s="16">
        <f t="shared" si="1"/>
        <v>0.80725954154431745</v>
      </c>
      <c r="AE36" s="16">
        <f t="shared" si="2"/>
        <v>1.5105348614677956</v>
      </c>
      <c r="AF36" s="16">
        <f t="shared" si="3"/>
        <v>1.871188612497644</v>
      </c>
      <c r="AG36" s="16">
        <f t="shared" si="4"/>
        <v>1.1254177936824437</v>
      </c>
      <c r="AH36" s="16">
        <f t="shared" si="5"/>
        <v>5.9008536606418499E-2</v>
      </c>
      <c r="AI36" s="16">
        <f t="shared" si="6"/>
        <v>1.3859521395544399E-2</v>
      </c>
      <c r="AJ36" s="16">
        <f t="shared" si="7"/>
        <v>1.2602153799437374E-2</v>
      </c>
    </row>
    <row r="37" spans="1:36" x14ac:dyDescent="0.35">
      <c r="A37" s="1">
        <v>309</v>
      </c>
      <c r="B37" s="4">
        <v>43228</v>
      </c>
      <c r="C37" s="6" t="s">
        <v>102</v>
      </c>
      <c r="D37" s="1" t="s">
        <v>34</v>
      </c>
      <c r="E37" s="10">
        <v>43.288809999999998</v>
      </c>
      <c r="F37" s="10">
        <v>-79.836250000000007</v>
      </c>
      <c r="G37" s="1" t="s">
        <v>116</v>
      </c>
      <c r="H37" s="1" t="s">
        <v>35</v>
      </c>
      <c r="I37" s="12">
        <v>0</v>
      </c>
      <c r="J37" s="12">
        <v>0</v>
      </c>
      <c r="K37" s="1" t="s">
        <v>29</v>
      </c>
      <c r="L37" s="12">
        <v>11.33</v>
      </c>
      <c r="M37" s="17">
        <v>1.0542299098633972</v>
      </c>
      <c r="N37" s="1" t="s">
        <v>30</v>
      </c>
      <c r="O37" s="8">
        <v>0.01</v>
      </c>
      <c r="P37" s="1" t="s">
        <v>36</v>
      </c>
      <c r="Q37" s="1" t="s">
        <v>57</v>
      </c>
      <c r="R37" s="1" t="s">
        <v>32</v>
      </c>
      <c r="S37" s="1" t="s">
        <v>77</v>
      </c>
      <c r="T37" s="4">
        <v>43230</v>
      </c>
      <c r="U37" s="1">
        <v>18</v>
      </c>
      <c r="V37" s="1">
        <v>30</v>
      </c>
      <c r="W37" s="1">
        <v>2</v>
      </c>
      <c r="X37" s="15">
        <v>2.9227819293737411E-2</v>
      </c>
      <c r="Y37" s="15">
        <v>2.567734383046627E-2</v>
      </c>
      <c r="Z37" s="15">
        <v>2.69340556114912E-2</v>
      </c>
      <c r="AA37" s="15">
        <v>1.4534349553287029E-2</v>
      </c>
      <c r="AB37" s="15">
        <v>5.403819028288126E-3</v>
      </c>
      <c r="AC37" s="16">
        <f t="shared" si="0"/>
        <v>1.1382726923280315</v>
      </c>
      <c r="AD37" s="16">
        <f t="shared" si="1"/>
        <v>0.95334116038251726</v>
      </c>
      <c r="AE37" s="16">
        <f t="shared" si="2"/>
        <v>1.7666661818147333</v>
      </c>
      <c r="AF37" s="16">
        <f t="shared" si="3"/>
        <v>1.8531311299995468</v>
      </c>
      <c r="AG37" s="16">
        <f t="shared" si="4"/>
        <v>0.37179641293724219</v>
      </c>
      <c r="AH37" s="16">
        <f t="shared" si="5"/>
        <v>-0.45794228730899683</v>
      </c>
      <c r="AI37" s="16">
        <f t="shared" si="6"/>
        <v>5.9539858418745217E-3</v>
      </c>
      <c r="AJ37" s="16">
        <f t="shared" si="7"/>
        <v>6.4095415045760237E-3</v>
      </c>
    </row>
    <row r="38" spans="1:36" x14ac:dyDescent="0.35">
      <c r="A38" s="1">
        <v>97</v>
      </c>
      <c r="B38" s="4" t="s">
        <v>38</v>
      </c>
      <c r="C38" s="6" t="s">
        <v>43</v>
      </c>
      <c r="D38" s="1" t="s">
        <v>40</v>
      </c>
      <c r="E38" s="10">
        <v>43.286388889999998</v>
      </c>
      <c r="F38" s="10">
        <v>-79.842500000000001</v>
      </c>
      <c r="G38" s="1" t="s">
        <v>66</v>
      </c>
      <c r="H38" s="1" t="s">
        <v>35</v>
      </c>
      <c r="I38" s="12">
        <v>1</v>
      </c>
      <c r="J38" s="12">
        <v>1</v>
      </c>
      <c r="K38" s="1" t="s">
        <v>59</v>
      </c>
      <c r="L38" s="12">
        <v>11.819999999999999</v>
      </c>
      <c r="M38" s="17">
        <v>1.0726174765452365</v>
      </c>
      <c r="N38" s="1" t="s">
        <v>30</v>
      </c>
      <c r="O38" s="8">
        <v>0.01</v>
      </c>
      <c r="P38" s="1" t="s">
        <v>36</v>
      </c>
      <c r="Q38" s="1" t="s">
        <v>37</v>
      </c>
      <c r="R38" s="1" t="s">
        <v>32</v>
      </c>
      <c r="S38" s="1" t="s">
        <v>41</v>
      </c>
      <c r="T38" s="4" t="s">
        <v>38</v>
      </c>
      <c r="U38" s="1">
        <v>18</v>
      </c>
      <c r="V38" s="1">
        <v>30</v>
      </c>
      <c r="W38" s="1">
        <v>0</v>
      </c>
      <c r="X38" s="15">
        <v>2.9049783945083622E-2</v>
      </c>
      <c r="Y38" s="15">
        <v>2.9657648876309391E-2</v>
      </c>
      <c r="Z38" s="15">
        <v>3.8273680955171592E-2</v>
      </c>
      <c r="AA38" s="15">
        <v>1.981909200549126E-2</v>
      </c>
      <c r="AB38" s="15">
        <v>2.2283941507339481E-2</v>
      </c>
      <c r="AC38" s="16">
        <f t="shared" si="0"/>
        <v>0.97950394066094248</v>
      </c>
      <c r="AD38" s="16">
        <f t="shared" si="1"/>
        <v>0.77488363115756209</v>
      </c>
      <c r="AE38" s="16">
        <f t="shared" si="2"/>
        <v>1.4964181440851161</v>
      </c>
      <c r="AF38" s="16">
        <f t="shared" si="3"/>
        <v>1.9311520903463757</v>
      </c>
      <c r="AG38" s="16">
        <f t="shared" si="4"/>
        <v>1.1243674281932434</v>
      </c>
      <c r="AH38" s="16">
        <f t="shared" si="5"/>
        <v>5.8543275773634391E-2</v>
      </c>
      <c r="AI38" s="16">
        <f t="shared" si="6"/>
        <v>1.440527597617991E-2</v>
      </c>
      <c r="AJ38" s="16">
        <f t="shared" si="7"/>
        <v>1.3165653753228966E-2</v>
      </c>
    </row>
    <row r="39" spans="1:36" x14ac:dyDescent="0.35">
      <c r="A39" s="1">
        <v>308</v>
      </c>
      <c r="B39" s="4">
        <v>43228</v>
      </c>
      <c r="C39" s="6" t="s">
        <v>101</v>
      </c>
      <c r="D39" s="1" t="s">
        <v>34</v>
      </c>
      <c r="E39" s="10">
        <v>43.288809999999998</v>
      </c>
      <c r="F39" s="10">
        <v>-79.836250000000007</v>
      </c>
      <c r="G39" s="1" t="s">
        <v>116</v>
      </c>
      <c r="H39" s="1" t="s">
        <v>35</v>
      </c>
      <c r="I39" s="12">
        <v>0</v>
      </c>
      <c r="J39" s="12">
        <v>0</v>
      </c>
      <c r="K39" s="1" t="s">
        <v>29</v>
      </c>
      <c r="L39" s="12">
        <v>12.129999999999999</v>
      </c>
      <c r="M39" s="17">
        <v>1.0838608008665729</v>
      </c>
      <c r="N39" s="1" t="s">
        <v>30</v>
      </c>
      <c r="O39" s="8">
        <v>0.01</v>
      </c>
      <c r="P39" s="1" t="s">
        <v>36</v>
      </c>
      <c r="Q39" s="1" t="s">
        <v>57</v>
      </c>
      <c r="R39" s="1" t="s">
        <v>32</v>
      </c>
      <c r="S39" s="1" t="s">
        <v>77</v>
      </c>
      <c r="T39" s="4">
        <v>43230</v>
      </c>
      <c r="U39" s="1">
        <v>18</v>
      </c>
      <c r="V39" s="1">
        <v>30</v>
      </c>
      <c r="W39" s="1">
        <v>2</v>
      </c>
      <c r="X39" s="15">
        <v>2.9227819293737411E-2</v>
      </c>
      <c r="Y39" s="15">
        <v>2.567734383046627E-2</v>
      </c>
      <c r="Z39" s="15">
        <v>2.69340556114912E-2</v>
      </c>
      <c r="AA39" s="15">
        <v>1.4534349553287029E-2</v>
      </c>
      <c r="AB39" s="15">
        <v>5.403819028288126E-3</v>
      </c>
      <c r="AC39" s="16">
        <f t="shared" si="0"/>
        <v>1.1382726923280315</v>
      </c>
      <c r="AD39" s="16">
        <f t="shared" si="1"/>
        <v>0.95334116038251726</v>
      </c>
      <c r="AE39" s="16">
        <f t="shared" si="2"/>
        <v>1.7666661818147333</v>
      </c>
      <c r="AF39" s="16">
        <f t="shared" si="3"/>
        <v>1.8531311299995468</v>
      </c>
      <c r="AG39" s="16">
        <f t="shared" si="4"/>
        <v>0.37179641293724219</v>
      </c>
      <c r="AH39" s="16">
        <f t="shared" si="5"/>
        <v>-0.45794228730899683</v>
      </c>
      <c r="AI39" s="16">
        <f t="shared" si="6"/>
        <v>5.9539858418745217E-3</v>
      </c>
      <c r="AJ39" s="16">
        <f t="shared" si="7"/>
        <v>6.4095415045760237E-3</v>
      </c>
    </row>
    <row r="40" spans="1:36" x14ac:dyDescent="0.35">
      <c r="A40" s="1">
        <v>81</v>
      </c>
      <c r="B40" s="4" t="s">
        <v>38</v>
      </c>
      <c r="C40" s="6" t="s">
        <v>39</v>
      </c>
      <c r="D40" s="1" t="s">
        <v>40</v>
      </c>
      <c r="E40" s="10">
        <v>43.285555559999999</v>
      </c>
      <c r="F40" s="10">
        <v>-79.795833329999994</v>
      </c>
      <c r="G40" s="1" t="s">
        <v>66</v>
      </c>
      <c r="H40" s="1" t="s">
        <v>35</v>
      </c>
      <c r="I40" s="12">
        <v>1</v>
      </c>
      <c r="J40" s="12">
        <v>1</v>
      </c>
      <c r="K40" s="1" t="s">
        <v>59</v>
      </c>
      <c r="L40" s="12">
        <v>12.26</v>
      </c>
      <c r="M40" s="17">
        <v>1.0884904701823963</v>
      </c>
      <c r="N40" s="1" t="s">
        <v>30</v>
      </c>
      <c r="O40" s="8">
        <v>0.01</v>
      </c>
      <c r="P40" s="1" t="s">
        <v>36</v>
      </c>
      <c r="Q40" s="1" t="s">
        <v>37</v>
      </c>
      <c r="R40" s="1" t="s">
        <v>32</v>
      </c>
      <c r="S40" s="1" t="s">
        <v>41</v>
      </c>
      <c r="T40" s="4" t="s">
        <v>38</v>
      </c>
      <c r="U40" s="1">
        <v>18</v>
      </c>
      <c r="V40" s="1">
        <v>30</v>
      </c>
      <c r="W40" s="1">
        <v>0</v>
      </c>
      <c r="X40" s="15">
        <v>3.4230753779411323E-2</v>
      </c>
      <c r="Y40" s="15">
        <v>3.3378168940544128E-2</v>
      </c>
      <c r="Z40" s="15">
        <v>3.7206418812274933E-2</v>
      </c>
      <c r="AA40" s="15">
        <v>2.1298279985785481E-2</v>
      </c>
      <c r="AB40" s="15">
        <v>1.9780052825808529E-2</v>
      </c>
      <c r="AC40" s="16">
        <f t="shared" si="0"/>
        <v>1.0255431878359142</v>
      </c>
      <c r="AD40" s="16">
        <f t="shared" si="1"/>
        <v>0.89710781112672389</v>
      </c>
      <c r="AE40" s="16">
        <f t="shared" si="2"/>
        <v>1.5671767374088796</v>
      </c>
      <c r="AF40" s="16">
        <f t="shared" si="3"/>
        <v>1.7469212930389957</v>
      </c>
      <c r="AG40" s="16">
        <f t="shared" si="4"/>
        <v>0.92871597326214983</v>
      </c>
      <c r="AH40" s="16">
        <f t="shared" si="5"/>
        <v>-3.6959317870574472E-2</v>
      </c>
      <c r="AI40" s="16">
        <f t="shared" si="6"/>
        <v>1.0234930983059248E-2</v>
      </c>
      <c r="AJ40" s="16">
        <f t="shared" si="7"/>
        <v>9.4143256889602372E-3</v>
      </c>
    </row>
    <row r="41" spans="1:36" x14ac:dyDescent="0.35">
      <c r="A41" s="1">
        <v>98</v>
      </c>
      <c r="B41" s="4">
        <v>44396</v>
      </c>
      <c r="C41" s="6" t="s">
        <v>98</v>
      </c>
      <c r="D41" s="1" t="s">
        <v>40</v>
      </c>
      <c r="E41" s="10">
        <v>43.286388889999998</v>
      </c>
      <c r="F41" s="10">
        <v>-79.842500000000001</v>
      </c>
      <c r="G41" s="1" t="s">
        <v>66</v>
      </c>
      <c r="H41" s="1" t="s">
        <v>35</v>
      </c>
      <c r="I41" s="12">
        <v>1</v>
      </c>
      <c r="J41" s="12">
        <v>1</v>
      </c>
      <c r="K41" s="1" t="s">
        <v>59</v>
      </c>
      <c r="L41" s="12">
        <v>13.52</v>
      </c>
      <c r="M41" s="17">
        <v>1.1309766916056172</v>
      </c>
      <c r="N41" s="1" t="s">
        <v>30</v>
      </c>
      <c r="O41" s="8">
        <v>0.01</v>
      </c>
      <c r="P41" s="1" t="s">
        <v>36</v>
      </c>
      <c r="Q41" s="1" t="s">
        <v>37</v>
      </c>
      <c r="R41" s="1" t="s">
        <v>32</v>
      </c>
      <c r="S41" s="1" t="s">
        <v>97</v>
      </c>
      <c r="T41" s="4">
        <v>44398</v>
      </c>
      <c r="U41" s="1">
        <v>18</v>
      </c>
      <c r="V41" s="1">
        <v>30</v>
      </c>
      <c r="W41" s="1">
        <v>2</v>
      </c>
      <c r="X41" s="15">
        <v>1.414237916469574E-2</v>
      </c>
      <c r="Y41" s="15">
        <v>1.371540315449238E-2</v>
      </c>
      <c r="Z41" s="15">
        <v>1.561887562274933E-2</v>
      </c>
      <c r="AA41" s="15">
        <v>4.499693401157856E-3</v>
      </c>
      <c r="AB41" s="15">
        <v>6.1339512467384338E-3</v>
      </c>
      <c r="AC41" s="16">
        <f t="shared" si="0"/>
        <v>1.0311311308456512</v>
      </c>
      <c r="AD41" s="16">
        <f t="shared" si="1"/>
        <v>0.87812999384638868</v>
      </c>
      <c r="AE41" s="16">
        <f t="shared" si="2"/>
        <v>3.0480750423935881</v>
      </c>
      <c r="AF41" s="16">
        <f t="shared" si="3"/>
        <v>3.4710977460664982</v>
      </c>
      <c r="AG41" s="16">
        <f t="shared" si="4"/>
        <v>1.3631931555959018</v>
      </c>
      <c r="AH41" s="16">
        <f t="shared" si="5"/>
        <v>0.15368746085603788</v>
      </c>
      <c r="AI41" s="16">
        <f t="shared" si="6"/>
        <v>6.8891361083413651E-3</v>
      </c>
      <c r="AJ41" s="16">
        <f t="shared" si="7"/>
        <v>6.1650723541919906E-3</v>
      </c>
    </row>
    <row r="42" spans="1:36" x14ac:dyDescent="0.35">
      <c r="A42" s="1">
        <v>307</v>
      </c>
      <c r="B42" s="4">
        <v>43228</v>
      </c>
      <c r="C42" s="6" t="s">
        <v>100</v>
      </c>
      <c r="D42" s="1" t="s">
        <v>34</v>
      </c>
      <c r="E42" s="10">
        <v>43.288809999999998</v>
      </c>
      <c r="F42" s="10">
        <v>-79.836250000000007</v>
      </c>
      <c r="G42" s="1" t="s">
        <v>116</v>
      </c>
      <c r="H42" s="1" t="s">
        <v>35</v>
      </c>
      <c r="I42" s="12">
        <v>0</v>
      </c>
      <c r="J42" s="12">
        <v>0</v>
      </c>
      <c r="K42" s="1" t="s">
        <v>29</v>
      </c>
      <c r="L42" s="12">
        <v>13.53</v>
      </c>
      <c r="M42" s="17">
        <v>1.131297796597623</v>
      </c>
      <c r="N42" s="1" t="s">
        <v>30</v>
      </c>
      <c r="O42" s="8">
        <v>0.01</v>
      </c>
      <c r="P42" s="1" t="s">
        <v>36</v>
      </c>
      <c r="Q42" s="1" t="s">
        <v>57</v>
      </c>
      <c r="R42" s="1" t="s">
        <v>32</v>
      </c>
      <c r="S42" s="1" t="s">
        <v>77</v>
      </c>
      <c r="T42" s="4">
        <v>43230</v>
      </c>
      <c r="U42" s="1">
        <v>18</v>
      </c>
      <c r="V42" s="1">
        <v>30</v>
      </c>
      <c r="W42" s="1">
        <v>2</v>
      </c>
      <c r="X42" s="15">
        <v>2.9227819293737411E-2</v>
      </c>
      <c r="Y42" s="15">
        <v>2.567734383046627E-2</v>
      </c>
      <c r="Z42" s="15">
        <v>2.69340556114912E-2</v>
      </c>
      <c r="AA42" s="15">
        <v>1.4534349553287029E-2</v>
      </c>
      <c r="AB42" s="15">
        <v>5.403819028288126E-3</v>
      </c>
      <c r="AC42" s="16">
        <f t="shared" si="0"/>
        <v>1.1382726923280315</v>
      </c>
      <c r="AD42" s="16">
        <f t="shared" si="1"/>
        <v>0.95334116038251726</v>
      </c>
      <c r="AE42" s="16">
        <f t="shared" si="2"/>
        <v>1.7666661818147333</v>
      </c>
      <c r="AF42" s="16">
        <f t="shared" si="3"/>
        <v>1.8531311299995468</v>
      </c>
      <c r="AG42" s="16">
        <f t="shared" si="4"/>
        <v>0.37179641293724219</v>
      </c>
      <c r="AH42" s="16">
        <f t="shared" si="5"/>
        <v>-0.45794228730899683</v>
      </c>
      <c r="AI42" s="16">
        <f t="shared" si="6"/>
        <v>5.9539858418745217E-3</v>
      </c>
      <c r="AJ42" s="16">
        <f t="shared" si="7"/>
        <v>6.4095415045760237E-3</v>
      </c>
    </row>
    <row r="43" spans="1:36" x14ac:dyDescent="0.35">
      <c r="A43" s="1">
        <v>162</v>
      </c>
      <c r="B43" s="4" t="s">
        <v>51</v>
      </c>
      <c r="C43" s="6" t="s">
        <v>116</v>
      </c>
      <c r="D43" s="1" t="s">
        <v>52</v>
      </c>
      <c r="E43" s="10">
        <v>43.278500000000001</v>
      </c>
      <c r="F43" s="10">
        <v>-79.879000000000005</v>
      </c>
      <c r="G43" s="1" t="s">
        <v>116</v>
      </c>
      <c r="H43" s="1" t="s">
        <v>35</v>
      </c>
      <c r="I43" s="12">
        <v>1</v>
      </c>
      <c r="J43" s="12">
        <v>1</v>
      </c>
      <c r="K43" s="1" t="s">
        <v>29</v>
      </c>
      <c r="L43" s="12">
        <v>14.33</v>
      </c>
      <c r="M43" s="17">
        <v>1.1562461903973444</v>
      </c>
      <c r="N43" s="1" t="s">
        <v>30</v>
      </c>
      <c r="O43" s="8">
        <v>0.1</v>
      </c>
      <c r="P43" s="1" t="s">
        <v>36</v>
      </c>
      <c r="Q43" s="1" t="s">
        <v>50</v>
      </c>
      <c r="R43" s="1" t="s">
        <v>32</v>
      </c>
      <c r="S43" s="1" t="s">
        <v>53</v>
      </c>
      <c r="T43" s="4" t="s">
        <v>51</v>
      </c>
      <c r="U43" s="1">
        <v>18</v>
      </c>
      <c r="V43" s="1">
        <v>30</v>
      </c>
      <c r="W43" s="1">
        <v>0</v>
      </c>
      <c r="X43" s="15">
        <v>3.7666965276002877E-2</v>
      </c>
      <c r="Y43" s="15">
        <v>2.616256661713123E-2</v>
      </c>
      <c r="Z43" s="15">
        <v>1.7520373687148091E-2</v>
      </c>
      <c r="AA43" s="15">
        <v>5.621638149023056E-3</v>
      </c>
      <c r="AB43" s="15">
        <v>1.5203745570033791E-3</v>
      </c>
      <c r="AC43" s="16">
        <f t="shared" si="0"/>
        <v>1.4397274482748408</v>
      </c>
      <c r="AD43" s="16">
        <f t="shared" si="1"/>
        <v>1.4932653312253574</v>
      </c>
      <c r="AE43" s="16">
        <f t="shared" si="2"/>
        <v>4.6539044178213134</v>
      </c>
      <c r="AF43" s="16">
        <f t="shared" si="3"/>
        <v>3.1165957720336075</v>
      </c>
      <c r="AG43" s="16">
        <f t="shared" si="4"/>
        <v>0.27045044819677588</v>
      </c>
      <c r="AH43" s="16">
        <f t="shared" si="5"/>
        <v>-0.57424479076591795</v>
      </c>
      <c r="AI43" s="16">
        <f t="shared" si="6"/>
        <v>-2.1588843807859234E-3</v>
      </c>
      <c r="AJ43" s="16">
        <f t="shared" si="7"/>
        <v>8.5650231538480191E-4</v>
      </c>
    </row>
    <row r="44" spans="1:36" x14ac:dyDescent="0.35">
      <c r="A44" s="1">
        <v>105</v>
      </c>
      <c r="B44" s="4" t="s">
        <v>38</v>
      </c>
      <c r="C44" s="6" t="s">
        <v>44</v>
      </c>
      <c r="D44" s="1" t="s">
        <v>40</v>
      </c>
      <c r="E44" s="10">
        <v>43.279444439999999</v>
      </c>
      <c r="F44" s="10">
        <v>-79.875555559999995</v>
      </c>
      <c r="G44" s="1" t="s">
        <v>66</v>
      </c>
      <c r="H44" s="1" t="s">
        <v>35</v>
      </c>
      <c r="I44" s="12">
        <v>1</v>
      </c>
      <c r="J44" s="12">
        <v>1</v>
      </c>
      <c r="K44" s="1" t="s">
        <v>59</v>
      </c>
      <c r="L44" s="12">
        <v>15.389999999999999</v>
      </c>
      <c r="M44" s="17">
        <v>1.1872386198314786</v>
      </c>
      <c r="N44" s="1" t="s">
        <v>30</v>
      </c>
      <c r="O44" s="8">
        <v>0.01</v>
      </c>
      <c r="P44" s="1" t="s">
        <v>36</v>
      </c>
      <c r="Q44" s="1" t="s">
        <v>37</v>
      </c>
      <c r="R44" s="1" t="s">
        <v>32</v>
      </c>
      <c r="S44" s="1" t="s">
        <v>41</v>
      </c>
      <c r="T44" s="4" t="s">
        <v>38</v>
      </c>
      <c r="U44" s="1">
        <v>18</v>
      </c>
      <c r="V44" s="1">
        <v>30</v>
      </c>
      <c r="W44" s="1">
        <v>0</v>
      </c>
      <c r="X44" s="15">
        <v>2.7980109676718708E-2</v>
      </c>
      <c r="Y44" s="15">
        <v>3.0032757669687271E-2</v>
      </c>
      <c r="Z44" s="15">
        <v>4.4123224914073937E-2</v>
      </c>
      <c r="AA44" s="15">
        <v>2.7135789394378659E-2</v>
      </c>
      <c r="AB44" s="15">
        <v>3.0035356059670448E-2</v>
      </c>
      <c r="AC44" s="16">
        <f t="shared" si="0"/>
        <v>0.9316530298168274</v>
      </c>
      <c r="AD44" s="16">
        <f t="shared" si="1"/>
        <v>0.68065645084132897</v>
      </c>
      <c r="AE44" s="16">
        <f t="shared" si="2"/>
        <v>1.1067582089912864</v>
      </c>
      <c r="AF44" s="16">
        <f t="shared" si="3"/>
        <v>1.6260158963060911</v>
      </c>
      <c r="AG44" s="16">
        <f t="shared" si="4"/>
        <v>1.1068539640822999</v>
      </c>
      <c r="AH44" s="16">
        <f t="shared" si="5"/>
        <v>5.0717309269626143E-2</v>
      </c>
      <c r="AI44" s="16">
        <f t="shared" si="6"/>
        <v>1.6617049735461201E-2</v>
      </c>
      <c r="AJ44" s="16">
        <f t="shared" si="7"/>
        <v>1.5430105753199898E-2</v>
      </c>
    </row>
    <row r="45" spans="1:36" x14ac:dyDescent="0.35">
      <c r="A45" s="1">
        <v>243</v>
      </c>
      <c r="B45" s="4">
        <v>42591</v>
      </c>
      <c r="C45" s="6" t="s">
        <v>116</v>
      </c>
      <c r="D45" s="1" t="s">
        <v>56</v>
      </c>
      <c r="E45" s="10">
        <v>43.2883</v>
      </c>
      <c r="F45" s="10">
        <v>-79.836299999999994</v>
      </c>
      <c r="G45" s="1" t="s">
        <v>116</v>
      </c>
      <c r="H45" s="1" t="s">
        <v>35</v>
      </c>
      <c r="I45" s="12">
        <v>1</v>
      </c>
      <c r="J45" s="12">
        <v>1</v>
      </c>
      <c r="K45" s="1" t="s">
        <v>29</v>
      </c>
      <c r="L45" s="12">
        <v>16.43</v>
      </c>
      <c r="M45" s="17">
        <v>1.2156375634350618</v>
      </c>
      <c r="N45" s="1" t="s">
        <v>30</v>
      </c>
      <c r="O45" s="8">
        <v>0.1</v>
      </c>
      <c r="P45" s="1" t="s">
        <v>36</v>
      </c>
      <c r="Q45" s="1" t="s">
        <v>50</v>
      </c>
      <c r="R45" s="1" t="s">
        <v>32</v>
      </c>
      <c r="S45" s="1" t="s">
        <v>69</v>
      </c>
      <c r="T45" s="4">
        <v>42590</v>
      </c>
      <c r="U45" s="1">
        <v>18</v>
      </c>
      <c r="V45" s="1">
        <v>30</v>
      </c>
      <c r="W45" s="1">
        <v>1</v>
      </c>
      <c r="X45" s="15">
        <v>1.975825801491737E-2</v>
      </c>
      <c r="Y45" s="15">
        <v>2.4531470611691471E-2</v>
      </c>
      <c r="Z45" s="15">
        <v>4.093962162733078E-2</v>
      </c>
      <c r="AA45" s="15">
        <v>1.737300306558609E-2</v>
      </c>
      <c r="AB45" s="15">
        <v>5.7185725308954716E-3</v>
      </c>
      <c r="AC45" s="16">
        <f t="shared" si="0"/>
        <v>0.80542493059917764</v>
      </c>
      <c r="AD45" s="16">
        <f t="shared" si="1"/>
        <v>0.59921097549457003</v>
      </c>
      <c r="AE45" s="16">
        <f t="shared" si="2"/>
        <v>1.4120454891466334</v>
      </c>
      <c r="AF45" s="16">
        <f t="shared" si="3"/>
        <v>2.3565080529127078</v>
      </c>
      <c r="AG45" s="16">
        <f t="shared" si="4"/>
        <v>0.32916430793840717</v>
      </c>
      <c r="AH45" s="16">
        <f t="shared" si="5"/>
        <v>-0.50470486459427188</v>
      </c>
      <c r="AI45" s="16">
        <f t="shared" si="6"/>
        <v>2.2520256720764457E-2</v>
      </c>
      <c r="AJ45" s="16">
        <f t="shared" si="7"/>
        <v>1.9718425025399021E-2</v>
      </c>
    </row>
    <row r="46" spans="1:36" x14ac:dyDescent="0.35">
      <c r="A46" s="1">
        <v>106</v>
      </c>
      <c r="B46" s="4">
        <v>44396</v>
      </c>
      <c r="C46" s="6" t="s">
        <v>73</v>
      </c>
      <c r="D46" s="1" t="s">
        <v>40</v>
      </c>
      <c r="E46" s="10">
        <v>43.279444439999999</v>
      </c>
      <c r="F46" s="10">
        <v>-79.875555559999995</v>
      </c>
      <c r="G46" s="1" t="s">
        <v>66</v>
      </c>
      <c r="H46" s="1" t="s">
        <v>35</v>
      </c>
      <c r="I46" s="12">
        <v>1</v>
      </c>
      <c r="J46" s="12">
        <v>1</v>
      </c>
      <c r="K46" s="1" t="s">
        <v>59</v>
      </c>
      <c r="L46" s="12">
        <v>17.07</v>
      </c>
      <c r="M46" s="17">
        <v>1.2322335211147337</v>
      </c>
      <c r="N46" s="1" t="s">
        <v>30</v>
      </c>
      <c r="O46" s="8">
        <v>0.01</v>
      </c>
      <c r="P46" s="1" t="s">
        <v>36</v>
      </c>
      <c r="Q46" s="1" t="s">
        <v>37</v>
      </c>
      <c r="R46" s="1" t="s">
        <v>32</v>
      </c>
      <c r="S46" s="1" t="s">
        <v>97</v>
      </c>
      <c r="T46" s="4">
        <v>44398</v>
      </c>
      <c r="U46" s="1">
        <v>18</v>
      </c>
      <c r="V46" s="1">
        <v>30</v>
      </c>
      <c r="W46" s="1">
        <v>2</v>
      </c>
      <c r="X46" s="15">
        <v>3.6354668438434601E-2</v>
      </c>
      <c r="Y46" s="15">
        <v>3.5870712250471122E-2</v>
      </c>
      <c r="Z46" s="15">
        <v>4.7240983694791787E-2</v>
      </c>
      <c r="AA46" s="15">
        <v>2.2211819887161251E-2</v>
      </c>
      <c r="AB46" s="15">
        <v>1.453498005867004E-2</v>
      </c>
      <c r="AC46" s="16">
        <f t="shared" si="0"/>
        <v>1.0134916804713607</v>
      </c>
      <c r="AD46" s="16">
        <f t="shared" si="1"/>
        <v>0.75931340638924472</v>
      </c>
      <c r="AE46" s="16">
        <f t="shared" si="2"/>
        <v>1.6149380119548378</v>
      </c>
      <c r="AF46" s="16">
        <f t="shared" si="3"/>
        <v>2.1268398507993371</v>
      </c>
      <c r="AG46" s="16">
        <f t="shared" si="4"/>
        <v>0.65438042143820307</v>
      </c>
      <c r="AH46" s="16">
        <f t="shared" si="5"/>
        <v>-0.20891179204196536</v>
      </c>
      <c r="AI46" s="16">
        <f t="shared" si="6"/>
        <v>1.8824989679005907E-2</v>
      </c>
      <c r="AJ46" s="16">
        <f t="shared" si="7"/>
        <v>1.7686522248163378E-2</v>
      </c>
    </row>
    <row r="47" spans="1:36" x14ac:dyDescent="0.35">
      <c r="A47" s="1">
        <v>244</v>
      </c>
      <c r="B47" s="4">
        <v>42591</v>
      </c>
      <c r="C47" s="6" t="s">
        <v>116</v>
      </c>
      <c r="D47" s="1" t="s">
        <v>56</v>
      </c>
      <c r="E47" s="10">
        <v>43.28528</v>
      </c>
      <c r="F47" s="10">
        <v>-79.793890000000005</v>
      </c>
      <c r="G47" s="1" t="s">
        <v>116</v>
      </c>
      <c r="H47" s="1" t="s">
        <v>35</v>
      </c>
      <c r="I47" s="12">
        <v>1</v>
      </c>
      <c r="J47" s="12">
        <v>1</v>
      </c>
      <c r="K47" s="1" t="s">
        <v>29</v>
      </c>
      <c r="L47" s="12">
        <v>22.23</v>
      </c>
      <c r="M47" s="17">
        <v>1.3469394626989906</v>
      </c>
      <c r="N47" s="1" t="s">
        <v>30</v>
      </c>
      <c r="O47" s="8">
        <v>0.1</v>
      </c>
      <c r="P47" s="1" t="s">
        <v>36</v>
      </c>
      <c r="Q47" s="1" t="s">
        <v>50</v>
      </c>
      <c r="R47" s="1" t="s">
        <v>32</v>
      </c>
      <c r="S47" s="1" t="s">
        <v>69</v>
      </c>
      <c r="T47" s="4">
        <v>42590</v>
      </c>
      <c r="U47" s="1">
        <v>18</v>
      </c>
      <c r="V47" s="1">
        <v>30</v>
      </c>
      <c r="W47" s="1">
        <v>1</v>
      </c>
      <c r="X47" s="15">
        <v>1.8224099650979039E-2</v>
      </c>
      <c r="Y47" s="15">
        <v>2.1433152258396149E-2</v>
      </c>
      <c r="Z47" s="15">
        <v>3.2216321676969528E-2</v>
      </c>
      <c r="AA47" s="15">
        <v>1.422146987169981E-2</v>
      </c>
      <c r="AB47" s="15">
        <v>4.5380624942481518E-3</v>
      </c>
      <c r="AC47" s="16">
        <f t="shared" si="0"/>
        <v>0.85027621841486212</v>
      </c>
      <c r="AD47" s="16">
        <f t="shared" si="1"/>
        <v>0.66528862212466855</v>
      </c>
      <c r="AE47" s="16">
        <f t="shared" si="2"/>
        <v>1.5070982431321895</v>
      </c>
      <c r="AF47" s="16">
        <f t="shared" si="3"/>
        <v>2.2653299530647528</v>
      </c>
      <c r="AG47" s="16">
        <f t="shared" si="4"/>
        <v>0.31909939937212295</v>
      </c>
      <c r="AH47" s="16">
        <f t="shared" si="5"/>
        <v>-0.51618596820829299</v>
      </c>
      <c r="AI47" s="16">
        <f t="shared" si="6"/>
        <v>1.6238981194548169E-2</v>
      </c>
      <c r="AJ47" s="16">
        <f t="shared" si="7"/>
        <v>1.4118051447103479E-2</v>
      </c>
    </row>
    <row r="48" spans="1:36" x14ac:dyDescent="0.35">
      <c r="A48" s="1">
        <v>221</v>
      </c>
      <c r="B48" s="4">
        <v>42256</v>
      </c>
      <c r="C48" s="6" t="s">
        <v>116</v>
      </c>
      <c r="D48" s="1" t="s">
        <v>46</v>
      </c>
      <c r="E48" s="10">
        <v>43.28528</v>
      </c>
      <c r="F48" s="10">
        <v>-79.793890000000005</v>
      </c>
      <c r="G48" s="1" t="s">
        <v>116</v>
      </c>
      <c r="H48" s="1" t="s">
        <v>35</v>
      </c>
      <c r="I48" s="12">
        <v>1</v>
      </c>
      <c r="J48" s="12">
        <v>1</v>
      </c>
      <c r="K48" s="1" t="s">
        <v>29</v>
      </c>
      <c r="L48" s="12">
        <v>22.43</v>
      </c>
      <c r="M48" s="17">
        <v>1.3508292735829677</v>
      </c>
      <c r="N48" s="1" t="s">
        <v>30</v>
      </c>
      <c r="O48" s="8">
        <v>0.1</v>
      </c>
      <c r="P48" s="1" t="s">
        <v>36</v>
      </c>
      <c r="Q48" s="1" t="s">
        <v>50</v>
      </c>
      <c r="R48" s="1" t="s">
        <v>32</v>
      </c>
      <c r="S48" s="1" t="s">
        <v>91</v>
      </c>
      <c r="T48" s="4">
        <v>42254</v>
      </c>
      <c r="U48" s="1">
        <v>18</v>
      </c>
      <c r="V48" s="1">
        <v>30</v>
      </c>
      <c r="W48" s="1">
        <v>2</v>
      </c>
      <c r="X48" s="15">
        <v>1.5425741672515869E-2</v>
      </c>
      <c r="Y48" s="15">
        <v>1.840116456151009E-2</v>
      </c>
      <c r="Z48" s="15">
        <v>3.1029365956783291E-2</v>
      </c>
      <c r="AA48" s="15">
        <v>1.209068484604359E-2</v>
      </c>
      <c r="AB48" s="15">
        <v>5.7416455820202827E-3</v>
      </c>
      <c r="AC48" s="16">
        <f t="shared" si="0"/>
        <v>0.83830246835475053</v>
      </c>
      <c r="AD48" s="16">
        <f t="shared" si="1"/>
        <v>0.59302418834914783</v>
      </c>
      <c r="AE48" s="16">
        <f t="shared" si="2"/>
        <v>1.5219290549560114</v>
      </c>
      <c r="AF48" s="16">
        <f t="shared" si="3"/>
        <v>2.5663861354335911</v>
      </c>
      <c r="AG48" s="16">
        <f t="shared" si="4"/>
        <v>0.47488175030044799</v>
      </c>
      <c r="AH48" s="16">
        <f t="shared" si="5"/>
        <v>-0.35604091622435508</v>
      </c>
      <c r="AI48" s="16">
        <f t="shared" si="6"/>
        <v>1.747566089912686E-2</v>
      </c>
      <c r="AJ48" s="16">
        <f t="shared" si="7"/>
        <v>1.5546342304159444E-2</v>
      </c>
    </row>
    <row r="49" spans="1:36" x14ac:dyDescent="0.35">
      <c r="A49" s="1">
        <v>295</v>
      </c>
      <c r="B49" s="4">
        <v>43260</v>
      </c>
      <c r="C49" s="6" t="s">
        <v>116</v>
      </c>
      <c r="D49" s="1" t="s">
        <v>27</v>
      </c>
      <c r="E49" s="10">
        <v>43.2883</v>
      </c>
      <c r="F49" s="10">
        <v>-79.836299999999994</v>
      </c>
      <c r="G49" s="1" t="s">
        <v>116</v>
      </c>
      <c r="H49" s="1" t="s">
        <v>35</v>
      </c>
      <c r="I49" s="12">
        <v>1</v>
      </c>
      <c r="J49" s="12">
        <v>1</v>
      </c>
      <c r="K49" s="1" t="s">
        <v>29</v>
      </c>
      <c r="L49" s="12">
        <v>23.93</v>
      </c>
      <c r="M49" s="17">
        <v>1.3789426986134374</v>
      </c>
      <c r="N49" s="1" t="s">
        <v>30</v>
      </c>
      <c r="O49" s="8">
        <v>0.1</v>
      </c>
      <c r="P49" s="1" t="s">
        <v>36</v>
      </c>
      <c r="Q49" s="1" t="s">
        <v>50</v>
      </c>
      <c r="R49" s="1" t="s">
        <v>32</v>
      </c>
      <c r="S49" s="1" t="s">
        <v>99</v>
      </c>
      <c r="T49" s="4">
        <v>43262</v>
      </c>
      <c r="U49" s="1">
        <v>18</v>
      </c>
      <c r="V49" s="1">
        <v>30</v>
      </c>
      <c r="W49" s="1">
        <v>2</v>
      </c>
      <c r="X49" s="15">
        <v>8.0629289150238037E-3</v>
      </c>
      <c r="Y49" s="15">
        <v>1.29481116309762E-2</v>
      </c>
      <c r="Z49" s="15">
        <v>2.1159980446100232E-2</v>
      </c>
      <c r="AA49" s="15">
        <v>1.652962900698185E-2</v>
      </c>
      <c r="AB49" s="15">
        <v>1.270232442766428E-2</v>
      </c>
      <c r="AC49" s="16">
        <f t="shared" si="0"/>
        <v>0.62271079712771316</v>
      </c>
      <c r="AD49" s="16">
        <f t="shared" si="1"/>
        <v>0.61191510379502867</v>
      </c>
      <c r="AE49" s="16">
        <f t="shared" si="2"/>
        <v>0.78332741923651916</v>
      </c>
      <c r="AF49" s="16">
        <f t="shared" si="3"/>
        <v>1.2801243413970511</v>
      </c>
      <c r="AG49" s="16">
        <f t="shared" si="4"/>
        <v>0.76845792620627007</v>
      </c>
      <c r="AH49" s="16">
        <f t="shared" si="5"/>
        <v>-0.13092879981060018</v>
      </c>
      <c r="AI49" s="16">
        <f t="shared" si="6"/>
        <v>8.3445170454962032E-3</v>
      </c>
      <c r="AJ49" s="16">
        <f t="shared" si="7"/>
        <v>6.5556758088786441E-3</v>
      </c>
    </row>
    <row r="50" spans="1:36" x14ac:dyDescent="0.35">
      <c r="A50" s="1">
        <v>220</v>
      </c>
      <c r="B50" s="4">
        <v>42256</v>
      </c>
      <c r="C50" s="6" t="s">
        <v>116</v>
      </c>
      <c r="D50" s="1" t="s">
        <v>46</v>
      </c>
      <c r="E50" s="10">
        <v>43.2883</v>
      </c>
      <c r="F50" s="10">
        <v>-79.836299999999994</v>
      </c>
      <c r="G50" s="1" t="s">
        <v>116</v>
      </c>
      <c r="H50" s="1" t="s">
        <v>35</v>
      </c>
      <c r="I50" s="12">
        <v>1</v>
      </c>
      <c r="J50" s="12">
        <v>1</v>
      </c>
      <c r="K50" s="1" t="s">
        <v>29</v>
      </c>
      <c r="L50" s="12">
        <v>27.53</v>
      </c>
      <c r="M50" s="17">
        <v>1.4398062113933303</v>
      </c>
      <c r="N50" s="1" t="s">
        <v>30</v>
      </c>
      <c r="O50" s="8">
        <v>0.1</v>
      </c>
      <c r="P50" s="1" t="s">
        <v>36</v>
      </c>
      <c r="Q50" s="1" t="s">
        <v>50</v>
      </c>
      <c r="R50" s="1" t="s">
        <v>32</v>
      </c>
      <c r="S50" s="1" t="s">
        <v>91</v>
      </c>
      <c r="T50" s="4">
        <v>42254</v>
      </c>
      <c r="U50" s="1">
        <v>18</v>
      </c>
      <c r="V50" s="1">
        <v>30</v>
      </c>
      <c r="W50" s="1">
        <v>2</v>
      </c>
      <c r="X50" s="15">
        <v>8.4815090522170067E-3</v>
      </c>
      <c r="Y50" s="15">
        <v>1.0348562151193621E-2</v>
      </c>
      <c r="Z50" s="15">
        <v>2.2935774177312851E-2</v>
      </c>
      <c r="AA50" s="15">
        <v>7.7610146254301071E-3</v>
      </c>
      <c r="AB50" s="15">
        <v>7.2725140489637852E-3</v>
      </c>
      <c r="AC50" s="16">
        <f t="shared" si="0"/>
        <v>0.81958333228338731</v>
      </c>
      <c r="AD50" s="16">
        <f t="shared" si="1"/>
        <v>0.45119742072757257</v>
      </c>
      <c r="AE50" s="16">
        <f t="shared" si="2"/>
        <v>1.3334032533948632</v>
      </c>
      <c r="AF50" s="16">
        <f t="shared" si="3"/>
        <v>2.9552546006240488</v>
      </c>
      <c r="AG50" s="16">
        <f t="shared" si="4"/>
        <v>0.93705712461026969</v>
      </c>
      <c r="AH50" s="16">
        <f t="shared" si="5"/>
        <v>-3.2494072885121683E-2</v>
      </c>
      <c r="AI50" s="16">
        <f t="shared" si="6"/>
        <v>1.4858693600509246E-2</v>
      </c>
      <c r="AJ50" s="16">
        <f t="shared" si="7"/>
        <v>1.3783765795258427E-2</v>
      </c>
    </row>
    <row r="51" spans="1:36" x14ac:dyDescent="0.35">
      <c r="A51" s="1">
        <v>109</v>
      </c>
      <c r="B51" s="4" t="s">
        <v>45</v>
      </c>
      <c r="C51" s="6" t="s">
        <v>49</v>
      </c>
      <c r="D51" s="1" t="s">
        <v>46</v>
      </c>
      <c r="E51" s="10">
        <v>43.279444439999999</v>
      </c>
      <c r="F51" s="10">
        <v>-79.875555559999995</v>
      </c>
      <c r="G51" s="1" t="s">
        <v>66</v>
      </c>
      <c r="H51" s="1" t="s">
        <v>35</v>
      </c>
      <c r="I51" s="12">
        <v>1</v>
      </c>
      <c r="J51" s="12">
        <v>1</v>
      </c>
      <c r="K51" s="1" t="s">
        <v>59</v>
      </c>
      <c r="L51" s="12">
        <v>34.68</v>
      </c>
      <c r="M51" s="17">
        <v>1.5400790888041727</v>
      </c>
      <c r="N51" s="1" t="s">
        <v>30</v>
      </c>
      <c r="O51" s="8">
        <v>0.01</v>
      </c>
      <c r="P51" s="1" t="s">
        <v>36</v>
      </c>
      <c r="Q51" s="1" t="s">
        <v>37</v>
      </c>
      <c r="R51" s="1" t="s">
        <v>32</v>
      </c>
      <c r="S51" s="1" t="s">
        <v>47</v>
      </c>
      <c r="T51" s="4" t="s">
        <v>45</v>
      </c>
      <c r="U51" s="1">
        <v>18</v>
      </c>
      <c r="V51" s="1">
        <v>30</v>
      </c>
      <c r="W51" s="1">
        <v>0</v>
      </c>
      <c r="X51" s="15">
        <v>2.6090901345014569E-2</v>
      </c>
      <c r="Y51" s="15">
        <v>2.9081996530294418E-2</v>
      </c>
      <c r="Z51" s="15">
        <v>4.307105764746666E-2</v>
      </c>
      <c r="AA51" s="15">
        <v>2.1458752453327179E-2</v>
      </c>
      <c r="AB51" s="15">
        <v>1.102143991738558E-2</v>
      </c>
      <c r="AC51" s="16">
        <f t="shared" si="0"/>
        <v>0.89714959280171647</v>
      </c>
      <c r="AD51" s="16">
        <f t="shared" si="1"/>
        <v>0.67520971433597832</v>
      </c>
      <c r="AE51" s="16">
        <f t="shared" si="2"/>
        <v>1.355251037708171</v>
      </c>
      <c r="AF51" s="16">
        <f t="shared" si="3"/>
        <v>2.0071557161184592</v>
      </c>
      <c r="AG51" s="16">
        <f t="shared" si="4"/>
        <v>0.51361046926456833</v>
      </c>
      <c r="AH51" s="16">
        <f t="shared" si="5"/>
        <v>-0.32134392607085899</v>
      </c>
      <c r="AI51" s="16">
        <f t="shared" si="6"/>
        <v>1.9580277614295483E-2</v>
      </c>
      <c r="AJ51" s="16">
        <f t="shared" si="7"/>
        <v>1.7514260690336281E-2</v>
      </c>
    </row>
    <row r="52" spans="1:36" x14ac:dyDescent="0.35">
      <c r="A52" s="1">
        <v>101</v>
      </c>
      <c r="B52" s="4" t="s">
        <v>45</v>
      </c>
      <c r="C52" s="6" t="s">
        <v>48</v>
      </c>
      <c r="D52" s="1" t="s">
        <v>46</v>
      </c>
      <c r="E52" s="10">
        <v>43.286388889999998</v>
      </c>
      <c r="F52" s="10">
        <v>-79.842500000000001</v>
      </c>
      <c r="G52" s="1" t="s">
        <v>66</v>
      </c>
      <c r="H52" s="1" t="s">
        <v>35</v>
      </c>
      <c r="I52" s="12">
        <v>1</v>
      </c>
      <c r="J52" s="12">
        <v>1</v>
      </c>
      <c r="K52" s="1" t="s">
        <v>59</v>
      </c>
      <c r="L52" s="12">
        <v>46.57</v>
      </c>
      <c r="M52" s="17">
        <v>1.6681062379327314</v>
      </c>
      <c r="N52" s="1" t="s">
        <v>30</v>
      </c>
      <c r="O52" s="8">
        <v>0.01</v>
      </c>
      <c r="P52" s="1" t="s">
        <v>36</v>
      </c>
      <c r="Q52" s="1" t="s">
        <v>37</v>
      </c>
      <c r="R52" s="1" t="s">
        <v>32</v>
      </c>
      <c r="S52" s="1" t="s">
        <v>47</v>
      </c>
      <c r="T52" s="4" t="s">
        <v>45</v>
      </c>
      <c r="U52" s="1">
        <v>18</v>
      </c>
      <c r="V52" s="1">
        <v>30</v>
      </c>
      <c r="W52" s="1">
        <v>0</v>
      </c>
      <c r="X52" s="15">
        <v>2.2804643958806992E-2</v>
      </c>
      <c r="Y52" s="15">
        <v>2.6195932179689411E-2</v>
      </c>
      <c r="Z52" s="15">
        <v>4.0792599320411682E-2</v>
      </c>
      <c r="AA52" s="15">
        <v>2.0315803587436679E-2</v>
      </c>
      <c r="AB52" s="15">
        <v>6.8802908062934884E-3</v>
      </c>
      <c r="AC52" s="16">
        <f t="shared" si="0"/>
        <v>0.87054141850650391</v>
      </c>
      <c r="AD52" s="16">
        <f t="shared" si="1"/>
        <v>0.64217364463415216</v>
      </c>
      <c r="AE52" s="16">
        <f t="shared" si="2"/>
        <v>1.2894361804073067</v>
      </c>
      <c r="AF52" s="16">
        <f t="shared" si="3"/>
        <v>2.0079244783424604</v>
      </c>
      <c r="AG52" s="16">
        <f t="shared" si="4"/>
        <v>0.33866692876221099</v>
      </c>
      <c r="AH52" s="16">
        <f t="shared" si="5"/>
        <v>-0.49402361186982191</v>
      </c>
      <c r="AI52" s="16">
        <f t="shared" si="6"/>
        <v>1.9384993117232366E-2</v>
      </c>
      <c r="AJ52" s="16">
        <f t="shared" si="7"/>
        <v>1.7315801749856481E-2</v>
      </c>
    </row>
  </sheetData>
  <autoFilter ref="A1:AJ1" xr:uid="{00000000-0001-0000-0000-000000000000}"/>
  <phoneticPr fontId="2" type="noConversion"/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6E486-A410-45E0-BA31-DAF12EA6A620}">
  <dimension ref="A1:C37"/>
  <sheetViews>
    <sheetView workbookViewId="0">
      <selection activeCell="C46" sqref="C46"/>
    </sheetView>
  </sheetViews>
  <sheetFormatPr defaultRowHeight="14.5" x14ac:dyDescent="0.35"/>
  <cols>
    <col min="1" max="1" width="20.6328125" customWidth="1"/>
    <col min="2" max="2" width="100.6328125" customWidth="1"/>
    <col min="3" max="3" width="20.6328125" style="19" customWidth="1"/>
  </cols>
  <sheetData>
    <row r="1" spans="1:3" x14ac:dyDescent="0.35">
      <c r="A1" s="1" t="s">
        <v>117</v>
      </c>
      <c r="B1" s="1" t="s">
        <v>118</v>
      </c>
      <c r="C1" s="1" t="s">
        <v>12</v>
      </c>
    </row>
    <row r="2" spans="1:3" x14ac:dyDescent="0.35">
      <c r="A2" s="20" t="s">
        <v>0</v>
      </c>
      <c r="B2" s="27" t="s">
        <v>135</v>
      </c>
      <c r="C2" s="1" t="s">
        <v>145</v>
      </c>
    </row>
    <row r="3" spans="1:3" x14ac:dyDescent="0.35">
      <c r="A3" s="21" t="s">
        <v>1</v>
      </c>
      <c r="B3" s="27" t="s">
        <v>136</v>
      </c>
      <c r="C3" s="1" t="s">
        <v>149</v>
      </c>
    </row>
    <row r="4" spans="1:3" x14ac:dyDescent="0.35">
      <c r="A4" s="22" t="s">
        <v>2</v>
      </c>
      <c r="B4" s="27" t="s">
        <v>137</v>
      </c>
      <c r="C4" s="1" t="s">
        <v>145</v>
      </c>
    </row>
    <row r="5" spans="1:3" x14ac:dyDescent="0.35">
      <c r="A5" s="20" t="s">
        <v>3</v>
      </c>
      <c r="B5" s="27" t="s">
        <v>138</v>
      </c>
      <c r="C5" s="1" t="s">
        <v>145</v>
      </c>
    </row>
    <row r="6" spans="1:3" x14ac:dyDescent="0.35">
      <c r="A6" s="23" t="s">
        <v>4</v>
      </c>
      <c r="B6" s="27" t="s">
        <v>139</v>
      </c>
      <c r="C6" s="1" t="s">
        <v>151</v>
      </c>
    </row>
    <row r="7" spans="1:3" x14ac:dyDescent="0.35">
      <c r="A7" s="23" t="s">
        <v>5</v>
      </c>
      <c r="B7" s="27" t="s">
        <v>140</v>
      </c>
      <c r="C7" s="1" t="s">
        <v>151</v>
      </c>
    </row>
    <row r="8" spans="1:3" x14ac:dyDescent="0.35">
      <c r="A8" s="20" t="s">
        <v>6</v>
      </c>
      <c r="B8" s="27" t="s">
        <v>141</v>
      </c>
      <c r="C8" s="1" t="s">
        <v>145</v>
      </c>
    </row>
    <row r="9" spans="1:3" x14ac:dyDescent="0.35">
      <c r="A9" s="20" t="s">
        <v>7</v>
      </c>
      <c r="B9" s="27" t="s">
        <v>142</v>
      </c>
      <c r="C9" s="1" t="s">
        <v>145</v>
      </c>
    </row>
    <row r="10" spans="1:3" x14ac:dyDescent="0.35">
      <c r="A10" s="24" t="s">
        <v>8</v>
      </c>
      <c r="B10" s="27" t="s">
        <v>143</v>
      </c>
      <c r="C10" s="1" t="s">
        <v>146</v>
      </c>
    </row>
    <row r="11" spans="1:3" x14ac:dyDescent="0.35">
      <c r="A11" s="24" t="s">
        <v>9</v>
      </c>
      <c r="B11" s="27" t="s">
        <v>144</v>
      </c>
      <c r="C11" s="1" t="s">
        <v>146</v>
      </c>
    </row>
    <row r="12" spans="1:3" x14ac:dyDescent="0.35">
      <c r="A12" s="20" t="s">
        <v>10</v>
      </c>
      <c r="B12" s="27" t="s">
        <v>152</v>
      </c>
      <c r="C12" s="1" t="s">
        <v>145</v>
      </c>
    </row>
    <row r="13" spans="1:3" x14ac:dyDescent="0.35">
      <c r="A13" s="24" t="s">
        <v>11</v>
      </c>
      <c r="B13" s="27" t="s">
        <v>133</v>
      </c>
      <c r="C13" s="1" t="s">
        <v>147</v>
      </c>
    </row>
    <row r="14" spans="1:3" x14ac:dyDescent="0.35">
      <c r="A14" s="28" t="s">
        <v>107</v>
      </c>
      <c r="B14" s="27" t="s">
        <v>134</v>
      </c>
      <c r="C14" s="1" t="s">
        <v>145</v>
      </c>
    </row>
    <row r="15" spans="1:3" x14ac:dyDescent="0.35">
      <c r="A15" s="20" t="s">
        <v>12</v>
      </c>
      <c r="B15" s="27" t="s">
        <v>132</v>
      </c>
      <c r="C15" s="1" t="s">
        <v>145</v>
      </c>
    </row>
    <row r="16" spans="1:3" x14ac:dyDescent="0.35">
      <c r="A16" s="25" t="s">
        <v>13</v>
      </c>
      <c r="B16" s="27" t="s">
        <v>119</v>
      </c>
      <c r="C16" s="1" t="s">
        <v>147</v>
      </c>
    </row>
    <row r="17" spans="1:3" x14ac:dyDescent="0.35">
      <c r="A17" s="20" t="s">
        <v>14</v>
      </c>
      <c r="B17" s="27" t="s">
        <v>120</v>
      </c>
      <c r="C17" s="1" t="s">
        <v>145</v>
      </c>
    </row>
    <row r="18" spans="1:3" x14ac:dyDescent="0.35">
      <c r="A18" s="20" t="s">
        <v>15</v>
      </c>
      <c r="B18" s="27" t="s">
        <v>148</v>
      </c>
      <c r="C18" s="1" t="s">
        <v>145</v>
      </c>
    </row>
    <row r="19" spans="1:3" x14ac:dyDescent="0.35">
      <c r="A19" s="20" t="s">
        <v>16</v>
      </c>
      <c r="B19" s="27" t="s">
        <v>121</v>
      </c>
      <c r="C19" s="1" t="s">
        <v>145</v>
      </c>
    </row>
    <row r="20" spans="1:3" x14ac:dyDescent="0.35">
      <c r="A20" s="20" t="s">
        <v>17</v>
      </c>
      <c r="B20" s="27" t="s">
        <v>122</v>
      </c>
      <c r="C20" s="1" t="s">
        <v>145</v>
      </c>
    </row>
    <row r="21" spans="1:3" x14ac:dyDescent="0.35">
      <c r="A21" s="21" t="s">
        <v>18</v>
      </c>
      <c r="B21" s="27" t="s">
        <v>123</v>
      </c>
      <c r="C21" s="1" t="s">
        <v>149</v>
      </c>
    </row>
    <row r="22" spans="1:3" x14ac:dyDescent="0.35">
      <c r="A22" s="20" t="s">
        <v>19</v>
      </c>
      <c r="B22" s="27" t="s">
        <v>124</v>
      </c>
      <c r="C22" s="1" t="s">
        <v>145</v>
      </c>
    </row>
    <row r="23" spans="1:3" x14ac:dyDescent="0.35">
      <c r="A23" s="20" t="s">
        <v>20</v>
      </c>
      <c r="B23" s="27" t="s">
        <v>125</v>
      </c>
      <c r="C23" s="1" t="s">
        <v>145</v>
      </c>
    </row>
    <row r="24" spans="1:3" x14ac:dyDescent="0.35">
      <c r="A24" s="20" t="s">
        <v>21</v>
      </c>
      <c r="B24" s="27" t="s">
        <v>126</v>
      </c>
      <c r="C24" s="1" t="s">
        <v>150</v>
      </c>
    </row>
    <row r="25" spans="1:3" x14ac:dyDescent="0.35">
      <c r="A25" s="26" t="s">
        <v>22</v>
      </c>
      <c r="B25" s="27" t="s">
        <v>127</v>
      </c>
      <c r="C25" s="1" t="s">
        <v>145</v>
      </c>
    </row>
    <row r="26" spans="1:3" x14ac:dyDescent="0.35">
      <c r="A26" s="26" t="s">
        <v>23</v>
      </c>
      <c r="B26" s="27" t="s">
        <v>128</v>
      </c>
      <c r="C26" s="1" t="s">
        <v>145</v>
      </c>
    </row>
    <row r="27" spans="1:3" x14ac:dyDescent="0.35">
      <c r="A27" s="26" t="s">
        <v>24</v>
      </c>
      <c r="B27" s="27" t="s">
        <v>129</v>
      </c>
      <c r="C27" s="1" t="s">
        <v>145</v>
      </c>
    </row>
    <row r="28" spans="1:3" x14ac:dyDescent="0.35">
      <c r="A28" s="26" t="s">
        <v>25</v>
      </c>
      <c r="B28" s="27" t="s">
        <v>130</v>
      </c>
      <c r="C28" s="1" t="s">
        <v>145</v>
      </c>
    </row>
    <row r="29" spans="1:3" x14ac:dyDescent="0.35">
      <c r="A29" s="26" t="s">
        <v>26</v>
      </c>
      <c r="B29" s="27" t="s">
        <v>131</v>
      </c>
      <c r="C29" s="1" t="s">
        <v>145</v>
      </c>
    </row>
    <row r="30" spans="1:3" x14ac:dyDescent="0.35">
      <c r="A30" s="27" t="s">
        <v>108</v>
      </c>
      <c r="B30" s="27" t="s">
        <v>153</v>
      </c>
      <c r="C30" s="1" t="s">
        <v>145</v>
      </c>
    </row>
    <row r="31" spans="1:3" x14ac:dyDescent="0.35">
      <c r="A31" s="27" t="s">
        <v>109</v>
      </c>
      <c r="B31" s="27" t="s">
        <v>154</v>
      </c>
      <c r="C31" s="1" t="s">
        <v>145</v>
      </c>
    </row>
    <row r="32" spans="1:3" x14ac:dyDescent="0.35">
      <c r="A32" s="27" t="s">
        <v>110</v>
      </c>
      <c r="B32" s="27" t="s">
        <v>155</v>
      </c>
      <c r="C32" s="1" t="s">
        <v>145</v>
      </c>
    </row>
    <row r="33" spans="1:3" x14ac:dyDescent="0.35">
      <c r="A33" s="27" t="s">
        <v>111</v>
      </c>
      <c r="B33" s="27" t="s">
        <v>156</v>
      </c>
      <c r="C33" s="1" t="s">
        <v>145</v>
      </c>
    </row>
    <row r="34" spans="1:3" x14ac:dyDescent="0.35">
      <c r="A34" s="27" t="s">
        <v>112</v>
      </c>
      <c r="B34" s="27" t="s">
        <v>157</v>
      </c>
      <c r="C34" s="1" t="s">
        <v>145</v>
      </c>
    </row>
    <row r="35" spans="1:3" x14ac:dyDescent="0.35">
      <c r="A35" s="27" t="s">
        <v>113</v>
      </c>
      <c r="B35" s="27" t="s">
        <v>158</v>
      </c>
      <c r="C35" s="1" t="s">
        <v>145</v>
      </c>
    </row>
    <row r="36" spans="1:3" x14ac:dyDescent="0.35">
      <c r="A36" s="27" t="s">
        <v>114</v>
      </c>
      <c r="B36" s="27" t="s">
        <v>159</v>
      </c>
      <c r="C36" s="1" t="s">
        <v>145</v>
      </c>
    </row>
    <row r="37" spans="1:3" x14ac:dyDescent="0.35">
      <c r="A37" s="27" t="s">
        <v>115</v>
      </c>
      <c r="B37" s="27" t="s">
        <v>160</v>
      </c>
      <c r="C37" s="1" t="s"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Ali Reza Shahvaran</cp:lastModifiedBy>
  <dcterms:created xsi:type="dcterms:W3CDTF">2023-11-06T20:03:58Z</dcterms:created>
  <dcterms:modified xsi:type="dcterms:W3CDTF">2024-01-17T21:04:09Z</dcterms:modified>
</cp:coreProperties>
</file>