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Speaking" sheetId="2" r:id="rId5"/>
  </sheets>
  <definedNames/>
  <calcPr/>
</workbook>
</file>

<file path=xl/sharedStrings.xml><?xml version="1.0" encoding="utf-8"?>
<sst xmlns="http://schemas.openxmlformats.org/spreadsheetml/2006/main" count="116" uniqueCount="55">
  <si>
    <t>BCK91 PROBATION PERIOD EVALUATION REPORT</t>
  </si>
  <si>
    <t>Sl. No</t>
  </si>
  <si>
    <t xml:space="preserve">Name </t>
  </si>
  <si>
    <t>Technical side</t>
  </si>
  <si>
    <t>Listening (20)</t>
  </si>
  <si>
    <t>Reading (20)</t>
  </si>
  <si>
    <t>Writing (20)</t>
  </si>
  <si>
    <t>Speaking (40)</t>
  </si>
  <si>
    <t>Total (100)</t>
  </si>
  <si>
    <t>Feedback</t>
  </si>
  <si>
    <t>Muhammed Sifan K</t>
  </si>
  <si>
    <t>Above Average</t>
  </si>
  <si>
    <t>4 week probation</t>
  </si>
  <si>
    <t>Anisa Muneer</t>
  </si>
  <si>
    <t>Average</t>
  </si>
  <si>
    <t>Showing improvement</t>
  </si>
  <si>
    <t>Abis V</t>
  </si>
  <si>
    <t>Below Average</t>
  </si>
  <si>
    <t>Mohammed Ansif</t>
  </si>
  <si>
    <t>Aysha febin pullat</t>
  </si>
  <si>
    <t>Quit</t>
  </si>
  <si>
    <t>Muhammed Anas</t>
  </si>
  <si>
    <t>Muhammed Nazrudheen CN</t>
  </si>
  <si>
    <t>sahla V</t>
  </si>
  <si>
    <t>Najiya J.</t>
  </si>
  <si>
    <t>Rizana Faizal K.</t>
  </si>
  <si>
    <t>Mohammed Ashik C.</t>
  </si>
  <si>
    <t>Good</t>
  </si>
  <si>
    <t>Jyothika C. T</t>
  </si>
  <si>
    <t>Muhammed Hisham Dulfacker</t>
  </si>
  <si>
    <t>Minhaj Hameed</t>
  </si>
  <si>
    <t>Absent</t>
  </si>
  <si>
    <t>Minhaj M M</t>
  </si>
  <si>
    <t>Poor</t>
  </si>
  <si>
    <t>Munees T K</t>
  </si>
  <si>
    <t>Mohammed Afnas K K</t>
  </si>
  <si>
    <t>Muhamed Jabin K M</t>
  </si>
  <si>
    <t>Sudev</t>
  </si>
  <si>
    <t>Bilal PT</t>
  </si>
  <si>
    <t xml:space="preserve">BCK85 </t>
  </si>
  <si>
    <t>SIRAJUDHEEN M. K.</t>
  </si>
  <si>
    <t xml:space="preserve"> AJMAL SABITH E</t>
  </si>
  <si>
    <t>MUHAMMED RIZIN AZEEZ</t>
  </si>
  <si>
    <t>MUHAMMAD RASHID</t>
  </si>
  <si>
    <t xml:space="preserve">TOTAL NO. OF STUDENTS </t>
  </si>
  <si>
    <t>NO. OF STUDENTS QUALIFIED</t>
  </si>
  <si>
    <t>NO OF STUDENTS SUBJECT TO TERMINATION</t>
  </si>
  <si>
    <t>NO OF STUDENTS TO NEXT PROBATION</t>
  </si>
  <si>
    <t>NO OF STUDENTS ABSENT</t>
  </si>
  <si>
    <t>NO OF STUDENTS QUIT</t>
  </si>
  <si>
    <t>Fluency (10 )</t>
  </si>
  <si>
    <t>Grammatical range &amp; Accuracy (10)</t>
  </si>
  <si>
    <t>Pronuncitation &amp; clarity in thought (10)</t>
  </si>
  <si>
    <t>Body Language (10)</t>
  </si>
  <si>
    <t>Total (40)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</si>
</sst>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20.0"/>
      <color theme="1"/>
      <name val="Times New Roman"/>
    </font>
    <font/>
    <font>
      <b/>
      <sz val="16.0"/>
      <color theme="1"/>
      <name val="Times New Roman"/>
    </font>
    <font>
      <b/>
      <sz val="14.0"/>
      <color theme="1"/>
      <name val="Arial"/>
      <scheme val="minor"/>
    </font>
    <font>
      <sz val="13.0"/>
      <color theme="1"/>
      <name val="Times New Roman"/>
    </font>
    <font>
      <sz val="14.0"/>
      <color theme="1"/>
      <name val="Times New Roman"/>
    </font>
    <font>
      <color theme="1"/>
      <name val="Times New Roman"/>
    </font>
    <font>
      <color rgb="FF000000"/>
      <name val="Arial"/>
    </font>
    <font>
      <color theme="1"/>
      <name val="Arial"/>
      <scheme val="minor"/>
    </font>
    <font>
      <sz val="12.0"/>
      <color theme="1"/>
      <name val="Times New Roman"/>
    </font>
    <font>
      <sz val="15.0"/>
      <color theme="1"/>
      <name val="Times New Roman"/>
    </font>
    <font>
      <sz val="12.0"/>
      <color theme="1"/>
      <name val="Arial"/>
      <scheme val="minor"/>
    </font>
    <font>
      <sz val="9.0"/>
      <color rgb="FF000000"/>
      <name val="&quot;Google Sans Mono&quot;"/>
    </font>
    <font>
      <sz val="14.0"/>
      <color theme="1"/>
      <name val="&quot;Times New Roman&quot;"/>
    </font>
    <font>
      <b/>
      <sz val="14.0"/>
      <color theme="1"/>
      <name val="Times New Roman"/>
    </font>
    <font>
      <sz val="12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bottom"/>
    </xf>
    <xf borderId="4" fillId="0" fontId="4" numFmtId="0" xfId="0" applyAlignment="1" applyBorder="1" applyFont="1">
      <alignment readingOrder="0"/>
    </xf>
    <xf borderId="4" fillId="2" fontId="5" numFmtId="0" xfId="0" applyAlignment="1" applyBorder="1" applyFill="1" applyFont="1">
      <alignment horizontal="center" readingOrder="0"/>
    </xf>
    <xf borderId="4" fillId="2" fontId="6" numFmtId="0" xfId="0" applyAlignment="1" applyBorder="1" applyFont="1">
      <alignment horizontal="center" readingOrder="0"/>
    </xf>
    <xf borderId="4" fillId="2" fontId="7" numFmtId="0" xfId="0" applyAlignment="1" applyBorder="1" applyFont="1">
      <alignment horizontal="center" readingOrder="0" vertical="center"/>
    </xf>
    <xf borderId="4" fillId="2" fontId="7" numFmtId="0" xfId="0" applyAlignment="1" applyBorder="1" applyFont="1">
      <alignment horizontal="center" vertical="center"/>
    </xf>
    <xf borderId="0" fillId="2" fontId="8" numFmtId="0" xfId="0" applyAlignment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4" fillId="3" fontId="6" numFmtId="0" xfId="0" applyAlignment="1" applyBorder="1" applyFill="1" applyFont="1">
      <alignment horizontal="center" readingOrder="0"/>
    </xf>
    <xf borderId="4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readingOrder="0" shrinkToFit="0" vertical="center" wrapText="1"/>
    </xf>
    <xf borderId="0" fillId="3" fontId="9" numFmtId="0" xfId="0" applyFont="1"/>
    <xf borderId="4" fillId="0" fontId="10" numFmtId="0" xfId="0" applyAlignment="1" applyBorder="1" applyFont="1">
      <alignment horizontal="center" readingOrder="0" vertical="center"/>
    </xf>
    <xf borderId="4" fillId="3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vertical="center"/>
    </xf>
    <xf borderId="4" fillId="4" fontId="5" numFmtId="0" xfId="0" applyAlignment="1" applyBorder="1" applyFill="1" applyFont="1">
      <alignment horizontal="center" readingOrder="0"/>
    </xf>
    <xf borderId="4" fillId="4" fontId="6" numFmtId="0" xfId="0" applyAlignment="1" applyBorder="1" applyFont="1">
      <alignment horizontal="center" readingOrder="0"/>
    </xf>
    <xf borderId="4" fillId="4" fontId="10" numFmtId="0" xfId="0" applyAlignment="1" applyBorder="1" applyFont="1">
      <alignment horizontal="center" vertical="center"/>
    </xf>
    <xf borderId="4" fillId="4" fontId="7" numFmtId="0" xfId="0" applyAlignment="1" applyBorder="1" applyFont="1">
      <alignment horizontal="center" vertical="center"/>
    </xf>
    <xf borderId="4" fillId="4" fontId="9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center" readingOrder="0" vertical="center"/>
    </xf>
    <xf borderId="4" fillId="2" fontId="10" numFmtId="0" xfId="0" applyAlignment="1" applyBorder="1" applyFont="1">
      <alignment horizontal="center" vertical="center"/>
    </xf>
    <xf borderId="4" fillId="2" fontId="9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readingOrder="0"/>
    </xf>
    <xf borderId="4" fillId="3" fontId="10" numFmtId="0" xfId="0" applyAlignment="1" applyBorder="1" applyFont="1">
      <alignment horizontal="center" vertical="center"/>
    </xf>
    <xf borderId="4" fillId="4" fontId="10" numFmtId="0" xfId="0" applyAlignment="1" applyBorder="1" applyFont="1">
      <alignment horizontal="center" readingOrder="0" vertical="center"/>
    </xf>
    <xf borderId="4" fillId="5" fontId="5" numFmtId="0" xfId="0" applyAlignment="1" applyBorder="1" applyFill="1" applyFont="1">
      <alignment horizontal="center" readingOrder="0"/>
    </xf>
    <xf borderId="4" fillId="5" fontId="6" numFmtId="0" xfId="0" applyAlignment="1" applyBorder="1" applyFont="1">
      <alignment horizontal="center" readingOrder="0"/>
    </xf>
    <xf borderId="4" fillId="5" fontId="10" numFmtId="0" xfId="0" applyAlignment="1" applyBorder="1" applyFont="1">
      <alignment horizontal="center" vertical="center"/>
    </xf>
    <xf borderId="4" fillId="5" fontId="7" numFmtId="0" xfId="0" applyAlignment="1" applyBorder="1" applyFont="1">
      <alignment horizontal="center" vertical="center"/>
    </xf>
    <xf borderId="4" fillId="5" fontId="9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readingOrder="0"/>
    </xf>
    <xf borderId="4" fillId="0" fontId="12" numFmtId="0" xfId="0" applyAlignment="1" applyBorder="1" applyFont="1">
      <alignment horizontal="center" readingOrder="0" vertical="center"/>
    </xf>
    <xf borderId="4" fillId="2" fontId="11" numFmtId="0" xfId="0" applyAlignment="1" applyBorder="1" applyFont="1">
      <alignment horizontal="center" readingOrder="0"/>
    </xf>
    <xf borderId="4" fillId="2" fontId="12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bottom"/>
    </xf>
    <xf borderId="4" fillId="2" fontId="10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center" readingOrder="0" vertical="center"/>
    </xf>
    <xf borderId="4" fillId="2" fontId="13" numFmtId="0" xfId="0" applyAlignment="1" applyBorder="1" applyFont="1">
      <alignment horizontal="center" readingOrder="0" vertical="center"/>
    </xf>
    <xf borderId="4" fillId="2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 readingOrder="0" vertical="center"/>
    </xf>
    <xf borderId="4" fillId="3" fontId="10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readingOrder="0" vertical="center"/>
    </xf>
    <xf borderId="4" fillId="3" fontId="13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/>
    </xf>
    <xf borderId="4" fillId="3" fontId="9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shrinkToFit="0" vertical="bottom" wrapText="1"/>
    </xf>
    <xf borderId="3" fillId="0" fontId="14" numFmtId="0" xfId="0" applyAlignment="1" applyBorder="1" applyFont="1">
      <alignment horizontal="center" readingOrder="0" vertical="bottom"/>
    </xf>
    <xf borderId="5" fillId="0" fontId="14" numFmtId="0" xfId="0" applyAlignment="1" applyBorder="1" applyFont="1">
      <alignment shrinkToFit="0" vertical="bottom" wrapText="1"/>
    </xf>
    <xf borderId="6" fillId="0" fontId="2" numFmtId="0" xfId="0" applyBorder="1" applyFont="1"/>
    <xf borderId="6" fillId="0" fontId="14" numFmtId="0" xfId="0" applyAlignment="1" applyBorder="1" applyFont="1">
      <alignment horizontal="center" readingOrder="0" vertical="bottom"/>
    </xf>
    <xf borderId="4" fillId="3" fontId="15" numFmtId="0" xfId="0" applyAlignment="1" applyBorder="1" applyFont="1">
      <alignment horizontal="center" vertical="bottom"/>
    </xf>
    <xf borderId="4" fillId="3" fontId="15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horizontal="center" shrinkToFit="0" vertical="bottom" wrapText="1"/>
    </xf>
    <xf borderId="4" fillId="3" fontId="10" numFmtId="0" xfId="0" applyAlignment="1" applyBorder="1" applyFont="1">
      <alignment horizontal="center" readingOrder="0"/>
    </xf>
    <xf borderId="4" fillId="3" fontId="10" numFmtId="0" xfId="0" applyAlignment="1" applyBorder="1" applyFont="1">
      <alignment horizontal="center"/>
    </xf>
    <xf borderId="0" fillId="3" fontId="10" numFmtId="0" xfId="0" applyAlignment="1" applyFont="1">
      <alignment horizontal="center" readingOrder="0"/>
    </xf>
    <xf borderId="0" fillId="3" fontId="10" numFmtId="0" xfId="0" applyAlignment="1" applyFont="1">
      <alignment horizontal="center"/>
    </xf>
    <xf borderId="0" fillId="3" fontId="10" numFmtId="0" xfId="0" applyAlignment="1" applyFont="1">
      <alignment horizontal="center" readingOrder="0" shrinkToFit="0" wrapText="1"/>
    </xf>
    <xf borderId="4" fillId="4" fontId="10" numFmtId="0" xfId="0" applyAlignment="1" applyBorder="1" applyFont="1">
      <alignment horizontal="center"/>
    </xf>
    <xf borderId="4" fillId="5" fontId="10" numFmtId="0" xfId="0" applyAlignment="1" applyBorder="1" applyFont="1">
      <alignment horizontal="center"/>
    </xf>
    <xf borderId="4" fillId="0" fontId="11" numFmtId="0" xfId="0" applyAlignment="1" applyBorder="1" applyFont="1">
      <alignment horizontal="center" vertical="bottom"/>
    </xf>
    <xf borderId="3" fillId="0" fontId="11" numFmtId="0" xfId="0" applyAlignment="1" applyBorder="1" applyFont="1">
      <alignment horizontal="center" vertical="bottom"/>
    </xf>
    <xf borderId="3" fillId="3" fontId="5" numFmtId="0" xfId="0" applyAlignment="1" applyBorder="1" applyFont="1">
      <alignment horizontal="center" readingOrder="0" vertical="bottom"/>
    </xf>
    <xf borderId="3" fillId="0" fontId="16" numFmtId="0" xfId="0" applyAlignment="1" applyBorder="1" applyFont="1">
      <alignment horizontal="center" readingOrder="0"/>
    </xf>
    <xf borderId="4" fillId="0" fontId="17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7" fillId="0" fontId="11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readingOrder="0" vertical="bottom"/>
    </xf>
    <xf borderId="6" fillId="0" fontId="16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4" fillId="3" fontId="10" numFmtId="0" xfId="0" applyAlignment="1" applyBorder="1" applyFont="1">
      <alignment horizontal="center"/>
    </xf>
    <xf borderId="4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34.25"/>
    <col customWidth="1" min="3" max="3" width="24.38"/>
    <col customWidth="1" min="4" max="4" width="24.75"/>
    <col customWidth="1" min="5" max="5" width="21.5"/>
    <col customWidth="1" min="6" max="6" width="20.75"/>
    <col customWidth="1" min="7" max="7" width="25.0"/>
    <col customWidth="1" min="8" max="8" width="24.0"/>
    <col customWidth="1" min="9" max="9" width="20.5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>
      <c r="A3" s="6">
        <v>1.0</v>
      </c>
      <c r="B3" s="7" t="s">
        <v>10</v>
      </c>
      <c r="C3" s="6" t="s">
        <v>11</v>
      </c>
      <c r="D3" s="8">
        <v>2.0</v>
      </c>
      <c r="E3" s="8">
        <v>9.0</v>
      </c>
      <c r="F3" s="8">
        <v>5.0</v>
      </c>
      <c r="G3" s="9">
        <f>IFERROR(__xludf.DUMMYFUNCTION("IMPORTRANGE(""1hy2rF2gnfgsLsb264jrBonhugacnPDJ-XLwpLWoLVEc"",""Speaking!G2"")"),18.0)</f>
        <v>18</v>
      </c>
      <c r="H3" s="9">
        <f t="shared" ref="H3:H22" si="1">SUM(D3:G3)</f>
        <v>34</v>
      </c>
      <c r="I3" s="10" t="s">
        <v>12</v>
      </c>
    </row>
    <row r="4">
      <c r="A4" s="11">
        <v>2.0</v>
      </c>
      <c r="B4" s="12" t="s">
        <v>13</v>
      </c>
      <c r="C4" s="11" t="s">
        <v>14</v>
      </c>
      <c r="D4" s="13">
        <v>12.0</v>
      </c>
      <c r="E4" s="13">
        <v>16.0</v>
      </c>
      <c r="F4" s="13">
        <v>10.5</v>
      </c>
      <c r="G4" s="14">
        <f>IFERROR(__xludf.DUMMYFUNCTION("IMPORTRANGE(""1hy2rF2gnfgsLsb264jrBonhugacnPDJ-XLwpLWoLVEc"",""Speaking!G3"")"),23.0)</f>
        <v>23</v>
      </c>
      <c r="H4" s="14">
        <f t="shared" si="1"/>
        <v>61.5</v>
      </c>
      <c r="I4" s="15" t="s">
        <v>15</v>
      </c>
    </row>
    <row r="5">
      <c r="A5" s="11">
        <v>3.0</v>
      </c>
      <c r="B5" s="12" t="s">
        <v>16</v>
      </c>
      <c r="C5" s="11" t="s">
        <v>17</v>
      </c>
      <c r="D5" s="13">
        <v>11.0</v>
      </c>
      <c r="E5" s="13">
        <v>7.0</v>
      </c>
      <c r="F5" s="13">
        <v>7.0</v>
      </c>
      <c r="G5" s="14">
        <f>IFERROR(__xludf.DUMMYFUNCTION("IMPORTRANGE(""1hy2rF2gnfgsLsb264jrBonhugacnPDJ-XLwpLWoLVEc"",""Speaking!G4"")"),26.0)</f>
        <v>26</v>
      </c>
      <c r="H5" s="14">
        <f t="shared" si="1"/>
        <v>51</v>
      </c>
      <c r="I5" s="15" t="s">
        <v>15</v>
      </c>
      <c r="K5" s="16"/>
    </row>
    <row r="6">
      <c r="A6" s="11">
        <v>4.0</v>
      </c>
      <c r="B6" s="12" t="s">
        <v>18</v>
      </c>
      <c r="C6" s="11" t="s">
        <v>17</v>
      </c>
      <c r="D6" s="17">
        <v>16.0</v>
      </c>
      <c r="E6" s="18">
        <v>7.0</v>
      </c>
      <c r="F6" s="17">
        <v>10.0</v>
      </c>
      <c r="G6" s="14">
        <f>IFERROR(__xludf.DUMMYFUNCTION("IMPORTRANGE(""1hy2rF2gnfgsLsb264jrBonhugacnPDJ-XLwpLWoLVEc"",""Speaking!G5"")"),19.0)</f>
        <v>19</v>
      </c>
      <c r="H6" s="19">
        <f t="shared" si="1"/>
        <v>52</v>
      </c>
      <c r="I6" s="15" t="s">
        <v>15</v>
      </c>
    </row>
    <row r="7">
      <c r="A7" s="20">
        <v>5.0</v>
      </c>
      <c r="B7" s="21" t="s">
        <v>19</v>
      </c>
      <c r="C7" s="20" t="s">
        <v>20</v>
      </c>
      <c r="D7" s="22"/>
      <c r="E7" s="22"/>
      <c r="F7" s="22"/>
      <c r="G7" s="23">
        <f>IFERROR(__xludf.DUMMYFUNCTION("IMPORTRANGE(""1hy2rF2gnfgsLsb264jrBonhugacnPDJ-XLwpLWoLVEc"",""Speaking!G6"")"),0.0)</f>
        <v>0</v>
      </c>
      <c r="H7" s="22">
        <f t="shared" si="1"/>
        <v>0</v>
      </c>
      <c r="I7" s="24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6">
        <v>6.0</v>
      </c>
      <c r="B8" s="7" t="s">
        <v>21</v>
      </c>
      <c r="C8" s="6" t="s">
        <v>14</v>
      </c>
      <c r="D8" s="25">
        <v>10.0</v>
      </c>
      <c r="E8" s="25">
        <v>4.0</v>
      </c>
      <c r="F8" s="25">
        <v>5.0</v>
      </c>
      <c r="G8" s="9">
        <f>IFERROR(__xludf.DUMMYFUNCTION("IMPORTRANGE(""1hy2rF2gnfgsLsb264jrBonhugacnPDJ-XLwpLWoLVEc"",""Speaking!G7"")"),17.0)</f>
        <v>17</v>
      </c>
      <c r="H8" s="26">
        <f t="shared" si="1"/>
        <v>19</v>
      </c>
      <c r="I8" s="27" t="s">
        <v>12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6">
        <v>7.0</v>
      </c>
      <c r="B9" s="7" t="s">
        <v>22</v>
      </c>
      <c r="C9" s="6" t="s">
        <v>11</v>
      </c>
      <c r="D9" s="25">
        <v>6.0</v>
      </c>
      <c r="E9" s="25">
        <v>3.0</v>
      </c>
      <c r="F9" s="25">
        <v>4.0</v>
      </c>
      <c r="G9" s="9">
        <f>IFERROR(__xludf.DUMMYFUNCTION("IMPORTRANGE(""1hy2rF2gnfgsLsb264jrBonhugacnPDJ-XLwpLWoLVEc"",""Speaking!G8"")"),10.0)</f>
        <v>10</v>
      </c>
      <c r="H9" s="26">
        <f t="shared" si="1"/>
        <v>23</v>
      </c>
      <c r="I9" s="27" t="s">
        <v>12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1">
        <v>8.0</v>
      </c>
      <c r="B10" s="12" t="s">
        <v>23</v>
      </c>
      <c r="C10" s="11" t="s">
        <v>11</v>
      </c>
      <c r="D10" s="17">
        <v>17.0</v>
      </c>
      <c r="E10" s="17">
        <v>13.0</v>
      </c>
      <c r="F10" s="17">
        <v>8.0</v>
      </c>
      <c r="G10" s="14">
        <f>IFERROR(__xludf.DUMMYFUNCTION("IMPORTRANGE(""1hy2rF2gnfgsLsb264jrBonhugacnPDJ-XLwpLWoLVEc"",""Speaking!G9"")"),30.0)</f>
        <v>30</v>
      </c>
      <c r="H10" s="19">
        <f t="shared" si="1"/>
        <v>68</v>
      </c>
      <c r="I10" s="15" t="s">
        <v>15</v>
      </c>
    </row>
    <row r="11">
      <c r="A11" s="11">
        <v>9.0</v>
      </c>
      <c r="B11" s="12" t="s">
        <v>24</v>
      </c>
      <c r="C11" s="28" t="s">
        <v>17</v>
      </c>
      <c r="D11" s="18">
        <v>9.0</v>
      </c>
      <c r="E11" s="18">
        <v>9.0</v>
      </c>
      <c r="F11" s="18">
        <v>12.0</v>
      </c>
      <c r="G11" s="14">
        <f>IFERROR(__xludf.DUMMYFUNCTION("IMPORTRANGE(""1hy2rF2gnfgsLsb264jrBonhugacnPDJ-XLwpLWoLVEc"",""Speaking!G10"")"),30.0)</f>
        <v>30</v>
      </c>
      <c r="H11" s="29">
        <f t="shared" si="1"/>
        <v>60</v>
      </c>
      <c r="I11" s="15" t="s">
        <v>15</v>
      </c>
    </row>
    <row r="12">
      <c r="A12" s="11">
        <v>10.0</v>
      </c>
      <c r="B12" s="12" t="s">
        <v>25</v>
      </c>
      <c r="C12" s="28" t="s">
        <v>17</v>
      </c>
      <c r="D12" s="18">
        <v>14.0</v>
      </c>
      <c r="E12" s="18">
        <v>17.0</v>
      </c>
      <c r="F12" s="18">
        <v>7.0</v>
      </c>
      <c r="G12" s="14">
        <f>IFERROR(__xludf.DUMMYFUNCTION("IMPORTRANGE(""1hy2rF2gnfgsLsb264jrBonhugacnPDJ-XLwpLWoLVEc"",""Speaking!G11"")"),31.0)</f>
        <v>31</v>
      </c>
      <c r="H12" s="29">
        <f t="shared" si="1"/>
        <v>69</v>
      </c>
      <c r="I12" s="15" t="s">
        <v>15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6">
        <v>11.0</v>
      </c>
      <c r="B13" s="7" t="s">
        <v>26</v>
      </c>
      <c r="C13" s="6" t="s">
        <v>27</v>
      </c>
      <c r="D13" s="25">
        <v>7.0</v>
      </c>
      <c r="E13" s="25">
        <v>9.0</v>
      </c>
      <c r="F13" s="25">
        <v>7.0</v>
      </c>
      <c r="G13" s="9">
        <f>IFERROR(__xludf.DUMMYFUNCTION("IMPORTRANGE(""1hy2rF2gnfgsLsb264jrBonhugacnPDJ-XLwpLWoLVEc"",""Speaking!G12"")"),24.0)</f>
        <v>24</v>
      </c>
      <c r="H13" s="26">
        <f t="shared" si="1"/>
        <v>47</v>
      </c>
      <c r="I13" s="27" t="s">
        <v>12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6">
        <v>12.0</v>
      </c>
      <c r="B14" s="7" t="s">
        <v>28</v>
      </c>
      <c r="C14" s="6" t="s">
        <v>17</v>
      </c>
      <c r="D14" s="25">
        <v>7.0</v>
      </c>
      <c r="E14" s="25">
        <v>7.0</v>
      </c>
      <c r="F14" s="25">
        <v>8.0</v>
      </c>
      <c r="G14" s="9">
        <f>IFERROR(__xludf.DUMMYFUNCTION("IMPORTRANGE(""1hy2rF2gnfgsLsb264jrBonhugacnPDJ-XLwpLWoLVEc"",""Speaking!G13"")"),21.0)</f>
        <v>21</v>
      </c>
      <c r="H14" s="26">
        <f t="shared" si="1"/>
        <v>43</v>
      </c>
      <c r="I14" s="27" t="s">
        <v>12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0">
        <v>13.0</v>
      </c>
      <c r="B15" s="21" t="s">
        <v>29</v>
      </c>
      <c r="C15" s="20" t="s">
        <v>20</v>
      </c>
      <c r="D15" s="22"/>
      <c r="E15" s="30"/>
      <c r="F15" s="22"/>
      <c r="G15" s="23">
        <f>IFERROR(__xludf.DUMMYFUNCTION("IMPORTRANGE(""1hy2rF2gnfgsLsb264jrBonhugacnPDJ-XLwpLWoLVEc"",""Speaking!G14"")"),0.0)</f>
        <v>0</v>
      </c>
      <c r="H15" s="22">
        <f t="shared" si="1"/>
        <v>0</v>
      </c>
      <c r="I15" s="24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31">
        <v>14.0</v>
      </c>
      <c r="B16" s="32" t="s">
        <v>30</v>
      </c>
      <c r="C16" s="31" t="s">
        <v>31</v>
      </c>
      <c r="D16" s="33"/>
      <c r="E16" s="33"/>
      <c r="F16" s="33"/>
      <c r="G16" s="34">
        <f>IFERROR(__xludf.DUMMYFUNCTION("IMPORTRANGE(""1hy2rF2gnfgsLsb264jrBonhugacnPDJ-XLwpLWoLVEc"",""Speaking!G15"")"),0.0)</f>
        <v>0</v>
      </c>
      <c r="H16" s="33">
        <f t="shared" si="1"/>
        <v>0</v>
      </c>
      <c r="I16" s="3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1">
        <v>15.0</v>
      </c>
      <c r="B17" s="12" t="s">
        <v>32</v>
      </c>
      <c r="C17" s="28" t="s">
        <v>33</v>
      </c>
      <c r="D17" s="18">
        <v>16.0</v>
      </c>
      <c r="E17" s="18">
        <v>15.0</v>
      </c>
      <c r="F17" s="18">
        <v>8.0</v>
      </c>
      <c r="G17" s="14">
        <f>IFERROR(__xludf.DUMMYFUNCTION("IMPORTRANGE(""1hy2rF2gnfgsLsb264jrBonhugacnPDJ-XLwpLWoLVEc"",""Speaking!G16"")"),23.5)</f>
        <v>23.5</v>
      </c>
      <c r="H17" s="29">
        <f t="shared" si="1"/>
        <v>62.5</v>
      </c>
      <c r="I17" s="15" t="s">
        <v>15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6">
        <v>16.0</v>
      </c>
      <c r="B18" s="7" t="s">
        <v>34</v>
      </c>
      <c r="C18" s="6" t="s">
        <v>14</v>
      </c>
      <c r="D18" s="25">
        <v>10.0</v>
      </c>
      <c r="E18" s="25">
        <v>8.0</v>
      </c>
      <c r="F18" s="25">
        <v>7.0</v>
      </c>
      <c r="G18" s="9">
        <f>IFERROR(__xludf.DUMMYFUNCTION("IMPORTRANGE(""1hy2rF2gnfgsLsb264jrBonhugacnPDJ-XLwpLWoLVEc"",""Speaking!G17"")"),22.0)</f>
        <v>22</v>
      </c>
      <c r="H18" s="26">
        <f t="shared" si="1"/>
        <v>47</v>
      </c>
      <c r="I18" s="27" t="s">
        <v>12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6">
        <v>17.0</v>
      </c>
      <c r="B19" s="7" t="s">
        <v>35</v>
      </c>
      <c r="C19" s="6" t="s">
        <v>17</v>
      </c>
      <c r="D19" s="25">
        <v>5.0</v>
      </c>
      <c r="E19" s="25">
        <v>6.0</v>
      </c>
      <c r="F19" s="25">
        <v>5.0</v>
      </c>
      <c r="G19" s="9">
        <f>IFERROR(__xludf.DUMMYFUNCTION("IMPORTRANGE(""1hy2rF2gnfgsLsb264jrBonhugacnPDJ-XLwpLWoLVEc"",""Speaking!G18"")"),8.0)</f>
        <v>8</v>
      </c>
      <c r="H19" s="26">
        <f t="shared" si="1"/>
        <v>24</v>
      </c>
      <c r="I19" s="27" t="s">
        <v>12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20">
        <v>18.0</v>
      </c>
      <c r="B20" s="21" t="s">
        <v>36</v>
      </c>
      <c r="C20" s="20" t="s">
        <v>20</v>
      </c>
      <c r="D20" s="22"/>
      <c r="E20" s="22"/>
      <c r="F20" s="22"/>
      <c r="G20" s="23">
        <f>IFERROR(__xludf.DUMMYFUNCTION("IMPORTRANGE(""1hy2rF2gnfgsLsb264jrBonhugacnPDJ-XLwpLWoLVEc"",""Speaking!G19"")"),0.0)</f>
        <v>0</v>
      </c>
      <c r="H20" s="22">
        <f t="shared" si="1"/>
        <v>0</v>
      </c>
      <c r="I20" s="2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36">
        <v>19.0</v>
      </c>
      <c r="B21" s="36" t="s">
        <v>37</v>
      </c>
      <c r="C21" s="28" t="s">
        <v>17</v>
      </c>
      <c r="D21" s="37">
        <v>18.0</v>
      </c>
      <c r="E21" s="37">
        <v>12.0</v>
      </c>
      <c r="F21" s="37">
        <v>8.5</v>
      </c>
      <c r="G21" s="14">
        <f>IFERROR(__xludf.DUMMYFUNCTION("IMPORTRANGE(""1hy2rF2gnfgsLsb264jrBonhugacnPDJ-XLwpLWoLVEc"",""Speaking!G20"")"),23.0)</f>
        <v>23</v>
      </c>
      <c r="H21" s="19">
        <f t="shared" si="1"/>
        <v>61.5</v>
      </c>
      <c r="I21" s="15" t="s">
        <v>15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38">
        <v>20.0</v>
      </c>
      <c r="B22" s="38" t="s">
        <v>38</v>
      </c>
      <c r="C22" s="6" t="s">
        <v>14</v>
      </c>
      <c r="D22" s="39">
        <v>5.0</v>
      </c>
      <c r="E22" s="39">
        <v>5.0</v>
      </c>
      <c r="F22" s="39">
        <v>6.0</v>
      </c>
      <c r="G22" s="9">
        <f>IFERROR(__xludf.DUMMYFUNCTION("IMPORTRANGE(""1hy2rF2gnfgsLsb264jrBonhugacnPDJ-XLwpLWoLVEc"",""Speaking!G21"")"),20.5)</f>
        <v>20.5</v>
      </c>
      <c r="H22" s="26">
        <f t="shared" si="1"/>
        <v>16</v>
      </c>
      <c r="I22" s="27" t="s">
        <v>12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40" t="s">
        <v>39</v>
      </c>
      <c r="B23" s="2"/>
      <c r="C23" s="2"/>
      <c r="D23" s="2"/>
      <c r="E23" s="2"/>
      <c r="F23" s="2"/>
      <c r="G23" s="2"/>
      <c r="H23" s="3"/>
    </row>
    <row r="24">
      <c r="A24" s="27">
        <v>1.0</v>
      </c>
      <c r="B24" s="41" t="s">
        <v>40</v>
      </c>
      <c r="C24" s="42" t="s">
        <v>27</v>
      </c>
      <c r="D24" s="27">
        <v>15.0</v>
      </c>
      <c r="E24" s="27">
        <v>10.0</v>
      </c>
      <c r="F24" s="27">
        <v>5.0</v>
      </c>
      <c r="G24" s="43">
        <v>18.5</v>
      </c>
      <c r="H24" s="44">
        <f t="shared" ref="H24:H27" si="2">SUM(D24:G24)</f>
        <v>48.5</v>
      </c>
      <c r="I24" s="27" t="s">
        <v>12</v>
      </c>
    </row>
    <row r="25">
      <c r="A25" s="27">
        <v>2.0</v>
      </c>
      <c r="B25" s="41" t="s">
        <v>41</v>
      </c>
      <c r="C25" s="42" t="s">
        <v>27</v>
      </c>
      <c r="D25" s="27">
        <v>9.0</v>
      </c>
      <c r="E25" s="27">
        <v>5.0</v>
      </c>
      <c r="F25" s="27">
        <v>5.0</v>
      </c>
      <c r="G25" s="43">
        <v>18.5</v>
      </c>
      <c r="H25" s="44">
        <f t="shared" si="2"/>
        <v>37.5</v>
      </c>
      <c r="I25" s="27" t="s">
        <v>12</v>
      </c>
    </row>
    <row r="26">
      <c r="A26" s="45">
        <v>3.0</v>
      </c>
      <c r="B26" s="46" t="s">
        <v>42</v>
      </c>
      <c r="C26" s="47" t="s">
        <v>11</v>
      </c>
      <c r="D26" s="45">
        <v>14.0</v>
      </c>
      <c r="E26" s="45">
        <v>14.0</v>
      </c>
      <c r="F26" s="45">
        <v>11.0</v>
      </c>
      <c r="G26" s="48">
        <v>24.5</v>
      </c>
      <c r="H26" s="49">
        <f t="shared" si="2"/>
        <v>63.5</v>
      </c>
      <c r="I26" s="15" t="s">
        <v>15</v>
      </c>
    </row>
    <row r="27">
      <c r="A27" s="45">
        <v>4.0</v>
      </c>
      <c r="B27" s="46" t="s">
        <v>43</v>
      </c>
      <c r="C27" s="47" t="s">
        <v>14</v>
      </c>
      <c r="D27" s="50">
        <v>15.0</v>
      </c>
      <c r="E27" s="45">
        <v>6.0</v>
      </c>
      <c r="F27" s="45">
        <v>7.0</v>
      </c>
      <c r="G27" s="48">
        <v>22.0</v>
      </c>
      <c r="H27" s="49">
        <f t="shared" si="2"/>
        <v>50</v>
      </c>
      <c r="I27" s="15" t="s">
        <v>15</v>
      </c>
    </row>
    <row r="31">
      <c r="C31" s="51" t="s">
        <v>44</v>
      </c>
      <c r="D31" s="3"/>
      <c r="E31" s="52">
        <v>24.0</v>
      </c>
    </row>
    <row r="32">
      <c r="C32" s="53" t="s">
        <v>45</v>
      </c>
      <c r="D32" s="54"/>
      <c r="E32" s="55">
        <v>10.0</v>
      </c>
    </row>
    <row r="33">
      <c r="C33" s="53" t="s">
        <v>46</v>
      </c>
      <c r="D33" s="54"/>
      <c r="E33" s="55">
        <v>0.0</v>
      </c>
    </row>
    <row r="34">
      <c r="C34" s="53" t="s">
        <v>47</v>
      </c>
      <c r="D34" s="54"/>
      <c r="E34" s="55">
        <v>10.0</v>
      </c>
    </row>
    <row r="35">
      <c r="C35" s="53" t="s">
        <v>48</v>
      </c>
      <c r="D35" s="54"/>
      <c r="E35" s="55">
        <v>1.0</v>
      </c>
    </row>
    <row r="36">
      <c r="C36" s="53" t="s">
        <v>49</v>
      </c>
      <c r="D36" s="54"/>
      <c r="E36" s="55">
        <v>3.0</v>
      </c>
    </row>
  </sheetData>
  <mergeCells count="8">
    <mergeCell ref="A1:H1"/>
    <mergeCell ref="A23:H23"/>
    <mergeCell ref="C31:D31"/>
    <mergeCell ref="C32:D32"/>
    <mergeCell ref="C33:D33"/>
    <mergeCell ref="C34:D34"/>
    <mergeCell ref="C35:D35"/>
    <mergeCell ref="C36:D36"/>
  </mergeCells>
  <dataValidations>
    <dataValidation type="list" allowBlank="1" showErrorMessage="1" sqref="C3:C22 C24:C27">
      <formula1>"Poor,Below Average,Average,Above Average,Good,Quit,Terminated,Absent"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1.63"/>
    <col customWidth="1" min="3" max="3" width="21.88"/>
    <col customWidth="1" min="4" max="4" width="28.0"/>
    <col customWidth="1" min="5" max="5" width="28.88"/>
    <col customWidth="1" min="6" max="6" width="23.75"/>
    <col customWidth="1" min="7" max="7" width="32.0"/>
    <col customWidth="1" min="8" max="8" width="42.63"/>
  </cols>
  <sheetData>
    <row r="1">
      <c r="A1" s="56"/>
      <c r="B1" s="56" t="s">
        <v>2</v>
      </c>
      <c r="C1" s="57" t="s">
        <v>50</v>
      </c>
      <c r="D1" s="57" t="s">
        <v>51</v>
      </c>
      <c r="E1" s="57" t="s">
        <v>52</v>
      </c>
      <c r="F1" s="57" t="s">
        <v>53</v>
      </c>
      <c r="G1" s="57" t="s">
        <v>54</v>
      </c>
      <c r="H1" s="58"/>
    </row>
    <row r="2">
      <c r="A2" s="12">
        <v>1.0</v>
      </c>
      <c r="B2" s="12" t="s">
        <v>10</v>
      </c>
      <c r="C2" s="59">
        <v>4.0</v>
      </c>
      <c r="D2" s="59">
        <v>4.0</v>
      </c>
      <c r="E2" s="59">
        <v>6.0</v>
      </c>
      <c r="F2" s="59">
        <v>4.0</v>
      </c>
      <c r="G2" s="60">
        <f t="shared" ref="G2:G21" si="1">SUM(C2:F2)</f>
        <v>18</v>
      </c>
      <c r="H2" s="61"/>
    </row>
    <row r="3">
      <c r="A3" s="12">
        <v>2.0</v>
      </c>
      <c r="B3" s="12" t="s">
        <v>13</v>
      </c>
      <c r="C3" s="59">
        <v>6.0</v>
      </c>
      <c r="D3" s="59">
        <v>6.0</v>
      </c>
      <c r="E3" s="59">
        <v>6.0</v>
      </c>
      <c r="F3" s="59">
        <v>5.0</v>
      </c>
      <c r="G3" s="60">
        <f t="shared" si="1"/>
        <v>23</v>
      </c>
      <c r="H3" s="62"/>
    </row>
    <row r="4">
      <c r="A4" s="12">
        <v>3.0</v>
      </c>
      <c r="B4" s="12" t="s">
        <v>16</v>
      </c>
      <c r="C4" s="59">
        <v>6.0</v>
      </c>
      <c r="D4" s="59">
        <v>6.0</v>
      </c>
      <c r="E4" s="59">
        <v>7.0</v>
      </c>
      <c r="F4" s="59">
        <v>7.0</v>
      </c>
      <c r="G4" s="60">
        <f t="shared" si="1"/>
        <v>26</v>
      </c>
      <c r="H4" s="63"/>
    </row>
    <row r="5">
      <c r="A5" s="12">
        <v>4.0</v>
      </c>
      <c r="B5" s="12" t="s">
        <v>18</v>
      </c>
      <c r="C5" s="59">
        <v>4.0</v>
      </c>
      <c r="D5" s="59">
        <v>6.0</v>
      </c>
      <c r="E5" s="59">
        <v>5.0</v>
      </c>
      <c r="F5" s="59">
        <v>4.0</v>
      </c>
      <c r="G5" s="60">
        <f t="shared" si="1"/>
        <v>19</v>
      </c>
      <c r="H5" s="62"/>
    </row>
    <row r="6">
      <c r="A6" s="21">
        <v>5.0</v>
      </c>
      <c r="B6" s="21" t="s">
        <v>19</v>
      </c>
      <c r="C6" s="64"/>
      <c r="D6" s="64"/>
      <c r="E6" s="64"/>
      <c r="F6" s="64"/>
      <c r="G6" s="64">
        <f t="shared" si="1"/>
        <v>0</v>
      </c>
      <c r="H6" s="62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2">
        <v>6.0</v>
      </c>
      <c r="B7" s="12" t="s">
        <v>21</v>
      </c>
      <c r="C7" s="59">
        <v>4.0</v>
      </c>
      <c r="D7" s="59">
        <v>4.0</v>
      </c>
      <c r="E7" s="59">
        <v>5.0</v>
      </c>
      <c r="F7" s="59">
        <v>4.0</v>
      </c>
      <c r="G7" s="60">
        <f t="shared" si="1"/>
        <v>17</v>
      </c>
      <c r="H7" s="61"/>
    </row>
    <row r="8">
      <c r="A8" s="12">
        <v>7.0</v>
      </c>
      <c r="B8" s="12" t="s">
        <v>22</v>
      </c>
      <c r="C8" s="59">
        <v>2.0</v>
      </c>
      <c r="D8" s="59">
        <v>2.0</v>
      </c>
      <c r="E8" s="59">
        <v>2.0</v>
      </c>
      <c r="F8" s="59">
        <v>4.0</v>
      </c>
      <c r="G8" s="60">
        <f t="shared" si="1"/>
        <v>10</v>
      </c>
      <c r="H8" s="62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2">
        <v>8.0</v>
      </c>
      <c r="B9" s="12" t="s">
        <v>23</v>
      </c>
      <c r="C9" s="59">
        <v>7.0</v>
      </c>
      <c r="D9" s="59">
        <v>7.0</v>
      </c>
      <c r="E9" s="59">
        <v>8.0</v>
      </c>
      <c r="F9" s="59">
        <v>8.0</v>
      </c>
      <c r="G9" s="60">
        <f t="shared" si="1"/>
        <v>30</v>
      </c>
      <c r="H9" s="62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2">
        <v>9.0</v>
      </c>
      <c r="B10" s="12" t="s">
        <v>24</v>
      </c>
      <c r="C10" s="59">
        <v>7.0</v>
      </c>
      <c r="D10" s="59">
        <v>7.0</v>
      </c>
      <c r="E10" s="59">
        <v>8.0</v>
      </c>
      <c r="F10" s="59">
        <v>8.0</v>
      </c>
      <c r="G10" s="60">
        <f t="shared" si="1"/>
        <v>30</v>
      </c>
      <c r="H10" s="61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2">
        <v>10.0</v>
      </c>
      <c r="B11" s="12" t="s">
        <v>25</v>
      </c>
      <c r="C11" s="59">
        <v>8.0</v>
      </c>
      <c r="D11" s="59">
        <v>7.0</v>
      </c>
      <c r="E11" s="59">
        <v>8.0</v>
      </c>
      <c r="F11" s="59">
        <v>8.0</v>
      </c>
      <c r="G11" s="60">
        <f t="shared" si="1"/>
        <v>31</v>
      </c>
      <c r="H11" s="62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2">
        <v>11.0</v>
      </c>
      <c r="B12" s="12" t="s">
        <v>26</v>
      </c>
      <c r="C12" s="59">
        <v>6.0</v>
      </c>
      <c r="D12" s="59">
        <v>5.0</v>
      </c>
      <c r="E12" s="59">
        <v>6.0</v>
      </c>
      <c r="F12" s="59">
        <v>7.0</v>
      </c>
      <c r="G12" s="60">
        <f t="shared" si="1"/>
        <v>24</v>
      </c>
      <c r="H12" s="6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2">
        <v>12.0</v>
      </c>
      <c r="B13" s="12" t="s">
        <v>28</v>
      </c>
      <c r="C13" s="59">
        <v>6.0</v>
      </c>
      <c r="D13" s="59">
        <v>4.0</v>
      </c>
      <c r="E13" s="59">
        <v>5.0</v>
      </c>
      <c r="F13" s="59">
        <v>6.0</v>
      </c>
      <c r="G13" s="60">
        <f t="shared" si="1"/>
        <v>21</v>
      </c>
      <c r="H13" s="62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32">
        <v>13.0</v>
      </c>
      <c r="B14" s="21" t="s">
        <v>29</v>
      </c>
      <c r="C14" s="64"/>
      <c r="D14" s="64"/>
      <c r="E14" s="64"/>
      <c r="F14" s="64"/>
      <c r="G14" s="64">
        <f t="shared" si="1"/>
        <v>0</v>
      </c>
      <c r="H14" s="62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2">
        <v>14.0</v>
      </c>
      <c r="B15" s="32" t="s">
        <v>30</v>
      </c>
      <c r="C15" s="65"/>
      <c r="D15" s="65"/>
      <c r="E15" s="65"/>
      <c r="F15" s="65"/>
      <c r="G15" s="65">
        <f t="shared" si="1"/>
        <v>0</v>
      </c>
      <c r="H15" s="62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2">
        <v>15.0</v>
      </c>
      <c r="B16" s="12" t="s">
        <v>32</v>
      </c>
      <c r="C16" s="59">
        <v>5.5</v>
      </c>
      <c r="D16" s="59">
        <v>5.0</v>
      </c>
      <c r="E16" s="59">
        <v>6.0</v>
      </c>
      <c r="F16" s="59">
        <v>7.0</v>
      </c>
      <c r="G16" s="60">
        <f t="shared" si="1"/>
        <v>23.5</v>
      </c>
      <c r="H16" s="62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2">
        <v>16.0</v>
      </c>
      <c r="B17" s="12" t="s">
        <v>34</v>
      </c>
      <c r="C17" s="59">
        <v>5.0</v>
      </c>
      <c r="D17" s="59">
        <v>5.0</v>
      </c>
      <c r="E17" s="59">
        <v>6.0</v>
      </c>
      <c r="F17" s="59">
        <v>6.0</v>
      </c>
      <c r="G17" s="60">
        <f t="shared" si="1"/>
        <v>22</v>
      </c>
      <c r="H17" s="61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2">
        <v>17.0</v>
      </c>
      <c r="B18" s="12" t="s">
        <v>35</v>
      </c>
      <c r="C18" s="59">
        <v>2.0</v>
      </c>
      <c r="D18" s="59">
        <v>2.0</v>
      </c>
      <c r="E18" s="59">
        <v>2.0</v>
      </c>
      <c r="F18" s="59">
        <v>2.0</v>
      </c>
      <c r="G18" s="60">
        <f t="shared" si="1"/>
        <v>8</v>
      </c>
      <c r="H18" s="61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32">
        <v>18.0</v>
      </c>
      <c r="B19" s="21" t="s">
        <v>36</v>
      </c>
      <c r="C19" s="64"/>
      <c r="D19" s="64"/>
      <c r="E19" s="64"/>
      <c r="F19" s="64"/>
      <c r="G19" s="64">
        <f t="shared" si="1"/>
        <v>0</v>
      </c>
      <c r="H19" s="62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66">
        <v>19.0</v>
      </c>
      <c r="B20" s="67" t="s">
        <v>37</v>
      </c>
      <c r="C20" s="68">
        <v>5.5</v>
      </c>
      <c r="D20" s="69">
        <v>5.0</v>
      </c>
      <c r="E20" s="69">
        <v>6.0</v>
      </c>
      <c r="F20" s="69">
        <v>6.5</v>
      </c>
      <c r="G20" s="70">
        <f t="shared" si="1"/>
        <v>23</v>
      </c>
      <c r="H20" s="71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72">
        <v>20.0</v>
      </c>
      <c r="B21" s="73" t="s">
        <v>38</v>
      </c>
      <c r="C21" s="74">
        <v>4.0</v>
      </c>
      <c r="D21" s="75">
        <v>6.0</v>
      </c>
      <c r="E21" s="75">
        <v>4.0</v>
      </c>
      <c r="F21" s="75">
        <v>6.5</v>
      </c>
      <c r="G21" s="70">
        <f t="shared" si="1"/>
        <v>20.5</v>
      </c>
      <c r="H21" s="71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" t="s">
        <v>39</v>
      </c>
      <c r="B22" s="2"/>
      <c r="C22" s="2"/>
      <c r="D22" s="2"/>
      <c r="E22" s="2"/>
      <c r="F22" s="2"/>
      <c r="G22" s="2"/>
      <c r="H22" s="3"/>
    </row>
    <row r="23">
      <c r="A23" s="76">
        <v>1.0</v>
      </c>
      <c r="B23" s="77" t="s">
        <v>40</v>
      </c>
      <c r="C23" s="28">
        <v>4.5</v>
      </c>
      <c r="D23" s="76">
        <v>4.0</v>
      </c>
      <c r="E23" s="76">
        <v>5.0</v>
      </c>
      <c r="F23" s="76">
        <v>5.0</v>
      </c>
      <c r="G23" s="49">
        <f t="shared" ref="G23:G26" si="2">SUM(C23:F23)</f>
        <v>18.5</v>
      </c>
      <c r="H23" s="78"/>
    </row>
    <row r="24">
      <c r="A24" s="76">
        <v>2.0</v>
      </c>
      <c r="B24" s="77" t="s">
        <v>41</v>
      </c>
      <c r="C24" s="28">
        <v>4.5</v>
      </c>
      <c r="D24" s="76">
        <v>4.0</v>
      </c>
      <c r="E24" s="76">
        <v>5.0</v>
      </c>
      <c r="F24" s="76">
        <v>5.0</v>
      </c>
      <c r="G24" s="49">
        <f t="shared" si="2"/>
        <v>18.5</v>
      </c>
      <c r="H24" s="78"/>
    </row>
    <row r="25">
      <c r="A25" s="76">
        <v>3.0</v>
      </c>
      <c r="B25" s="77" t="s">
        <v>42</v>
      </c>
      <c r="C25" s="28">
        <v>5.5</v>
      </c>
      <c r="D25" s="76">
        <v>5.5</v>
      </c>
      <c r="E25" s="76">
        <v>6.0</v>
      </c>
      <c r="F25" s="76">
        <v>7.5</v>
      </c>
      <c r="G25" s="49">
        <f t="shared" si="2"/>
        <v>24.5</v>
      </c>
      <c r="H25" s="78"/>
    </row>
    <row r="26">
      <c r="A26" s="76">
        <v>4.0</v>
      </c>
      <c r="B26" s="77" t="s">
        <v>43</v>
      </c>
      <c r="C26" s="28">
        <v>5.0</v>
      </c>
      <c r="D26" s="76">
        <v>5.0</v>
      </c>
      <c r="E26" s="76">
        <v>6.0</v>
      </c>
      <c r="F26" s="76">
        <v>6.0</v>
      </c>
      <c r="G26" s="49">
        <f t="shared" si="2"/>
        <v>22</v>
      </c>
      <c r="H26" s="78"/>
    </row>
  </sheetData>
  <mergeCells count="1">
    <mergeCell ref="A22:H22"/>
  </mergeCells>
  <drawing r:id="rId1"/>
</worksheet>
</file>