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fileSharing readOnlyRecommended="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2052\Desktop\"/>
    </mc:Choice>
  </mc:AlternateContent>
  <xr:revisionPtr revIDLastSave="0" documentId="8_{B1BA8E60-0E55-4F91-A112-EC0896B0D8DB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To print" sheetId="5" r:id="rId1"/>
    <sheet name="Inventory" sheetId="2" r:id="rId2"/>
    <sheet name="T Cell Tetramers" sheetId="6" r:id="rId3"/>
    <sheet name="B Cell Tetramers" sheetId="7" r:id="rId4"/>
  </sheets>
  <definedNames>
    <definedName name="_xlnm.Print_Area" localSheetId="3">'B Cell Tetramers'!$A$1:$G$61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7" i="2" l="1"/>
  <c r="H216" i="2"/>
  <c r="H215" i="2"/>
  <c r="H214" i="2"/>
  <c r="H213" i="2"/>
  <c r="H212" i="2"/>
  <c r="H211" i="2"/>
  <c r="H208" i="2"/>
  <c r="H210" i="2"/>
  <c r="H209" i="2"/>
  <c r="H207" i="2"/>
  <c r="H206" i="2"/>
  <c r="H205" i="2"/>
  <c r="H204" i="2"/>
  <c r="H378" i="2"/>
  <c r="H203" i="2"/>
  <c r="H202" i="2"/>
  <c r="H201" i="2"/>
  <c r="H200" i="2"/>
  <c r="J48" i="5"/>
  <c r="H375" i="2"/>
  <c r="I375" i="2" s="1"/>
  <c r="H607" i="2"/>
  <c r="I607" i="2" s="1"/>
  <c r="H699" i="2"/>
  <c r="I699" i="2" s="1"/>
  <c r="H705" i="2"/>
  <c r="I705" i="2" s="1"/>
  <c r="H510" i="2"/>
  <c r="I510" i="2" s="1"/>
  <c r="H598" i="2"/>
  <c r="I598" i="2" s="1"/>
  <c r="H469" i="2"/>
  <c r="I469" i="2" s="1"/>
  <c r="H463" i="2"/>
  <c r="I463" i="2" s="1"/>
  <c r="H457" i="2"/>
  <c r="I457" i="2" s="1"/>
  <c r="H455" i="2"/>
  <c r="I455" i="2" s="1"/>
  <c r="H576" i="2"/>
  <c r="I576" i="2" s="1"/>
  <c r="H731" i="2"/>
  <c r="I731" i="2" s="1"/>
  <c r="H368" i="2"/>
  <c r="I368" i="2" s="1"/>
  <c r="H364" i="2"/>
  <c r="I364" i="2" s="1"/>
  <c r="H440" i="2"/>
  <c r="I440" i="2" s="1"/>
  <c r="H405" i="2"/>
  <c r="I405" i="2" s="1"/>
  <c r="H404" i="2"/>
  <c r="I404" i="2" s="1"/>
  <c r="H400" i="2"/>
  <c r="I400" i="2" s="1"/>
  <c r="H358" i="2"/>
  <c r="I358" i="2" s="1"/>
  <c r="H230" i="2"/>
  <c r="I230" i="2" s="1"/>
  <c r="H228" i="2"/>
  <c r="I228" i="2" s="1"/>
  <c r="H186" i="2"/>
  <c r="I186" i="2" s="1"/>
  <c r="H75" i="2"/>
  <c r="I75" i="2" s="1"/>
  <c r="H73" i="2"/>
  <c r="I73" i="2" s="1"/>
  <c r="H53" i="2"/>
  <c r="I53" i="2" s="1"/>
  <c r="H28" i="2"/>
  <c r="I28" i="2" s="1"/>
  <c r="A29" i="5"/>
  <c r="M2" i="5" s="1"/>
  <c r="B16" i="5"/>
  <c r="H16" i="5" s="1"/>
  <c r="B14" i="5"/>
  <c r="I14" i="5" s="1"/>
  <c r="B12" i="5"/>
  <c r="H12" i="5" s="1"/>
  <c r="B11" i="5"/>
  <c r="I11" i="5" s="1"/>
  <c r="B10" i="5"/>
  <c r="I10" i="5" s="1"/>
  <c r="B9" i="5"/>
  <c r="F9" i="5" s="1"/>
  <c r="B8" i="5"/>
  <c r="J8" i="5" s="1"/>
  <c r="B7" i="5"/>
  <c r="J7" i="5" s="1"/>
  <c r="B6" i="5"/>
  <c r="J6" i="5" s="1"/>
  <c r="B5" i="5"/>
  <c r="H5" i="5" s="1"/>
  <c r="B4" i="5"/>
  <c r="G4" i="5" s="1"/>
  <c r="B3" i="5"/>
  <c r="G3" i="5" s="1"/>
  <c r="B21" i="5"/>
  <c r="I21" i="5" s="1"/>
  <c r="B20" i="5"/>
  <c r="I20" i="5" s="1"/>
  <c r="B19" i="5"/>
  <c r="J19" i="5" s="1"/>
  <c r="B18" i="5"/>
  <c r="G18" i="5" s="1"/>
  <c r="B17" i="5"/>
  <c r="I17" i="5" s="1"/>
  <c r="B15" i="5"/>
  <c r="I15" i="5" s="1"/>
  <c r="B13" i="5"/>
  <c r="G13" i="5" s="1"/>
  <c r="B2" i="5"/>
  <c r="I2" i="5" s="1"/>
  <c r="H199" i="2"/>
  <c r="I199" i="2" s="1"/>
  <c r="R14" i="2"/>
  <c r="R9" i="2"/>
  <c r="R10" i="2"/>
  <c r="R11" i="2"/>
  <c r="R13" i="2"/>
  <c r="R12" i="2"/>
  <c r="H524" i="2"/>
  <c r="I524" i="2" s="1"/>
  <c r="H525" i="2"/>
  <c r="I525" i="2" s="1"/>
  <c r="H552" i="2"/>
  <c r="I552" i="2" s="1"/>
  <c r="H51" i="2"/>
  <c r="I51" i="2" s="1"/>
  <c r="H282" i="2"/>
  <c r="I282" i="2" s="1"/>
  <c r="H281" i="2"/>
  <c r="I281" i="2" s="1"/>
  <c r="H50" i="2"/>
  <c r="I50" i="2" s="1"/>
  <c r="H554" i="2"/>
  <c r="I554" i="2" s="1"/>
  <c r="H49" i="2"/>
  <c r="I49" i="2" s="1"/>
  <c r="H553" i="2"/>
  <c r="I553" i="2" s="1"/>
  <c r="H569" i="2"/>
  <c r="I569" i="2" s="1"/>
  <c r="H288" i="2"/>
  <c r="I288" i="2" s="1"/>
  <c r="H62" i="2"/>
  <c r="I62" i="2" s="1"/>
  <c r="H568" i="2"/>
  <c r="I568" i="2" s="1"/>
  <c r="H69" i="2"/>
  <c r="I69" i="2" s="1"/>
  <c r="H80" i="2"/>
  <c r="I80" i="2" s="1"/>
  <c r="H81" i="2"/>
  <c r="I81" i="2" s="1"/>
  <c r="H70" i="2"/>
  <c r="I70" i="2" s="1"/>
  <c r="H71" i="2"/>
  <c r="I71" i="2" s="1"/>
  <c r="H63" i="2"/>
  <c r="I63" i="2" s="1"/>
  <c r="H82" i="2"/>
  <c r="I82" i="2" s="1"/>
  <c r="H83" i="2"/>
  <c r="I83" i="2" s="1"/>
  <c r="H76" i="2"/>
  <c r="I76" i="2" s="1"/>
  <c r="H68" i="2"/>
  <c r="I68" i="2" s="1"/>
  <c r="H79" i="2"/>
  <c r="I79" i="2" s="1"/>
  <c r="H74" i="2"/>
  <c r="I74" i="2" s="1"/>
  <c r="H64" i="2"/>
  <c r="I64" i="2" s="1"/>
  <c r="H78" i="2"/>
  <c r="I78" i="2" s="1"/>
  <c r="H77" i="2"/>
  <c r="I77" i="2" s="1"/>
  <c r="H65" i="2"/>
  <c r="I65" i="2" s="1"/>
  <c r="H66" i="2"/>
  <c r="I66" i="2" s="1"/>
  <c r="H72" i="2"/>
  <c r="I72" i="2" s="1"/>
  <c r="H67" i="2"/>
  <c r="I67" i="2" s="1"/>
  <c r="H289" i="2"/>
  <c r="I289" i="2" s="1"/>
  <c r="H592" i="2"/>
  <c r="I592" i="2" s="1"/>
  <c r="H108" i="2"/>
  <c r="I108" i="2" s="1"/>
  <c r="H608" i="2"/>
  <c r="I608" i="2" s="1"/>
  <c r="H119" i="2"/>
  <c r="I119" i="2" s="1"/>
  <c r="H123" i="2"/>
  <c r="I123" i="2" s="1"/>
  <c r="H121" i="2"/>
  <c r="I121" i="2" s="1"/>
  <c r="H125" i="2"/>
  <c r="I125" i="2" s="1"/>
  <c r="H127" i="2"/>
  <c r="I127" i="2" s="1"/>
  <c r="H609" i="2"/>
  <c r="I609" i="2" s="1"/>
  <c r="H120" i="2"/>
  <c r="I120" i="2" s="1"/>
  <c r="H309" i="2"/>
  <c r="I309" i="2" s="1"/>
  <c r="H126" i="2"/>
  <c r="I126" i="2" s="1"/>
  <c r="H124" i="2"/>
  <c r="I124" i="2" s="1"/>
  <c r="H122" i="2"/>
  <c r="I122" i="2" s="1"/>
  <c r="H610" i="2"/>
  <c r="I610" i="2" s="1"/>
  <c r="H247" i="2"/>
  <c r="I247" i="2" s="1"/>
  <c r="H465" i="2"/>
  <c r="I465" i="2" s="1"/>
  <c r="H468" i="2"/>
  <c r="I468" i="2" s="1"/>
  <c r="H470" i="2"/>
  <c r="I470" i="2" s="1"/>
  <c r="H7" i="2"/>
  <c r="I7" i="2" s="1"/>
  <c r="H471" i="2"/>
  <c r="I471" i="2" s="1"/>
  <c r="H8" i="2"/>
  <c r="I8" i="2" s="1"/>
  <c r="H466" i="2"/>
  <c r="I466" i="2" s="1"/>
  <c r="H467" i="2"/>
  <c r="I467" i="2" s="1"/>
  <c r="H473" i="2"/>
  <c r="I473" i="2" s="1"/>
  <c r="H248" i="2"/>
  <c r="I248" i="2" s="1"/>
  <c r="H475" i="2"/>
  <c r="I475" i="2" s="1"/>
  <c r="H474" i="2"/>
  <c r="I474" i="2" s="1"/>
  <c r="H11" i="2"/>
  <c r="I11" i="2" s="1"/>
  <c r="H476" i="2"/>
  <c r="I476" i="2" s="1"/>
  <c r="H9" i="2"/>
  <c r="I9" i="2" s="1"/>
  <c r="H472" i="2"/>
  <c r="I472" i="2" s="1"/>
  <c r="H10" i="2"/>
  <c r="I10" i="2" s="1"/>
  <c r="H494" i="2"/>
  <c r="I494" i="2" s="1"/>
  <c r="H497" i="2"/>
  <c r="I497" i="2" s="1"/>
  <c r="H504" i="2"/>
  <c r="I504" i="2" s="1"/>
  <c r="H509" i="2"/>
  <c r="I509" i="2" s="1"/>
  <c r="H507" i="2"/>
  <c r="I507" i="2" s="1"/>
  <c r="H512" i="2"/>
  <c r="I512" i="2" s="1"/>
  <c r="H513" i="2"/>
  <c r="I513" i="2" s="1"/>
  <c r="H26" i="2"/>
  <c r="I26" i="2" s="1"/>
  <c r="H508" i="2"/>
  <c r="I508" i="2" s="1"/>
  <c r="H27" i="2"/>
  <c r="I27" i="2" s="1"/>
  <c r="H511" i="2"/>
  <c r="I511" i="2" s="1"/>
  <c r="H505" i="2"/>
  <c r="I505" i="2" s="1"/>
  <c r="H30" i="2"/>
  <c r="I30" i="2" s="1"/>
  <c r="H258" i="2"/>
  <c r="I258" i="2" s="1"/>
  <c r="H506" i="2"/>
  <c r="I506" i="2" s="1"/>
  <c r="H29" i="2"/>
  <c r="I29" i="2" s="1"/>
  <c r="H272" i="2"/>
  <c r="I272" i="2" s="1"/>
  <c r="H35" i="2"/>
  <c r="I35" i="2" s="1"/>
  <c r="H273" i="2"/>
  <c r="I273" i="2" s="1"/>
  <c r="H529" i="2"/>
  <c r="I529" i="2" s="1"/>
  <c r="H37" i="2"/>
  <c r="I37" i="2" s="1"/>
  <c r="H36" i="2"/>
  <c r="I36" i="2" s="1"/>
  <c r="H530" i="2"/>
  <c r="I530" i="2" s="1"/>
  <c r="H531" i="2"/>
  <c r="I531" i="2" s="1"/>
  <c r="H38" i="2"/>
  <c r="I38" i="2" s="1"/>
  <c r="H532" i="2"/>
  <c r="I532" i="2" s="1"/>
  <c r="H39" i="2"/>
  <c r="I39" i="2" s="1"/>
  <c r="H275" i="2"/>
  <c r="I275" i="2" s="1"/>
  <c r="H41" i="2"/>
  <c r="I41" i="2" s="1"/>
  <c r="H533" i="2"/>
  <c r="I533" i="2" s="1"/>
  <c r="H42" i="2"/>
  <c r="I42" i="2" s="1"/>
  <c r="H40" i="2"/>
  <c r="I40" i="2" s="1"/>
  <c r="H537" i="2"/>
  <c r="I537" i="2" s="1"/>
  <c r="H536" i="2"/>
  <c r="I536" i="2" s="1"/>
  <c r="H547" i="2"/>
  <c r="I547" i="2" s="1"/>
  <c r="H548" i="2"/>
  <c r="I548" i="2" s="1"/>
  <c r="H546" i="2"/>
  <c r="I546" i="2" s="1"/>
  <c r="H551" i="2"/>
  <c r="I551" i="2" s="1"/>
  <c r="H549" i="2"/>
  <c r="I549" i="2" s="1"/>
  <c r="H550" i="2"/>
  <c r="I550" i="2" s="1"/>
  <c r="H555" i="2"/>
  <c r="I555" i="2" s="1"/>
  <c r="H556" i="2"/>
  <c r="I556" i="2" s="1"/>
  <c r="H52" i="2"/>
  <c r="I52" i="2" s="1"/>
  <c r="H558" i="2"/>
  <c r="I558" i="2" s="1"/>
  <c r="H54" i="2"/>
  <c r="I54" i="2" s="1"/>
  <c r="H181" i="2"/>
  <c r="I181" i="2" s="1"/>
  <c r="H182" i="2"/>
  <c r="I182" i="2" s="1"/>
  <c r="H684" i="2"/>
  <c r="I684" i="2" s="1"/>
  <c r="H343" i="2"/>
  <c r="I343" i="2" s="1"/>
  <c r="H623" i="2"/>
  <c r="I623" i="2" s="1"/>
  <c r="H313" i="2"/>
  <c r="I313" i="2" s="1"/>
  <c r="H624" i="2"/>
  <c r="I624" i="2" s="1"/>
  <c r="H562" i="2"/>
  <c r="I562" i="2" s="1"/>
  <c r="H563" i="2"/>
  <c r="I563" i="2" s="1"/>
  <c r="H566" i="2"/>
  <c r="I566" i="2" s="1"/>
  <c r="H564" i="2"/>
  <c r="I564" i="2" s="1"/>
  <c r="H565" i="2"/>
  <c r="I565" i="2" s="1"/>
  <c r="H60" i="2"/>
  <c r="I60" i="2" s="1"/>
  <c r="H567" i="2"/>
  <c r="I567" i="2" s="1"/>
  <c r="H61" i="2"/>
  <c r="I61" i="2" s="1"/>
  <c r="H287" i="2"/>
  <c r="I287" i="2" s="1"/>
  <c r="H290" i="2"/>
  <c r="I290" i="2" s="1"/>
  <c r="H291" i="2"/>
  <c r="I291" i="2" s="1"/>
  <c r="H570" i="2"/>
  <c r="I570" i="2" s="1"/>
  <c r="H292" i="2"/>
  <c r="I292" i="2" s="1"/>
  <c r="H293" i="2"/>
  <c r="I293" i="2" s="1"/>
  <c r="H84" i="2"/>
  <c r="I84" i="2" s="1"/>
  <c r="H85" i="2"/>
  <c r="I85" i="2" s="1"/>
  <c r="H571" i="2"/>
  <c r="I571" i="2" s="1"/>
  <c r="H89" i="2"/>
  <c r="I89" i="2" s="1"/>
  <c r="H86" i="2"/>
  <c r="I86" i="2" s="1"/>
  <c r="H87" i="2"/>
  <c r="I87" i="2" s="1"/>
  <c r="H88" i="2"/>
  <c r="I88" i="2" s="1"/>
  <c r="H577" i="2"/>
  <c r="I577" i="2" s="1"/>
  <c r="H297" i="2"/>
  <c r="I297" i="2" s="1"/>
  <c r="H104" i="2"/>
  <c r="I104" i="2" s="1"/>
  <c r="H107" i="2"/>
  <c r="I107" i="2" s="1"/>
  <c r="H581" i="2"/>
  <c r="I581" i="2" s="1"/>
  <c r="H103" i="2"/>
  <c r="I103" i="2" s="1"/>
  <c r="H575" i="2"/>
  <c r="I575" i="2" s="1"/>
  <c r="H106" i="2"/>
  <c r="I106" i="2" s="1"/>
  <c r="H105" i="2"/>
  <c r="I105" i="2" s="1"/>
  <c r="H580" i="2"/>
  <c r="I580" i="2" s="1"/>
  <c r="H578" i="2"/>
  <c r="I578" i="2" s="1"/>
  <c r="H298" i="2"/>
  <c r="I298" i="2" s="1"/>
  <c r="H579" i="2"/>
  <c r="I579" i="2" s="1"/>
  <c r="H299" i="2"/>
  <c r="I299" i="2" s="1"/>
  <c r="H573" i="2"/>
  <c r="I573" i="2" s="1"/>
  <c r="H90" i="2"/>
  <c r="I90" i="2" s="1"/>
  <c r="H93" i="2"/>
  <c r="I93" i="2" s="1"/>
  <c r="H294" i="2"/>
  <c r="I294" i="2" s="1"/>
  <c r="H94" i="2"/>
  <c r="I94" i="2" s="1"/>
  <c r="H92" i="2"/>
  <c r="I92" i="2" s="1"/>
  <c r="H91" i="2"/>
  <c r="I91" i="2" s="1"/>
  <c r="H574" i="2"/>
  <c r="I574" i="2" s="1"/>
  <c r="H95" i="2"/>
  <c r="I95" i="2" s="1"/>
  <c r="H102" i="2"/>
  <c r="I102" i="2" s="1"/>
  <c r="H296" i="2"/>
  <c r="I296" i="2" s="1"/>
  <c r="H96" i="2"/>
  <c r="I96" i="2" s="1"/>
  <c r="H97" i="2"/>
  <c r="I97" i="2" s="1"/>
  <c r="H98" i="2"/>
  <c r="I98" i="2" s="1"/>
  <c r="H295" i="2"/>
  <c r="I295" i="2" s="1"/>
  <c r="H100" i="2"/>
  <c r="I100" i="2" s="1"/>
  <c r="H101" i="2"/>
  <c r="I101" i="2" s="1"/>
  <c r="H99" i="2"/>
  <c r="I99" i="2" s="1"/>
  <c r="H572" i="2"/>
  <c r="I572" i="2" s="1"/>
  <c r="H582" i="2"/>
  <c r="I582" i="2" s="1"/>
  <c r="H583" i="2"/>
  <c r="I583" i="2" s="1"/>
  <c r="H586" i="2"/>
  <c r="I586" i="2" s="1"/>
  <c r="H588" i="2"/>
  <c r="I588" i="2" s="1"/>
  <c r="H585" i="2"/>
  <c r="I585" i="2" s="1"/>
  <c r="H584" i="2"/>
  <c r="I584" i="2" s="1"/>
  <c r="H587" i="2"/>
  <c r="I587" i="2" s="1"/>
  <c r="H590" i="2"/>
  <c r="I590" i="2" s="1"/>
  <c r="H589" i="2"/>
  <c r="I589" i="2" s="1"/>
  <c r="H591" i="2"/>
  <c r="I591" i="2" s="1"/>
  <c r="H593" i="2"/>
  <c r="I593" i="2" s="1"/>
  <c r="H594" i="2"/>
  <c r="I594" i="2" s="1"/>
  <c r="H595" i="2"/>
  <c r="I595" i="2" s="1"/>
  <c r="H109" i="2"/>
  <c r="I109" i="2" s="1"/>
  <c r="H111" i="2"/>
  <c r="I111" i="2" s="1"/>
  <c r="H300" i="2"/>
  <c r="I300" i="2" s="1"/>
  <c r="H110" i="2"/>
  <c r="I110" i="2" s="1"/>
  <c r="H112" i="2"/>
  <c r="I112" i="2" s="1"/>
  <c r="H114" i="2"/>
  <c r="I114" i="2" s="1"/>
  <c r="H113" i="2"/>
  <c r="I113" i="2" s="1"/>
  <c r="H301" i="2"/>
  <c r="I301" i="2" s="1"/>
  <c r="H302" i="2"/>
  <c r="I302" i="2" s="1"/>
  <c r="H116" i="2"/>
  <c r="I116" i="2" s="1"/>
  <c r="H115" i="2"/>
  <c r="I115" i="2" s="1"/>
  <c r="H596" i="2"/>
  <c r="I596" i="2" s="1"/>
  <c r="H597" i="2"/>
  <c r="I597" i="2" s="1"/>
  <c r="H600" i="2"/>
  <c r="I600" i="2" s="1"/>
  <c r="H599" i="2"/>
  <c r="I599" i="2" s="1"/>
  <c r="H303" i="2"/>
  <c r="I303" i="2" s="1"/>
  <c r="H117" i="2"/>
  <c r="I117" i="2" s="1"/>
  <c r="H601" i="2"/>
  <c r="I601" i="2" s="1"/>
  <c r="H603" i="2"/>
  <c r="I603" i="2" s="1"/>
  <c r="H304" i="2"/>
  <c r="I304" i="2" s="1"/>
  <c r="H308" i="2"/>
  <c r="I308" i="2" s="1"/>
  <c r="H305" i="2"/>
  <c r="I305" i="2" s="1"/>
  <c r="H307" i="2"/>
  <c r="I307" i="2" s="1"/>
  <c r="H306" i="2"/>
  <c r="I306" i="2" s="1"/>
  <c r="H602" i="2"/>
  <c r="I602" i="2" s="1"/>
  <c r="H604" i="2"/>
  <c r="I604" i="2" s="1"/>
  <c r="H344" i="2"/>
  <c r="I344" i="2" s="1"/>
  <c r="H345" i="2"/>
  <c r="I345" i="2" s="1"/>
  <c r="H178" i="2"/>
  <c r="I178" i="2" s="1"/>
  <c r="H606" i="2"/>
  <c r="I606" i="2" s="1"/>
  <c r="H605" i="2"/>
  <c r="I605" i="2" s="1"/>
  <c r="H118" i="2"/>
  <c r="I118" i="2" s="1"/>
  <c r="H611" i="2"/>
  <c r="I611" i="2" s="1"/>
  <c r="H612" i="2"/>
  <c r="I612" i="2" s="1"/>
  <c r="H613" i="2"/>
  <c r="I613" i="2" s="1"/>
  <c r="H310" i="2"/>
  <c r="I310" i="2" s="1"/>
  <c r="H616" i="2"/>
  <c r="I616" i="2" s="1"/>
  <c r="H614" i="2"/>
  <c r="I614" i="2" s="1"/>
  <c r="H618" i="2"/>
  <c r="I618" i="2" s="1"/>
  <c r="H617" i="2"/>
  <c r="I617" i="2" s="1"/>
  <c r="H615" i="2"/>
  <c r="I615" i="2" s="1"/>
  <c r="H619" i="2"/>
  <c r="I619" i="2" s="1"/>
  <c r="H620" i="2"/>
  <c r="I620" i="2" s="1"/>
  <c r="H128" i="2"/>
  <c r="I128" i="2" s="1"/>
  <c r="H621" i="2"/>
  <c r="I621" i="2" s="1"/>
  <c r="H129" i="2"/>
  <c r="I129" i="2" s="1"/>
  <c r="H622" i="2"/>
  <c r="I622" i="2" s="1"/>
  <c r="H130" i="2"/>
  <c r="I130" i="2" s="1"/>
  <c r="H131" i="2"/>
  <c r="I131" i="2" s="1"/>
  <c r="H311" i="2"/>
  <c r="I311" i="2" s="1"/>
  <c r="H312" i="2"/>
  <c r="I312" i="2" s="1"/>
  <c r="H2" i="2"/>
  <c r="I2" i="2" s="1"/>
  <c r="H4" i="2"/>
  <c r="I4" i="2" s="1"/>
  <c r="H5" i="2"/>
  <c r="I5" i="2" s="1"/>
  <c r="H6" i="2"/>
  <c r="I6" i="2" s="1"/>
  <c r="H458" i="2"/>
  <c r="I458" i="2" s="1"/>
  <c r="H3" i="2"/>
  <c r="I3" i="2" s="1"/>
  <c r="H241" i="2"/>
  <c r="I241" i="2" s="1"/>
  <c r="H460" i="2"/>
  <c r="I460" i="2" s="1"/>
  <c r="H461" i="2"/>
  <c r="I461" i="2" s="1"/>
  <c r="H459" i="2"/>
  <c r="I459" i="2" s="1"/>
  <c r="H242" i="2"/>
  <c r="I242" i="2" s="1"/>
  <c r="H243" i="2"/>
  <c r="I243" i="2" s="1"/>
  <c r="H462" i="2"/>
  <c r="I462" i="2" s="1"/>
  <c r="H244" i="2"/>
  <c r="I244" i="2" s="1"/>
  <c r="H246" i="2"/>
  <c r="I246" i="2" s="1"/>
  <c r="H245" i="2"/>
  <c r="I245" i="2" s="1"/>
  <c r="H464" i="2"/>
  <c r="I464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12" i="2"/>
  <c r="I12" i="2" s="1"/>
  <c r="H249" i="2"/>
  <c r="I249" i="2" s="1"/>
  <c r="H250" i="2"/>
  <c r="I250" i="2" s="1"/>
  <c r="H483" i="2"/>
  <c r="I483" i="2" s="1"/>
  <c r="H251" i="2"/>
  <c r="I251" i="2" s="1"/>
  <c r="H484" i="2"/>
  <c r="I484" i="2" s="1"/>
  <c r="H18" i="2"/>
  <c r="I18" i="2" s="1"/>
  <c r="H16" i="2"/>
  <c r="I16" i="2" s="1"/>
  <c r="H15" i="2"/>
  <c r="I15" i="2" s="1"/>
  <c r="H17" i="2"/>
  <c r="I17" i="2" s="1"/>
  <c r="H14" i="2"/>
  <c r="I14" i="2" s="1"/>
  <c r="H487" i="2"/>
  <c r="I487" i="2" s="1"/>
  <c r="H19" i="2"/>
  <c r="I19" i="2" s="1"/>
  <c r="H486" i="2"/>
  <c r="I486" i="2" s="1"/>
  <c r="H485" i="2"/>
  <c r="I485" i="2" s="1"/>
  <c r="H488" i="2"/>
  <c r="I488" i="2" s="1"/>
  <c r="H489" i="2"/>
  <c r="I489" i="2" s="1"/>
  <c r="H252" i="2"/>
  <c r="I252" i="2" s="1"/>
  <c r="H490" i="2"/>
  <c r="I490" i="2" s="1"/>
  <c r="H492" i="2"/>
  <c r="I492" i="2" s="1"/>
  <c r="H493" i="2"/>
  <c r="I493" i="2" s="1"/>
  <c r="H491" i="2"/>
  <c r="I491" i="2" s="1"/>
  <c r="H495" i="2"/>
  <c r="I495" i="2" s="1"/>
  <c r="H20" i="2"/>
  <c r="I20" i="2" s="1"/>
  <c r="H21" i="2"/>
  <c r="I21" i="2" s="1"/>
  <c r="H496" i="2"/>
  <c r="I496" i="2" s="1"/>
  <c r="H259" i="2"/>
  <c r="I259" i="2" s="1"/>
  <c r="H268" i="2"/>
  <c r="I268" i="2" s="1"/>
  <c r="H34" i="2"/>
  <c r="I34" i="2" s="1"/>
  <c r="H270" i="2"/>
  <c r="I270" i="2" s="1"/>
  <c r="H526" i="2"/>
  <c r="I526" i="2" s="1"/>
  <c r="H269" i="2"/>
  <c r="I269" i="2" s="1"/>
  <c r="H271" i="2"/>
  <c r="I271" i="2" s="1"/>
  <c r="H274" i="2"/>
  <c r="I274" i="2" s="1"/>
  <c r="H528" i="2"/>
  <c r="I528" i="2" s="1"/>
  <c r="H534" i="2"/>
  <c r="I534" i="2" s="1"/>
  <c r="H535" i="2"/>
  <c r="I535" i="2" s="1"/>
  <c r="H539" i="2"/>
  <c r="I539" i="2" s="1"/>
  <c r="H278" i="2"/>
  <c r="I278" i="2" s="1"/>
  <c r="H276" i="2"/>
  <c r="I276" i="2" s="1"/>
  <c r="H277" i="2"/>
  <c r="I277" i="2" s="1"/>
  <c r="H540" i="2"/>
  <c r="I540" i="2" s="1"/>
  <c r="H279" i="2"/>
  <c r="I279" i="2" s="1"/>
  <c r="H44" i="2"/>
  <c r="I44" i="2" s="1"/>
  <c r="H45" i="2"/>
  <c r="I45" i="2" s="1"/>
  <c r="H541" i="2"/>
  <c r="I541" i="2" s="1"/>
  <c r="H542" i="2"/>
  <c r="I542" i="2" s="1"/>
  <c r="H543" i="2"/>
  <c r="I543" i="2" s="1"/>
  <c r="H280" i="2"/>
  <c r="I280" i="2" s="1"/>
  <c r="H544" i="2"/>
  <c r="I544" i="2" s="1"/>
  <c r="H545" i="2"/>
  <c r="I545" i="2" s="1"/>
  <c r="H46" i="2"/>
  <c r="I46" i="2" s="1"/>
  <c r="H47" i="2"/>
  <c r="I47" i="2" s="1"/>
  <c r="H48" i="2"/>
  <c r="I48" i="2" s="1"/>
  <c r="H557" i="2"/>
  <c r="I557" i="2" s="1"/>
  <c r="H559" i="2"/>
  <c r="I559" i="2" s="1"/>
  <c r="H561" i="2"/>
  <c r="I561" i="2" s="1"/>
  <c r="H285" i="2"/>
  <c r="I285" i="2" s="1"/>
  <c r="H286" i="2"/>
  <c r="I286" i="2" s="1"/>
  <c r="H57" i="2"/>
  <c r="I57" i="2" s="1"/>
  <c r="H58" i="2"/>
  <c r="I58" i="2" s="1"/>
  <c r="H59" i="2"/>
  <c r="I59" i="2" s="1"/>
  <c r="H370" i="2"/>
  <c r="I370" i="2" s="1"/>
  <c r="H338" i="2"/>
  <c r="I338" i="2" s="1"/>
  <c r="H172" i="2"/>
  <c r="I172" i="2" s="1"/>
  <c r="H348" i="2"/>
  <c r="I348" i="2" s="1"/>
  <c r="H689" i="2"/>
  <c r="I689" i="2" s="1"/>
  <c r="H690" i="2"/>
  <c r="I690" i="2" s="1"/>
  <c r="H691" i="2"/>
  <c r="I691" i="2" s="1"/>
  <c r="H349" i="2"/>
  <c r="I349" i="2" s="1"/>
  <c r="H179" i="2"/>
  <c r="I179" i="2" s="1"/>
  <c r="H145" i="2"/>
  <c r="I145" i="2" s="1"/>
  <c r="H144" i="2"/>
  <c r="I144" i="2" s="1"/>
  <c r="H146" i="2"/>
  <c r="I146" i="2" s="1"/>
  <c r="H143" i="2"/>
  <c r="I143" i="2" s="1"/>
  <c r="H633" i="2"/>
  <c r="I633" i="2" s="1"/>
  <c r="H177" i="2"/>
  <c r="I177" i="2" s="1"/>
  <c r="H340" i="2"/>
  <c r="I340" i="2" s="1"/>
  <c r="H341" i="2"/>
  <c r="I341" i="2" s="1"/>
  <c r="H176" i="2"/>
  <c r="I176" i="2" s="1"/>
  <c r="H342" i="2"/>
  <c r="I342" i="2" s="1"/>
  <c r="H683" i="2"/>
  <c r="I683" i="2" s="1"/>
  <c r="H682" i="2"/>
  <c r="I682" i="2" s="1"/>
  <c r="H681" i="2"/>
  <c r="I681" i="2" s="1"/>
  <c r="H677" i="2"/>
  <c r="I677" i="2" s="1"/>
  <c r="H173" i="2"/>
  <c r="I173" i="2" s="1"/>
  <c r="H678" i="2"/>
  <c r="I678" i="2" s="1"/>
  <c r="H174" i="2"/>
  <c r="I174" i="2" s="1"/>
  <c r="H175" i="2"/>
  <c r="I175" i="2" s="1"/>
  <c r="H679" i="2"/>
  <c r="I679" i="2" s="1"/>
  <c r="H707" i="2"/>
  <c r="I707" i="2" s="1"/>
  <c r="H183" i="2"/>
  <c r="I183" i="2" s="1"/>
  <c r="H184" i="2"/>
  <c r="I184" i="2" s="1"/>
  <c r="H151" i="2"/>
  <c r="I151" i="2" s="1"/>
  <c r="H150" i="2"/>
  <c r="I150" i="2" s="1"/>
  <c r="H314" i="2"/>
  <c r="I314" i="2" s="1"/>
  <c r="H635" i="2"/>
  <c r="I635" i="2" s="1"/>
  <c r="H676" i="2"/>
  <c r="I676" i="2" s="1"/>
  <c r="H197" i="2"/>
  <c r="I197" i="2" s="1"/>
  <c r="H371" i="2"/>
  <c r="I371" i="2" s="1"/>
  <c r="H637" i="2"/>
  <c r="I637" i="2" s="1"/>
  <c r="H239" i="2"/>
  <c r="I239" i="2" s="1"/>
  <c r="H674" i="2"/>
  <c r="I674" i="2" s="1"/>
  <c r="H353" i="2"/>
  <c r="I353" i="2" s="1"/>
  <c r="H354" i="2"/>
  <c r="I354" i="2" s="1"/>
  <c r="H693" i="2"/>
  <c r="I693" i="2" s="1"/>
  <c r="H694" i="2"/>
  <c r="I694" i="2" s="1"/>
  <c r="H393" i="2"/>
  <c r="I393" i="2" s="1"/>
  <c r="H392" i="2"/>
  <c r="I392" i="2" s="1"/>
  <c r="H456" i="2"/>
  <c r="I456" i="2" s="1"/>
  <c r="H367" i="2"/>
  <c r="I367" i="2" s="1"/>
  <c r="H366" i="2"/>
  <c r="I366" i="2" s="1"/>
  <c r="H695" i="2"/>
  <c r="I695" i="2" s="1"/>
  <c r="H43" i="2"/>
  <c r="I43" i="2" s="1"/>
  <c r="H13" i="2"/>
  <c r="I13" i="2" s="1"/>
  <c r="H351" i="2"/>
  <c r="I351" i="2" s="1"/>
  <c r="H642" i="2"/>
  <c r="I642" i="2" s="1"/>
  <c r="H723" i="2"/>
  <c r="I723" i="2" s="1"/>
  <c r="H680" i="2"/>
  <c r="I680" i="2" s="1"/>
  <c r="H720" i="2"/>
  <c r="I720" i="2" s="1"/>
  <c r="H706" i="2"/>
  <c r="I706" i="2" s="1"/>
  <c r="H704" i="2"/>
  <c r="I704" i="2" s="1"/>
  <c r="H329" i="2"/>
  <c r="I329" i="2" s="1"/>
  <c r="H330" i="2"/>
  <c r="I330" i="2" s="1"/>
  <c r="H165" i="2"/>
  <c r="I165" i="2" s="1"/>
  <c r="H668" i="2"/>
  <c r="I668" i="2" s="1"/>
  <c r="H666" i="2"/>
  <c r="I666" i="2" s="1"/>
  <c r="H667" i="2"/>
  <c r="I667" i="2" s="1"/>
  <c r="H669" i="2"/>
  <c r="I669" i="2" s="1"/>
  <c r="H334" i="2"/>
  <c r="I334" i="2" s="1"/>
  <c r="H670" i="2"/>
  <c r="I670" i="2" s="1"/>
  <c r="H671" i="2"/>
  <c r="I671" i="2" s="1"/>
  <c r="H673" i="2"/>
  <c r="I673" i="2" s="1"/>
  <c r="H672" i="2"/>
  <c r="I672" i="2" s="1"/>
  <c r="H657" i="2"/>
  <c r="I657" i="2" s="1"/>
  <c r="H658" i="2"/>
  <c r="I658" i="2" s="1"/>
  <c r="H655" i="2"/>
  <c r="I655" i="2" s="1"/>
  <c r="H656" i="2"/>
  <c r="I656" i="2" s="1"/>
  <c r="H326" i="2"/>
  <c r="I326" i="2" s="1"/>
  <c r="H325" i="2"/>
  <c r="I325" i="2" s="1"/>
  <c r="H327" i="2"/>
  <c r="I327" i="2" s="1"/>
  <c r="H660" i="2"/>
  <c r="I660" i="2" s="1"/>
  <c r="H659" i="2"/>
  <c r="I659" i="2" s="1"/>
  <c r="H662" i="2"/>
  <c r="I662" i="2" s="1"/>
  <c r="H164" i="2"/>
  <c r="I164" i="2" s="1"/>
  <c r="H661" i="2"/>
  <c r="I661" i="2" s="1"/>
  <c r="H328" i="2"/>
  <c r="I328" i="2" s="1"/>
  <c r="H664" i="2"/>
  <c r="I664" i="2" s="1"/>
  <c r="H663" i="2"/>
  <c r="I663" i="2" s="1"/>
  <c r="H665" i="2"/>
  <c r="I665" i="2" s="1"/>
  <c r="H717" i="2"/>
  <c r="I717" i="2" s="1"/>
  <c r="H718" i="2"/>
  <c r="I718" i="2" s="1"/>
  <c r="H333" i="2"/>
  <c r="I333" i="2" s="1"/>
  <c r="H654" i="2"/>
  <c r="I654" i="2" s="1"/>
  <c r="H161" i="2"/>
  <c r="I161" i="2" s="1"/>
  <c r="H162" i="2"/>
  <c r="I162" i="2" s="1"/>
  <c r="H163" i="2"/>
  <c r="I163" i="2" s="1"/>
  <c r="H324" i="2"/>
  <c r="I324" i="2" s="1"/>
  <c r="H323" i="2"/>
  <c r="I323" i="2" s="1"/>
  <c r="H196" i="2"/>
  <c r="I196" i="2" s="1"/>
  <c r="H195" i="2"/>
  <c r="I195" i="2" s="1"/>
  <c r="H331" i="2"/>
  <c r="I331" i="2" s="1"/>
  <c r="H332" i="2"/>
  <c r="I332" i="2" s="1"/>
  <c r="H168" i="2"/>
  <c r="I168" i="2" s="1"/>
  <c r="H166" i="2"/>
  <c r="I166" i="2" s="1"/>
  <c r="H167" i="2"/>
  <c r="I167" i="2" s="1"/>
  <c r="H719" i="2"/>
  <c r="I719" i="2" s="1"/>
  <c r="H721" i="2"/>
  <c r="I721" i="2" s="1"/>
  <c r="H498" i="2"/>
  <c r="I498" i="2" s="1"/>
  <c r="H500" i="2"/>
  <c r="I500" i="2" s="1"/>
  <c r="H24" i="2"/>
  <c r="I24" i="2" s="1"/>
  <c r="H253" i="2"/>
  <c r="I253" i="2" s="1"/>
  <c r="H23" i="2"/>
  <c r="I23" i="2" s="1"/>
  <c r="H499" i="2"/>
  <c r="I499" i="2" s="1"/>
  <c r="H22" i="2"/>
  <c r="I22" i="2" s="1"/>
  <c r="H501" i="2"/>
  <c r="I501" i="2" s="1"/>
  <c r="H256" i="2"/>
  <c r="I256" i="2" s="1"/>
  <c r="H254" i="2"/>
  <c r="I254" i="2" s="1"/>
  <c r="H255" i="2"/>
  <c r="I255" i="2" s="1"/>
  <c r="H502" i="2"/>
  <c r="I502" i="2" s="1"/>
  <c r="H25" i="2"/>
  <c r="I25" i="2" s="1"/>
  <c r="H257" i="2"/>
  <c r="I257" i="2" s="1"/>
  <c r="H503" i="2"/>
  <c r="I503" i="2" s="1"/>
  <c r="H627" i="2"/>
  <c r="I627" i="2" s="1"/>
  <c r="H626" i="2"/>
  <c r="I626" i="2" s="1"/>
  <c r="H514" i="2"/>
  <c r="I514" i="2" s="1"/>
  <c r="H240" i="2"/>
  <c r="I240" i="2" s="1"/>
  <c r="H31" i="2"/>
  <c r="I31" i="2" s="1"/>
  <c r="H515" i="2"/>
  <c r="I515" i="2" s="1"/>
  <c r="H516" i="2"/>
  <c r="I516" i="2" s="1"/>
  <c r="H517" i="2"/>
  <c r="I517" i="2" s="1"/>
  <c r="H519" i="2"/>
  <c r="I519" i="2" s="1"/>
  <c r="H518" i="2"/>
  <c r="I518" i="2" s="1"/>
  <c r="H260" i="2"/>
  <c r="I260" i="2" s="1"/>
  <c r="H520" i="2"/>
  <c r="I520" i="2" s="1"/>
  <c r="H262" i="2"/>
  <c r="I262" i="2" s="1"/>
  <c r="H261" i="2"/>
  <c r="I261" i="2" s="1"/>
  <c r="H264" i="2"/>
  <c r="I264" i="2" s="1"/>
  <c r="H267" i="2"/>
  <c r="I267" i="2" s="1"/>
  <c r="H263" i="2"/>
  <c r="I263" i="2" s="1"/>
  <c r="H32" i="2"/>
  <c r="I32" i="2" s="1"/>
  <c r="H266" i="2"/>
  <c r="I266" i="2" s="1"/>
  <c r="H265" i="2"/>
  <c r="I265" i="2" s="1"/>
  <c r="H521" i="2"/>
  <c r="I521" i="2" s="1"/>
  <c r="H522" i="2"/>
  <c r="I522" i="2" s="1"/>
  <c r="H527" i="2"/>
  <c r="I527" i="2" s="1"/>
  <c r="H538" i="2"/>
  <c r="I538" i="2" s="1"/>
  <c r="H283" i="2"/>
  <c r="I283" i="2" s="1"/>
  <c r="H284" i="2"/>
  <c r="I284" i="2" s="1"/>
  <c r="H560" i="2"/>
  <c r="I560" i="2" s="1"/>
  <c r="H55" i="2"/>
  <c r="I55" i="2" s="1"/>
  <c r="H56" i="2"/>
  <c r="I56" i="2" s="1"/>
  <c r="H625" i="2"/>
  <c r="I625" i="2" s="1"/>
  <c r="H339" i="2"/>
  <c r="I339" i="2" s="1"/>
  <c r="H198" i="2"/>
  <c r="I198" i="2" s="1"/>
  <c r="H629" i="2"/>
  <c r="I629" i="2" s="1"/>
  <c r="H169" i="2"/>
  <c r="I169" i="2" s="1"/>
  <c r="H628" i="2"/>
  <c r="I628" i="2" s="1"/>
  <c r="H449" i="2"/>
  <c r="I449" i="2" s="1"/>
  <c r="H450" i="2"/>
  <c r="I450" i="2" s="1"/>
  <c r="H448" i="2"/>
  <c r="I448" i="2" s="1"/>
  <c r="H687" i="2"/>
  <c r="I687" i="2" s="1"/>
  <c r="H686" i="2"/>
  <c r="I686" i="2" s="1"/>
  <c r="H688" i="2"/>
  <c r="I688" i="2" s="1"/>
  <c r="H685" i="2"/>
  <c r="I685" i="2" s="1"/>
  <c r="H701" i="2"/>
  <c r="I701" i="2" s="1"/>
  <c r="H384" i="2"/>
  <c r="I384" i="2" s="1"/>
  <c r="H387" i="2"/>
  <c r="I387" i="2" s="1"/>
  <c r="H390" i="2"/>
  <c r="I390" i="2" s="1"/>
  <c r="H388" i="2"/>
  <c r="I388" i="2" s="1"/>
  <c r="H389" i="2"/>
  <c r="I389" i="2" s="1"/>
  <c r="H386" i="2"/>
  <c r="I386" i="2" s="1"/>
  <c r="H385" i="2"/>
  <c r="I385" i="2" s="1"/>
  <c r="H703" i="2"/>
  <c r="I703" i="2" s="1"/>
  <c r="H391" i="2"/>
  <c r="I391" i="2" s="1"/>
  <c r="H702" i="2"/>
  <c r="I702" i="2" s="1"/>
  <c r="H641" i="2"/>
  <c r="I641" i="2" s="1"/>
  <c r="H640" i="2"/>
  <c r="I640" i="2" s="1"/>
  <c r="H423" i="2"/>
  <c r="I423" i="2" s="1"/>
  <c r="H422" i="2"/>
  <c r="I422" i="2" s="1"/>
  <c r="H420" i="2"/>
  <c r="I420" i="2" s="1"/>
  <c r="H421" i="2"/>
  <c r="I421" i="2" s="1"/>
  <c r="H227" i="2"/>
  <c r="I227" i="2" s="1"/>
  <c r="H225" i="2"/>
  <c r="I225" i="2" s="1"/>
  <c r="H226" i="2"/>
  <c r="I226" i="2" s="1"/>
  <c r="H424" i="2"/>
  <c r="I424" i="2" s="1"/>
  <c r="H425" i="2"/>
  <c r="I425" i="2" s="1"/>
  <c r="H426" i="2"/>
  <c r="I426" i="2" s="1"/>
  <c r="H427" i="2"/>
  <c r="I427" i="2" s="1"/>
  <c r="H435" i="2"/>
  <c r="I435" i="2" s="1"/>
  <c r="H436" i="2"/>
  <c r="I436" i="2" s="1"/>
  <c r="H431" i="2"/>
  <c r="I431" i="2" s="1"/>
  <c r="H429" i="2"/>
  <c r="I429" i="2" s="1"/>
  <c r="H430" i="2"/>
  <c r="I430" i="2" s="1"/>
  <c r="H432" i="2"/>
  <c r="I432" i="2" s="1"/>
  <c r="H428" i="2"/>
  <c r="I428" i="2" s="1"/>
  <c r="H434" i="2"/>
  <c r="I434" i="2" s="1"/>
  <c r="H433" i="2"/>
  <c r="I433" i="2" s="1"/>
  <c r="H229" i="2"/>
  <c r="I229" i="2" s="1"/>
  <c r="H231" i="2"/>
  <c r="I231" i="2" s="1"/>
  <c r="H233" i="2"/>
  <c r="I233" i="2" s="1"/>
  <c r="H234" i="2"/>
  <c r="I234" i="2" s="1"/>
  <c r="H232" i="2"/>
  <c r="I232" i="2" s="1"/>
  <c r="H437" i="2"/>
  <c r="I437" i="2" s="1"/>
  <c r="H438" i="2"/>
  <c r="I438" i="2" s="1"/>
  <c r="H397" i="2"/>
  <c r="I397" i="2" s="1"/>
  <c r="H447" i="2"/>
  <c r="I447" i="2" s="1"/>
  <c r="H446" i="2"/>
  <c r="I446" i="2" s="1"/>
  <c r="H402" i="2"/>
  <c r="I402" i="2" s="1"/>
  <c r="H398" i="2"/>
  <c r="I398" i="2" s="1"/>
  <c r="H439" i="2"/>
  <c r="I439" i="2" s="1"/>
  <c r="H403" i="2"/>
  <c r="I403" i="2" s="1"/>
  <c r="H413" i="2"/>
  <c r="I413" i="2" s="1"/>
  <c r="H410" i="2"/>
  <c r="I410" i="2" s="1"/>
  <c r="H411" i="2"/>
  <c r="I411" i="2" s="1"/>
  <c r="H412" i="2"/>
  <c r="I412" i="2" s="1"/>
  <c r="H407" i="2"/>
  <c r="I407" i="2" s="1"/>
  <c r="H408" i="2"/>
  <c r="I408" i="2" s="1"/>
  <c r="H135" i="2"/>
  <c r="I135" i="2" s="1"/>
  <c r="H409" i="2"/>
  <c r="I409" i="2" s="1"/>
  <c r="H414" i="2"/>
  <c r="I414" i="2" s="1"/>
  <c r="H417" i="2"/>
  <c r="I417" i="2" s="1"/>
  <c r="H415" i="2"/>
  <c r="I415" i="2" s="1"/>
  <c r="H220" i="2"/>
  <c r="I220" i="2" s="1"/>
  <c r="H221" i="2"/>
  <c r="I221" i="2" s="1"/>
  <c r="H416" i="2"/>
  <c r="I416" i="2" s="1"/>
  <c r="H381" i="2"/>
  <c r="I381" i="2" s="1"/>
  <c r="H132" i="2"/>
  <c r="I132" i="2" s="1"/>
  <c r="H133" i="2"/>
  <c r="I133" i="2" s="1"/>
  <c r="H137" i="2"/>
  <c r="I137" i="2" s="1"/>
  <c r="H138" i="2"/>
  <c r="I138" i="2" s="1"/>
  <c r="H136" i="2"/>
  <c r="I136" i="2" s="1"/>
  <c r="H224" i="2"/>
  <c r="I224" i="2" s="1"/>
  <c r="H418" i="2"/>
  <c r="I418" i="2" s="1"/>
  <c r="H419" i="2"/>
  <c r="I419" i="2" s="1"/>
  <c r="H383" i="2"/>
  <c r="I383" i="2" s="1"/>
  <c r="H382" i="2"/>
  <c r="I382" i="2" s="1"/>
  <c r="H406" i="2"/>
  <c r="I406" i="2" s="1"/>
  <c r="H399" i="2"/>
  <c r="I399" i="2" s="1"/>
  <c r="H401" i="2"/>
  <c r="I401" i="2" s="1"/>
  <c r="H646" i="2"/>
  <c r="I646" i="2" s="1"/>
  <c r="H322" i="2"/>
  <c r="I322" i="2" s="1"/>
  <c r="H160" i="2"/>
  <c r="I160" i="2" s="1"/>
  <c r="H647" i="2"/>
  <c r="I647" i="2" s="1"/>
  <c r="H648" i="2"/>
  <c r="I648" i="2" s="1"/>
  <c r="H649" i="2"/>
  <c r="I649" i="2" s="1"/>
  <c r="H159" i="2"/>
  <c r="I159" i="2" s="1"/>
  <c r="H320" i="2"/>
  <c r="I320" i="2" s="1"/>
  <c r="H158" i="2"/>
  <c r="I158" i="2" s="1"/>
  <c r="H321" i="2"/>
  <c r="I321" i="2" s="1"/>
  <c r="H645" i="2"/>
  <c r="I645" i="2" s="1"/>
  <c r="H643" i="2"/>
  <c r="I643" i="2" s="1"/>
  <c r="H157" i="2"/>
  <c r="I157" i="2" s="1"/>
  <c r="H650" i="2"/>
  <c r="I650" i="2" s="1"/>
  <c r="H651" i="2"/>
  <c r="I651" i="2" s="1"/>
  <c r="H638" i="2"/>
  <c r="I638" i="2" s="1"/>
  <c r="H639" i="2"/>
  <c r="I639" i="2" s="1"/>
  <c r="H155" i="2"/>
  <c r="I155" i="2" s="1"/>
  <c r="H154" i="2"/>
  <c r="I154" i="2" s="1"/>
  <c r="H139" i="2"/>
  <c r="I139" i="2" s="1"/>
  <c r="H141" i="2"/>
  <c r="I141" i="2" s="1"/>
  <c r="H235" i="2"/>
  <c r="I235" i="2" s="1"/>
  <c r="H140" i="2"/>
  <c r="I140" i="2" s="1"/>
  <c r="H441" i="2"/>
  <c r="I441" i="2" s="1"/>
  <c r="H442" i="2"/>
  <c r="I442" i="2" s="1"/>
  <c r="H236" i="2"/>
  <c r="I236" i="2" s="1"/>
  <c r="H237" i="2"/>
  <c r="I237" i="2" s="1"/>
  <c r="H443" i="2"/>
  <c r="I443" i="2" s="1"/>
  <c r="H238" i="2"/>
  <c r="I238" i="2" s="1"/>
  <c r="H444" i="2"/>
  <c r="I444" i="2" s="1"/>
  <c r="H445" i="2"/>
  <c r="I445" i="2" s="1"/>
  <c r="H373" i="2"/>
  <c r="I373" i="2" s="1"/>
  <c r="H727" i="2"/>
  <c r="I727" i="2" s="1"/>
  <c r="H728" i="2"/>
  <c r="I728" i="2" s="1"/>
  <c r="H733" i="2"/>
  <c r="I733" i="2" s="1"/>
  <c r="H374" i="2"/>
  <c r="I374" i="2" s="1"/>
  <c r="H714" i="2"/>
  <c r="I714" i="2" s="1"/>
  <c r="H715" i="2"/>
  <c r="I715" i="2" s="1"/>
  <c r="H716" i="2"/>
  <c r="I716" i="2" s="1"/>
  <c r="H372" i="2"/>
  <c r="I372" i="2" s="1"/>
  <c r="H726" i="2"/>
  <c r="I726" i="2" s="1"/>
  <c r="H732" i="2"/>
  <c r="I732" i="2" s="1"/>
  <c r="H729" i="2"/>
  <c r="I729" i="2" s="1"/>
  <c r="H730" i="2"/>
  <c r="I730" i="2" s="1"/>
  <c r="H725" i="2"/>
  <c r="I725" i="2" s="1"/>
  <c r="H369" i="2"/>
  <c r="I369" i="2" s="1"/>
  <c r="H315" i="2"/>
  <c r="I315" i="2" s="1"/>
  <c r="H712" i="2"/>
  <c r="I712" i="2" s="1"/>
  <c r="H142" i="2"/>
  <c r="I142" i="2" s="1"/>
  <c r="H451" i="2"/>
  <c r="I451" i="2" s="1"/>
  <c r="H454" i="2"/>
  <c r="I454" i="2" s="1"/>
  <c r="H453" i="2"/>
  <c r="I453" i="2" s="1"/>
  <c r="H452" i="2"/>
  <c r="I452" i="2" s="1"/>
  <c r="H711" i="2"/>
  <c r="I711" i="2" s="1"/>
  <c r="H710" i="2"/>
  <c r="I710" i="2" s="1"/>
  <c r="H709" i="2"/>
  <c r="I709" i="2" s="1"/>
  <c r="H632" i="2"/>
  <c r="I632" i="2" s="1"/>
  <c r="H631" i="2"/>
  <c r="I631" i="2" s="1"/>
  <c r="H171" i="2"/>
  <c r="I171" i="2" s="1"/>
  <c r="H317" i="2"/>
  <c r="I317" i="2" s="1"/>
  <c r="H316" i="2"/>
  <c r="I316" i="2" s="1"/>
  <c r="H352" i="2"/>
  <c r="I352" i="2" s="1"/>
  <c r="H708" i="2"/>
  <c r="I708" i="2" s="1"/>
  <c r="H170" i="2"/>
  <c r="I170" i="2" s="1"/>
  <c r="H675" i="2"/>
  <c r="I675" i="2" s="1"/>
  <c r="H335" i="2"/>
  <c r="I335" i="2" s="1"/>
  <c r="H336" i="2"/>
  <c r="I336" i="2" s="1"/>
  <c r="H337" i="2"/>
  <c r="I337" i="2" s="1"/>
  <c r="H396" i="2"/>
  <c r="I396" i="2" s="1"/>
  <c r="H149" i="2"/>
  <c r="I149" i="2" s="1"/>
  <c r="H148" i="2"/>
  <c r="I148" i="2" s="1"/>
  <c r="H147" i="2"/>
  <c r="I147" i="2" s="1"/>
  <c r="H636" i="2"/>
  <c r="I636" i="2" s="1"/>
  <c r="H318" i="2"/>
  <c r="I318" i="2" s="1"/>
  <c r="H156" i="2"/>
  <c r="I156" i="2" s="1"/>
  <c r="H692" i="2"/>
  <c r="I692" i="2" s="1"/>
  <c r="H734" i="2"/>
  <c r="I734" i="2" s="1"/>
  <c r="H365" i="2"/>
  <c r="I365" i="2" s="1"/>
  <c r="H394" i="2"/>
  <c r="I394" i="2" s="1"/>
  <c r="H634" i="2"/>
  <c r="I634" i="2" s="1"/>
  <c r="H134" i="2"/>
  <c r="I134" i="2" s="1"/>
  <c r="H722" i="2"/>
  <c r="I722" i="2" s="1"/>
  <c r="H696" i="2"/>
  <c r="I696" i="2" s="1"/>
  <c r="H697" i="2"/>
  <c r="I697" i="2" s="1"/>
  <c r="H153" i="2"/>
  <c r="I153" i="2" s="1"/>
  <c r="H152" i="2"/>
  <c r="I152" i="2" s="1"/>
  <c r="H319" i="2"/>
  <c r="I319" i="2" s="1"/>
  <c r="H700" i="2"/>
  <c r="I700" i="2" s="1"/>
  <c r="H630" i="2"/>
  <c r="I630" i="2" s="1"/>
  <c r="H652" i="2"/>
  <c r="I652" i="2" s="1"/>
  <c r="H653" i="2"/>
  <c r="I653" i="2" s="1"/>
  <c r="H347" i="2"/>
  <c r="I347" i="2" s="1"/>
  <c r="H346" i="2"/>
  <c r="I346" i="2" s="1"/>
  <c r="H355" i="2"/>
  <c r="I355" i="2" s="1"/>
  <c r="H362" i="2"/>
  <c r="I362" i="2" s="1"/>
  <c r="H356" i="2"/>
  <c r="I356" i="2" s="1"/>
  <c r="H185" i="2"/>
  <c r="I185" i="2" s="1"/>
  <c r="H192" i="2"/>
  <c r="I192" i="2" s="1"/>
  <c r="H359" i="2"/>
  <c r="I359" i="2" s="1"/>
  <c r="H193" i="2"/>
  <c r="I193" i="2" s="1"/>
  <c r="H357" i="2"/>
  <c r="I357" i="2" s="1"/>
  <c r="H188" i="2"/>
  <c r="I188" i="2" s="1"/>
  <c r="H189" i="2"/>
  <c r="I189" i="2" s="1"/>
  <c r="H363" i="2"/>
  <c r="I363" i="2" s="1"/>
  <c r="H194" i="2"/>
  <c r="I194" i="2" s="1"/>
  <c r="H360" i="2"/>
  <c r="I360" i="2" s="1"/>
  <c r="H187" i="2"/>
  <c r="I187" i="2" s="1"/>
  <c r="H190" i="2"/>
  <c r="I190" i="2" s="1"/>
  <c r="H361" i="2"/>
  <c r="I361" i="2" s="1"/>
  <c r="H191" i="2"/>
  <c r="I191" i="2" s="1"/>
  <c r="H698" i="2"/>
  <c r="I698" i="2" s="1"/>
  <c r="H350" i="2"/>
  <c r="I350" i="2" s="1"/>
  <c r="H180" i="2"/>
  <c r="I180" i="2" s="1"/>
  <c r="H222" i="2"/>
  <c r="I222" i="2" s="1"/>
  <c r="H395" i="2"/>
  <c r="I395" i="2" s="1"/>
  <c r="H33" i="2"/>
  <c r="I33" i="2" s="1"/>
  <c r="I19" i="5"/>
  <c r="F2" i="5"/>
  <c r="G12" i="5"/>
  <c r="H20" i="5" l="1"/>
  <c r="F20" i="5"/>
  <c r="H7" i="5"/>
  <c r="G19" i="5"/>
  <c r="H8" i="5"/>
  <c r="G8" i="5"/>
  <c r="I12" i="5"/>
  <c r="F8" i="5"/>
  <c r="G7" i="5"/>
  <c r="H6" i="5"/>
  <c r="G6" i="5"/>
  <c r="F16" i="5"/>
  <c r="I16" i="5"/>
  <c r="I13" i="5"/>
  <c r="H19" i="5"/>
  <c r="I7" i="5"/>
  <c r="I18" i="5"/>
  <c r="H18" i="5"/>
  <c r="J2" i="5"/>
  <c r="J18" i="5"/>
  <c r="J14" i="5"/>
  <c r="J10" i="5"/>
  <c r="G20" i="5"/>
  <c r="I8" i="5"/>
  <c r="F6" i="5"/>
  <c r="J21" i="5"/>
  <c r="J17" i="5"/>
  <c r="J13" i="5"/>
  <c r="J9" i="5"/>
  <c r="J5" i="5"/>
  <c r="J20" i="5"/>
  <c r="J16" i="5"/>
  <c r="J12" i="5"/>
  <c r="J4" i="5"/>
  <c r="J15" i="5"/>
  <c r="J11" i="5"/>
  <c r="J3" i="5"/>
  <c r="I4" i="5"/>
  <c r="H4" i="5"/>
  <c r="G11" i="5"/>
  <c r="F12" i="5"/>
  <c r="H13" i="5"/>
  <c r="I6" i="5"/>
  <c r="H2" i="5"/>
  <c r="H10" i="5"/>
  <c r="G10" i="5"/>
  <c r="H14" i="5"/>
  <c r="G14" i="5"/>
  <c r="G2" i="5"/>
  <c r="F14" i="5"/>
  <c r="G9" i="5"/>
  <c r="I9" i="5"/>
  <c r="H9" i="5"/>
  <c r="G5" i="5"/>
  <c r="I5" i="5"/>
  <c r="H3" i="5"/>
  <c r="I3" i="5"/>
  <c r="H21" i="5"/>
  <c r="G21" i="5"/>
  <c r="G17" i="5"/>
  <c r="H17" i="5"/>
  <c r="F15" i="5"/>
  <c r="G15" i="5"/>
  <c r="H15" i="5"/>
  <c r="F5" i="5"/>
  <c r="F17" i="5"/>
  <c r="F3" i="5"/>
  <c r="F7" i="5"/>
  <c r="H11" i="5"/>
  <c r="G16" i="5"/>
  <c r="F4" i="5"/>
  <c r="F10" i="5"/>
  <c r="F13" i="5"/>
  <c r="F18" i="5"/>
  <c r="F19" i="5"/>
  <c r="F21" i="5"/>
  <c r="F11" i="5"/>
</calcChain>
</file>

<file path=xl/sharedStrings.xml><?xml version="1.0" encoding="utf-8"?>
<sst xmlns="http://schemas.openxmlformats.org/spreadsheetml/2006/main" count="4508" uniqueCount="1924">
  <si>
    <t>Antibody</t>
  </si>
  <si>
    <t>Conjugate</t>
  </si>
  <si>
    <t>Clone</t>
  </si>
  <si>
    <t>Vendor</t>
  </si>
  <si>
    <t>Catalog Number</t>
  </si>
  <si>
    <t>CD1d</t>
  </si>
  <si>
    <t>FITC</t>
  </si>
  <si>
    <t>1B1</t>
  </si>
  <si>
    <t>BD</t>
  </si>
  <si>
    <t>PE</t>
  </si>
  <si>
    <t>BioLegend</t>
  </si>
  <si>
    <t>123510</t>
  </si>
  <si>
    <t>CD2</t>
  </si>
  <si>
    <t>RM2.5</t>
  </si>
  <si>
    <t>eBioscience</t>
  </si>
  <si>
    <t>12-0021-81</t>
  </si>
  <si>
    <t>CD3</t>
  </si>
  <si>
    <t>AF488</t>
  </si>
  <si>
    <t>KT3</t>
  </si>
  <si>
    <t>Frandall Corp.</t>
  </si>
  <si>
    <t>JEB-082817</t>
  </si>
  <si>
    <t>AF647</t>
  </si>
  <si>
    <t>Pacific Blue</t>
  </si>
  <si>
    <t>BV510</t>
  </si>
  <si>
    <t>17A2</t>
  </si>
  <si>
    <t>BD OptiBuild</t>
  </si>
  <si>
    <t>740147</t>
  </si>
  <si>
    <t>100216</t>
  </si>
  <si>
    <t>47-0032-82</t>
  </si>
  <si>
    <t>PE-Cy5</t>
  </si>
  <si>
    <t>PerCP-Cy5.5</t>
  </si>
  <si>
    <t>560527</t>
  </si>
  <si>
    <t>BUV805</t>
  </si>
  <si>
    <t>741982</t>
  </si>
  <si>
    <t>CD3e</t>
  </si>
  <si>
    <t>500A2</t>
  </si>
  <si>
    <t>145-2C11</t>
  </si>
  <si>
    <t>invitrogen</t>
  </si>
  <si>
    <t>45-0031-82</t>
  </si>
  <si>
    <t>750638</t>
  </si>
  <si>
    <t>Biotin</t>
  </si>
  <si>
    <t>13-0031-81</t>
  </si>
  <si>
    <t>CD4</t>
  </si>
  <si>
    <t>BUV496</t>
  </si>
  <si>
    <t>GK1.5</t>
  </si>
  <si>
    <t>612952</t>
  </si>
  <si>
    <t>BV750</t>
  </si>
  <si>
    <t>RM4-4</t>
  </si>
  <si>
    <t>747203</t>
  </si>
  <si>
    <t>BV786</t>
  </si>
  <si>
    <t>RM4-5</t>
  </si>
  <si>
    <t>563727</t>
  </si>
  <si>
    <t>BUV563</t>
  </si>
  <si>
    <t>612923</t>
  </si>
  <si>
    <t>BUV615</t>
  </si>
  <si>
    <t>613006</t>
  </si>
  <si>
    <t>553049</t>
  </si>
  <si>
    <t>PE-Cy7</t>
  </si>
  <si>
    <t>V500</t>
  </si>
  <si>
    <t>560782</t>
  </si>
  <si>
    <t>H129.19</t>
  </si>
  <si>
    <t>BV711</t>
  </si>
  <si>
    <t>BD Horizon</t>
  </si>
  <si>
    <t>563050</t>
  </si>
  <si>
    <t>eFluor450</t>
  </si>
  <si>
    <t>48-0041-82</t>
  </si>
  <si>
    <t>PerCP</t>
  </si>
  <si>
    <t>Biolegend</t>
  </si>
  <si>
    <t>100432</t>
  </si>
  <si>
    <t>100548</t>
  </si>
  <si>
    <t>100559</t>
  </si>
  <si>
    <t>46-0042-82</t>
  </si>
  <si>
    <t>JEB-112818</t>
  </si>
  <si>
    <t>612900</t>
  </si>
  <si>
    <t>APC-Cy7</t>
  </si>
  <si>
    <t>565650</t>
  </si>
  <si>
    <t>Q10092</t>
  </si>
  <si>
    <t>CD5</t>
  </si>
  <si>
    <t>53-7.3</t>
  </si>
  <si>
    <t>CD8a</t>
  </si>
  <si>
    <t>Purified</t>
  </si>
  <si>
    <t>53-6.7</t>
  </si>
  <si>
    <t>100704</t>
  </si>
  <si>
    <t>100766</t>
  </si>
  <si>
    <t>APC</t>
  </si>
  <si>
    <t>17-0081-83</t>
  </si>
  <si>
    <t>100725</t>
  </si>
  <si>
    <t>Pacific Orange</t>
  </si>
  <si>
    <t>Invitrogen</t>
  </si>
  <si>
    <t>MCD0830</t>
  </si>
  <si>
    <t>560776</t>
  </si>
  <si>
    <t>561967</t>
  </si>
  <si>
    <t>APC-R700</t>
  </si>
  <si>
    <t>564983</t>
  </si>
  <si>
    <t>CD9</t>
  </si>
  <si>
    <t>KMC8</t>
  </si>
  <si>
    <t>CD11a</t>
  </si>
  <si>
    <t>2D7</t>
  </si>
  <si>
    <t>741711</t>
  </si>
  <si>
    <t>M17/4</t>
  </si>
  <si>
    <t>101106</t>
  </si>
  <si>
    <t>CD11b</t>
  </si>
  <si>
    <t>M1/70</t>
  </si>
  <si>
    <t>BD Pharmingen</t>
  </si>
  <si>
    <t>550993</t>
  </si>
  <si>
    <t>Biolegnd</t>
  </si>
  <si>
    <t>101210</t>
  </si>
  <si>
    <t>562127</t>
  </si>
  <si>
    <t>61-0112-82</t>
  </si>
  <si>
    <t>CD11c</t>
  </si>
  <si>
    <t>N418</t>
  </si>
  <si>
    <t>13-0114-85</t>
  </si>
  <si>
    <t>HL3</t>
  </si>
  <si>
    <t>117333</t>
  </si>
  <si>
    <t>117316</t>
  </si>
  <si>
    <t>749090</t>
  </si>
  <si>
    <t>48-0114-82</t>
  </si>
  <si>
    <t>CD16/32</t>
  </si>
  <si>
    <t>2.4G2</t>
  </si>
  <si>
    <t>CD18</t>
  </si>
  <si>
    <t>M18/2</t>
  </si>
  <si>
    <t>101408</t>
  </si>
  <si>
    <t>CD19</t>
  </si>
  <si>
    <t>09651D</t>
  </si>
  <si>
    <t>1D3</t>
  </si>
  <si>
    <t>MB19-1</t>
  </si>
  <si>
    <t>11-0191-85</t>
  </si>
  <si>
    <t>25-0193-82</t>
  </si>
  <si>
    <t>AF700</t>
  </si>
  <si>
    <t>56-0193-82</t>
  </si>
  <si>
    <t>6D5</t>
  </si>
  <si>
    <t>115558</t>
  </si>
  <si>
    <t>eFluor605NC</t>
  </si>
  <si>
    <t>93-0193-41</t>
  </si>
  <si>
    <t>eFluor625NC</t>
  </si>
  <si>
    <t>94-0193-71</t>
  </si>
  <si>
    <t>115543</t>
  </si>
  <si>
    <t>48-0193-82</t>
  </si>
  <si>
    <t>eFlour610</t>
  </si>
  <si>
    <t>61-0193-82</t>
  </si>
  <si>
    <t>BD Biosciences</t>
  </si>
  <si>
    <t>563157</t>
  </si>
  <si>
    <t>CD21/CD35</t>
  </si>
  <si>
    <t>8D9</t>
  </si>
  <si>
    <t>13-0211-82</t>
  </si>
  <si>
    <t>7G6</t>
  </si>
  <si>
    <t>553818</t>
  </si>
  <si>
    <t>CD23</t>
  </si>
  <si>
    <t>B3B4</t>
  </si>
  <si>
    <t>MCD2305</t>
  </si>
  <si>
    <t>CD24</t>
  </si>
  <si>
    <t>M1/69</t>
  </si>
  <si>
    <t>11-0242-82</t>
  </si>
  <si>
    <t>CD25</t>
  </si>
  <si>
    <t>7D4</t>
  </si>
  <si>
    <t>PC61</t>
  </si>
  <si>
    <t>102026</t>
  </si>
  <si>
    <t>CD27</t>
  </si>
  <si>
    <t>LG-3A10</t>
  </si>
  <si>
    <t>M-T271</t>
  </si>
  <si>
    <t>356404</t>
  </si>
  <si>
    <t>CD28</t>
  </si>
  <si>
    <t>17-0281-82</t>
  </si>
  <si>
    <t>CD29</t>
  </si>
  <si>
    <t>Ha2/5</t>
  </si>
  <si>
    <t>HMβ1-1</t>
  </si>
  <si>
    <t>102212</t>
  </si>
  <si>
    <t>HMb1-1</t>
  </si>
  <si>
    <t>17-0291-82</t>
  </si>
  <si>
    <t>CD30</t>
  </si>
  <si>
    <t>09802D</t>
  </si>
  <si>
    <t>09805B</t>
  </si>
  <si>
    <t>CD31</t>
  </si>
  <si>
    <t>RM5228</t>
  </si>
  <si>
    <t>MEC13.3</t>
  </si>
  <si>
    <t>741074</t>
  </si>
  <si>
    <t>MEC 13 3</t>
  </si>
  <si>
    <t>553373</t>
  </si>
  <si>
    <t>Podoplanin (GP38)</t>
  </si>
  <si>
    <t>8.1.1</t>
  </si>
  <si>
    <t>LYVE-1</t>
  </si>
  <si>
    <t>ALY7</t>
  </si>
  <si>
    <t>13-0443-82</t>
  </si>
  <si>
    <t>12-0443-80</t>
  </si>
  <si>
    <t>CLEC2 / CLEC18</t>
  </si>
  <si>
    <t>Polyclonal</t>
  </si>
  <si>
    <t>Bioss</t>
  </si>
  <si>
    <t>bs-2543R-Biotin</t>
  </si>
  <si>
    <t>Clec9A</t>
  </si>
  <si>
    <t>PerCP-eFluor710</t>
  </si>
  <si>
    <t>42D2</t>
  </si>
  <si>
    <t>46-5975-80</t>
  </si>
  <si>
    <t>7H11</t>
  </si>
  <si>
    <t>143503</t>
  </si>
  <si>
    <t>CD34</t>
  </si>
  <si>
    <t>RAM34</t>
  </si>
  <si>
    <t>09432D</t>
  </si>
  <si>
    <t>CD36</t>
  </si>
  <si>
    <t>HM36</t>
  </si>
  <si>
    <t>102612</t>
  </si>
  <si>
    <t>CD38</t>
  </si>
  <si>
    <t>NIMR5</t>
  </si>
  <si>
    <t>Southern Biotech</t>
  </si>
  <si>
    <t>1635-08</t>
  </si>
  <si>
    <t>1635-02</t>
  </si>
  <si>
    <t>17-0381-82</t>
  </si>
  <si>
    <t>56-0381-82</t>
  </si>
  <si>
    <t>102708</t>
  </si>
  <si>
    <t>90</t>
  </si>
  <si>
    <t>25-0381-82</t>
  </si>
  <si>
    <t>CD39</t>
  </si>
  <si>
    <t>Duha59</t>
  </si>
  <si>
    <t>143805</t>
  </si>
  <si>
    <t>CD40</t>
  </si>
  <si>
    <t>3/23</t>
  </si>
  <si>
    <t>1C10</t>
  </si>
  <si>
    <t>15-0401-82</t>
  </si>
  <si>
    <t>CD43</t>
  </si>
  <si>
    <t>S7</t>
  </si>
  <si>
    <t>1B11</t>
  </si>
  <si>
    <t>121208</t>
  </si>
  <si>
    <t>553271</t>
  </si>
  <si>
    <t>CD44</t>
  </si>
  <si>
    <t>IM7</t>
  </si>
  <si>
    <t>12-04441-83</t>
  </si>
  <si>
    <t>25-0441-82</t>
  </si>
  <si>
    <t>APC-eFluor780</t>
  </si>
  <si>
    <t>47-0441-82</t>
  </si>
  <si>
    <t>741921</t>
  </si>
  <si>
    <t>560780</t>
  </si>
  <si>
    <t>CD45R (B220)</t>
  </si>
  <si>
    <t>RA3-6B2</t>
  </si>
  <si>
    <t>JEB-040418</t>
  </si>
  <si>
    <t>612972</t>
  </si>
  <si>
    <t>Cychrome</t>
  </si>
  <si>
    <t>01188A</t>
  </si>
  <si>
    <t>47-0452-82</t>
  </si>
  <si>
    <t>RM2630</t>
  </si>
  <si>
    <t>104</t>
  </si>
  <si>
    <t>741092</t>
  </si>
  <si>
    <t>48-0452-82</t>
  </si>
  <si>
    <t>BUV395</t>
  </si>
  <si>
    <t>563793</t>
  </si>
  <si>
    <t>CD45.1</t>
  </si>
  <si>
    <t>A20</t>
  </si>
  <si>
    <t>565814</t>
  </si>
  <si>
    <t>25-0453-82</t>
  </si>
  <si>
    <t>110752</t>
  </si>
  <si>
    <t>17-0453-82</t>
  </si>
  <si>
    <t>CD45.2</t>
  </si>
  <si>
    <t>12-0454-83</t>
  </si>
  <si>
    <t>560696</t>
  </si>
  <si>
    <t>45-0454-82</t>
  </si>
  <si>
    <t>17-0454-82</t>
  </si>
  <si>
    <t>47-0454-82</t>
  </si>
  <si>
    <t>562129</t>
  </si>
  <si>
    <t>563685</t>
  </si>
  <si>
    <t>564616</t>
  </si>
  <si>
    <t>CD45</t>
  </si>
  <si>
    <t>30-F11</t>
  </si>
  <si>
    <t>48-0451-82</t>
  </si>
  <si>
    <t>CD47</t>
  </si>
  <si>
    <t>miap301</t>
  </si>
  <si>
    <t>127503</t>
  </si>
  <si>
    <t>CD49a</t>
  </si>
  <si>
    <t>HMa1</t>
  </si>
  <si>
    <t>142610</t>
  </si>
  <si>
    <t>CD49b</t>
  </si>
  <si>
    <t>DX5</t>
  </si>
  <si>
    <t>25-5971-82</t>
  </si>
  <si>
    <t>17-5971-82</t>
  </si>
  <si>
    <t>108916</t>
  </si>
  <si>
    <t>12-5971-82</t>
  </si>
  <si>
    <t>CD49d</t>
  </si>
  <si>
    <t>9C10 (MFR4.B)</t>
  </si>
  <si>
    <t>557420</t>
  </si>
  <si>
    <t>R1-2</t>
  </si>
  <si>
    <t>103618</t>
  </si>
  <si>
    <t>CD54</t>
  </si>
  <si>
    <t>3E2</t>
  </si>
  <si>
    <t>563628</t>
  </si>
  <si>
    <t>CD62L</t>
  </si>
  <si>
    <t>MEL-14</t>
  </si>
  <si>
    <t>104441</t>
  </si>
  <si>
    <t>12-0621-83</t>
  </si>
  <si>
    <t>560514</t>
  </si>
  <si>
    <t>CD64 (FcyRI)</t>
  </si>
  <si>
    <t>290322</t>
  </si>
  <si>
    <t>R&amp;D Systems</t>
  </si>
  <si>
    <t>FAB20741G</t>
  </si>
  <si>
    <t>X54-5/7.1</t>
  </si>
  <si>
    <t>741024</t>
  </si>
  <si>
    <t>139308</t>
  </si>
  <si>
    <t>CD68</t>
  </si>
  <si>
    <t>FA-11</t>
  </si>
  <si>
    <t>137008</t>
  </si>
  <si>
    <t>CD69</t>
  </si>
  <si>
    <t>H1-2F3</t>
  </si>
  <si>
    <t>17-0691-82</t>
  </si>
  <si>
    <t>104529</t>
  </si>
  <si>
    <t>553236</t>
  </si>
  <si>
    <t>CD70</t>
  </si>
  <si>
    <t>FR70</t>
  </si>
  <si>
    <t>555285</t>
  </si>
  <si>
    <t>13-0701-85</t>
  </si>
  <si>
    <t>CD73</t>
  </si>
  <si>
    <t>V450</t>
  </si>
  <si>
    <t>TY/23</t>
  </si>
  <si>
    <t>561544</t>
  </si>
  <si>
    <t>PE/Dazzle 594</t>
  </si>
  <si>
    <t>127234</t>
  </si>
  <si>
    <t>TY/11.8</t>
  </si>
  <si>
    <t>127220</t>
  </si>
  <si>
    <t>127215</t>
  </si>
  <si>
    <t>550741</t>
  </si>
  <si>
    <t>CD80</t>
  </si>
  <si>
    <t>16-10A1</t>
  </si>
  <si>
    <t>13-0801-82</t>
  </si>
  <si>
    <t>104721</t>
  </si>
  <si>
    <t>104726</t>
  </si>
  <si>
    <t>741272</t>
  </si>
  <si>
    <t>CD83</t>
  </si>
  <si>
    <t>Michel-17</t>
  </si>
  <si>
    <t>11-0831-82</t>
  </si>
  <si>
    <t>MERTK (Mer)</t>
  </si>
  <si>
    <t>2B10C42</t>
  </si>
  <si>
    <t>151507</t>
  </si>
  <si>
    <t>DS5MMER</t>
  </si>
  <si>
    <t>367-5751-82</t>
  </si>
  <si>
    <t>108928</t>
  </si>
  <si>
    <t>747894</t>
  </si>
  <si>
    <t>CD86</t>
  </si>
  <si>
    <t>GL1</t>
  </si>
  <si>
    <t>CD90.1 (Thy1.1)</t>
  </si>
  <si>
    <t>HIS51</t>
  </si>
  <si>
    <t>eBiosciences</t>
  </si>
  <si>
    <t>45-0900-80</t>
  </si>
  <si>
    <t>OX-7</t>
  </si>
  <si>
    <t>202526</t>
  </si>
  <si>
    <t>CD90.2</t>
  </si>
  <si>
    <t>53-2.1</t>
  </si>
  <si>
    <t>11-0902-85</t>
  </si>
  <si>
    <t>741701</t>
  </si>
  <si>
    <t>CD93 (C1qRP)</t>
  </si>
  <si>
    <t>AA4.1</t>
  </si>
  <si>
    <t>11-5892-82</t>
  </si>
  <si>
    <t>136512</t>
  </si>
  <si>
    <t>740941</t>
  </si>
  <si>
    <t>13-5892-82</t>
  </si>
  <si>
    <t>25-5892-82</t>
  </si>
  <si>
    <t>CD95</t>
  </si>
  <si>
    <t>Jo2</t>
  </si>
  <si>
    <t>554256</t>
  </si>
  <si>
    <t>554257</t>
  </si>
  <si>
    <t>562633</t>
  </si>
  <si>
    <t>CD98</t>
  </si>
  <si>
    <t>BUV737</t>
  </si>
  <si>
    <t>H202-141</t>
  </si>
  <si>
    <t>749412</t>
  </si>
  <si>
    <t>CD102</t>
  </si>
  <si>
    <t>3C4 (MIC2/4)</t>
  </si>
  <si>
    <t>105612</t>
  </si>
  <si>
    <t>CD103</t>
  </si>
  <si>
    <t>M290</t>
  </si>
  <si>
    <t>565529</t>
  </si>
  <si>
    <t>564320</t>
  </si>
  <si>
    <t>557495</t>
  </si>
  <si>
    <t>2E7</t>
  </si>
  <si>
    <t>13-1031-82</t>
  </si>
  <si>
    <t>17-1031-82</t>
  </si>
  <si>
    <t>121420</t>
  </si>
  <si>
    <t>CD106</t>
  </si>
  <si>
    <t>mVCAM.A</t>
  </si>
  <si>
    <t>PharMingen</t>
  </si>
  <si>
    <t>01812D</t>
  </si>
  <si>
    <t>BV605</t>
  </si>
  <si>
    <t>745193</t>
  </si>
  <si>
    <t>CD107a (LAMP-1)</t>
  </si>
  <si>
    <t>1D4B</t>
  </si>
  <si>
    <t>121610</t>
  </si>
  <si>
    <t>CD107b (Mac-3)</t>
  </si>
  <si>
    <t>M3/84</t>
  </si>
  <si>
    <t>108512</t>
  </si>
  <si>
    <t>CD108</t>
  </si>
  <si>
    <t>MJ7/18</t>
  </si>
  <si>
    <t>120431</t>
  </si>
  <si>
    <t>CD115 (CSF-1R)</t>
  </si>
  <si>
    <t>AFS98</t>
  </si>
  <si>
    <t>17-1152-80</t>
  </si>
  <si>
    <t>135506</t>
  </si>
  <si>
    <t>CD117 (c-Kit)</t>
  </si>
  <si>
    <t>2B8</t>
  </si>
  <si>
    <t>48-1171-80</t>
  </si>
  <si>
    <t>CD122</t>
  </si>
  <si>
    <t>TM-B1</t>
  </si>
  <si>
    <t>CD124 (IL-4Rα)</t>
  </si>
  <si>
    <t>I015F8</t>
  </si>
  <si>
    <t>144805</t>
  </si>
  <si>
    <t>CD126</t>
  </si>
  <si>
    <t>D7725A7</t>
  </si>
  <si>
    <t>25-1261-82</t>
  </si>
  <si>
    <t>CD127</t>
  </si>
  <si>
    <t>B12-1</t>
  </si>
  <si>
    <t>A7R34</t>
  </si>
  <si>
    <t>13-1271-85</t>
  </si>
  <si>
    <t>SB/199</t>
  </si>
  <si>
    <t>25-1271-82</t>
  </si>
  <si>
    <t>45-1271-82</t>
  </si>
  <si>
    <t>CD135</t>
  </si>
  <si>
    <t>A2F10</t>
  </si>
  <si>
    <t>135307</t>
  </si>
  <si>
    <t>15-1351-82</t>
  </si>
  <si>
    <t>A2F10.1</t>
  </si>
  <si>
    <t>09895A</t>
  </si>
  <si>
    <t>CD138</t>
  </si>
  <si>
    <t>281-2</t>
  </si>
  <si>
    <t>553714</t>
  </si>
  <si>
    <t>142516</t>
  </si>
  <si>
    <t>142508</t>
  </si>
  <si>
    <t>747070</t>
  </si>
  <si>
    <t>CD140a</t>
  </si>
  <si>
    <t>APA5 (RUO)</t>
  </si>
  <si>
    <t>740531</t>
  </si>
  <si>
    <t>562777</t>
  </si>
  <si>
    <t>562774</t>
  </si>
  <si>
    <t>741563</t>
  </si>
  <si>
    <t>CD150 (SLAM)</t>
  </si>
  <si>
    <t>TC15-12F12.2</t>
  </si>
  <si>
    <t>115914</t>
  </si>
  <si>
    <t>CD152 (CTLA-4)</t>
  </si>
  <si>
    <t>1B8</t>
  </si>
  <si>
    <t>Thermo Fisher Scientific</t>
  </si>
  <si>
    <t>HMCD15201</t>
  </si>
  <si>
    <t>UC10-4B9</t>
  </si>
  <si>
    <t>106305</t>
  </si>
  <si>
    <t>CD154(CD40L)</t>
  </si>
  <si>
    <t>09020D</t>
  </si>
  <si>
    <t>MR1</t>
  </si>
  <si>
    <t>13-1541-82</t>
  </si>
  <si>
    <t>12-1541-83</t>
  </si>
  <si>
    <t>17-1541-82</t>
  </si>
  <si>
    <t>CD162(PSGL-1)</t>
  </si>
  <si>
    <t>4RA10</t>
  </si>
  <si>
    <t>51-1621-82</t>
  </si>
  <si>
    <t>CD172a (SIRPa)</t>
  </si>
  <si>
    <t>P84</t>
  </si>
  <si>
    <t>144022</t>
  </si>
  <si>
    <t>144008</t>
  </si>
  <si>
    <t>CD179a</t>
  </si>
  <si>
    <t>R3/vPreB</t>
  </si>
  <si>
    <t>CD192 (CCR2)</t>
  </si>
  <si>
    <t>SA203G11</t>
  </si>
  <si>
    <t>150613</t>
  </si>
  <si>
    <t>NLDC-145</t>
  </si>
  <si>
    <t>138210</t>
  </si>
  <si>
    <t>CD206 (MMR)</t>
  </si>
  <si>
    <t>C068C2</t>
  </si>
  <si>
    <t>141720</t>
  </si>
  <si>
    <t>CD207</t>
  </si>
  <si>
    <t>4C7</t>
  </si>
  <si>
    <t>144204</t>
  </si>
  <si>
    <t>eBioL31</t>
  </si>
  <si>
    <t>eBsioscience</t>
  </si>
  <si>
    <t>13-2075-80</t>
  </si>
  <si>
    <t>RMUL.2</t>
  </si>
  <si>
    <t>51-2073-82</t>
  </si>
  <si>
    <t>CD209b (SIGN-R1)</t>
  </si>
  <si>
    <t>22D1</t>
  </si>
  <si>
    <t>51-2093-82</t>
  </si>
  <si>
    <t>CD215 (IL-15Ra)</t>
  </si>
  <si>
    <t>DNT15Ra</t>
  </si>
  <si>
    <t>17-7149-82</t>
  </si>
  <si>
    <t>CD226 (DNAM-1)</t>
  </si>
  <si>
    <t>10E5</t>
  </si>
  <si>
    <t>128806</t>
  </si>
  <si>
    <t>CD254 (RANK Ligand)</t>
  </si>
  <si>
    <t>IK22/5</t>
  </si>
  <si>
    <t>13-5952-81</t>
  </si>
  <si>
    <t>CD268 (BAFFR)</t>
  </si>
  <si>
    <t>7H22-E16</t>
  </si>
  <si>
    <t>51-5943-80</t>
  </si>
  <si>
    <t xml:space="preserve">CD273 (B7-DC, PD-L2) </t>
  </si>
  <si>
    <t>TY25</t>
  </si>
  <si>
    <t>13-5986-81</t>
  </si>
  <si>
    <t>107214</t>
  </si>
  <si>
    <t>122</t>
  </si>
  <si>
    <t>11-9972-82</t>
  </si>
  <si>
    <t>107218</t>
  </si>
  <si>
    <t>10F.9G2</t>
  </si>
  <si>
    <t>124305</t>
  </si>
  <si>
    <t>124314</t>
  </si>
  <si>
    <t>124331</t>
  </si>
  <si>
    <t>MIH5</t>
  </si>
  <si>
    <t>12-5982-83</t>
  </si>
  <si>
    <t>CD275 (ICOSL)</t>
  </si>
  <si>
    <t>HK5.3</t>
  </si>
  <si>
    <t>107405</t>
  </si>
  <si>
    <t>CD278 (ICOS)</t>
  </si>
  <si>
    <t>7E.17G9</t>
  </si>
  <si>
    <t>C398.4A</t>
  </si>
  <si>
    <t>12-9949-81</t>
  </si>
  <si>
    <t>BB515</t>
  </si>
  <si>
    <t>565880</t>
  </si>
  <si>
    <t>15-9942-82</t>
  </si>
  <si>
    <t>CD279 (PD-1)</t>
  </si>
  <si>
    <t>J43</t>
  </si>
  <si>
    <t>13-9985-85</t>
  </si>
  <si>
    <t>11-9985-85</t>
  </si>
  <si>
    <t>46-9985-82</t>
  </si>
  <si>
    <t>12-9985-83</t>
  </si>
  <si>
    <t>CD301b (MGL2)</t>
  </si>
  <si>
    <t>11A10-B7</t>
  </si>
  <si>
    <t>50-3011-80</t>
  </si>
  <si>
    <t>CD317 (BST2)</t>
  </si>
  <si>
    <t>eBio927</t>
  </si>
  <si>
    <t>25-3172-82</t>
  </si>
  <si>
    <t>CD335 (NKp46)</t>
  </si>
  <si>
    <t>29A1.4</t>
  </si>
  <si>
    <t>137612</t>
  </si>
  <si>
    <t>CD352 (slamf6/Ly108)</t>
  </si>
  <si>
    <t>330-AJ</t>
  </si>
  <si>
    <t>134608</t>
  </si>
  <si>
    <t>134605</t>
  </si>
  <si>
    <t>CD357 (GITR)</t>
  </si>
  <si>
    <t>DTA-1</t>
  </si>
  <si>
    <t>12-5874-80</t>
  </si>
  <si>
    <t>CD366 (TIM3)</t>
  </si>
  <si>
    <t>5D12</t>
  </si>
  <si>
    <t>747621</t>
  </si>
  <si>
    <t>RMT3-23</t>
  </si>
  <si>
    <t>25-5870-82</t>
  </si>
  <si>
    <t>TIM4</t>
  </si>
  <si>
    <t>RMT4-54</t>
  </si>
  <si>
    <t>130006</t>
  </si>
  <si>
    <t>KLRG1</t>
  </si>
  <si>
    <t>2F1</t>
  </si>
  <si>
    <t>138418</t>
  </si>
  <si>
    <t>11-5893-82</t>
  </si>
  <si>
    <t>NK1.1</t>
  </si>
  <si>
    <t>PK136</t>
  </si>
  <si>
    <t>11-5941-85</t>
  </si>
  <si>
    <t>108716</t>
  </si>
  <si>
    <t>48-5941-82</t>
  </si>
  <si>
    <t>563096</t>
  </si>
  <si>
    <t>F4/80</t>
  </si>
  <si>
    <t>BM8</t>
  </si>
  <si>
    <t>123118</t>
  </si>
  <si>
    <t>123130</t>
  </si>
  <si>
    <t>T45-2342</t>
  </si>
  <si>
    <t>750644</t>
  </si>
  <si>
    <t>123112</t>
  </si>
  <si>
    <t>Ly6C</t>
  </si>
  <si>
    <t>AL-21</t>
  </si>
  <si>
    <t>560596</t>
  </si>
  <si>
    <t>BV785</t>
  </si>
  <si>
    <t>HK1.4</t>
  </si>
  <si>
    <t>128041</t>
  </si>
  <si>
    <t>Ly6C &amp; G (GR1)</t>
  </si>
  <si>
    <t>RB6-8C5</t>
  </si>
  <si>
    <t>13-5931-82</t>
  </si>
  <si>
    <t>108410</t>
  </si>
  <si>
    <t>108411</t>
  </si>
  <si>
    <t>553126 and 553127</t>
  </si>
  <si>
    <t>Ly-6G</t>
  </si>
  <si>
    <t>BB700</t>
  </si>
  <si>
    <t>1A8</t>
  </si>
  <si>
    <t>566453</t>
  </si>
  <si>
    <t>561236</t>
  </si>
  <si>
    <t>127603</t>
  </si>
  <si>
    <t>127612</t>
  </si>
  <si>
    <t>Ly108</t>
  </si>
  <si>
    <t>13G3</t>
  </si>
  <si>
    <t>750046</t>
  </si>
  <si>
    <t>3D6.112</t>
  </si>
  <si>
    <t>142406</t>
  </si>
  <si>
    <t>Siglec-F</t>
  </si>
  <si>
    <t>E50-2440</t>
  </si>
  <si>
    <t>562680</t>
  </si>
  <si>
    <t>552126</t>
  </si>
  <si>
    <t>GL7</t>
  </si>
  <si>
    <t>144610</t>
  </si>
  <si>
    <t>BD Bioscience</t>
  </si>
  <si>
    <t>553666</t>
  </si>
  <si>
    <t>FceR1a</t>
  </si>
  <si>
    <t>MAR-1</t>
  </si>
  <si>
    <t>47-5898-80</t>
  </si>
  <si>
    <t>Mar1</t>
  </si>
  <si>
    <t>13-5898-85</t>
  </si>
  <si>
    <t>LPAM-1</t>
  </si>
  <si>
    <t>Avas 12a1</t>
  </si>
  <si>
    <t>750655</t>
  </si>
  <si>
    <t>28185A</t>
  </si>
  <si>
    <t>Arginase 1</t>
  </si>
  <si>
    <t>A1exF5</t>
  </si>
  <si>
    <t>53-3697-82</t>
  </si>
  <si>
    <t>iNOS</t>
  </si>
  <si>
    <t>CXNFT</t>
  </si>
  <si>
    <t>12-5920-82</t>
  </si>
  <si>
    <t>Slc7a1 (Cat-1, ERR)</t>
  </si>
  <si>
    <t>SA191A10</t>
  </si>
  <si>
    <t>150506</t>
  </si>
  <si>
    <t>150503</t>
  </si>
  <si>
    <t>Notch 1</t>
  </si>
  <si>
    <t>HMN1-12</t>
  </si>
  <si>
    <t>130607</t>
  </si>
  <si>
    <t xml:space="preserve">Notch 2 </t>
  </si>
  <si>
    <t>HMN2-35</t>
  </si>
  <si>
    <t>130707</t>
  </si>
  <si>
    <t>Adam 10</t>
  </si>
  <si>
    <t>139712</t>
  </si>
  <si>
    <t>FAB946P</t>
  </si>
  <si>
    <t>FAB946A</t>
  </si>
  <si>
    <t>BP1</t>
  </si>
  <si>
    <t>6C3</t>
  </si>
  <si>
    <t>13-5891-81</t>
  </si>
  <si>
    <t>TER119</t>
  </si>
  <si>
    <t>09082D</t>
  </si>
  <si>
    <t>TER-119</t>
  </si>
  <si>
    <t>116226</t>
  </si>
  <si>
    <t>RM134L</t>
  </si>
  <si>
    <t>53-5905-82</t>
  </si>
  <si>
    <t>1AH2</t>
  </si>
  <si>
    <t>740364</t>
  </si>
  <si>
    <t>R12-31</t>
  </si>
  <si>
    <t>566727</t>
  </si>
  <si>
    <t>C46</t>
  </si>
  <si>
    <t>564470</t>
  </si>
  <si>
    <t>MD5-1</t>
  </si>
  <si>
    <t>566813</t>
  </si>
  <si>
    <t>Ly­6B.2</t>
  </si>
  <si>
    <t>7/4</t>
  </si>
  <si>
    <t>Serotec</t>
  </si>
  <si>
    <t>MCA771B</t>
  </si>
  <si>
    <t>TIM-4</t>
  </si>
  <si>
    <t>21H12</t>
  </si>
  <si>
    <t>750205</t>
  </si>
  <si>
    <t>Ly6A/E</t>
  </si>
  <si>
    <t>01835B</t>
  </si>
  <si>
    <t>abcam</t>
  </si>
  <si>
    <t>E13-161-7</t>
  </si>
  <si>
    <t>IL-2</t>
  </si>
  <si>
    <t>JES6-5H4</t>
  </si>
  <si>
    <t>IL-4</t>
  </si>
  <si>
    <t>BVD6-24G2</t>
  </si>
  <si>
    <t>11B11</t>
  </si>
  <si>
    <t>17-7041-82</t>
  </si>
  <si>
    <t>IL-5</t>
  </si>
  <si>
    <t>TRFK5</t>
  </si>
  <si>
    <t>TRFK4</t>
  </si>
  <si>
    <t>IL-6</t>
  </si>
  <si>
    <t>MP5-20F3</t>
  </si>
  <si>
    <t>46-7061-80</t>
  </si>
  <si>
    <t>IL-9</t>
  </si>
  <si>
    <t>RM9A4</t>
  </si>
  <si>
    <t>IL-10</t>
  </si>
  <si>
    <t>JESS-16E3</t>
  </si>
  <si>
    <t>12-7101-81</t>
  </si>
  <si>
    <t>JES5-16E3</t>
  </si>
  <si>
    <t>505013</t>
  </si>
  <si>
    <t>IL-12 p40/p70</t>
  </si>
  <si>
    <t>C15.6</t>
  </si>
  <si>
    <t>IL-12 p35</t>
  </si>
  <si>
    <t>aD10p35</t>
  </si>
  <si>
    <t>50-7352-82</t>
  </si>
  <si>
    <t>IL-13</t>
  </si>
  <si>
    <t>eBio13A</t>
  </si>
  <si>
    <t>25-7133-82</t>
  </si>
  <si>
    <t>12-7133-82</t>
  </si>
  <si>
    <t>IL-17A</t>
  </si>
  <si>
    <t>TC11-18H10.1</t>
  </si>
  <si>
    <t>559502</t>
  </si>
  <si>
    <t>TC11-18H10</t>
  </si>
  <si>
    <t>IL-21</t>
  </si>
  <si>
    <t>FFA21</t>
  </si>
  <si>
    <t>12-7211-82</t>
  </si>
  <si>
    <t>17-7211-82</t>
  </si>
  <si>
    <t>IL-22 Ra1</t>
  </si>
  <si>
    <t>496514</t>
  </si>
  <si>
    <t>FAB42941A</t>
  </si>
  <si>
    <t>TGF-B RI/ALK-5</t>
  </si>
  <si>
    <t>141231</t>
  </si>
  <si>
    <t>FAB5871A</t>
  </si>
  <si>
    <t>TGF-B RII</t>
  </si>
  <si>
    <t>FAB532A</t>
  </si>
  <si>
    <t>IL-27 p28</t>
  </si>
  <si>
    <t>MM27-7B1</t>
  </si>
  <si>
    <t>516910</t>
  </si>
  <si>
    <t>IFNg</t>
  </si>
  <si>
    <t>XMG1.2</t>
  </si>
  <si>
    <t>25-7311-82</t>
  </si>
  <si>
    <t>MOB-47</t>
  </si>
  <si>
    <t>GR20</t>
  </si>
  <si>
    <t>558771</t>
  </si>
  <si>
    <t>TNFa</t>
  </si>
  <si>
    <t>MP6-XT22</t>
  </si>
  <si>
    <t>IL-23</t>
  </si>
  <si>
    <t>fc23cpg</t>
  </si>
  <si>
    <t>53-7023-80</t>
  </si>
  <si>
    <t xml:space="preserve"> bs-1193R-A647</t>
  </si>
  <si>
    <t>DIH9</t>
  </si>
  <si>
    <t>RMST2-2</t>
  </si>
  <si>
    <t>17-9335-82</t>
  </si>
  <si>
    <t>13-9335-82</t>
  </si>
  <si>
    <t>TGF-B1 (LAP)</t>
  </si>
  <si>
    <t>TW7-16B4</t>
  </si>
  <si>
    <t>141409 &amp; 141410</t>
  </si>
  <si>
    <t>TNF beta</t>
  </si>
  <si>
    <t>bs-0093R-FITC</t>
  </si>
  <si>
    <t>CD183 (CXCR3)</t>
  </si>
  <si>
    <t>CXCR3-173</t>
  </si>
  <si>
    <t>126503</t>
  </si>
  <si>
    <t>12-1831-82</t>
  </si>
  <si>
    <t>126522</t>
  </si>
  <si>
    <t>45-1831-82</t>
  </si>
  <si>
    <t>CD184 (CXCR4)</t>
  </si>
  <si>
    <t>2B11/CXCR4 (RUO)</t>
  </si>
  <si>
    <t>2B11</t>
  </si>
  <si>
    <t>53-9991-80</t>
  </si>
  <si>
    <t>CD185 (CXCR5)</t>
  </si>
  <si>
    <t>J252D4</t>
  </si>
  <si>
    <t>356941</t>
  </si>
  <si>
    <t>2G8</t>
  </si>
  <si>
    <t>562889</t>
  </si>
  <si>
    <t>CD186 (CXCR6)</t>
  </si>
  <si>
    <t>SA051D1</t>
  </si>
  <si>
    <t>CXCL9 (MIG)</t>
  </si>
  <si>
    <t xml:space="preserve">MIG-2F5.5 </t>
  </si>
  <si>
    <t>CXCL16</t>
  </si>
  <si>
    <t>12-81</t>
  </si>
  <si>
    <t>566740</t>
  </si>
  <si>
    <t>CD191 (CCR1)</t>
  </si>
  <si>
    <t>S15040E</t>
  </si>
  <si>
    <t>152507</t>
  </si>
  <si>
    <t>CCR2</t>
  </si>
  <si>
    <t>FAB5538a</t>
  </si>
  <si>
    <t>150605</t>
  </si>
  <si>
    <t>CD194 (CCR4)</t>
  </si>
  <si>
    <t>2G12</t>
  </si>
  <si>
    <t>131217</t>
  </si>
  <si>
    <t>131213</t>
  </si>
  <si>
    <t>CD195 (CCR5)</t>
  </si>
  <si>
    <t>HM-CCR5</t>
  </si>
  <si>
    <t>C34-3448</t>
  </si>
  <si>
    <t>743695</t>
  </si>
  <si>
    <t>CD196 (CCR6)</t>
  </si>
  <si>
    <t>140706</t>
  </si>
  <si>
    <t>FAB590G</t>
  </si>
  <si>
    <t>29-2L17</t>
  </si>
  <si>
    <t>CD197 (CCR7)</t>
  </si>
  <si>
    <t>4B12</t>
  </si>
  <si>
    <t>45-1971-82</t>
  </si>
  <si>
    <t>25-1971-82</t>
  </si>
  <si>
    <t>120110</t>
  </si>
  <si>
    <t>13-1971-82</t>
  </si>
  <si>
    <t>47-1971-82</t>
  </si>
  <si>
    <t>CD198 (CCR8)</t>
  </si>
  <si>
    <t>SA214G2</t>
  </si>
  <si>
    <t>150307</t>
  </si>
  <si>
    <t>CD199 (CCR9)</t>
  </si>
  <si>
    <t>CW-1.2</t>
  </si>
  <si>
    <t>128708</t>
  </si>
  <si>
    <t>CD223 (Lag-3)</t>
  </si>
  <si>
    <t>C9B7W</t>
  </si>
  <si>
    <t>48-2231-82</t>
  </si>
  <si>
    <t>CD272 (BTLA)</t>
  </si>
  <si>
    <t>8F4</t>
  </si>
  <si>
    <t>12-5956-80</t>
  </si>
  <si>
    <t>CD304 (Neuropilin-1)</t>
  </si>
  <si>
    <t>3E12</t>
  </si>
  <si>
    <t>145205</t>
  </si>
  <si>
    <t>CD324 (E-cadherin)</t>
  </si>
  <si>
    <t>DECMA-1</t>
  </si>
  <si>
    <t>50-3249-80</t>
  </si>
  <si>
    <t>147309</t>
  </si>
  <si>
    <t>CD326 (Ep-CAM)</t>
  </si>
  <si>
    <t>G8.8</t>
  </si>
  <si>
    <t>118210</t>
  </si>
  <si>
    <t>118219</t>
  </si>
  <si>
    <t>CX3CR1</t>
  </si>
  <si>
    <t>SA011F11</t>
  </si>
  <si>
    <t>149005</t>
  </si>
  <si>
    <t>LTbR</t>
  </si>
  <si>
    <t>eBio3C8</t>
  </si>
  <si>
    <t>12-5671-82</t>
  </si>
  <si>
    <t>XCR1</t>
  </si>
  <si>
    <t>ZET</t>
  </si>
  <si>
    <t>DC Marker</t>
  </si>
  <si>
    <t>33D1</t>
  </si>
  <si>
    <t>FIB27</t>
  </si>
  <si>
    <t>CXCR7/RDC-1</t>
  </si>
  <si>
    <t>11G8</t>
  </si>
  <si>
    <t>FAB4227P</t>
  </si>
  <si>
    <t>anti-Rat IgL (kappa)</t>
  </si>
  <si>
    <t>10114D</t>
  </si>
  <si>
    <t>anti-Rat kappa Light</t>
  </si>
  <si>
    <t>10014D</t>
  </si>
  <si>
    <t>anti-Rabbit IgG (H + L)</t>
  </si>
  <si>
    <t>Life Tech</t>
  </si>
  <si>
    <t>A21245</t>
  </si>
  <si>
    <t>Mouse IgG1, κ</t>
  </si>
  <si>
    <t>MOPC-21</t>
  </si>
  <si>
    <t>400119</t>
  </si>
  <si>
    <t>557782</t>
  </si>
  <si>
    <t>Mouse IgG2b, κ</t>
  </si>
  <si>
    <t>27-35</t>
  </si>
  <si>
    <t>555740</t>
  </si>
  <si>
    <t>Mouse IgE, κ</t>
  </si>
  <si>
    <t>557079</t>
  </si>
  <si>
    <t>Rat IgG1, λ</t>
  </si>
  <si>
    <t>A110-1</t>
  </si>
  <si>
    <t>550884</t>
  </si>
  <si>
    <t xml:space="preserve"> Rat IgG2a</t>
  </si>
  <si>
    <t>Zymed</t>
  </si>
  <si>
    <t>02-9688</t>
  </si>
  <si>
    <t xml:space="preserve"> Rat IgG2a, κ</t>
  </si>
  <si>
    <t>eBR2a</t>
  </si>
  <si>
    <t>13-4321-81</t>
  </si>
  <si>
    <t>25-4321-82</t>
  </si>
  <si>
    <t>12-4321-81</t>
  </si>
  <si>
    <t>R35-95</t>
  </si>
  <si>
    <t>553930</t>
  </si>
  <si>
    <t>RTK2758</t>
  </si>
  <si>
    <t>400512</t>
  </si>
  <si>
    <t>11024C</t>
  </si>
  <si>
    <t>Rat IgG2b</t>
  </si>
  <si>
    <t>KLH/G2b-1-2</t>
  </si>
  <si>
    <t xml:space="preserve"> Rat IgG2b, κ</t>
  </si>
  <si>
    <t>A95-1</t>
  </si>
  <si>
    <t>553991</t>
  </si>
  <si>
    <t>eB149/10H5</t>
  </si>
  <si>
    <t>51-4031-80</t>
  </si>
  <si>
    <t>Hamster IgG</t>
  </si>
  <si>
    <t>eBio299Arm</t>
  </si>
  <si>
    <t>12-4888-81</t>
  </si>
  <si>
    <t>HTK888</t>
  </si>
  <si>
    <t>400925</t>
  </si>
  <si>
    <t>anti-Mouse IgG (H+L)</t>
  </si>
  <si>
    <t>A31571</t>
  </si>
  <si>
    <t>Thermo Scientific</t>
  </si>
  <si>
    <t>A-11017</t>
  </si>
  <si>
    <t>anti-Mouse IgG</t>
  </si>
  <si>
    <t>Poly4053</t>
  </si>
  <si>
    <t>405322</t>
  </si>
  <si>
    <t>405315</t>
  </si>
  <si>
    <t>anti-Mouse IgG1</t>
  </si>
  <si>
    <t>A85-1</t>
  </si>
  <si>
    <t>553441</t>
  </si>
  <si>
    <t>553443</t>
  </si>
  <si>
    <t>RMG1-1</t>
  </si>
  <si>
    <t>406612</t>
  </si>
  <si>
    <t>anti-Mouse IgG1a</t>
  </si>
  <si>
    <t>10.9</t>
  </si>
  <si>
    <t xml:space="preserve">553500 </t>
  </si>
  <si>
    <t>743265</t>
  </si>
  <si>
    <t>743263</t>
  </si>
  <si>
    <t>anti-Mouse IgG1b</t>
  </si>
  <si>
    <t>B68-2</t>
  </si>
  <si>
    <t>553533</t>
  </si>
  <si>
    <t>anti-Mouse IgG2aa</t>
  </si>
  <si>
    <t>8.3</t>
  </si>
  <si>
    <t>553502</t>
  </si>
  <si>
    <t>anti-Mouse IgG2ab</t>
  </si>
  <si>
    <t>5.7</t>
  </si>
  <si>
    <t>553504</t>
  </si>
  <si>
    <t>anti-Mouse IgG2a</t>
  </si>
  <si>
    <t>R19-15</t>
  </si>
  <si>
    <t>553388</t>
  </si>
  <si>
    <t>553390</t>
  </si>
  <si>
    <t>RMG2a-62</t>
  </si>
  <si>
    <t>407106</t>
  </si>
  <si>
    <t>407108</t>
  </si>
  <si>
    <t>R11-89</t>
  </si>
  <si>
    <t>553446</t>
  </si>
  <si>
    <t>anti-Mouse IgG2a / 2b</t>
  </si>
  <si>
    <t>R2-40</t>
  </si>
  <si>
    <t>553398</t>
  </si>
  <si>
    <t>553399</t>
  </si>
  <si>
    <t>anti-Mouse IgG2b</t>
  </si>
  <si>
    <t>RMG2b-1</t>
  </si>
  <si>
    <t>406706</t>
  </si>
  <si>
    <t>406708</t>
  </si>
  <si>
    <t>anti-Mouse IgG2c</t>
  </si>
  <si>
    <t>1079-08</t>
  </si>
  <si>
    <t>1079-09</t>
  </si>
  <si>
    <t>1079-02</t>
  </si>
  <si>
    <t>anti-Mouse IgG3</t>
  </si>
  <si>
    <t>R40-82</t>
  </si>
  <si>
    <t>553403</t>
  </si>
  <si>
    <t>553401</t>
  </si>
  <si>
    <t>anti-Mouse Ig</t>
  </si>
  <si>
    <t>SouthernBiotech</t>
  </si>
  <si>
    <t>1010-02</t>
  </si>
  <si>
    <t>anti-Mouse, κ</t>
  </si>
  <si>
    <t>1050-08</t>
  </si>
  <si>
    <t>anti-Mouse λ</t>
  </si>
  <si>
    <t>1175-09</t>
  </si>
  <si>
    <t>anti-Mouse Ig, κ</t>
  </si>
  <si>
    <t>02155A</t>
  </si>
  <si>
    <t>anti-Mouse Ig, λ1, λ2</t>
  </si>
  <si>
    <t>R26-46</t>
  </si>
  <si>
    <t>02172D</t>
  </si>
  <si>
    <t>1012-09</t>
  </si>
  <si>
    <t>anti-Mouse IgL (κ)</t>
  </si>
  <si>
    <t>02141D</t>
  </si>
  <si>
    <t>R5-240</t>
  </si>
  <si>
    <t>02142D</t>
  </si>
  <si>
    <t>anti-Mouse Ig, λ(1 - 3)</t>
  </si>
  <si>
    <t>553434</t>
  </si>
  <si>
    <t>anti-Mouse IgA</t>
  </si>
  <si>
    <t>11-44-2</t>
  </si>
  <si>
    <t>1165-09</t>
  </si>
  <si>
    <t>1040-08</t>
  </si>
  <si>
    <t>C10-1</t>
  </si>
  <si>
    <t>02262D</t>
  </si>
  <si>
    <t>02102D</t>
  </si>
  <si>
    <t>1040-02</t>
  </si>
  <si>
    <t>1165-02</t>
  </si>
  <si>
    <t>1040-31</t>
  </si>
  <si>
    <t>17-4204-82</t>
  </si>
  <si>
    <t>anti-Mouse IgDa</t>
  </si>
  <si>
    <t>AMS9.1</t>
  </si>
  <si>
    <t>553507</t>
  </si>
  <si>
    <t>anti-Mouse IgDb</t>
  </si>
  <si>
    <t>217-170</t>
  </si>
  <si>
    <t>553510</t>
  </si>
  <si>
    <t>05062D</t>
  </si>
  <si>
    <t xml:space="preserve"> anti-Mouse IgD</t>
  </si>
  <si>
    <t>11-26</t>
  </si>
  <si>
    <t>1120-08</t>
  </si>
  <si>
    <t>13-5993-85</t>
  </si>
  <si>
    <t>05065B</t>
  </si>
  <si>
    <t>1120-09</t>
  </si>
  <si>
    <t>48-5993-82</t>
  </si>
  <si>
    <t>11-26c.2a</t>
  </si>
  <si>
    <t>560869</t>
  </si>
  <si>
    <t>anti-Mouse IgD</t>
  </si>
  <si>
    <t>405727</t>
  </si>
  <si>
    <t>405731</t>
  </si>
  <si>
    <t>564274</t>
  </si>
  <si>
    <t>405723</t>
  </si>
  <si>
    <t>anti-Mouse IgE</t>
  </si>
  <si>
    <t>R35-72</t>
  </si>
  <si>
    <t>553414</t>
  </si>
  <si>
    <t>anti-Mouse IgE, κ</t>
  </si>
  <si>
    <t>17-3-3</t>
  </si>
  <si>
    <t>06312D</t>
  </si>
  <si>
    <t xml:space="preserve"> anti-Mouse IgE</t>
  </si>
  <si>
    <t>R35-118</t>
  </si>
  <si>
    <t>553419</t>
  </si>
  <si>
    <t>553415</t>
  </si>
  <si>
    <t>Af6-120.1</t>
  </si>
  <si>
    <t>553550</t>
  </si>
  <si>
    <t>553551</t>
  </si>
  <si>
    <t>553552</t>
  </si>
  <si>
    <t>AMS-32.1</t>
  </si>
  <si>
    <t>553548</t>
  </si>
  <si>
    <t>06034D</t>
  </si>
  <si>
    <t>06062D</t>
  </si>
  <si>
    <t>M5 / 114.15.2</t>
  </si>
  <si>
    <t>107620</t>
  </si>
  <si>
    <t>107635</t>
  </si>
  <si>
    <t>748846</t>
  </si>
  <si>
    <t>563415</t>
  </si>
  <si>
    <t>65-5321-82</t>
  </si>
  <si>
    <t>M5 / 114.15.3</t>
  </si>
  <si>
    <t>107651</t>
  </si>
  <si>
    <t>M5 / 114.15.4</t>
  </si>
  <si>
    <t>107627</t>
  </si>
  <si>
    <t>06024D</t>
  </si>
  <si>
    <t>AW3.18.14</t>
  </si>
  <si>
    <t>Bea</t>
  </si>
  <si>
    <t>040714</t>
  </si>
  <si>
    <t>SF1-1.1</t>
  </si>
  <si>
    <t>116620</t>
  </si>
  <si>
    <t>AF6-88.5.5.3</t>
  </si>
  <si>
    <t>13-5958-52</t>
  </si>
  <si>
    <t>H-2K(b) - [SIINFEKL]</t>
  </si>
  <si>
    <t>eBio25-D1.16</t>
  </si>
  <si>
    <t>25-5743-82</t>
  </si>
  <si>
    <t>12-5743-82</t>
  </si>
  <si>
    <t>anti-Mouse IgM</t>
  </si>
  <si>
    <t>ll / 41</t>
  </si>
  <si>
    <t>46-5790-82</t>
  </si>
  <si>
    <t>25-5790-82</t>
  </si>
  <si>
    <t>553437</t>
  </si>
  <si>
    <t>749308</t>
  </si>
  <si>
    <t>R6-60.2</t>
  </si>
  <si>
    <t>553409</t>
  </si>
  <si>
    <t>RMM-1</t>
  </si>
  <si>
    <t>406508</t>
  </si>
  <si>
    <t>553406</t>
  </si>
  <si>
    <t>anti-Mouse IgMa</t>
  </si>
  <si>
    <t>DS-1</t>
  </si>
  <si>
    <t>553515</t>
  </si>
  <si>
    <t>553516</t>
  </si>
  <si>
    <t>anti-Mouse IgMb</t>
  </si>
  <si>
    <t>AF6-78</t>
  </si>
  <si>
    <t>553519</t>
  </si>
  <si>
    <t>553520</t>
  </si>
  <si>
    <t>553521</t>
  </si>
  <si>
    <t>Vβ 5.1, 5.2</t>
  </si>
  <si>
    <t>MR9-4</t>
  </si>
  <si>
    <t>553189</t>
  </si>
  <si>
    <t>553188</t>
  </si>
  <si>
    <t>01355A</t>
  </si>
  <si>
    <t>Vβ6</t>
  </si>
  <si>
    <t>RR4-7</t>
  </si>
  <si>
    <t>553193</t>
  </si>
  <si>
    <t>Vβ 8.1, 8.2</t>
  </si>
  <si>
    <t>MR5-2</t>
  </si>
  <si>
    <t>553185</t>
  </si>
  <si>
    <t>TCR, γ, δ</t>
  </si>
  <si>
    <t>UC7-13D5</t>
  </si>
  <si>
    <t>Abcam</t>
  </si>
  <si>
    <t>ab24255-100</t>
  </si>
  <si>
    <t>107507</t>
  </si>
  <si>
    <t>TCRβ</t>
  </si>
  <si>
    <t>H57-597</t>
  </si>
  <si>
    <t>553171</t>
  </si>
  <si>
    <t>Vα2</t>
  </si>
  <si>
    <t>B20.1</t>
  </si>
  <si>
    <t>553289</t>
  </si>
  <si>
    <t>Vα 8.3 T-cell Receptor</t>
  </si>
  <si>
    <t>KT50</t>
  </si>
  <si>
    <t>557096</t>
  </si>
  <si>
    <t>Vβ4</t>
  </si>
  <si>
    <t>KT4</t>
  </si>
  <si>
    <t>553365</t>
  </si>
  <si>
    <t>Vβ 8.3</t>
  </si>
  <si>
    <t>553664</t>
  </si>
  <si>
    <t>Vβ11</t>
  </si>
  <si>
    <t>RR3-15</t>
  </si>
  <si>
    <t>553197</t>
  </si>
  <si>
    <t>Vα 11.1, 11.2</t>
  </si>
  <si>
    <t>RR8-1</t>
  </si>
  <si>
    <t>553223</t>
  </si>
  <si>
    <t>TIGIT</t>
  </si>
  <si>
    <t>GIGD7</t>
  </si>
  <si>
    <t>46-9501-80</t>
  </si>
  <si>
    <t>Galectin-9</t>
  </si>
  <si>
    <t>137903</t>
  </si>
  <si>
    <t>137904</t>
  </si>
  <si>
    <t>TCR DO11.10</t>
  </si>
  <si>
    <t>KJ1-26</t>
  </si>
  <si>
    <t>118508</t>
  </si>
  <si>
    <t>Bcl-6</t>
  </si>
  <si>
    <t>K112-91</t>
  </si>
  <si>
    <t>562198</t>
  </si>
  <si>
    <t>Blimp 1</t>
  </si>
  <si>
    <t>6D3</t>
  </si>
  <si>
    <t>564702</t>
  </si>
  <si>
    <t>565276</t>
  </si>
  <si>
    <t>Santa Cruz</t>
  </si>
  <si>
    <t>SC-13203</t>
  </si>
  <si>
    <t>T-Bet</t>
  </si>
  <si>
    <t>4B10</t>
  </si>
  <si>
    <t>644814</t>
  </si>
  <si>
    <t>eBio4B10</t>
  </si>
  <si>
    <t>45-5825-82</t>
  </si>
  <si>
    <t>644812</t>
  </si>
  <si>
    <t>EOMES</t>
  </si>
  <si>
    <t>Dan11mag</t>
  </si>
  <si>
    <t>25-4875-82</t>
  </si>
  <si>
    <t>46-4875-80</t>
  </si>
  <si>
    <t>Ki-67</t>
  </si>
  <si>
    <t>16A8</t>
  </si>
  <si>
    <t>652411</t>
  </si>
  <si>
    <t>GATA-3</t>
  </si>
  <si>
    <t>16E10A23</t>
  </si>
  <si>
    <t>653811</t>
  </si>
  <si>
    <t>L50-823</t>
  </si>
  <si>
    <t>560163</t>
  </si>
  <si>
    <t>RORyt</t>
  </si>
  <si>
    <t>B2D</t>
  </si>
  <si>
    <t>12-6981-80</t>
  </si>
  <si>
    <t>Stat6 (pY641)</t>
  </si>
  <si>
    <t>J71-773.58.11</t>
  </si>
  <si>
    <t>BD Phosflow</t>
  </si>
  <si>
    <t>558242</t>
  </si>
  <si>
    <t>IRF1</t>
  </si>
  <si>
    <t>D5E4</t>
  </si>
  <si>
    <t>Cell Signaling</t>
  </si>
  <si>
    <t>12732S</t>
  </si>
  <si>
    <t>IRF4</t>
  </si>
  <si>
    <t>IRF4.3E4</t>
  </si>
  <si>
    <t>646408</t>
  </si>
  <si>
    <t>48-9858-80</t>
  </si>
  <si>
    <t>646403</t>
  </si>
  <si>
    <t>IRF8</t>
  </si>
  <si>
    <t>V3GYWCH</t>
  </si>
  <si>
    <t>46-9852-80</t>
  </si>
  <si>
    <t>Anti-Hu/Mo b-Catenin</t>
  </si>
  <si>
    <t>15B8</t>
  </si>
  <si>
    <t>12-2567-41</t>
  </si>
  <si>
    <t>FOXP3</t>
  </si>
  <si>
    <t>FJK-16s</t>
  </si>
  <si>
    <t>25-5773-82</t>
  </si>
  <si>
    <t>MF-14</t>
  </si>
  <si>
    <t>126408</t>
  </si>
  <si>
    <t>11-5773-82</t>
  </si>
  <si>
    <t>13-5773-82</t>
  </si>
  <si>
    <t>GFP</t>
  </si>
  <si>
    <t>polyclonal</t>
  </si>
  <si>
    <t>A21311</t>
  </si>
  <si>
    <t>Helios</t>
  </si>
  <si>
    <t>22F6</t>
  </si>
  <si>
    <t>137220</t>
  </si>
  <si>
    <t>NOS2 (C-11)</t>
  </si>
  <si>
    <t>sc-7271</t>
  </si>
  <si>
    <t>XBP-1S</t>
  </si>
  <si>
    <t>Q3-695</t>
  </si>
  <si>
    <t>562642</t>
  </si>
  <si>
    <t>TCF7/TCF1</t>
  </si>
  <si>
    <t>812145</t>
  </si>
  <si>
    <t>IC8224G</t>
  </si>
  <si>
    <t>AID</t>
  </si>
  <si>
    <t>13-5959-82</t>
  </si>
  <si>
    <t>mAID-2</t>
  </si>
  <si>
    <t>Fascin</t>
  </si>
  <si>
    <t>Biorbyt</t>
  </si>
  <si>
    <t>orb102576</t>
  </si>
  <si>
    <t>anti-Fibroblast</t>
  </si>
  <si>
    <t>ER-TR7</t>
  </si>
  <si>
    <t>NOVUS</t>
  </si>
  <si>
    <t>NB100-64932PCP</t>
  </si>
  <si>
    <t>TOX</t>
  </si>
  <si>
    <t>TXRX10</t>
  </si>
  <si>
    <t>12-6502-82</t>
  </si>
  <si>
    <t>Perforin</t>
  </si>
  <si>
    <t>OMAK-D</t>
  </si>
  <si>
    <t>12-9392-82</t>
  </si>
  <si>
    <t>JAW246</t>
  </si>
  <si>
    <t>12-9992-82</t>
  </si>
  <si>
    <t>Granzyme B</t>
  </si>
  <si>
    <t>NGZB</t>
  </si>
  <si>
    <t>25-8898-82</t>
  </si>
  <si>
    <t>16G6</t>
  </si>
  <si>
    <t>12-8898-82</t>
  </si>
  <si>
    <t>51-8822-80</t>
  </si>
  <si>
    <t>PPARG</t>
  </si>
  <si>
    <t xml:space="preserve">Polyclonal </t>
  </si>
  <si>
    <t>PA5-25757</t>
  </si>
  <si>
    <t>Ea52-68 peptide : I-Ab</t>
  </si>
  <si>
    <t>eBioY-Ae</t>
  </si>
  <si>
    <t>13-5741</t>
  </si>
  <si>
    <t>ID2</t>
  </si>
  <si>
    <t>ILCID2</t>
  </si>
  <si>
    <t>48-9475-82</t>
  </si>
  <si>
    <t>ID3</t>
  </si>
  <si>
    <t>S30-778</t>
  </si>
  <si>
    <t>564564</t>
  </si>
  <si>
    <t>mTOR</t>
  </si>
  <si>
    <t>303728</t>
  </si>
  <si>
    <t>IC1537P</t>
  </si>
  <si>
    <t>7C10</t>
  </si>
  <si>
    <t>5043S</t>
  </si>
  <si>
    <t>StreptAvidin</t>
  </si>
  <si>
    <t>554060</t>
  </si>
  <si>
    <t>554061</t>
  </si>
  <si>
    <t>554067</t>
  </si>
  <si>
    <t>554064</t>
  </si>
  <si>
    <t>S11222</t>
  </si>
  <si>
    <t>S32365</t>
  </si>
  <si>
    <t>561419</t>
  </si>
  <si>
    <t>47-4317-82</t>
  </si>
  <si>
    <t>564176</t>
  </si>
  <si>
    <t>612961</t>
  </si>
  <si>
    <t>554062</t>
  </si>
  <si>
    <t>Thermo Fisher</t>
  </si>
  <si>
    <t>Q10101MP</t>
  </si>
  <si>
    <t>564876</t>
  </si>
  <si>
    <t>565144</t>
  </si>
  <si>
    <t>BUV661</t>
  </si>
  <si>
    <t>612979</t>
  </si>
  <si>
    <t>563855</t>
  </si>
  <si>
    <t>612775</t>
  </si>
  <si>
    <t>PNA</t>
  </si>
  <si>
    <t>JEB-070819</t>
  </si>
  <si>
    <t>L32460</t>
  </si>
  <si>
    <t>L21409</t>
  </si>
  <si>
    <t>Annexin V</t>
  </si>
  <si>
    <t>553420</t>
  </si>
  <si>
    <t>Allophycocyanin</t>
  </si>
  <si>
    <t>APC-XL</t>
  </si>
  <si>
    <t>Molecular Probes</t>
  </si>
  <si>
    <t>A-819</t>
  </si>
  <si>
    <t>UV1</t>
  </si>
  <si>
    <t>UV2</t>
  </si>
  <si>
    <t>UV3</t>
  </si>
  <si>
    <t>UV4</t>
  </si>
  <si>
    <t>UV5</t>
  </si>
  <si>
    <t>UV6</t>
  </si>
  <si>
    <t>UV7</t>
  </si>
  <si>
    <t>UV8</t>
  </si>
  <si>
    <t>VL1</t>
  </si>
  <si>
    <t>VL2</t>
  </si>
  <si>
    <t>VL3</t>
  </si>
  <si>
    <t>VL4</t>
  </si>
  <si>
    <t>VL5</t>
  </si>
  <si>
    <t>VL6</t>
  </si>
  <si>
    <t>VL7</t>
  </si>
  <si>
    <t>VL8</t>
  </si>
  <si>
    <t>BL1</t>
  </si>
  <si>
    <t>BL2</t>
  </si>
  <si>
    <t>BL3</t>
  </si>
  <si>
    <t>BL4</t>
  </si>
  <si>
    <t>BL5</t>
  </si>
  <si>
    <t>BL6</t>
  </si>
  <si>
    <t>YL1</t>
  </si>
  <si>
    <t>YL2</t>
  </si>
  <si>
    <t>YL3</t>
  </si>
  <si>
    <t>YL4</t>
  </si>
  <si>
    <t>YL5</t>
  </si>
  <si>
    <t>RL1</t>
  </si>
  <si>
    <t>RL2</t>
  </si>
  <si>
    <t>RL3</t>
  </si>
  <si>
    <t>PACIFIC BLUE</t>
  </si>
  <si>
    <t>PACIFIC ORANGE</t>
  </si>
  <si>
    <t>QDOT605</t>
  </si>
  <si>
    <t>PERCP</t>
  </si>
  <si>
    <t>BB660</t>
  </si>
  <si>
    <t>BB755</t>
  </si>
  <si>
    <t>BB790</t>
  </si>
  <si>
    <t>PECF594</t>
  </si>
  <si>
    <t>PE-CY5</t>
  </si>
  <si>
    <t>PE-CY5.5</t>
  </si>
  <si>
    <t>PE-CY7</t>
  </si>
  <si>
    <t>APC-CY7</t>
  </si>
  <si>
    <t>APC-FIRE750</t>
  </si>
  <si>
    <t>AF555</t>
  </si>
  <si>
    <t>BV421</t>
  </si>
  <si>
    <t>DAPI</t>
  </si>
  <si>
    <t>BV570</t>
  </si>
  <si>
    <t>BV650</t>
  </si>
  <si>
    <t>APC-eFLUOR750</t>
  </si>
  <si>
    <t>APC-eFLUOR780</t>
  </si>
  <si>
    <t>PERCP-CY5.5</t>
  </si>
  <si>
    <t>BIOTIN</t>
  </si>
  <si>
    <t>SAV</t>
  </si>
  <si>
    <t>EFLUOR450</t>
  </si>
  <si>
    <t>PERCP-EFLUOR710</t>
  </si>
  <si>
    <t>Qdot605</t>
  </si>
  <si>
    <t>PURIFIED</t>
  </si>
  <si>
    <t>2NDARY</t>
  </si>
  <si>
    <t>APC-Fire750</t>
  </si>
  <si>
    <t>EVOLVE605</t>
  </si>
  <si>
    <t>PE-EFLUOR610</t>
  </si>
  <si>
    <t>PE-eFluor610</t>
  </si>
  <si>
    <t>EFLUOR605NC</t>
  </si>
  <si>
    <t>efluor660</t>
  </si>
  <si>
    <t>eFluor660</t>
  </si>
  <si>
    <t>JC 5-1</t>
  </si>
  <si>
    <t>evolve655</t>
  </si>
  <si>
    <t>SB645</t>
  </si>
  <si>
    <t>BV480</t>
  </si>
  <si>
    <t>I-A / I-E</t>
  </si>
  <si>
    <t>I-A[b]</t>
  </si>
  <si>
    <t>H-2Kd</t>
  </si>
  <si>
    <t>I-A[d]</t>
  </si>
  <si>
    <t>I-Ad</t>
  </si>
  <si>
    <t>I-Ap</t>
  </si>
  <si>
    <t>I-Eκ</t>
  </si>
  <si>
    <t>I-Eκ-HEL</t>
  </si>
  <si>
    <t>VEGFR2 (FLK-1)</t>
  </si>
  <si>
    <t>IL-33Rα (ST2)</t>
  </si>
  <si>
    <t>Integrin B7</t>
  </si>
  <si>
    <t>CD252 (OX40L)</t>
  </si>
  <si>
    <t>CD205 (DEC205)</t>
  </si>
  <si>
    <t xml:space="preserve">CD273 (PD-L2) </t>
  </si>
  <si>
    <t>IFNg Ra (CD119)</t>
  </si>
  <si>
    <t>IFNg Rb</t>
  </si>
  <si>
    <t>IL-12 Rb2</t>
  </si>
  <si>
    <t>CD137 (4-1BB)</t>
  </si>
  <si>
    <t>Format</t>
  </si>
  <si>
    <t>UV</t>
  </si>
  <si>
    <t>violet</t>
  </si>
  <si>
    <t>Blue</t>
  </si>
  <si>
    <t>Yellow</t>
  </si>
  <si>
    <t>Red</t>
  </si>
  <si>
    <t>NF</t>
  </si>
  <si>
    <t>Lab#</t>
  </si>
  <si>
    <t>Users</t>
  </si>
  <si>
    <t>Chanel</t>
  </si>
  <si>
    <t>#C</t>
  </si>
  <si>
    <t>Count of #C</t>
  </si>
  <si>
    <t>OX-86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</si>
  <si>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</si>
  <si>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</si>
  <si>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</si>
  <si>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</si>
  <si>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</si>
  <si>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</si>
  <si>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</si>
  <si>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</si>
  <si>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</si>
  <si>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</si>
  <si>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Ab11</t>
  </si>
  <si>
    <t>Ab12</t>
  </si>
  <si>
    <t>Ab13</t>
  </si>
  <si>
    <t>Ab14</t>
  </si>
  <si>
    <t>Ab15</t>
  </si>
  <si>
    <t>Ab16</t>
  </si>
  <si>
    <t>Ab17</t>
  </si>
  <si>
    <t>Ab18</t>
  </si>
  <si>
    <t>Ab19</t>
  </si>
  <si>
    <t>Ab20</t>
  </si>
  <si>
    <t>Antibodies</t>
  </si>
  <si>
    <t>Ab #</t>
  </si>
  <si>
    <t>Dilution</t>
  </si>
  <si>
    <t>Volume</t>
  </si>
  <si>
    <t># samples</t>
  </si>
  <si>
    <t>Vf+1 (uL)</t>
  </si>
  <si>
    <t>$$</t>
  </si>
  <si>
    <t>Ab#</t>
  </si>
  <si>
    <t>1B3.3</t>
  </si>
  <si>
    <t>Sca1</t>
  </si>
  <si>
    <t>RANK (CD265)</t>
  </si>
  <si>
    <t>OX40L (CD252)</t>
  </si>
  <si>
    <t>CD274 (PDL-1)</t>
  </si>
  <si>
    <t>Siglec-1(CD169)</t>
  </si>
  <si>
    <t>HVEM (CD270)</t>
  </si>
  <si>
    <t>TrailR2 (CD262)</t>
  </si>
  <si>
    <t>Column Labels</t>
  </si>
  <si>
    <t>Row Labels</t>
  </si>
  <si>
    <t>(All)</t>
  </si>
  <si>
    <t>Backup</t>
  </si>
  <si>
    <t>CD134 (OX40)</t>
  </si>
  <si>
    <t>Ly6G</t>
  </si>
  <si>
    <t>Lot#</t>
  </si>
  <si>
    <t>RRID</t>
  </si>
  <si>
    <t>CD212 (IL-12Rb1)</t>
  </si>
  <si>
    <t>551974</t>
  </si>
  <si>
    <t>114</t>
  </si>
  <si>
    <t>AB_394310</t>
  </si>
  <si>
    <t>13-1152-82</t>
  </si>
  <si>
    <t>553844</t>
  </si>
  <si>
    <t>0000070890</t>
  </si>
  <si>
    <t>AB_395081</t>
  </si>
  <si>
    <t>CD45 (all isoforms)</t>
  </si>
  <si>
    <t>45-0451-82</t>
  </si>
  <si>
    <t>2283149</t>
  </si>
  <si>
    <t>AB_1107002</t>
  </si>
  <si>
    <t>CD35</t>
  </si>
  <si>
    <t>8C12</t>
  </si>
  <si>
    <t>553816</t>
  </si>
  <si>
    <t>AB_395068</t>
  </si>
  <si>
    <t>38065</t>
  </si>
  <si>
    <t>11-1271-82</t>
  </si>
  <si>
    <t>E00488-1631</t>
  </si>
  <si>
    <t>AB_465195</t>
  </si>
  <si>
    <t>554401</t>
  </si>
  <si>
    <t>M075649</t>
  </si>
  <si>
    <t>AB_395367</t>
  </si>
  <si>
    <t>Miltenyi</t>
  </si>
  <si>
    <t>130-103-114</t>
  </si>
  <si>
    <t>5160621694</t>
  </si>
  <si>
    <t>AB_2655790</t>
  </si>
  <si>
    <t>107011</t>
  </si>
  <si>
    <t>B216168</t>
  </si>
  <si>
    <t>AB_2074528</t>
  </si>
  <si>
    <t>Anti-Hu/Mo HIF-1a</t>
  </si>
  <si>
    <t>IC1935A</t>
  </si>
  <si>
    <t>AAMC0322031</t>
  </si>
  <si>
    <t>241812</t>
  </si>
  <si>
    <t>AB_1061580</t>
  </si>
  <si>
    <t>phospho RelB (Ser552)</t>
  </si>
  <si>
    <t>MA5-37031</t>
  </si>
  <si>
    <t>XD3553421</t>
  </si>
  <si>
    <t>Rab Mono</t>
  </si>
  <si>
    <t>AB_2896966</t>
  </si>
  <si>
    <t>NFKB p52</t>
  </si>
  <si>
    <t>orb157976-CF405</t>
  </si>
  <si>
    <t>CF405M</t>
  </si>
  <si>
    <t>E11626</t>
  </si>
  <si>
    <t>AB_10936413</t>
  </si>
  <si>
    <t>Rab Poly</t>
  </si>
  <si>
    <t>Relb (D7D7W)</t>
  </si>
  <si>
    <t>10825S</t>
  </si>
  <si>
    <t>1</t>
  </si>
  <si>
    <t>AB_2797727</t>
  </si>
  <si>
    <t>FoxP3</t>
  </si>
  <si>
    <t>12-5773-82</t>
  </si>
  <si>
    <t>E01764-1632</t>
  </si>
  <si>
    <t>AB_465936</t>
  </si>
  <si>
    <t>B56</t>
  </si>
  <si>
    <t>564071</t>
  </si>
  <si>
    <t>9301843</t>
  </si>
  <si>
    <t>AB_2738577</t>
  </si>
  <si>
    <t>anti-mouse IgG3</t>
  </si>
  <si>
    <t>Goat Poly</t>
  </si>
  <si>
    <t>1100-02</t>
  </si>
  <si>
    <t>B2212-Z512Y</t>
  </si>
  <si>
    <t>AB_2794570</t>
  </si>
  <si>
    <t>1110668</t>
  </si>
  <si>
    <t>AB_1727463</t>
  </si>
  <si>
    <t>8317671</t>
  </si>
  <si>
    <t>AB_395043</t>
  </si>
  <si>
    <t>1203390</t>
  </si>
  <si>
    <t>AB_10893346</t>
  </si>
  <si>
    <t>1970217</t>
  </si>
  <si>
    <t>AB_10870787</t>
  </si>
  <si>
    <t>AB_469680</t>
  </si>
  <si>
    <t>AB_398553</t>
  </si>
  <si>
    <t>Column1</t>
  </si>
  <si>
    <t>Column2</t>
  </si>
  <si>
    <t>Column3</t>
  </si>
  <si>
    <t>Column4</t>
  </si>
  <si>
    <t>B227625</t>
  </si>
  <si>
    <t>2282649</t>
  </si>
  <si>
    <t>7131651</t>
  </si>
  <si>
    <t>0157443</t>
  </si>
  <si>
    <t>9346398</t>
  </si>
  <si>
    <t>9288777</t>
  </si>
  <si>
    <t>B269973</t>
  </si>
  <si>
    <t>4330426</t>
  </si>
  <si>
    <t>1343003</t>
  </si>
  <si>
    <t>7096640</t>
  </si>
  <si>
    <t>B291496</t>
  </si>
  <si>
    <t>B289961</t>
  </si>
  <si>
    <t>2046247</t>
  </si>
  <si>
    <t>2430420</t>
  </si>
  <si>
    <t>B275380</t>
  </si>
  <si>
    <t>4289825</t>
  </si>
  <si>
    <t>1284374</t>
  </si>
  <si>
    <t>E10736-1631</t>
  </si>
  <si>
    <t>B298563</t>
  </si>
  <si>
    <t>1098003</t>
  </si>
  <si>
    <t>B284305</t>
  </si>
  <si>
    <t>2005748</t>
  </si>
  <si>
    <t>52932</t>
  </si>
  <si>
    <t>B269026</t>
  </si>
  <si>
    <t>1696469</t>
  </si>
  <si>
    <t>57969</t>
  </si>
  <si>
    <t>2373732</t>
  </si>
  <si>
    <t>82520</t>
  </si>
  <si>
    <t>B284768</t>
  </si>
  <si>
    <t>B318873</t>
  </si>
  <si>
    <t>9220240</t>
  </si>
  <si>
    <t>2416124</t>
  </si>
  <si>
    <t>B355862</t>
  </si>
  <si>
    <t>2079076</t>
  </si>
  <si>
    <t>2100630</t>
  </si>
  <si>
    <t>2241979</t>
  </si>
  <si>
    <t>2048997</t>
  </si>
  <si>
    <t>2325387</t>
  </si>
  <si>
    <t>1487364B</t>
  </si>
  <si>
    <t>3151933</t>
  </si>
  <si>
    <t>B343367</t>
  </si>
  <si>
    <t>B354427</t>
  </si>
  <si>
    <t>1946716</t>
  </si>
  <si>
    <t>2084548</t>
  </si>
  <si>
    <t>2312470</t>
  </si>
  <si>
    <t>2254209</t>
  </si>
  <si>
    <t>2117480</t>
  </si>
  <si>
    <t>7339769</t>
  </si>
  <si>
    <t>B278341</t>
  </si>
  <si>
    <t>1946501</t>
  </si>
  <si>
    <t>1176259</t>
  </si>
  <si>
    <t>4233814</t>
  </si>
  <si>
    <t>1182277</t>
  </si>
  <si>
    <t>1088523</t>
  </si>
  <si>
    <t>1022426</t>
  </si>
  <si>
    <t>1028313</t>
  </si>
  <si>
    <t>0342585</t>
  </si>
  <si>
    <t>B223655</t>
  </si>
  <si>
    <t>9134714</t>
  </si>
  <si>
    <t>1112785</t>
  </si>
  <si>
    <t>0267336</t>
  </si>
  <si>
    <t>8080512</t>
  </si>
  <si>
    <t>9332915</t>
  </si>
  <si>
    <t>2149395</t>
  </si>
  <si>
    <t>9112746</t>
  </si>
  <si>
    <t>4342596</t>
  </si>
  <si>
    <t>4339672</t>
  </si>
  <si>
    <t>B298586</t>
  </si>
  <si>
    <t>9319908</t>
  </si>
  <si>
    <t>4346378</t>
  </si>
  <si>
    <t>8032645</t>
  </si>
  <si>
    <t>233111</t>
  </si>
  <si>
    <t>2265360</t>
  </si>
  <si>
    <t>B294042</t>
  </si>
  <si>
    <t>9066985</t>
  </si>
  <si>
    <t>1202645</t>
  </si>
  <si>
    <t>E01255-1632</t>
  </si>
  <si>
    <t>8332531</t>
  </si>
  <si>
    <t>6082703</t>
  </si>
  <si>
    <t>1261639</t>
  </si>
  <si>
    <t>2272766</t>
  </si>
  <si>
    <t>1292988</t>
  </si>
  <si>
    <t>17697</t>
  </si>
  <si>
    <t>95396</t>
  </si>
  <si>
    <t>0342557</t>
  </si>
  <si>
    <t>B357128</t>
  </si>
  <si>
    <t>ABYB0321061</t>
  </si>
  <si>
    <t>B348169</t>
  </si>
  <si>
    <t>8040729</t>
  </si>
  <si>
    <t>B340242</t>
  </si>
  <si>
    <t>B353271</t>
  </si>
  <si>
    <t>16811</t>
  </si>
  <si>
    <t>3177592</t>
  </si>
  <si>
    <t>9098816</t>
  </si>
  <si>
    <t>4321418</t>
  </si>
  <si>
    <t>B324936</t>
  </si>
  <si>
    <t>B340544</t>
  </si>
  <si>
    <t>0300809</t>
  </si>
  <si>
    <t>64081</t>
  </si>
  <si>
    <t>2011163</t>
  </si>
  <si>
    <t>8016688</t>
  </si>
  <si>
    <t>2107530</t>
  </si>
  <si>
    <t>6230950</t>
  </si>
  <si>
    <t>0514-121715-PCP</t>
  </si>
  <si>
    <t>C0919-XL29</t>
  </si>
  <si>
    <t>1159724</t>
  </si>
  <si>
    <t>B301617</t>
  </si>
  <si>
    <t>B299228</t>
  </si>
  <si>
    <t>2185098</t>
  </si>
  <si>
    <t>1285616</t>
  </si>
  <si>
    <t>2169860</t>
  </si>
  <si>
    <t>7076646</t>
  </si>
  <si>
    <t>B276793</t>
  </si>
  <si>
    <t>B268808</t>
  </si>
  <si>
    <t>B296916</t>
  </si>
  <si>
    <t>2039014</t>
  </si>
  <si>
    <t>2404786</t>
  </si>
  <si>
    <t>B264076</t>
  </si>
  <si>
    <t>2378858</t>
  </si>
  <si>
    <t>6021860</t>
  </si>
  <si>
    <t>B352433</t>
  </si>
  <si>
    <t>2004793</t>
  </si>
  <si>
    <t>E14964-102</t>
  </si>
  <si>
    <t>B278470</t>
  </si>
  <si>
    <t>2091972</t>
  </si>
  <si>
    <t>B252427</t>
  </si>
  <si>
    <t>6320673</t>
  </si>
  <si>
    <t>32917</t>
  </si>
  <si>
    <t>14791</t>
  </si>
  <si>
    <t>1952982</t>
  </si>
  <si>
    <t>2380459</t>
  </si>
  <si>
    <t>B205112</t>
  </si>
  <si>
    <t>B265852</t>
  </si>
  <si>
    <t>2</t>
  </si>
  <si>
    <t>B326504</t>
  </si>
  <si>
    <t>1995313</t>
  </si>
  <si>
    <t>8157835</t>
  </si>
  <si>
    <t>B251507</t>
  </si>
  <si>
    <t>3337642</t>
  </si>
  <si>
    <t>76068</t>
  </si>
  <si>
    <t>1169456</t>
  </si>
  <si>
    <t>1251591</t>
  </si>
  <si>
    <t>8095521</t>
  </si>
  <si>
    <t>B198176</t>
  </si>
  <si>
    <t>B213490</t>
  </si>
  <si>
    <t>9185572</t>
  </si>
  <si>
    <t>3277625</t>
  </si>
  <si>
    <t>3158695</t>
  </si>
  <si>
    <t>7179560</t>
  </si>
  <si>
    <t>0113879</t>
  </si>
  <si>
    <t>1148603</t>
  </si>
  <si>
    <t>1120759</t>
  </si>
  <si>
    <t>0111634</t>
  </si>
  <si>
    <t>1910650</t>
  </si>
  <si>
    <t>2096627</t>
  </si>
  <si>
    <t>B251191</t>
  </si>
  <si>
    <t>B345983</t>
  </si>
  <si>
    <t>1335919</t>
  </si>
  <si>
    <t>G0815-T847B</t>
  </si>
  <si>
    <t>4344920</t>
  </si>
  <si>
    <t>7068606</t>
  </si>
  <si>
    <t>B293281</t>
  </si>
  <si>
    <t>92966</t>
  </si>
  <si>
    <t>B234768</t>
  </si>
  <si>
    <t>M043739</t>
  </si>
  <si>
    <t>B245165</t>
  </si>
  <si>
    <t>B238187</t>
  </si>
  <si>
    <t>G0313-W196C</t>
  </si>
  <si>
    <t>G0313-S154B</t>
  </si>
  <si>
    <t>G0313-VB27C</t>
  </si>
  <si>
    <t>M072837</t>
  </si>
  <si>
    <t>16724</t>
  </si>
  <si>
    <t>17208</t>
  </si>
  <si>
    <t>34481</t>
  </si>
  <si>
    <t>1990603</t>
  </si>
  <si>
    <t>ABLE0314021X</t>
  </si>
  <si>
    <t>B217711</t>
  </si>
  <si>
    <t>B193886</t>
  </si>
  <si>
    <t>E07200-1633</t>
  </si>
  <si>
    <t>4285888</t>
  </si>
  <si>
    <t>B171061</t>
  </si>
  <si>
    <t>2068002</t>
  </si>
  <si>
    <t>5281565</t>
  </si>
  <si>
    <t>1902317</t>
  </si>
  <si>
    <t>B214437</t>
  </si>
  <si>
    <t>B176995</t>
  </si>
  <si>
    <t>B216058</t>
  </si>
  <si>
    <t>B306516</t>
  </si>
  <si>
    <t>8260796</t>
  </si>
  <si>
    <t>2335754</t>
  </si>
  <si>
    <t>7174983</t>
  </si>
  <si>
    <t>9022836</t>
  </si>
  <si>
    <t>E10916-1631</t>
  </si>
  <si>
    <t>B341693</t>
  </si>
  <si>
    <t>ABVF0212091</t>
  </si>
  <si>
    <t>B301880</t>
  </si>
  <si>
    <t>B275281</t>
  </si>
  <si>
    <t>E08366-1633</t>
  </si>
  <si>
    <t>2325432</t>
  </si>
  <si>
    <t>1933529</t>
  </si>
  <si>
    <t>1950194</t>
  </si>
  <si>
    <t>B177551</t>
  </si>
  <si>
    <t>51-2073-80</t>
  </si>
  <si>
    <t>B177159</t>
  </si>
  <si>
    <t>E032267</t>
  </si>
  <si>
    <t>E028738</t>
  </si>
  <si>
    <t>45932</t>
  </si>
  <si>
    <t>4331129</t>
  </si>
  <si>
    <t>1082836</t>
  </si>
  <si>
    <t>E00936-1632</t>
  </si>
  <si>
    <t>145304</t>
  </si>
  <si>
    <t>JEB-101619</t>
  </si>
  <si>
    <t>148207</t>
  </si>
  <si>
    <t>B350392</t>
  </si>
  <si>
    <t>AB_2564363</t>
  </si>
  <si>
    <t>148224</t>
  </si>
  <si>
    <t>B354321</t>
  </si>
  <si>
    <t>AB_2783118</t>
  </si>
  <si>
    <t>139323</t>
  </si>
  <si>
    <t>B346169</t>
  </si>
  <si>
    <t>AB_2629778</t>
  </si>
  <si>
    <t>566287</t>
  </si>
  <si>
    <t>1138033</t>
  </si>
  <si>
    <t>AB_2739661</t>
  </si>
  <si>
    <t>anti-mouse IgG2a</t>
  </si>
  <si>
    <t>RMG2Aa-62</t>
  </si>
  <si>
    <t>407105</t>
  </si>
  <si>
    <t>B151561</t>
  </si>
  <si>
    <t>AB_493294</t>
  </si>
  <si>
    <t>ART2.2</t>
  </si>
  <si>
    <t>Nika102</t>
  </si>
  <si>
    <t>Novusbio</t>
  </si>
  <si>
    <t>NB100-6585PE</t>
  </si>
  <si>
    <t>AB_959169</t>
  </si>
  <si>
    <t>148606-060821-PE</t>
  </si>
  <si>
    <t>anti-mouse IgG2b</t>
  </si>
  <si>
    <t>406705</t>
  </si>
  <si>
    <t>B170450</t>
  </si>
  <si>
    <t>AB_493296</t>
  </si>
  <si>
    <t>anti-mouse IgE</t>
  </si>
  <si>
    <t>553413</t>
  </si>
  <si>
    <t>3032525</t>
  </si>
  <si>
    <t>AB_394846</t>
  </si>
  <si>
    <t>AB_2629659</t>
  </si>
  <si>
    <t>NLRP3</t>
  </si>
  <si>
    <t>AB_2889405</t>
  </si>
  <si>
    <t>768319</t>
  </si>
  <si>
    <t>IC7578A</t>
  </si>
  <si>
    <t>ACZE0116121</t>
  </si>
  <si>
    <t>2040290</t>
  </si>
  <si>
    <t>B321656</t>
  </si>
  <si>
    <t>2102335</t>
  </si>
  <si>
    <t>JA-061522</t>
  </si>
  <si>
    <t>B315287</t>
  </si>
  <si>
    <t>B298775</t>
  </si>
  <si>
    <t>2011324</t>
  </si>
  <si>
    <t>0080396</t>
  </si>
  <si>
    <t>1117941</t>
  </si>
  <si>
    <t>100744</t>
  </si>
  <si>
    <t>7306976</t>
  </si>
  <si>
    <t>2442270</t>
  </si>
  <si>
    <t>1145619</t>
  </si>
  <si>
    <t>f</t>
  </si>
  <si>
    <t>2375954</t>
  </si>
  <si>
    <t>6172973</t>
  </si>
  <si>
    <t>2481435</t>
  </si>
  <si>
    <t>Column5</t>
  </si>
  <si>
    <t>TNFR (CD120b)</t>
  </si>
  <si>
    <t>TR75-89</t>
  </si>
  <si>
    <t>zChanel</t>
  </si>
  <si>
    <t>Experiment</t>
  </si>
  <si>
    <t>NP (Influenza)</t>
  </si>
  <si>
    <t>H1 (PR8)</t>
  </si>
  <si>
    <t>H3 (X31)</t>
  </si>
  <si>
    <t>H1 (CA09)</t>
  </si>
  <si>
    <t>H3 (HK2014)</t>
  </si>
  <si>
    <t>H5 (Vietnam)</t>
  </si>
  <si>
    <t>NP (FLU)</t>
  </si>
  <si>
    <t>H1 (CA7)</t>
  </si>
  <si>
    <t>H1 (Bb2018)</t>
  </si>
  <si>
    <t>Antigen</t>
  </si>
  <si>
    <t>Peptide</t>
  </si>
  <si>
    <t>Cell Type</t>
  </si>
  <si>
    <t>MHC Class</t>
  </si>
  <si>
    <t>Batch Number</t>
  </si>
  <si>
    <t>Notes</t>
  </si>
  <si>
    <t>#</t>
  </si>
  <si>
    <t>PA (Influenza)</t>
  </si>
  <si>
    <t>SSLENFRAYV</t>
  </si>
  <si>
    <t>CD8+</t>
  </si>
  <si>
    <t>H-2D(b)</t>
  </si>
  <si>
    <t>NIH</t>
  </si>
  <si>
    <t>ASNENMETM</t>
  </si>
  <si>
    <t>TYQRTRALV</t>
  </si>
  <si>
    <t>H-2K(d)</t>
  </si>
  <si>
    <t>HA (Influenza)</t>
  </si>
  <si>
    <t>IYSTVASSL</t>
  </si>
  <si>
    <t>ProImmune</t>
  </si>
  <si>
    <t>PB1 (Influenza)</t>
  </si>
  <si>
    <t>SSYRRPVGI</t>
  </si>
  <si>
    <t>H-2K(b)</t>
  </si>
  <si>
    <t>(1) 38171</t>
  </si>
  <si>
    <t>NS2 (Influenza)</t>
  </si>
  <si>
    <t>RTFSFQLI</t>
  </si>
  <si>
    <t>(1) 38172</t>
  </si>
  <si>
    <t>Ovalbumin (Chicken)</t>
  </si>
  <si>
    <t>SIINFEKL</t>
  </si>
  <si>
    <t>Selene - 1:500</t>
  </si>
  <si>
    <t>MuLV</t>
  </si>
  <si>
    <t>SPSYVYHQF</t>
  </si>
  <si>
    <t>H-2L(d)</t>
  </si>
  <si>
    <t>(1) 26782, (3) 29751</t>
  </si>
  <si>
    <t>MuLV (Murine Leukemia virus)</t>
  </si>
  <si>
    <t>GP33 (LCMV)</t>
  </si>
  <si>
    <t>KAVYNFATM</t>
  </si>
  <si>
    <t>(3) 31816</t>
  </si>
  <si>
    <t>Human B2M</t>
  </si>
  <si>
    <t>NP396 (LCMV)</t>
  </si>
  <si>
    <t>FQPQNGQFI</t>
  </si>
  <si>
    <t>(3) 31817</t>
  </si>
  <si>
    <t>GP276 (LCMV)</t>
  </si>
  <si>
    <t>SGVENPGGYCL</t>
  </si>
  <si>
    <t>(3) 31818</t>
  </si>
  <si>
    <t>Clip (Control)</t>
  </si>
  <si>
    <t>PVSKMRMATPLLMQA</t>
  </si>
  <si>
    <t>CD4+</t>
  </si>
  <si>
    <t>I-A(b)</t>
  </si>
  <si>
    <t>(1) 35473</t>
  </si>
  <si>
    <t>I-A(d)</t>
  </si>
  <si>
    <t>(1) 22826</t>
  </si>
  <si>
    <t>QVYSLIRPNENPAHK</t>
  </si>
  <si>
    <t>(1) 40287 (3) 42335</t>
  </si>
  <si>
    <t>HA (H3)</t>
  </si>
  <si>
    <t>YVQASGRVTVSTRRS</t>
  </si>
  <si>
    <t>(1) 38038</t>
  </si>
  <si>
    <t>INSNGNLIAPRGYFK</t>
  </si>
  <si>
    <t>(1) 38039</t>
  </si>
  <si>
    <t>ISQAVHAAHAEINEAGR</t>
  </si>
  <si>
    <t>(2) 22825</t>
  </si>
  <si>
    <t>QAVHAAHAEIN</t>
  </si>
  <si>
    <t>(1) 35472</t>
  </si>
  <si>
    <t>HAAHAEINEA</t>
  </si>
  <si>
    <t>(1) 35470</t>
  </si>
  <si>
    <t>AAHAEINEA</t>
  </si>
  <si>
    <t>(1) 35471</t>
  </si>
  <si>
    <t>GP66 (LCMV)</t>
  </si>
  <si>
    <t>DIYKGVYQFKSV</t>
  </si>
  <si>
    <t>(3) 31819</t>
  </si>
  <si>
    <t>PBS-57</t>
  </si>
  <si>
    <t>N / A</t>
  </si>
  <si>
    <t>NKT</t>
  </si>
  <si>
    <t>mCD1d</t>
  </si>
  <si>
    <t>(1) 31100, (2) 46075</t>
  </si>
  <si>
    <t>Unloaded</t>
  </si>
  <si>
    <t>(1) 31101</t>
  </si>
  <si>
    <t>N/A</t>
  </si>
  <si>
    <t>John's -80 C Box, 4.12 nmol</t>
  </si>
  <si>
    <t>gag (HIV)</t>
  </si>
  <si>
    <t>SLYNTVATL</t>
  </si>
  <si>
    <t>HLA-A-02:01</t>
  </si>
  <si>
    <t>[2] - John's -80 C Box, 2mg/mL</t>
  </si>
  <si>
    <t>Protein /Peptide</t>
  </si>
  <si>
    <t>Batch</t>
  </si>
  <si>
    <t>Tetramer
Test</t>
  </si>
  <si>
    <t>JA-032122</t>
  </si>
  <si>
    <t>JA-010 Tetramer Test</t>
  </si>
  <si>
    <t>1,500nM SA-PE : 1X NP - 20k rcf</t>
  </si>
  <si>
    <t>JEB-090821</t>
  </si>
  <si>
    <t>JEB-TEST-119</t>
  </si>
  <si>
    <t>1,500nM SA-APC : 1X NP - 20k rcf</t>
  </si>
  <si>
    <t>1,500nM SA-BV421 - 20k rcf</t>
  </si>
  <si>
    <t>H1
(A/PR/8/34)</t>
  </si>
  <si>
    <t>JEB-101920</t>
  </si>
  <si>
    <t>500nM SA-PE - 20k rcf</t>
  </si>
  <si>
    <t>JEB-021120</t>
  </si>
  <si>
    <t>500nM SA-APC - 20k rcf</t>
  </si>
  <si>
    <t>H3
(A/X-31)</t>
  </si>
  <si>
    <t>JEB-072221</t>
  </si>
  <si>
    <t>750nM SA-PE - 20k rcf</t>
  </si>
  <si>
    <t>750nM SA-APC - 20k rcf</t>
  </si>
  <si>
    <t>H1
(CA/09)</t>
  </si>
  <si>
    <t>EWO-100621</t>
  </si>
  <si>
    <t>Anoma-10102021</t>
  </si>
  <si>
    <t>H3
(A/HK/4801/2014)</t>
  </si>
  <si>
    <t>H5
(VN/2004)</t>
  </si>
  <si>
    <t>EWO-100521</t>
  </si>
  <si>
    <t>Eddie-10112021</t>
  </si>
  <si>
    <t>H2 (NETH1999)</t>
  </si>
  <si>
    <t>H2 (A/mallard/NETH/12/1999 - H2N9)</t>
  </si>
  <si>
    <t>EWO-102821</t>
  </si>
  <si>
    <t>JA-040622</t>
  </si>
  <si>
    <t>Testing Pending</t>
  </si>
  <si>
    <t>1,500nM SA-AF647 - 20k rcf</t>
  </si>
  <si>
    <t>JA-041122</t>
  </si>
  <si>
    <t>JA-092421</t>
  </si>
  <si>
    <t>JA-001 Tetramer Test</t>
  </si>
  <si>
    <t>JA-110221</t>
  </si>
  <si>
    <t>JA-002 Tetramer Test</t>
  </si>
  <si>
    <t>JA-112221</t>
  </si>
  <si>
    <t>JA-004 Tetramer Test</t>
  </si>
  <si>
    <t>JA-020922</t>
  </si>
  <si>
    <t>JA-007 Tetramer Test</t>
  </si>
  <si>
    <t>JEB-062121</t>
  </si>
  <si>
    <t>H1
(A/CA/07/2009)</t>
  </si>
  <si>
    <t>JEB-092520</t>
  </si>
  <si>
    <t>H1
(Bb/2018)</t>
  </si>
  <si>
    <t>JEB-110220</t>
  </si>
  <si>
    <t>500nM SA-BV421 - 20k rcf</t>
  </si>
  <si>
    <t>COVID-19 RELATED</t>
  </si>
  <si>
    <t>SPIKE (RBD)
(SARS-CoV-2)</t>
  </si>
  <si>
    <t>JEB-070220</t>
  </si>
  <si>
    <t>1,500nM SA-PE - 20k rcf</t>
  </si>
  <si>
    <t>1,500nM SA-APC - 20k rcf</t>
  </si>
  <si>
    <t>JEB-080320</t>
  </si>
  <si>
    <t>1,000nM SA-BV421 - 20k rcf</t>
  </si>
  <si>
    <t>SPIKE
(SARS-CoV-2)
(C.S.F.1)</t>
  </si>
  <si>
    <t>JEB-022421</t>
  </si>
  <si>
    <t>225nM SA-PE - 20k rcf</t>
  </si>
  <si>
    <t>225nM SA-APC - 20k rcf</t>
  </si>
  <si>
    <t>225nM SA-BV421 - 20k rcf</t>
  </si>
  <si>
    <t>SPIKE
(SARS-CoV-2)
(C.S.RBD.1)</t>
  </si>
  <si>
    <t>JEB-022721</t>
  </si>
  <si>
    <t>SP(RBD) (SARS-1)</t>
  </si>
  <si>
    <t>SP(RBD)
(SARS-1)</t>
  </si>
  <si>
    <t>JEB-101620</t>
  </si>
  <si>
    <t>NP
(SARS-CoV-2)</t>
  </si>
  <si>
    <t>SPIKE
(OC43)(F)
(O.S.F.1)</t>
  </si>
  <si>
    <t>SPIKE
(HCoV-OC43)
(O.S.F.1)</t>
  </si>
  <si>
    <t>JEB-082421</t>
  </si>
  <si>
    <t>475nM SA-PE - 20k rcf</t>
  </si>
  <si>
    <t>475nM SA-BV421 - 20k rcf</t>
  </si>
  <si>
    <t>JOHN'S B-CELL TETRAMERS</t>
  </si>
  <si>
    <t>NS1(FLU)</t>
  </si>
  <si>
    <t>NS1 (Influenza)</t>
  </si>
  <si>
    <t>1,250nM SA-PE - 20k rcf</t>
  </si>
  <si>
    <t>1,250nM SA-APC - 20k rcf</t>
  </si>
  <si>
    <t>BV 421</t>
  </si>
  <si>
    <t>EWO-112221</t>
  </si>
  <si>
    <t>H1 (CA07/09)</t>
  </si>
  <si>
    <t>EWO-060422</t>
  </si>
  <si>
    <t>H1 (CA09) (Y98F)</t>
  </si>
  <si>
    <t>JA-030822</t>
  </si>
  <si>
    <t>H2B 9A62-81)</t>
  </si>
  <si>
    <t>?</t>
  </si>
  <si>
    <t>AF 488</t>
  </si>
  <si>
    <t>Missing</t>
  </si>
  <si>
    <t>MISCELLANEOUS - IN JOHN BOXES???</t>
  </si>
  <si>
    <t>AF 647</t>
  </si>
  <si>
    <t>ASMTNMELM</t>
  </si>
  <si>
    <t>BACKUPS with new lots</t>
  </si>
  <si>
    <t>JA-080122</t>
  </si>
  <si>
    <t>JA-</t>
  </si>
  <si>
    <t>Where???</t>
  </si>
  <si>
    <t>(1) 20793, (3)29750</t>
  </si>
  <si>
    <t>(2) 56496 (3) 58546</t>
  </si>
  <si>
    <t>Backups</t>
  </si>
  <si>
    <t xml:space="preserve"> (1) 38040 (1) 31820 (1) 61331</t>
  </si>
  <si>
    <t>(3) 38358</t>
  </si>
  <si>
    <t>split</t>
  </si>
  <si>
    <t>1243988</t>
  </si>
  <si>
    <t>1033685</t>
  </si>
  <si>
    <t>B350007</t>
  </si>
  <si>
    <t>2407522</t>
  </si>
  <si>
    <t>1210170</t>
  </si>
  <si>
    <t>1124968</t>
  </si>
  <si>
    <t>199VL1</t>
  </si>
  <si>
    <t>1306367</t>
  </si>
  <si>
    <t>200VL1</t>
  </si>
  <si>
    <t>1207296</t>
  </si>
  <si>
    <t>201UV8</t>
  </si>
  <si>
    <t>2059543</t>
  </si>
  <si>
    <t xml:space="preserve">CD3 </t>
  </si>
  <si>
    <t>202UV1</t>
  </si>
  <si>
    <t>2018458</t>
  </si>
  <si>
    <t>SolA15</t>
  </si>
  <si>
    <t>367-5698-82</t>
  </si>
  <si>
    <t>557UV7</t>
  </si>
  <si>
    <t xml:space="preserve">CD163 </t>
  </si>
  <si>
    <t>S150491</t>
  </si>
  <si>
    <t>558VL1</t>
  </si>
  <si>
    <t>15006s</t>
  </si>
  <si>
    <t>559YL1</t>
  </si>
  <si>
    <t>203BL1</t>
  </si>
  <si>
    <t>D7</t>
  </si>
  <si>
    <t>11-5981-82</t>
  </si>
  <si>
    <t>204BL1</t>
  </si>
  <si>
    <t>Axl</t>
  </si>
  <si>
    <t>53-1048-82</t>
  </si>
  <si>
    <t>MAXL8DS</t>
  </si>
  <si>
    <t>205BL1</t>
  </si>
  <si>
    <t>FGF</t>
  </si>
  <si>
    <t>D8E4</t>
  </si>
  <si>
    <t>206BL3</t>
  </si>
  <si>
    <t>208RL2</t>
  </si>
  <si>
    <t>127412</t>
  </si>
  <si>
    <t>127410</t>
  </si>
  <si>
    <t>MA5-23683</t>
  </si>
  <si>
    <t>209BL1</t>
  </si>
  <si>
    <t>(3) 63319</t>
  </si>
  <si>
    <t>(2) 53123</t>
  </si>
  <si>
    <t xml:space="preserve">nre biolegend </t>
  </si>
  <si>
    <t>207VL1</t>
  </si>
  <si>
    <t>CD26</t>
  </si>
  <si>
    <t>H194-112</t>
  </si>
  <si>
    <t>210UV5</t>
  </si>
  <si>
    <t>211VL8</t>
  </si>
  <si>
    <t>212VL2</t>
  </si>
  <si>
    <t>213VL2</t>
  </si>
  <si>
    <t>214VL1</t>
  </si>
  <si>
    <t>215VL2</t>
  </si>
  <si>
    <t>Sca-1</t>
  </si>
  <si>
    <t>SARS-CoV-2 S 539-546</t>
  </si>
  <si>
    <t>VNFNFNGL</t>
  </si>
  <si>
    <r>
      <t> </t>
    </r>
    <r>
      <rPr>
        <sz val="12"/>
        <color rgb="FF000000"/>
        <rFont val="Arial"/>
        <family val="2"/>
        <scheme val="minor"/>
      </rPr>
      <t>H-2K(b)</t>
    </r>
  </si>
  <si>
    <t>(3) 61281</t>
  </si>
  <si>
    <t>12-1084-82</t>
  </si>
  <si>
    <t>216YL1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</si>
</sst>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0"/>
      <color rgb="FF000000"/>
      <name val="Arial"/>
      <scheme val="minor"/>
    </font>
    <font>
      <sz val="15"/>
      <color rgb="FF000000"/>
      <name val="Arial"/>
      <family val="2"/>
    </font>
    <font>
      <sz val="8"/>
      <name val="Arial"/>
      <family val="2"/>
      <scheme val="minor"/>
    </font>
    <font>
      <b/>
      <sz val="15"/>
      <color rgb="FF000000"/>
      <name val="Arial"/>
      <family val="2"/>
    </font>
    <font>
      <sz val="14"/>
      <name val="Arial"/>
      <family val="2"/>
    </font>
    <font>
      <sz val="16"/>
      <color rgb="FFFF0000"/>
      <name val="Arial"/>
      <family val="2"/>
    </font>
    <font>
      <sz val="14"/>
      <name val="Arial"/>
      <family val="2"/>
      <scheme val="minor"/>
    </font>
    <font>
      <b/>
      <i/>
      <sz val="14"/>
      <name val="Arial"/>
      <family val="2"/>
      <scheme val="minor"/>
    </font>
    <font>
      <b/>
      <sz val="14"/>
      <name val="Arial (Body)"/>
    </font>
    <font>
      <sz val="14"/>
      <name val="Academy Engraved LET Plain:1.0"/>
    </font>
    <font>
      <b/>
      <sz val="14"/>
      <name val="Arial"/>
      <family val="2"/>
      <scheme val="minor"/>
    </font>
    <font>
      <b/>
      <i/>
      <sz val="14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4"/>
      <color rgb="FFFFFFFF"/>
      <name val="Arial"/>
      <family val="2"/>
      <scheme val="minor"/>
    </font>
    <font>
      <b/>
      <sz val="16"/>
      <color rgb="FF000000"/>
      <name val="Arial (Body)"/>
    </font>
    <font>
      <b/>
      <i/>
      <sz val="16"/>
      <color theme="1"/>
      <name val="Arial (Body)"/>
    </font>
    <font>
      <sz val="16"/>
      <color rgb="FF000000"/>
      <name val="Arial"/>
      <family val="2"/>
    </font>
    <font>
      <sz val="16"/>
      <color rgb="FF000000"/>
      <name val="Academy Engraved LET Plain:1.0"/>
    </font>
    <font>
      <b/>
      <sz val="16"/>
      <color rgb="FF000000"/>
      <name val="Arial"/>
      <family val="2"/>
      <scheme val="minor"/>
    </font>
    <font>
      <sz val="16"/>
      <color theme="1"/>
      <name val="Arial"/>
      <family val="2"/>
    </font>
    <font>
      <sz val="16"/>
      <color theme="1"/>
      <name val="Arial (Body)"/>
    </font>
    <font>
      <b/>
      <sz val="16"/>
      <color rgb="FF000000"/>
      <name val="Arial"/>
      <family val="2"/>
    </font>
    <font>
      <sz val="16"/>
      <color rgb="FF000000"/>
      <name val="Arial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6"/>
      <color rgb="FF424242"/>
      <name val="Helvetica"/>
      <family val="2"/>
    </font>
    <font>
      <sz val="16"/>
      <color rgb="FF555555"/>
      <name val="Helvetica"/>
      <family val="2"/>
    </font>
    <font>
      <sz val="16"/>
      <color rgb="FF585F69"/>
      <name val="Arial"/>
      <family val="2"/>
      <scheme val="minor"/>
    </font>
    <font>
      <sz val="16"/>
      <color rgb="FFFFFFFF"/>
      <name val="Arial"/>
      <family val="2"/>
    </font>
    <font>
      <sz val="16"/>
      <color theme="1"/>
      <name val="Academy Engraved LET Plain:1.0"/>
    </font>
    <font>
      <sz val="16"/>
      <color rgb="FF7030A0"/>
      <name val="Arial"/>
      <family val="2"/>
      <scheme val="minor"/>
    </font>
    <font>
      <sz val="18"/>
      <name val="Calibri"/>
      <family val="2"/>
    </font>
    <font>
      <sz val="18"/>
      <name val="Arial"/>
      <family val="2"/>
      <scheme val="minor"/>
    </font>
    <font>
      <sz val="18"/>
      <color theme="1"/>
      <name val="Arial"/>
      <family val="2"/>
      <scheme val="minor"/>
    </font>
    <font>
      <sz val="11"/>
      <color rgb="FF000000"/>
      <name val="Trebuchet MS"/>
      <family val="2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6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6" fillId="0" borderId="0" xfId="0" applyFont="1"/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6" fillId="0" borderId="4" xfId="0" applyFont="1" applyBorder="1"/>
    <xf numFmtId="0" fontId="6" fillId="0" borderId="4" xfId="0" applyFont="1" applyBorder="1" applyAlignment="1">
      <alignment horizontal="left"/>
    </xf>
    <xf numFmtId="0" fontId="12" fillId="0" borderId="4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15" xfId="0" applyFont="1" applyBorder="1"/>
    <xf numFmtId="0" fontId="14" fillId="0" borderId="11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11" fillId="0" borderId="16" xfId="0" applyFont="1" applyBorder="1"/>
    <xf numFmtId="0" fontId="11" fillId="0" borderId="17" xfId="0" applyFont="1" applyBorder="1"/>
    <xf numFmtId="0" fontId="12" fillId="0" borderId="17" xfId="0" applyFont="1" applyBorder="1"/>
    <xf numFmtId="0" fontId="15" fillId="0" borderId="0" xfId="0" applyFont="1" applyAlignment="1">
      <alignment horizontal="center" vertical="center"/>
    </xf>
    <xf numFmtId="49" fontId="16" fillId="2" borderId="4" xfId="0" applyNumberFormat="1" applyFont="1" applyFill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2" borderId="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9" fontId="20" fillId="2" borderId="3" xfId="0" applyNumberFormat="1" applyFont="1" applyFill="1" applyBorder="1" applyAlignment="1">
      <alignment horizontal="left" vertical="center"/>
    </xf>
    <xf numFmtId="49" fontId="21" fillId="0" borderId="1" xfId="0" applyNumberFormat="1" applyFont="1" applyBorder="1" applyAlignment="1">
      <alignment horizontal="center" vertical="center"/>
    </xf>
    <xf numFmtId="49" fontId="20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20" fillId="0" borderId="2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9" fontId="20" fillId="2" borderId="2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49" fontId="20" fillId="2" borderId="1" xfId="0" applyNumberFormat="1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20" fillId="2" borderId="1" xfId="0" applyFont="1" applyFill="1" applyBorder="1" applyAlignment="1">
      <alignment horizontal="center" vertical="center"/>
    </xf>
    <xf numFmtId="49" fontId="20" fillId="2" borderId="4" xfId="0" applyNumberFormat="1" applyFont="1" applyFill="1" applyBorder="1" applyAlignment="1">
      <alignment horizontal="left" vertical="center"/>
    </xf>
    <xf numFmtId="49" fontId="21" fillId="0" borderId="6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left" vertical="center"/>
    </xf>
    <xf numFmtId="0" fontId="21" fillId="0" borderId="6" xfId="0" applyFont="1" applyBorder="1" applyAlignment="1">
      <alignment horizontal="center" vertical="center"/>
    </xf>
    <xf numFmtId="49" fontId="20" fillId="2" borderId="1" xfId="0" applyNumberFormat="1" applyFont="1" applyFill="1" applyBorder="1" applyAlignment="1">
      <alignment vertical="center"/>
    </xf>
    <xf numFmtId="49" fontId="20" fillId="2" borderId="7" xfId="0" applyNumberFormat="1" applyFont="1" applyFill="1" applyBorder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14" fontId="21" fillId="0" borderId="1" xfId="0" applyNumberFormat="1" applyFont="1" applyBorder="1" applyAlignment="1">
      <alignment horizontal="center" vertical="center"/>
    </xf>
    <xf numFmtId="14" fontId="20" fillId="2" borderId="1" xfId="0" applyNumberFormat="1" applyFont="1" applyFill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/>
    </xf>
    <xf numFmtId="49" fontId="20" fillId="2" borderId="2" xfId="0" applyNumberFormat="1" applyFont="1" applyFill="1" applyBorder="1" applyAlignment="1">
      <alignment horizontal="left" vertical="center" wrapText="1"/>
    </xf>
    <xf numFmtId="49" fontId="20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0" fontId="20" fillId="2" borderId="1" xfId="0" applyFont="1" applyFill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2" fillId="0" borderId="0" xfId="0" applyFont="1"/>
    <xf numFmtId="0" fontId="33" fillId="0" borderId="0" xfId="0" applyFont="1" applyAlignment="1">
      <alignment horizontal="left"/>
    </xf>
    <xf numFmtId="0" fontId="34" fillId="0" borderId="0" xfId="0" applyFont="1"/>
    <xf numFmtId="0" fontId="6" fillId="0" borderId="19" xfId="0" applyFont="1" applyBorder="1"/>
    <xf numFmtId="0" fontId="6" fillId="0" borderId="20" xfId="0" applyFont="1" applyBorder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pivotButton="1" applyFont="1" applyAlignment="1">
      <alignment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left" vertical="center"/>
    </xf>
    <xf numFmtId="0" fontId="38" fillId="0" borderId="0" xfId="0" applyNumberFormat="1" applyFont="1" applyAlignment="1">
      <alignment vertical="center"/>
    </xf>
  </cellXfs>
  <cellStyles count="1">
    <cellStyle name="Normal" xfId="0" builtinId="0"/>
  </cellStyles>
  <dxfs count="54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Arial"/>
        <family val="2"/>
        <scheme val="none"/>
      </font>
      <numFmt numFmtId="164" formatCode="m/d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12052" refreshedDate="44935.551268055555" createdVersion="7" refreshedVersion="8" minRefreshableVersion="3" recordCount="736" xr:uid="{A910B52A-0D26-3345-AE53-27944815EB9E}">
  <cacheSource type="worksheet">
    <worksheetSource ref="A1:I2019" sheet="Inventory"/>
  </cacheSource>
  <cacheFields count="9">
    <cacheField name="Lab#" numFmtId="0">
      <sharedItems containsString="0" containsBlank="1" containsNumber="1" containsInteger="1" minValue="1" maxValue="1056" count="87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m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582" u="1"/>
        <n v="648" u="1"/>
        <n v="583" u="1"/>
        <n v="649" u="1"/>
        <n v="584" u="1"/>
        <n v="650" u="1"/>
        <n v="585" u="1"/>
        <n v="651" u="1"/>
        <n v="586" u="1"/>
        <n v="652" u="1"/>
        <n v="587" u="1"/>
        <n v="653" u="1"/>
        <n v="588" u="1"/>
        <n v="654" u="1"/>
        <n v="589" u="1"/>
        <n v="655" u="1"/>
        <n v="590" u="1"/>
        <n v="656" u="1"/>
        <n v="591" u="1"/>
        <n v="657" u="1"/>
        <n v="592" u="1"/>
        <n v="658" u="1"/>
        <n v="593" u="1"/>
        <n v="659" u="1"/>
        <n v="594" u="1"/>
        <n v="660" u="1"/>
        <n v="595" u="1"/>
        <n v="661" u="1"/>
        <n v="596" u="1"/>
        <n v="662" u="1"/>
        <n v="597" u="1"/>
        <n v="663" u="1"/>
        <n v="598" u="1"/>
        <n v="664" u="1"/>
        <n v="599" u="1"/>
        <n v="665" u="1"/>
        <n v="600" u="1"/>
        <n v="666" u="1"/>
        <n v="601" u="1"/>
        <n v="667" u="1"/>
        <n v="602" u="1"/>
        <n v="668" u="1"/>
        <n v="603" u="1"/>
        <n v="669" u="1"/>
        <n v="604" u="1"/>
        <n v="670" u="1"/>
        <n v="605" u="1"/>
        <n v="671" u="1"/>
        <n v="606" u="1"/>
        <n v="672" u="1"/>
        <n v="607" u="1"/>
        <n v="673" u="1"/>
        <n v="608" u="1"/>
        <n v="674" u="1"/>
        <n v="609" u="1"/>
        <n v="675" u="1"/>
        <n v="610" u="1"/>
        <n v="676" u="1"/>
        <n v="611" u="1"/>
        <n v="677" u="1"/>
        <n v="612" u="1"/>
        <n v="678" u="1"/>
        <n v="613" u="1"/>
        <n v="874" u="1"/>
        <n v="679" u="1"/>
        <n v="614" u="1"/>
        <n v="680" u="1"/>
        <n v="615" u="1"/>
        <n v="681" u="1"/>
        <n v="616" u="1"/>
        <n v="682" u="1"/>
        <n v="617" u="1"/>
        <n v="683" u="1"/>
        <n v="618" u="1"/>
        <n v="684" u="1"/>
        <n v="619" u="1"/>
        <n v="685" u="1"/>
        <n v="620" u="1"/>
        <n v="686" u="1"/>
        <n v="621" u="1"/>
        <n v="687" u="1"/>
        <n v="622" u="1"/>
        <n v="688" u="1"/>
        <n v="623" u="1"/>
        <n v="689" u="1"/>
        <n v="624" u="1"/>
        <n v="690" u="1"/>
        <n v="625" u="1"/>
        <n v="560" u="1"/>
        <n v="691" u="1"/>
        <n v="626" u="1"/>
        <n v="561" u="1"/>
        <n v="692" u="1"/>
        <n v="627" u="1"/>
        <n v="562" u="1"/>
        <n v="693" u="1"/>
        <n v="628" u="1"/>
        <n v="563" u="1"/>
        <n v="694" u="1"/>
        <n v="629" u="1"/>
        <n v="564" u="1"/>
        <n v="695" u="1"/>
        <n v="630" u="1"/>
        <n v="565" u="1"/>
        <n v="696" u="1"/>
        <n v="631" u="1"/>
        <n v="566" u="1"/>
        <n v="697" u="1"/>
        <n v="632" u="1"/>
        <n v="567" u="1"/>
        <n v="698" u="1"/>
        <n v="633" u="1"/>
        <n v="568" u="1"/>
        <n v="699" u="1"/>
        <n v="634" u="1"/>
        <n v="569" u="1"/>
        <n v="700" u="1"/>
        <n v="635" u="1"/>
        <n v="570" u="1"/>
        <n v="636" u="1"/>
        <n v="571" u="1"/>
        <n v="637" u="1"/>
        <n v="572" u="1"/>
        <n v="638" u="1"/>
        <n v="573" u="1"/>
        <n v="639" u="1"/>
        <n v="574" u="1"/>
        <n v="640" u="1"/>
        <n v="575" u="1"/>
        <n v="641" u="1"/>
        <n v="576" u="1"/>
        <n v="642" u="1"/>
        <n v="577" u="1"/>
        <n v="643" u="1"/>
        <n v="578" u="1"/>
        <n v="644" u="1"/>
        <n v="579" u="1"/>
        <n v="645" u="1"/>
        <n v="580" u="1"/>
        <n v="646" u="1"/>
        <n v="581" u="1"/>
        <n v="647" u="1"/>
      </sharedItems>
    </cacheField>
    <cacheField name="Antibody" numFmtId="0">
      <sharedItems containsBlank="1" count="310">
        <s v="CD102"/>
        <s v="CD103"/>
        <s v="CD11b"/>
        <s v="CD11c"/>
        <s v="CD127"/>
        <s v="CD137 (4-1BB)"/>
        <s v="CD138"/>
        <s v="CD140a"/>
        <s v="CD172a (SIRPa)"/>
        <s v="CD183 (CXCR3)"/>
        <s v="CD185 (CXCR5)"/>
        <s v="CD19"/>
        <s v="CD212 (IL-12Rb1)"/>
        <s v="CD192 (CCR2)"/>
        <s v="CD197 (CCR7)"/>
        <s v="CD1d"/>
        <s v="CD206 (MMR)"/>
        <s v="CD21/CD35"/>
        <s v="CD23"/>
        <s v="CD24"/>
        <s v="CD25"/>
        <s v="CD252 (OX40L)"/>
        <s v="CD274 (PDL-1)"/>
        <s v="CD279 (PD-1)"/>
        <s v="CD3"/>
        <s v="CD31"/>
        <s v="CD326 (Ep-CAM)"/>
        <s v="CD357 (GITR)"/>
        <s v="CD366 (TIM3)"/>
        <s v="CD38"/>
        <s v="CD3e"/>
        <s v="CD4"/>
        <s v="CD45 (all isoforms)"/>
        <s v="CD35"/>
        <s v="CD43"/>
        <s v="CD44"/>
        <s v="CD45.1"/>
        <s v="CD45.2"/>
        <s v="CD45R (B220)"/>
        <s v="CD5"/>
        <s v="CD62L"/>
        <s v="CD64 (FcyRI)"/>
        <s v="CD69"/>
        <s v="CD73"/>
        <s v="CD86"/>
        <s v="CD8a"/>
        <s v="CD93 (C1qRP)"/>
        <s v="CD95"/>
        <s v="anti-Mouse IgD"/>
        <s v="anti-Fibroblast"/>
        <s v="anti-Mouse IgA"/>
        <s v="anti-Mouse IgM"/>
        <s v="Bcl-6"/>
        <s v="F4/80"/>
        <s v="FOXP3"/>
        <s v="GL7"/>
        <s v="Granzyme B"/>
        <s v="H-2K(b) - [SIINFEKL]"/>
        <s v="Helios"/>
        <s v="I-A / I-E"/>
        <s v="I-A[b]"/>
        <s v="IFNg"/>
        <s v="IL-17A"/>
        <s v="IL-2"/>
        <s v="IL-33Rα (ST2)"/>
        <s v="Integrin B7"/>
        <s v="IRF1"/>
        <s v="Ki-67"/>
        <s v="KLRG1"/>
        <s v="Ly6G"/>
        <s v="Ly6C"/>
        <s v="MERTK (Mer)"/>
        <s v="NK1.1"/>
        <s v="PNA"/>
        <s v="Podoplanin (GP38)"/>
        <s v="Siglec-F"/>
        <s v="StreptAvidin"/>
        <s v="TNFa"/>
        <s v="VEGFR2 (FLK-1)"/>
        <s v="XCR1"/>
        <s v="CD134 (OX40)"/>
        <s v="CD3 "/>
        <s v="CX3CR1"/>
        <s v="Sca-1"/>
        <s v="Axl"/>
        <s v="FGF"/>
        <s v="IL-12 p35"/>
        <s v="CD26"/>
        <m/>
        <s v=" anti-Mouse IgD"/>
        <s v="Annexin V"/>
        <s v="anti-Mouse IgG1"/>
        <s v="IL-6"/>
        <s v="anti-Mouse IgG2b"/>
        <s v="anti-Mouse IgG2c"/>
        <s v="anti-Mouse IgMa"/>
        <s v="anti-Mouse IgMb"/>
        <s v="Arginase 1"/>
        <s v="CCR2"/>
        <s v="CD107a (LAMP-1)"/>
        <s v="CD107b (Mac-3)"/>
        <s v="CD115 (CSF-1R)"/>
        <s v="CD11a"/>
        <s v="CD135"/>
        <s v="CD152 (CTLA-4)"/>
        <s v="CD184 (CXCR4)"/>
        <s v="CD196 (CCR6)"/>
        <s v="CD205 (DEC205)"/>
        <s v="CD207"/>
        <s v="CD209b (SIGN-R1)"/>
        <s v="CD215 (IL-15Ra)"/>
        <s v="CD273 (PD-L2) "/>
        <s v="CD278 (ICOS)"/>
        <s v="CD304 (Neuropilin-1)"/>
        <s v="CD324 (E-cadherin)"/>
        <s v="CD352 (slamf6/Ly108)"/>
        <s v="CD39"/>
        <s v="CD40"/>
        <s v="CD68"/>
        <s v="CD80"/>
        <s v="CD90.1 (Thy1.1)"/>
        <s v="CD98"/>
        <s v="Clec9A"/>
        <s v="FceR1a"/>
        <s v="Galectin-9"/>
        <s v="GATA-3"/>
        <s v="GFP"/>
        <s v="IFNg Ra (CD119)"/>
        <s v="IFNg Rb"/>
        <s v="IL-12 p40/p70"/>
        <s v="IL-12 Rb2"/>
        <s v="IL-23"/>
        <s v="IL-27 p28"/>
        <s v="IL-5"/>
        <s v="IRF4"/>
        <s v="IRF8"/>
        <s v="LTbR"/>
        <s v="Ly6C &amp; G (GR1)"/>
        <s v="LYVE-1"/>
        <s v="mTOR"/>
        <s v="RANK (CD265)"/>
        <s v="RORyt"/>
        <s v="Slc7a1 (Cat-1, ERR)"/>
        <s v="CD195 (CCR5)"/>
        <s v="TCF7/TCF1"/>
        <s v="TER119"/>
        <s v="TIGIT"/>
        <s v="TIM4"/>
        <s v="Vα2"/>
        <s v="Vβ 5.1, 5.2"/>
        <s v="Vβ 8.1, 8.2"/>
        <s v="TNFR (CD120b)"/>
        <s v="CD163 "/>
        <s v=" anti-Mouse IgE"/>
        <s v=" Rat IgG2a"/>
        <s v=" Rat IgG2a, κ"/>
        <s v=" Rat IgG2b, κ"/>
        <s v="Adam 10"/>
        <s v="AID"/>
        <s v="Allophycocyanin"/>
        <s v="Anti-Hu/Mo b-Catenin"/>
        <s v="anti-Mouse Ig"/>
        <s v="Anti-Hu/Mo HIF-1a"/>
        <s v="anti-Mouse Ig, κ"/>
        <s v="anti-Mouse Ig, λ(1 - 3)"/>
        <s v="phospho RelB (Ser552)"/>
        <s v="NFKB p52"/>
        <s v="anti-Mouse Ig, λ1, λ2"/>
        <s v="anti-Mouse IgDa"/>
        <s v="anti-Mouse IgDb"/>
        <s v="anti-Mouse IgE"/>
        <s v="anti-Mouse IgE, κ"/>
        <s v="anti-Mouse IgG"/>
        <s v="anti-Mouse IgG (H+L)"/>
        <s v="anti-Mouse IgG1a"/>
        <s v="anti-Mouse IgG1b"/>
        <s v="anti-Mouse IgG2a"/>
        <s v="anti-Mouse IgG2a / 2b"/>
        <s v="anti-Mouse IgG2aa"/>
        <s v="anti-Mouse IgG2ab"/>
        <s v="anti-Mouse IgG3"/>
        <s v="anti-Mouse IgL (κ)"/>
        <s v="Relb (D7D7W)"/>
        <s v="anti-Mouse λ"/>
        <s v="anti-Mouse, κ"/>
        <s v="anti-Rabbit IgG (H + L)"/>
        <s v="anti-Rat IgL (kappa)"/>
        <s v="anti-Rat kappa Light"/>
        <s v="Blimp 1"/>
        <s v="BP1"/>
        <s v="CD106"/>
        <s v="CD108"/>
        <s v="CD117 (c-Kit)"/>
        <s v="CD122"/>
        <s v="CD124 (IL-4Rα)"/>
        <s v="CD126"/>
        <s v="CD150 (SLAM)"/>
        <s v="CD154(CD40L)"/>
        <s v="CD16/32"/>
        <s v="CD162(PSGL-1)"/>
        <s v="CD179a"/>
        <s v="CD18"/>
        <s v="CD186 (CXCR6)"/>
        <s v="ART2.2"/>
        <s v="CD191 (CCR1)"/>
        <s v="CD194 (CCR4)"/>
        <s v="CD198 (CCR8)"/>
        <s v="CD199 (CCR9)"/>
        <s v="CD2"/>
        <s v="CD223 (Lag-3)"/>
        <s v="CD226 (DNAM-1)"/>
        <s v="CD254 (RANK Ligand)"/>
        <s v="CD268 (BAFFR)"/>
        <s v="CD27"/>
        <s v="CD272 (BTLA)"/>
        <s v="CD273 (B7-DC, PD-L2) "/>
        <s v="CD275 (ICOSL)"/>
        <s v="CD28"/>
        <s v="CD29"/>
        <s v="CD30"/>
        <s v="CD301b (MGL2)"/>
        <s v="CD317 (BST2)"/>
        <s v="CD335 (NKp46)"/>
        <s v="CD34"/>
        <s v="CD36"/>
        <s v="CD45"/>
        <s v="CD47"/>
        <s v="CD49a"/>
        <s v="CD49b"/>
        <s v="CD49d"/>
        <s v="CD54"/>
        <s v="CD70"/>
        <s v="CD83"/>
        <s v="NLRP3"/>
        <s v="CD9"/>
        <s v="CD90.2"/>
        <s v="CLEC2 / CLEC18"/>
        <s v="CXCL16"/>
        <s v="CXCL9 (MIG)"/>
        <s v="CXCR7/RDC-1"/>
        <s v="DC Marker"/>
        <s v="Ea52-68 peptide : I-Ab"/>
        <s v="EOMES"/>
        <s v="Fascin"/>
        <s v="H-2Kd"/>
        <s v="Hamster IgG"/>
        <s v="HVEM (CD270)"/>
        <s v="I-A[d]"/>
        <s v="I-Ad"/>
        <s v="I-Ap"/>
        <s v="I-Eκ"/>
        <s v="I-Eκ-HEL"/>
        <s v="ID2"/>
        <s v="ID3"/>
        <s v="IL-10"/>
        <s v="IL-13"/>
        <s v="IL-21"/>
        <s v="IL-22 Ra1"/>
        <s v="IL-4"/>
        <s v="IL-9"/>
        <s v="iNOS"/>
        <s v="LPAM-1"/>
        <s v="Ly-6G"/>
        <s v="Ly108"/>
        <s v="Ly­6B.2"/>
        <s v="Mouse IgE, κ"/>
        <s v="Mouse IgG1, κ"/>
        <s v="Mouse IgG2b, κ"/>
        <s v="NOS2 (C-11)"/>
        <s v="Notch 1"/>
        <s v="Notch 2 "/>
        <s v="OX40L (CD252)"/>
        <s v="Perforin"/>
        <s v="PPARG"/>
        <s v="Rat IgG1, λ"/>
        <s v="Rat IgG2b"/>
        <s v="Sca1"/>
        <s v="Siglec-1(CD169)"/>
        <s v="Stat6 (pY641)"/>
        <s v="T-Bet"/>
        <s v="TCR DO11.10"/>
        <s v="TCR, γ, δ"/>
        <s v="TCRβ"/>
        <s v="TGF-B RI/ALK-5"/>
        <s v="TGF-B RII"/>
        <s v="TGF-B1 (LAP)"/>
        <s v="TIM-4"/>
        <s v="TNF beta"/>
        <s v="TOX"/>
        <s v="TrailR2 (CD262)"/>
        <s v="Vα 11.1, 11.2"/>
        <s v="Vα 8.3 T-cell Receptor"/>
        <s v="Vβ 8.3"/>
        <s v="Vβ11"/>
        <s v="Vβ4"/>
        <s v="Vβ6"/>
        <s v="XBP-1S"/>
        <s v="LY-6 A/E" u="1"/>
        <s v="HVEM (CD-270)" u="1"/>
        <s v="CD137" u="1"/>
        <s v="CD71" u="1"/>
        <s v="Vβ3" u="1"/>
        <s v="CD274 (B7-H1, PD-L1)" u="1"/>
        <s v="Ox40L (CD-252)" u="1"/>
        <s v="CD274 (PD-L1)" u="1"/>
        <s v="RANK (CD-265)" u="1"/>
        <s v="Siglec-1" u="1"/>
        <s v="TrailR2" u="1"/>
        <s v="CD134 (OX-40)" u="1"/>
        <s v="ScaI" u="1"/>
      </sharedItems>
    </cacheField>
    <cacheField name="Conjugate" numFmtId="0">
      <sharedItems containsBlank="1" count="54">
        <s v="AF647"/>
        <s v="APC"/>
        <s v="APC-R700"/>
        <s v="BV711"/>
        <s v="PE"/>
        <s v="PerCP-Cy5.5"/>
        <s v="V500"/>
        <s v="BUV805"/>
        <s v="eFluor450"/>
        <s v="PE-Cy7"/>
        <s v="BV605"/>
        <s v="BV421"/>
        <s v="BV750"/>
        <s v="AF700"/>
        <s v="BUV615"/>
        <s v="APC-Fire750"/>
        <s v="BV785"/>
        <s v="BUV737"/>
        <s v="FITC"/>
        <s v="APC-Cy7"/>
        <s v="Pacific Blue"/>
        <s v="AF488"/>
        <s v="PerCP-eFluor710"/>
        <s v="APC-eFluor780"/>
        <s v="Biotin"/>
        <s v="BV786"/>
        <s v="BUV661"/>
        <s v="PerCP"/>
        <s v="BUV496"/>
        <s v="BUV563"/>
        <s v="BV510"/>
        <s v="BUV395"/>
        <s v="V450"/>
        <s v="Qdot605"/>
        <m/>
        <s v="BV650"/>
        <s v="BB515"/>
        <s v="eFluor660"/>
        <s v="Purified"/>
        <s v="Pacific Orange"/>
        <s v="BV480"/>
        <s v="PE-Cy5"/>
        <s v="APC-XL"/>
        <s v="CF405M"/>
        <s v="PE-eFluor610"/>
        <s v="eFluor625NC"/>
        <s v="eFlour610"/>
        <s v="eFluor605NC"/>
        <s v="Cychrome"/>
        <s v="PE/Dazzle 594"/>
        <s v="SB645"/>
        <s v="BB700"/>
        <s v="eVolve655" u="1"/>
        <s v="eVolve605" u="1"/>
      </sharedItems>
    </cacheField>
    <cacheField name="Clone" numFmtId="0">
      <sharedItems containsBlank="1" containsMixedTypes="1" containsNumber="1" minValue="37.51" maxValue="752551"/>
    </cacheField>
    <cacheField name="Vendor" numFmtId="0">
      <sharedItems containsBlank="1"/>
    </cacheField>
    <cacheField name="Catalog Number" numFmtId="0">
      <sharedItems containsBlank="1" containsMixedTypes="1" containsNumber="1" containsInteger="1" minValue="101204" maxValue="751457"/>
    </cacheField>
    <cacheField name="Users" numFmtId="0">
      <sharedItems containsString="0" containsBlank="1" containsNumber="1" containsInteger="1" minValue="0" maxValue="3" count="5">
        <n v="3"/>
        <n v="1"/>
        <n v="0"/>
        <n v="2"/>
        <m/>
      </sharedItems>
    </cacheField>
    <cacheField name="Chanel" numFmtId="0">
      <sharedItems containsBlank="1" count="28">
        <s v="RL1"/>
        <s v="RL2"/>
        <s v="VL6"/>
        <s v="YL1"/>
        <s v="BL3"/>
        <s v="VL2"/>
        <s v="UV8"/>
        <s v="VL1"/>
        <s v="YL5"/>
        <s v="VL4"/>
        <s v="VL7"/>
        <s v="UV5"/>
        <s v="RL3"/>
        <s v="VL8"/>
        <s v="UV7"/>
        <s v="BL1"/>
        <s v="BL4"/>
        <s v="SAV"/>
        <s v="UV6"/>
        <s v="UV3"/>
        <s v="UV4"/>
        <s v="UV1"/>
        <m/>
        <s v="VL5"/>
        <s v="2NDARY"/>
        <s v="YL3"/>
        <s v="ASK"/>
        <s v="BL2"/>
      </sharedItems>
    </cacheField>
    <cacheField name="#C" numFmtId="0">
      <sharedItems containsBlank="1"/>
    </cacheField>
  </cacheFields>
  <extLst>
    <ext xmlns:x14="http://schemas.microsoft.com/office/spreadsheetml/2009/9/main" uri="{725AE2AE-9491-48be-B2B4-4EB974FC3084}">
      <x14:pivotCacheDefinition pivotCacheId="3449929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x v="0"/>
    <x v="0"/>
    <x v="0"/>
    <s v="3C4 (MIC2/4)"/>
    <s v="BioLegend"/>
    <s v="105612"/>
    <x v="0"/>
    <x v="0"/>
    <s v="1RL1"/>
  </r>
  <r>
    <x v="1"/>
    <x v="1"/>
    <x v="1"/>
    <s v="2E7"/>
    <s v="eBioscience"/>
    <s v="17-1031-82"/>
    <x v="0"/>
    <x v="0"/>
    <s v="2RL1"/>
  </r>
  <r>
    <x v="2"/>
    <x v="1"/>
    <x v="2"/>
    <s v="M290"/>
    <s v="BD Biosciences"/>
    <s v="565529"/>
    <x v="0"/>
    <x v="1"/>
    <s v="3RL2"/>
  </r>
  <r>
    <x v="3"/>
    <x v="1"/>
    <x v="3"/>
    <s v="M290"/>
    <s v="BD Horizon"/>
    <s v="564320"/>
    <x v="0"/>
    <x v="2"/>
    <s v="4VL6"/>
  </r>
  <r>
    <x v="4"/>
    <x v="1"/>
    <x v="4"/>
    <s v="M290"/>
    <s v="BD Biosciences"/>
    <s v="557495"/>
    <x v="0"/>
    <x v="3"/>
    <s v="5YL1"/>
  </r>
  <r>
    <x v="5"/>
    <x v="2"/>
    <x v="5"/>
    <s v="M1/70"/>
    <s v="BD Pharmingen"/>
    <s v="550993"/>
    <x v="0"/>
    <x v="4"/>
    <s v="6BL3"/>
  </r>
  <r>
    <x v="6"/>
    <x v="2"/>
    <x v="6"/>
    <s v="M1/70"/>
    <s v="BD Horizon"/>
    <s v="562127"/>
    <x v="0"/>
    <x v="5"/>
    <s v="7VL2"/>
  </r>
  <r>
    <x v="7"/>
    <x v="3"/>
    <x v="7"/>
    <s v="HL3"/>
    <s v="BD"/>
    <s v="749090"/>
    <x v="0"/>
    <x v="6"/>
    <s v="8UV8"/>
  </r>
  <r>
    <x v="8"/>
    <x v="3"/>
    <x v="8"/>
    <s v="N418"/>
    <s v="eBioscience"/>
    <s v="48-0114-82"/>
    <x v="0"/>
    <x v="7"/>
    <s v="9VL1"/>
  </r>
  <r>
    <x v="9"/>
    <x v="3"/>
    <x v="9"/>
    <s v="N418"/>
    <s v="BioLegend"/>
    <n v="117318"/>
    <x v="0"/>
    <x v="8"/>
    <s v="10YL5"/>
  </r>
  <r>
    <x v="10"/>
    <x v="4"/>
    <x v="9"/>
    <s v="A7R34"/>
    <s v="eBioscience"/>
    <s v="25-1271-82"/>
    <x v="0"/>
    <x v="8"/>
    <s v="11YL5"/>
  </r>
  <r>
    <x v="11"/>
    <x v="5"/>
    <x v="10"/>
    <s v="1AH2"/>
    <s v="BD"/>
    <s v="740364"/>
    <x v="0"/>
    <x v="9"/>
    <s v="12VL4"/>
  </r>
  <r>
    <x v="12"/>
    <x v="6"/>
    <x v="1"/>
    <s v="281-2"/>
    <s v="BD"/>
    <s v="740364"/>
    <x v="0"/>
    <x v="0"/>
    <s v="13RL1"/>
  </r>
  <r>
    <x v="13"/>
    <x v="6"/>
    <x v="11"/>
    <s v="281-2"/>
    <s v="BioLegend"/>
    <s v="142508"/>
    <x v="0"/>
    <x v="7"/>
    <s v="14VL1"/>
  </r>
  <r>
    <x v="14"/>
    <x v="6"/>
    <x v="10"/>
    <s v="281-2"/>
    <s v="BioLegend"/>
    <s v="142516"/>
    <x v="0"/>
    <x v="9"/>
    <s v="15VL4"/>
  </r>
  <r>
    <x v="15"/>
    <x v="6"/>
    <x v="12"/>
    <s v="281-2"/>
    <s v="BD"/>
    <s v="747070"/>
    <x v="0"/>
    <x v="10"/>
    <s v="16VL7"/>
  </r>
  <r>
    <x v="16"/>
    <x v="6"/>
    <x v="4"/>
    <s v="281-2"/>
    <s v="BD"/>
    <s v="553714"/>
    <x v="0"/>
    <x v="3"/>
    <s v="17YL1"/>
  </r>
  <r>
    <x v="17"/>
    <x v="7"/>
    <x v="1"/>
    <s v="APA5 (RUO)"/>
    <s v="BD"/>
    <s v="562777"/>
    <x v="0"/>
    <x v="0"/>
    <s v="18RL1"/>
  </r>
  <r>
    <x v="18"/>
    <x v="8"/>
    <x v="13"/>
    <s v="P84"/>
    <s v="BioLegend"/>
    <s v="144022"/>
    <x v="0"/>
    <x v="1"/>
    <s v="19RL2"/>
  </r>
  <r>
    <x v="19"/>
    <x v="8"/>
    <x v="9"/>
    <s v="P84"/>
    <s v="BioLegend"/>
    <s v="144008"/>
    <x v="0"/>
    <x v="8"/>
    <s v="20YL5"/>
  </r>
  <r>
    <x v="20"/>
    <x v="9"/>
    <x v="5"/>
    <s v="CXCR3-173"/>
    <s v="eBioscience"/>
    <s v="45-1831-82"/>
    <x v="0"/>
    <x v="4"/>
    <s v="21BL3"/>
  </r>
  <r>
    <x v="21"/>
    <x v="9"/>
    <x v="14"/>
    <s v="CXCR3-173"/>
    <s v="BD"/>
    <n v="751457"/>
    <x v="0"/>
    <x v="11"/>
    <s v="22UV5"/>
  </r>
  <r>
    <x v="22"/>
    <x v="9"/>
    <x v="11"/>
    <s v="CXCR3-173"/>
    <s v="BioLegend"/>
    <s v="126522"/>
    <x v="0"/>
    <x v="7"/>
    <s v="23VL1"/>
  </r>
  <r>
    <x v="23"/>
    <x v="10"/>
    <x v="11"/>
    <s v="2G8"/>
    <s v="BD Biosciences"/>
    <s v="562889"/>
    <x v="0"/>
    <x v="7"/>
    <s v="24VL1"/>
  </r>
  <r>
    <x v="24"/>
    <x v="11"/>
    <x v="1"/>
    <s v="1D3"/>
    <s v="BD"/>
    <n v="550992"/>
    <x v="0"/>
    <x v="0"/>
    <s v="25RL1"/>
  </r>
  <r>
    <x v="25"/>
    <x v="11"/>
    <x v="15"/>
    <s v="6D5"/>
    <s v="BioLegend"/>
    <s v="115558"/>
    <x v="0"/>
    <x v="12"/>
    <s v="26RL3"/>
  </r>
  <r>
    <x v="26"/>
    <x v="12"/>
    <x v="4"/>
    <s v="114"/>
    <s v="BD Pharmingen"/>
    <s v="551974"/>
    <x v="1"/>
    <x v="3"/>
    <s v="27YL1"/>
  </r>
  <r>
    <x v="27"/>
    <x v="11"/>
    <x v="3"/>
    <s v="1D3"/>
    <s v="BD Biosciences"/>
    <s v="563157"/>
    <x v="0"/>
    <x v="2"/>
    <s v="28VL6"/>
  </r>
  <r>
    <x v="28"/>
    <x v="11"/>
    <x v="16"/>
    <s v="6D5"/>
    <s v="BioLegend"/>
    <s v="115543"/>
    <x v="0"/>
    <x v="13"/>
    <s v="29VL8"/>
  </r>
  <r>
    <x v="29"/>
    <x v="13"/>
    <x v="11"/>
    <s v="SA203G11"/>
    <s v="BioLegend"/>
    <s v="150605"/>
    <x v="0"/>
    <x v="7"/>
    <s v="30VL1"/>
  </r>
  <r>
    <x v="30"/>
    <x v="14"/>
    <x v="17"/>
    <s v="4B12"/>
    <s v="BD"/>
    <n v="741892"/>
    <x v="0"/>
    <x v="14"/>
    <s v="31UV7"/>
  </r>
  <r>
    <x v="31"/>
    <x v="15"/>
    <x v="18"/>
    <s v="1B1"/>
    <s v="BD"/>
    <n v="553845"/>
    <x v="0"/>
    <x v="15"/>
    <s v="32BL1"/>
  </r>
  <r>
    <x v="32"/>
    <x v="16"/>
    <x v="9"/>
    <s v="C068C2"/>
    <s v="BioLegend"/>
    <s v="141720"/>
    <x v="0"/>
    <x v="8"/>
    <s v="33YL5"/>
  </r>
  <r>
    <x v="33"/>
    <x v="17"/>
    <x v="18"/>
    <s v="7G6"/>
    <s v="BD"/>
    <s v="553818"/>
    <x v="0"/>
    <x v="15"/>
    <s v="34BL1"/>
  </r>
  <r>
    <x v="34"/>
    <x v="18"/>
    <x v="1"/>
    <s v="B3B4"/>
    <s v="Invitrogen"/>
    <s v="MCD2305"/>
    <x v="0"/>
    <x v="0"/>
    <s v="35RL1"/>
  </r>
  <r>
    <x v="35"/>
    <x v="18"/>
    <x v="4"/>
    <s v="B3B4"/>
    <s v="BD"/>
    <n v="553139"/>
    <x v="0"/>
    <x v="3"/>
    <s v="36YL1"/>
  </r>
  <r>
    <x v="36"/>
    <x v="19"/>
    <x v="18"/>
    <s v="M1/69"/>
    <s v="eBioscience"/>
    <s v="11-0242-82"/>
    <x v="0"/>
    <x v="15"/>
    <s v="37BL1"/>
  </r>
  <r>
    <x v="37"/>
    <x v="20"/>
    <x v="18"/>
    <s v="7D4"/>
    <s v="BD"/>
    <n v="553072"/>
    <x v="0"/>
    <x v="15"/>
    <s v="38BL1"/>
  </r>
  <r>
    <x v="38"/>
    <x v="20"/>
    <x v="19"/>
    <s v="PC61"/>
    <s v="BioLegend"/>
    <s v="102026"/>
    <x v="0"/>
    <x v="12"/>
    <s v="39RL3"/>
  </r>
  <r>
    <x v="39"/>
    <x v="20"/>
    <x v="20"/>
    <s v="PC61"/>
    <s v="BioLegend"/>
    <n v="102022"/>
    <x v="0"/>
    <x v="7"/>
    <s v="40VL1"/>
  </r>
  <r>
    <x v="40"/>
    <x v="20"/>
    <x v="9"/>
    <s v="PC61"/>
    <s v="BD"/>
    <n v="552880"/>
    <x v="0"/>
    <x v="8"/>
    <s v="41YL5"/>
  </r>
  <r>
    <x v="41"/>
    <x v="21"/>
    <x v="21"/>
    <s v="RM134L"/>
    <s v="eBioscience"/>
    <s v="53-5905-82"/>
    <x v="0"/>
    <x v="15"/>
    <s v="42BL1"/>
  </r>
  <r>
    <x v="42"/>
    <x v="22"/>
    <x v="16"/>
    <s v="10F.9G2"/>
    <s v="BioLegend"/>
    <s v="124331"/>
    <x v="0"/>
    <x v="13"/>
    <s v="43VL8"/>
  </r>
  <r>
    <x v="43"/>
    <x v="22"/>
    <x v="4"/>
    <s v="MIH5"/>
    <s v="eBioscience"/>
    <s v="12-5982-83"/>
    <x v="0"/>
    <x v="3"/>
    <s v="44YL1"/>
  </r>
  <r>
    <x v="44"/>
    <x v="23"/>
    <x v="18"/>
    <s v="J43"/>
    <s v="eBioscience"/>
    <s v="11-9985-85"/>
    <x v="0"/>
    <x v="15"/>
    <s v="45BL1"/>
  </r>
  <r>
    <x v="45"/>
    <x v="23"/>
    <x v="22"/>
    <s v="J43"/>
    <s v="eBioscience"/>
    <s v="46-9985-82"/>
    <x v="0"/>
    <x v="16"/>
    <s v="46BL4"/>
  </r>
  <r>
    <x v="46"/>
    <x v="23"/>
    <x v="4"/>
    <s v="J43"/>
    <s v="eBioscience"/>
    <s v="12-9985-83"/>
    <x v="0"/>
    <x v="3"/>
    <s v="47YL1"/>
  </r>
  <r>
    <x v="47"/>
    <x v="24"/>
    <x v="5"/>
    <s v="17A2"/>
    <s v="BD"/>
    <s v="560527"/>
    <x v="0"/>
    <x v="4"/>
    <s v="48BL3"/>
  </r>
  <r>
    <x v="48"/>
    <x v="24"/>
    <x v="23"/>
    <s v="17A2"/>
    <s v="eBioscience"/>
    <s v="47-0032-82"/>
    <x v="0"/>
    <x v="12"/>
    <s v="49RL3"/>
  </r>
  <r>
    <x v="49"/>
    <x v="24"/>
    <x v="20"/>
    <s v="KT3"/>
    <s v="Frandall Corp."/>
    <s v="JA-061522"/>
    <x v="0"/>
    <x v="7"/>
    <s v="50VL1"/>
  </r>
  <r>
    <x v="50"/>
    <x v="25"/>
    <x v="20"/>
    <m/>
    <s v="Invitrogen"/>
    <s v="RM5228"/>
    <x v="0"/>
    <x v="7"/>
    <s v="51VL1"/>
  </r>
  <r>
    <x v="51"/>
    <x v="15"/>
    <x v="24"/>
    <s v="1B1"/>
    <s v="BD Pharmingen"/>
    <s v="553844"/>
    <x v="2"/>
    <x v="17"/>
    <s v="52SAV"/>
  </r>
  <r>
    <x v="52"/>
    <x v="25"/>
    <x v="4"/>
    <s v="MEC 13 3"/>
    <s v="BD"/>
    <s v="553373"/>
    <x v="0"/>
    <x v="3"/>
    <s v="53YL1"/>
  </r>
  <r>
    <x v="53"/>
    <x v="26"/>
    <x v="21"/>
    <s v="G8.8"/>
    <s v="BioLegend"/>
    <s v="118210"/>
    <x v="0"/>
    <x v="15"/>
    <s v="54BL1"/>
  </r>
  <r>
    <x v="54"/>
    <x v="26"/>
    <x v="5"/>
    <s v="G8.8"/>
    <s v="BioLegend"/>
    <s v="118219"/>
    <x v="0"/>
    <x v="4"/>
    <s v="55BL3"/>
  </r>
  <r>
    <x v="55"/>
    <x v="27"/>
    <x v="4"/>
    <s v="DTA-1"/>
    <s v="eBioscience"/>
    <s v="12-5874-80"/>
    <x v="0"/>
    <x v="3"/>
    <s v="56YL1"/>
  </r>
  <r>
    <x v="56"/>
    <x v="28"/>
    <x v="25"/>
    <s v="5D12"/>
    <s v="BD"/>
    <s v="747621"/>
    <x v="0"/>
    <x v="13"/>
    <s v="57VL8"/>
  </r>
  <r>
    <x v="57"/>
    <x v="28"/>
    <x v="9"/>
    <s v="RMT3-23"/>
    <s v="eBioscience"/>
    <s v="25-5870-82"/>
    <x v="0"/>
    <x v="8"/>
    <s v="58YL5"/>
  </r>
  <r>
    <x v="58"/>
    <x v="29"/>
    <x v="13"/>
    <n v="90"/>
    <s v="eBioscience"/>
    <s v="56-0381-82"/>
    <x v="0"/>
    <x v="1"/>
    <s v="59RL2"/>
  </r>
  <r>
    <x v="59"/>
    <x v="29"/>
    <x v="9"/>
    <s v="90"/>
    <s v="eBioscience"/>
    <s v="25-0381-82"/>
    <x v="0"/>
    <x v="8"/>
    <s v="60YL5"/>
  </r>
  <r>
    <x v="60"/>
    <x v="30"/>
    <x v="26"/>
    <s v="145-2C11"/>
    <s v="BD"/>
    <s v="750638"/>
    <x v="0"/>
    <x v="18"/>
    <s v="61UV6"/>
  </r>
  <r>
    <x v="61"/>
    <x v="31"/>
    <x v="18"/>
    <s v="GK1.5"/>
    <s v="BD"/>
    <n v="553729"/>
    <x v="0"/>
    <x v="15"/>
    <s v="62BL1"/>
  </r>
  <r>
    <x v="62"/>
    <x v="31"/>
    <x v="27"/>
    <s v="GK1.5"/>
    <s v="BioLegend"/>
    <s v="100432"/>
    <x v="0"/>
    <x v="4"/>
    <s v="63BL3"/>
  </r>
  <r>
    <x v="63"/>
    <x v="31"/>
    <x v="22"/>
    <s v="RM4-5"/>
    <s v="eBioscience"/>
    <s v="46-0042-82"/>
    <x v="0"/>
    <x v="16"/>
    <s v="64BL4"/>
  </r>
  <r>
    <x v="64"/>
    <x v="31"/>
    <x v="0"/>
    <s v="GK1.5"/>
    <s v="Frandall Corp."/>
    <s v="JEB-112818"/>
    <x v="0"/>
    <x v="0"/>
    <s v="65RL1"/>
  </r>
  <r>
    <x v="65"/>
    <x v="31"/>
    <x v="19"/>
    <s v="RM4-5"/>
    <s v="BD"/>
    <s v="565650"/>
    <x v="0"/>
    <x v="12"/>
    <s v="66RL3"/>
  </r>
  <r>
    <x v="66"/>
    <x v="31"/>
    <x v="24"/>
    <s v="H129.19"/>
    <s v="BD"/>
    <n v="553649"/>
    <x v="0"/>
    <x v="17"/>
    <s v="67SAV"/>
  </r>
  <r>
    <x v="67"/>
    <x v="31"/>
    <x v="28"/>
    <s v="GK1.5"/>
    <s v="BD"/>
    <s v="612952"/>
    <x v="0"/>
    <x v="19"/>
    <s v="68UV3"/>
  </r>
  <r>
    <x v="68"/>
    <x v="31"/>
    <x v="29"/>
    <s v="GK1.5"/>
    <s v="BD"/>
    <s v="612923"/>
    <x v="0"/>
    <x v="20"/>
    <s v="69UV4"/>
  </r>
  <r>
    <x v="69"/>
    <x v="31"/>
    <x v="14"/>
    <s v="GK1.5"/>
    <s v="BD"/>
    <s v="613006"/>
    <x v="0"/>
    <x v="11"/>
    <s v="70UV5"/>
  </r>
  <r>
    <x v="70"/>
    <x v="31"/>
    <x v="7"/>
    <s v="GK1.5"/>
    <s v="BD Horizon"/>
    <s v="612900"/>
    <x v="0"/>
    <x v="6"/>
    <s v="71UV8"/>
  </r>
  <r>
    <x v="71"/>
    <x v="32"/>
    <x v="5"/>
    <s v="30-F11"/>
    <s v="Invitrogen"/>
    <s v="45-0451-82"/>
    <x v="2"/>
    <x v="4"/>
    <s v="72BL3"/>
  </r>
  <r>
    <x v="72"/>
    <x v="31"/>
    <x v="8"/>
    <s v="GK1.5"/>
    <s v="BioLegend"/>
    <s v="48-0041-82"/>
    <x v="0"/>
    <x v="7"/>
    <s v="73VL1"/>
  </r>
  <r>
    <x v="73"/>
    <x v="33"/>
    <x v="24"/>
    <s v="8C12"/>
    <s v="BD Pharmingen"/>
    <s v="553816"/>
    <x v="2"/>
    <x v="17"/>
    <s v="74SAV"/>
  </r>
  <r>
    <x v="74"/>
    <x v="31"/>
    <x v="6"/>
    <s v="RM4-5"/>
    <s v="BD"/>
    <s v="560782"/>
    <x v="0"/>
    <x v="5"/>
    <s v="75VL2"/>
  </r>
  <r>
    <x v="75"/>
    <x v="31"/>
    <x v="30"/>
    <s v="RM4-5"/>
    <s v="BioLegend"/>
    <s v="100559"/>
    <x v="0"/>
    <x v="5"/>
    <s v="76VL2"/>
  </r>
  <r>
    <x v="76"/>
    <x v="31"/>
    <x v="10"/>
    <s v="RM4-5"/>
    <s v="BioLegend"/>
    <s v="100548"/>
    <x v="0"/>
    <x v="9"/>
    <s v="77VL4"/>
  </r>
  <r>
    <x v="77"/>
    <x v="31"/>
    <x v="3"/>
    <s v="GK1.5"/>
    <s v="BD Horizon"/>
    <s v="563050"/>
    <x v="0"/>
    <x v="2"/>
    <s v="78VL6"/>
  </r>
  <r>
    <x v="78"/>
    <x v="31"/>
    <x v="12"/>
    <s v="RM4-4"/>
    <s v="BD"/>
    <s v="747203"/>
    <x v="0"/>
    <x v="10"/>
    <s v="79VL7"/>
  </r>
  <r>
    <x v="79"/>
    <x v="31"/>
    <x v="25"/>
    <s v="RM4-5"/>
    <s v="BD"/>
    <s v="563727"/>
    <x v="0"/>
    <x v="13"/>
    <s v="80VL8"/>
  </r>
  <r>
    <x v="80"/>
    <x v="31"/>
    <x v="4"/>
    <s v="RM4-5"/>
    <s v="BD"/>
    <s v="553049"/>
    <x v="0"/>
    <x v="3"/>
    <s v="81YL1"/>
  </r>
  <r>
    <x v="81"/>
    <x v="31"/>
    <x v="9"/>
    <s v="RM4-5"/>
    <s v="BD"/>
    <n v="552775"/>
    <x v="0"/>
    <x v="8"/>
    <s v="82YL5"/>
  </r>
  <r>
    <x v="82"/>
    <x v="34"/>
    <x v="4"/>
    <s v="S7"/>
    <s v="BD"/>
    <s v="553271"/>
    <x v="0"/>
    <x v="3"/>
    <s v="83YL1"/>
  </r>
  <r>
    <x v="83"/>
    <x v="35"/>
    <x v="18"/>
    <s v="IM7"/>
    <s v="BD"/>
    <n v="553133"/>
    <x v="0"/>
    <x v="15"/>
    <s v="84BL1"/>
  </r>
  <r>
    <x v="84"/>
    <x v="35"/>
    <x v="23"/>
    <s v="IM7"/>
    <s v="eBioscience"/>
    <s v="47-0441-82"/>
    <x v="0"/>
    <x v="12"/>
    <s v="85RL3"/>
  </r>
  <r>
    <x v="85"/>
    <x v="35"/>
    <x v="7"/>
    <s v="IM7"/>
    <s v="BD"/>
    <s v="741921"/>
    <x v="0"/>
    <x v="6"/>
    <s v="86UV8"/>
  </r>
  <r>
    <x v="86"/>
    <x v="35"/>
    <x v="6"/>
    <s v="IM7"/>
    <s v="BD Horizon"/>
    <s v="560780"/>
    <x v="0"/>
    <x v="5"/>
    <s v="87VL2"/>
  </r>
  <r>
    <x v="87"/>
    <x v="35"/>
    <x v="9"/>
    <s v="IM7"/>
    <s v="eBioscience"/>
    <s v="25-0441-82"/>
    <x v="0"/>
    <x v="8"/>
    <s v="88YL5"/>
  </r>
  <r>
    <x v="88"/>
    <x v="36"/>
    <x v="18"/>
    <s v="A20"/>
    <s v="BD Pharmingen"/>
    <n v="553775"/>
    <x v="0"/>
    <x v="15"/>
    <s v="89BL1"/>
  </r>
  <r>
    <x v="89"/>
    <x v="36"/>
    <x v="1"/>
    <s v="A20"/>
    <s v="eBioscience"/>
    <s v="17-0453-82"/>
    <x v="0"/>
    <x v="0"/>
    <s v="90RL1"/>
  </r>
  <r>
    <x v="90"/>
    <x v="36"/>
    <x v="15"/>
    <s v="A20"/>
    <s v="BioLegend"/>
    <s v="110752"/>
    <x v="0"/>
    <x v="12"/>
    <s v="91RL3"/>
  </r>
  <r>
    <x v="91"/>
    <x v="36"/>
    <x v="4"/>
    <s v="A20"/>
    <s v="BD"/>
    <n v="553776"/>
    <x v="0"/>
    <x v="3"/>
    <s v="92YL1"/>
  </r>
  <r>
    <x v="92"/>
    <x v="36"/>
    <x v="9"/>
    <s v="A20"/>
    <s v="eBioscience"/>
    <s v="25-0453-82"/>
    <x v="0"/>
    <x v="8"/>
    <s v="93YL5"/>
  </r>
  <r>
    <x v="93"/>
    <x v="37"/>
    <x v="18"/>
    <n v="104"/>
    <s v="BD"/>
    <n v="553772"/>
    <x v="0"/>
    <x v="15"/>
    <s v="94BL1"/>
  </r>
  <r>
    <x v="94"/>
    <x v="37"/>
    <x v="5"/>
    <n v="104"/>
    <s v="eBioscience"/>
    <s v="45-0454-82"/>
    <x v="0"/>
    <x v="4"/>
    <s v="95BL3"/>
  </r>
  <r>
    <x v="95"/>
    <x v="37"/>
    <x v="1"/>
    <n v="104"/>
    <s v="eBioscience"/>
    <s v="17-0454-82"/>
    <x v="0"/>
    <x v="0"/>
    <s v="96RL1"/>
  </r>
  <r>
    <x v="96"/>
    <x v="37"/>
    <x v="19"/>
    <n v="104"/>
    <s v="BioLegend"/>
    <n v="109824"/>
    <x v="0"/>
    <x v="12"/>
    <s v="97RL3"/>
  </r>
  <r>
    <x v="97"/>
    <x v="37"/>
    <x v="31"/>
    <s v="104"/>
    <s v="BD Horizon"/>
    <s v="564616"/>
    <x v="0"/>
    <x v="21"/>
    <s v="98UV1"/>
  </r>
  <r>
    <x v="98"/>
    <x v="37"/>
    <x v="6"/>
    <s v="104"/>
    <s v="BD Horizon"/>
    <s v="562129"/>
    <x v="0"/>
    <x v="5"/>
    <s v="99VL2"/>
  </r>
  <r>
    <x v="99"/>
    <x v="37"/>
    <x v="3"/>
    <s v="104"/>
    <s v="BD Horizon"/>
    <s v="563685"/>
    <x v="0"/>
    <x v="2"/>
    <s v="100VL6"/>
  </r>
  <r>
    <x v="100"/>
    <x v="37"/>
    <x v="4"/>
    <s v="104"/>
    <s v="eBioscience"/>
    <s v="12-0454-83"/>
    <x v="0"/>
    <x v="3"/>
    <s v="101YL1"/>
  </r>
  <r>
    <x v="101"/>
    <x v="38"/>
    <x v="27"/>
    <s v="RA3-6B2"/>
    <s v="BD"/>
    <n v="553093"/>
    <x v="0"/>
    <x v="4"/>
    <s v="102BL3"/>
  </r>
  <r>
    <x v="102"/>
    <x v="38"/>
    <x v="1"/>
    <s v="RA3-6B2"/>
    <s v="BD"/>
    <n v="553092"/>
    <x v="0"/>
    <x v="0"/>
    <s v="103RL1"/>
  </r>
  <r>
    <x v="103"/>
    <x v="38"/>
    <x v="19"/>
    <s v="RA3-6B2"/>
    <s v="BD Pharmingen"/>
    <n v="552094"/>
    <x v="0"/>
    <x v="12"/>
    <s v="104RL3"/>
  </r>
  <r>
    <x v="104"/>
    <x v="38"/>
    <x v="23"/>
    <s v="RA3-6B2"/>
    <s v="eBioscience"/>
    <s v="47-0452-82"/>
    <x v="0"/>
    <x v="12"/>
    <s v="105RL3"/>
  </r>
  <r>
    <x v="105"/>
    <x v="38"/>
    <x v="26"/>
    <s v="RA3-6B2"/>
    <s v="BD"/>
    <s v="612972"/>
    <x v="0"/>
    <x v="18"/>
    <s v="106UV6"/>
  </r>
  <r>
    <x v="106"/>
    <x v="39"/>
    <x v="4"/>
    <s v="53-7.3"/>
    <s v="BD"/>
    <n v="553023"/>
    <x v="0"/>
    <x v="3"/>
    <s v="107YL1"/>
  </r>
  <r>
    <x v="107"/>
    <x v="40"/>
    <x v="18"/>
    <s v="MEL-14"/>
    <s v="BD"/>
    <n v="553150"/>
    <x v="0"/>
    <x v="15"/>
    <s v="108BL1"/>
  </r>
  <r>
    <x v="108"/>
    <x v="40"/>
    <x v="19"/>
    <s v="MEL-14"/>
    <s v="BD"/>
    <s v="560514"/>
    <x v="0"/>
    <x v="12"/>
    <s v="109RL3"/>
  </r>
  <r>
    <x v="109"/>
    <x v="40"/>
    <x v="30"/>
    <s v="MEL-14"/>
    <s v="BioLegend"/>
    <s v="104441"/>
    <x v="0"/>
    <x v="5"/>
    <s v="110VL2"/>
  </r>
  <r>
    <x v="110"/>
    <x v="41"/>
    <x v="21"/>
    <s v="290322"/>
    <s v="R&amp;D Systems"/>
    <s v="FAB20741G"/>
    <x v="0"/>
    <x v="15"/>
    <s v="111BL1"/>
  </r>
  <r>
    <x v="111"/>
    <x v="41"/>
    <x v="5"/>
    <s v="X54-5/7.1"/>
    <s v="BioLegend"/>
    <s v="139308"/>
    <x v="0"/>
    <x v="4"/>
    <s v="112BL3"/>
  </r>
  <r>
    <x v="112"/>
    <x v="41"/>
    <x v="25"/>
    <s v="X54-5/7.1"/>
    <s v="BD"/>
    <s v="741024"/>
    <x v="0"/>
    <x v="13"/>
    <s v="113VL8"/>
  </r>
  <r>
    <x v="113"/>
    <x v="42"/>
    <x v="18"/>
    <s v="H1-2F3"/>
    <s v="BD"/>
    <s v="553236"/>
    <x v="0"/>
    <x v="15"/>
    <s v="114BL1"/>
  </r>
  <r>
    <x v="114"/>
    <x v="42"/>
    <x v="10"/>
    <s v="H1-2F3"/>
    <s v="BioLegend"/>
    <s v="104529"/>
    <x v="0"/>
    <x v="9"/>
    <s v="115VL4"/>
  </r>
  <r>
    <x v="115"/>
    <x v="43"/>
    <x v="10"/>
    <s v="TY/11.8"/>
    <s v="BioLegend"/>
    <s v="127215"/>
    <x v="0"/>
    <x v="9"/>
    <s v="116VL4"/>
  </r>
  <r>
    <x v="116"/>
    <x v="44"/>
    <x v="4"/>
    <s v="GL1"/>
    <s v="BD"/>
    <n v="553692"/>
    <x v="0"/>
    <x v="3"/>
    <s v="117YL1"/>
  </r>
  <r>
    <x v="117"/>
    <x v="45"/>
    <x v="18"/>
    <s v="53-6.7"/>
    <s v="BD"/>
    <n v="553031"/>
    <x v="0"/>
    <x v="15"/>
    <s v="118BL1"/>
  </r>
  <r>
    <x v="118"/>
    <x v="45"/>
    <x v="5"/>
    <s v="53-6.7"/>
    <s v="BD"/>
    <n v="551162"/>
    <x v="0"/>
    <x v="4"/>
    <s v="119BL3"/>
  </r>
  <r>
    <x v="119"/>
    <x v="45"/>
    <x v="1"/>
    <s v="53-6.7"/>
    <s v="eBioscience"/>
    <s v="17-0081-83"/>
    <x v="0"/>
    <x v="0"/>
    <s v="120RL1"/>
  </r>
  <r>
    <x v="120"/>
    <x v="45"/>
    <x v="2"/>
    <s v="53-6.7"/>
    <s v="BD Horizon"/>
    <s v="564983"/>
    <x v="0"/>
    <x v="1"/>
    <s v="121RL2"/>
  </r>
  <r>
    <x v="121"/>
    <x v="45"/>
    <x v="15"/>
    <s v="53-6.7"/>
    <s v="BioLegend"/>
    <s v="100766"/>
    <x v="0"/>
    <x v="12"/>
    <s v="122RL3"/>
  </r>
  <r>
    <x v="122"/>
    <x v="45"/>
    <x v="19"/>
    <s v="53-6.7"/>
    <s v="BD"/>
    <s v="561967"/>
    <x v="0"/>
    <x v="12"/>
    <s v="123RL3"/>
  </r>
  <r>
    <x v="123"/>
    <x v="45"/>
    <x v="20"/>
    <s v="53-6.7"/>
    <s v="BioLegend"/>
    <s v="100725"/>
    <x v="0"/>
    <x v="7"/>
    <s v="124VL1"/>
  </r>
  <r>
    <x v="124"/>
    <x v="45"/>
    <x v="6"/>
    <s v="53-6.7"/>
    <s v="BD"/>
    <s v="560776"/>
    <x v="0"/>
    <x v="5"/>
    <s v="125VL2"/>
  </r>
  <r>
    <x v="125"/>
    <x v="45"/>
    <x v="4"/>
    <s v="53-6.7"/>
    <s v="BD"/>
    <n v="553033"/>
    <x v="0"/>
    <x v="3"/>
    <s v="126YL1"/>
  </r>
  <r>
    <x v="126"/>
    <x v="46"/>
    <x v="25"/>
    <s v="AA4.1"/>
    <s v="BD"/>
    <s v="740941"/>
    <x v="0"/>
    <x v="13"/>
    <s v="127VL8"/>
  </r>
  <r>
    <x v="127"/>
    <x v="46"/>
    <x v="9"/>
    <s v="AA4.1"/>
    <s v="eBioscience"/>
    <s v="25-5892-82"/>
    <x v="0"/>
    <x v="8"/>
    <s v="128YL5"/>
  </r>
  <r>
    <x v="128"/>
    <x v="47"/>
    <x v="18"/>
    <s v="Jo2"/>
    <s v="BD"/>
    <s v="554257"/>
    <x v="0"/>
    <x v="15"/>
    <s v="129BL1"/>
  </r>
  <r>
    <x v="129"/>
    <x v="47"/>
    <x v="11"/>
    <s v="Jo2"/>
    <s v="BD"/>
    <s v="562633"/>
    <x v="0"/>
    <x v="7"/>
    <s v="130VL1"/>
  </r>
  <r>
    <x v="130"/>
    <x v="48"/>
    <x v="8"/>
    <s v="11-26"/>
    <s v="eBioscience"/>
    <s v="48-5993-82"/>
    <x v="3"/>
    <x v="7"/>
    <s v="131VL1"/>
  </r>
  <r>
    <x v="131"/>
    <x v="48"/>
    <x v="32"/>
    <s v="11-26c.2a"/>
    <s v="BD Horizon"/>
    <s v="560869"/>
    <x v="3"/>
    <x v="7"/>
    <s v="132VL1"/>
  </r>
  <r>
    <x v="132"/>
    <x v="49"/>
    <x v="27"/>
    <s v="ER-TR7"/>
    <s v="NOVUS"/>
    <s v="NB100-64932PCP"/>
    <x v="3"/>
    <x v="4"/>
    <s v="133BL3"/>
  </r>
  <r>
    <x v="133"/>
    <x v="50"/>
    <x v="0"/>
    <m/>
    <s v="SouthernBiotech"/>
    <s v="1040-31"/>
    <x v="3"/>
    <x v="0"/>
    <s v="134RL1"/>
  </r>
  <r>
    <x v="134"/>
    <x v="48"/>
    <x v="31"/>
    <s v="11-26c.2a"/>
    <s v="BD Horizon"/>
    <s v="564274"/>
    <x v="3"/>
    <x v="21"/>
    <s v="135UV1"/>
  </r>
  <r>
    <x v="135"/>
    <x v="48"/>
    <x v="10"/>
    <s v="11-26c.2a"/>
    <s v="BioLegend"/>
    <s v="405727"/>
    <x v="3"/>
    <x v="9"/>
    <s v="136VL4"/>
  </r>
  <r>
    <x v="136"/>
    <x v="48"/>
    <x v="3"/>
    <s v="11-26c.2a"/>
    <s v="BioLegend"/>
    <s v="405731"/>
    <x v="3"/>
    <x v="2"/>
    <s v="137VL6"/>
  </r>
  <r>
    <x v="137"/>
    <x v="51"/>
    <x v="22"/>
    <s v="ll / 41"/>
    <s v="eBioscience"/>
    <s v="46-5790-82"/>
    <x v="3"/>
    <x v="16"/>
    <s v="138BL4"/>
  </r>
  <r>
    <x v="138"/>
    <x v="51"/>
    <x v="17"/>
    <s v="ll / 41"/>
    <s v="BD"/>
    <s v="749308"/>
    <x v="3"/>
    <x v="14"/>
    <s v="139UV7"/>
  </r>
  <r>
    <x v="139"/>
    <x v="51"/>
    <x v="9"/>
    <s v="ll / 41"/>
    <s v="eBioscience"/>
    <s v="25-5790-82"/>
    <x v="3"/>
    <x v="8"/>
    <s v="140YL5"/>
  </r>
  <r>
    <x v="140"/>
    <x v="52"/>
    <x v="5"/>
    <s v="K112-91"/>
    <s v="BD"/>
    <s v="562198"/>
    <x v="3"/>
    <x v="4"/>
    <s v="141BL3"/>
  </r>
  <r>
    <x v="141"/>
    <x v="53"/>
    <x v="5"/>
    <s v="BM8"/>
    <s v="BioLegend"/>
    <n v="123128"/>
    <x v="3"/>
    <x v="4"/>
    <s v="142BL3"/>
  </r>
  <r>
    <x v="142"/>
    <x v="53"/>
    <x v="13"/>
    <s v="BM8"/>
    <s v="BioLegend"/>
    <s v="123130"/>
    <x v="3"/>
    <x v="1"/>
    <s v="143RL2"/>
  </r>
  <r>
    <x v="143"/>
    <x v="53"/>
    <x v="19"/>
    <s v="BM8"/>
    <s v="BioLegend"/>
    <s v="123118"/>
    <x v="3"/>
    <x v="12"/>
    <s v="144RL3"/>
  </r>
  <r>
    <x v="144"/>
    <x v="53"/>
    <x v="28"/>
    <s v="T45-2342"/>
    <s v="BD"/>
    <s v="750644"/>
    <x v="3"/>
    <x v="19"/>
    <s v="145UV3"/>
  </r>
  <r>
    <x v="145"/>
    <x v="54"/>
    <x v="18"/>
    <s v="FJK-16s"/>
    <s v="eBioscience"/>
    <s v="11-5773-82"/>
    <x v="3"/>
    <x v="15"/>
    <s v="146BL1"/>
  </r>
  <r>
    <x v="146"/>
    <x v="54"/>
    <x v="0"/>
    <s v="MF-14"/>
    <s v="BioLegend"/>
    <s v="126408"/>
    <x v="3"/>
    <x v="0"/>
    <s v="147RL1"/>
  </r>
  <r>
    <x v="147"/>
    <x v="54"/>
    <x v="9"/>
    <s v="FJK-16s"/>
    <s v="eBioscience"/>
    <s v="25-5773-82"/>
    <x v="3"/>
    <x v="8"/>
    <s v="148YL5"/>
  </r>
  <r>
    <x v="148"/>
    <x v="55"/>
    <x v="18"/>
    <s v="GL7"/>
    <s v="BD Bioscience"/>
    <s v="553666"/>
    <x v="3"/>
    <x v="15"/>
    <s v="149BL1"/>
  </r>
  <r>
    <x v="149"/>
    <x v="55"/>
    <x v="5"/>
    <s v="GL7"/>
    <s v="BioLegend"/>
    <s v="144610"/>
    <x v="3"/>
    <x v="4"/>
    <s v="150BL3"/>
  </r>
  <r>
    <x v="150"/>
    <x v="56"/>
    <x v="4"/>
    <s v="16G6"/>
    <s v="eBioscience"/>
    <s v="12-8898-82"/>
    <x v="3"/>
    <x v="3"/>
    <s v="151YL1"/>
  </r>
  <r>
    <x v="151"/>
    <x v="56"/>
    <x v="9"/>
    <s v="NGZB"/>
    <s v="eBioscience"/>
    <s v="25-8898-82"/>
    <x v="3"/>
    <x v="8"/>
    <s v="152YL5"/>
  </r>
  <r>
    <x v="152"/>
    <x v="57"/>
    <x v="4"/>
    <s v="eBio25-D1.16"/>
    <s v="eBioscience"/>
    <s v="12-5743-82"/>
    <x v="3"/>
    <x v="3"/>
    <s v="153YL1"/>
  </r>
  <r>
    <x v="153"/>
    <x v="57"/>
    <x v="9"/>
    <s v="eBio25-D1.16"/>
    <s v="eBioscience"/>
    <s v="25-5743-82"/>
    <x v="3"/>
    <x v="8"/>
    <s v="154YL5"/>
  </r>
  <r>
    <x v="154"/>
    <x v="58"/>
    <x v="20"/>
    <s v="22F6"/>
    <s v="BioLegend"/>
    <s v="137220"/>
    <x v="3"/>
    <x v="7"/>
    <s v="155VL1"/>
  </r>
  <r>
    <x v="155"/>
    <x v="59"/>
    <x v="19"/>
    <s v="M5 / 114.15.4"/>
    <s v="BioLegend"/>
    <s v="107627"/>
    <x v="3"/>
    <x v="12"/>
    <s v="156RL3"/>
  </r>
  <r>
    <x v="156"/>
    <x v="59"/>
    <x v="29"/>
    <s v="M5 / 114.15.2"/>
    <s v="BD"/>
    <s v="748846"/>
    <x v="3"/>
    <x v="20"/>
    <s v="157UV4"/>
  </r>
  <r>
    <x v="157"/>
    <x v="59"/>
    <x v="20"/>
    <s v="M5 / 114.15.2"/>
    <s v="BioLegend"/>
    <s v="107620"/>
    <x v="3"/>
    <x v="7"/>
    <s v="158VL1"/>
  </r>
  <r>
    <x v="158"/>
    <x v="60"/>
    <x v="4"/>
    <s v="Af6-120.1"/>
    <s v="BD"/>
    <s v="553552"/>
    <x v="3"/>
    <x v="3"/>
    <s v="159YL1"/>
  </r>
  <r>
    <x v="159"/>
    <x v="61"/>
    <x v="18"/>
    <s v="XMG1.2"/>
    <s v="BD"/>
    <n v="554411"/>
    <x v="3"/>
    <x v="15"/>
    <s v="160BL1"/>
  </r>
  <r>
    <x v="160"/>
    <x v="61"/>
    <x v="1"/>
    <s v="XMG1.2"/>
    <s v="BD"/>
    <n v="554413"/>
    <x v="3"/>
    <x v="0"/>
    <s v="161RL1"/>
  </r>
  <r>
    <x v="161"/>
    <x v="61"/>
    <x v="9"/>
    <s v="XMG1.2"/>
    <s v="eBioscience"/>
    <s v="25-7311-82"/>
    <x v="3"/>
    <x v="8"/>
    <s v="162YL5"/>
  </r>
  <r>
    <x v="162"/>
    <x v="62"/>
    <x v="19"/>
    <s v="TC11-18H10"/>
    <s v="BD Pharmingen"/>
    <n v="560821"/>
    <x v="3"/>
    <x v="12"/>
    <s v="163RL3"/>
  </r>
  <r>
    <x v="163"/>
    <x v="63"/>
    <x v="1"/>
    <m/>
    <s v="BD"/>
    <n v="554429"/>
    <x v="3"/>
    <x v="0"/>
    <s v="164RL1"/>
  </r>
  <r>
    <x v="164"/>
    <x v="64"/>
    <x v="1"/>
    <s v="RMST2-2"/>
    <s v="eBioscience"/>
    <s v="17-9335-82"/>
    <x v="3"/>
    <x v="0"/>
    <s v="165RL1"/>
  </r>
  <r>
    <x v="165"/>
    <x v="64"/>
    <x v="24"/>
    <s v="RMST2-2"/>
    <s v="eBioscience"/>
    <s v="13-9335-82"/>
    <x v="3"/>
    <x v="17"/>
    <s v="166SAV"/>
  </r>
  <r>
    <x v="166"/>
    <x v="64"/>
    <x v="4"/>
    <s v="DIH9"/>
    <s v="BioLegend"/>
    <s v="145304"/>
    <x v="3"/>
    <x v="3"/>
    <s v="167YL1"/>
  </r>
  <r>
    <x v="167"/>
    <x v="65"/>
    <x v="4"/>
    <s v="FIB27"/>
    <s v="BioLegend"/>
    <n v="121006"/>
    <x v="3"/>
    <x v="3"/>
    <s v="168YL1"/>
  </r>
  <r>
    <x v="168"/>
    <x v="66"/>
    <x v="4"/>
    <s v="D5E4"/>
    <s v="Cell Signaling"/>
    <s v="12732S"/>
    <x v="3"/>
    <x v="3"/>
    <s v="169YL1"/>
  </r>
  <r>
    <x v="169"/>
    <x v="67"/>
    <x v="11"/>
    <s v="16A8"/>
    <s v="BioLegend"/>
    <s v="652411"/>
    <x v="3"/>
    <x v="7"/>
    <s v="170VL1"/>
  </r>
  <r>
    <x v="170"/>
    <x v="68"/>
    <x v="18"/>
    <s v="2F1"/>
    <s v="eBioscience"/>
    <s v="11-5893-82"/>
    <x v="3"/>
    <x v="15"/>
    <s v="171BL1"/>
  </r>
  <r>
    <x v="171"/>
    <x v="69"/>
    <x v="13"/>
    <s v="1A8"/>
    <s v="BD"/>
    <s v="561236"/>
    <x v="3"/>
    <x v="1"/>
    <s v="172RL2"/>
  </r>
  <r>
    <x v="172"/>
    <x v="69"/>
    <x v="20"/>
    <s v="1A8"/>
    <s v="BioLegend"/>
    <s v="127612"/>
    <x v="3"/>
    <x v="7"/>
    <s v="173VL1"/>
  </r>
  <r>
    <x v="173"/>
    <x v="69"/>
    <x v="4"/>
    <s v="1A8"/>
    <s v="BD"/>
    <n v="551461"/>
    <x v="3"/>
    <x v="3"/>
    <s v="174YL1"/>
  </r>
  <r>
    <x v="174"/>
    <x v="70"/>
    <x v="18"/>
    <s v="AL-21"/>
    <s v="BD"/>
    <n v="553104"/>
    <x v="3"/>
    <x v="15"/>
    <s v="175BL1"/>
  </r>
  <r>
    <x v="175"/>
    <x v="70"/>
    <x v="19"/>
    <s v="AL-21"/>
    <s v="BD"/>
    <s v="560596"/>
    <x v="3"/>
    <x v="12"/>
    <s v="176RL3"/>
  </r>
  <r>
    <x v="176"/>
    <x v="71"/>
    <x v="10"/>
    <s v="108928"/>
    <s v="BD"/>
    <s v="747894"/>
    <x v="3"/>
    <x v="9"/>
    <s v="177VL4"/>
  </r>
  <r>
    <x v="177"/>
    <x v="72"/>
    <x v="30"/>
    <s v="PK136"/>
    <s v="BD Horizon"/>
    <s v="563096"/>
    <x v="3"/>
    <x v="5"/>
    <s v="178VL2"/>
  </r>
  <r>
    <x v="178"/>
    <x v="73"/>
    <x v="21"/>
    <m/>
    <s v="Life Tech"/>
    <s v="L21409"/>
    <x v="3"/>
    <x v="15"/>
    <s v="179BL1"/>
  </r>
  <r>
    <x v="179"/>
    <x v="74"/>
    <x v="1"/>
    <s v="8.1.1"/>
    <s v="BioLegend"/>
    <s v="127410"/>
    <x v="3"/>
    <x v="0"/>
    <s v="180RL1"/>
  </r>
  <r>
    <x v="180"/>
    <x v="74"/>
    <x v="9"/>
    <s v="8.1.1"/>
    <s v="BioLegend"/>
    <s v="127412"/>
    <x v="3"/>
    <x v="8"/>
    <s v="181YL5"/>
  </r>
  <r>
    <x v="181"/>
    <x v="75"/>
    <x v="0"/>
    <s v="E50-2440"/>
    <s v="BD Pharmingen"/>
    <s v="562680"/>
    <x v="3"/>
    <x v="0"/>
    <s v="182RL1"/>
  </r>
  <r>
    <x v="182"/>
    <x v="75"/>
    <x v="4"/>
    <s v="E50-2440"/>
    <s v="BD Pharmingen"/>
    <s v="552126"/>
    <x v="3"/>
    <x v="3"/>
    <s v="183YL1"/>
  </r>
  <r>
    <x v="183"/>
    <x v="76"/>
    <x v="27"/>
    <m/>
    <s v="BD"/>
    <s v="554064"/>
    <x v="3"/>
    <x v="4"/>
    <s v="184BL3"/>
  </r>
  <r>
    <x v="184"/>
    <x v="4"/>
    <x v="18"/>
    <s v="A7R34"/>
    <s v="eBioscience"/>
    <s v="11-1271-82"/>
    <x v="2"/>
    <x v="15"/>
    <s v="185BL1"/>
  </r>
  <r>
    <x v="185"/>
    <x v="76"/>
    <x v="2"/>
    <m/>
    <s v="BD"/>
    <s v="565144"/>
    <x v="3"/>
    <x v="1"/>
    <s v="186RL2"/>
  </r>
  <r>
    <x v="186"/>
    <x v="76"/>
    <x v="31"/>
    <m/>
    <s v="BD Horizon"/>
    <s v="564176"/>
    <x v="3"/>
    <x v="21"/>
    <s v="187UV1"/>
  </r>
  <r>
    <x v="187"/>
    <x v="76"/>
    <x v="28"/>
    <m/>
    <s v="BD"/>
    <s v="612961"/>
    <x v="3"/>
    <x v="19"/>
    <s v="188UV3"/>
  </r>
  <r>
    <x v="188"/>
    <x v="76"/>
    <x v="26"/>
    <m/>
    <s v="BD"/>
    <s v="612979"/>
    <x v="3"/>
    <x v="18"/>
    <s v="189UV6"/>
  </r>
  <r>
    <x v="189"/>
    <x v="76"/>
    <x v="17"/>
    <m/>
    <s v="BD"/>
    <s v="612775"/>
    <x v="3"/>
    <x v="14"/>
    <s v="190UV7"/>
  </r>
  <r>
    <x v="190"/>
    <x v="76"/>
    <x v="20"/>
    <m/>
    <s v="Invitrogen"/>
    <s v="S11222"/>
    <x v="3"/>
    <x v="7"/>
    <s v="191VL1"/>
  </r>
  <r>
    <x v="191"/>
    <x v="76"/>
    <x v="6"/>
    <m/>
    <s v="BD"/>
    <s v="561419"/>
    <x v="3"/>
    <x v="5"/>
    <s v="192VL2"/>
  </r>
  <r>
    <x v="192"/>
    <x v="76"/>
    <x v="33"/>
    <m/>
    <s v="Thermo Fisher"/>
    <s v="Q10101MP"/>
    <x v="3"/>
    <x v="9"/>
    <s v="193VL4"/>
  </r>
  <r>
    <x v="193"/>
    <x v="77"/>
    <x v="1"/>
    <s v="MP6-XT22"/>
    <s v="BD"/>
    <n v="554420"/>
    <x v="3"/>
    <x v="0"/>
    <s v="194RL1"/>
  </r>
  <r>
    <x v="194"/>
    <x v="77"/>
    <x v="9"/>
    <s v="MP6-XT22"/>
    <s v="BioLegend"/>
    <n v="506324"/>
    <x v="3"/>
    <x v="8"/>
    <s v="195YL5"/>
  </r>
  <r>
    <x v="195"/>
    <x v="78"/>
    <x v="28"/>
    <s v="Avas 12a1"/>
    <s v="BD"/>
    <s v="750655"/>
    <x v="3"/>
    <x v="19"/>
    <s v="196UV3"/>
  </r>
  <r>
    <x v="196"/>
    <x v="79"/>
    <x v="0"/>
    <s v="ZET"/>
    <s v="BioLegend"/>
    <n v="148214"/>
    <x v="3"/>
    <x v="0"/>
    <s v="197RL1"/>
  </r>
  <r>
    <x v="197"/>
    <x v="80"/>
    <x v="3"/>
    <s v="OX-86"/>
    <s v="BD"/>
    <n v="740754"/>
    <x v="1"/>
    <x v="2"/>
    <s v="198VL6"/>
  </r>
  <r>
    <x v="198"/>
    <x v="36"/>
    <x v="31"/>
    <s v="A20"/>
    <s v="BD"/>
    <n v="565212"/>
    <x v="1"/>
    <x v="21"/>
    <s v="199VL1"/>
  </r>
  <r>
    <x v="199"/>
    <x v="45"/>
    <x v="31"/>
    <s v="53-6.7"/>
    <s v="BD"/>
    <n v="563786"/>
    <x v="1"/>
    <x v="21"/>
    <s v="200VL1"/>
  </r>
  <r>
    <x v="200"/>
    <x v="45"/>
    <x v="7"/>
    <s v="53-6.7"/>
    <s v="BD"/>
    <n v="612898"/>
    <x v="1"/>
    <x v="6"/>
    <s v="201UV8"/>
  </r>
  <r>
    <x v="201"/>
    <x v="81"/>
    <x v="31"/>
    <s v="GK1.5"/>
    <s v="BD"/>
    <n v="563790"/>
    <x v="1"/>
    <x v="21"/>
    <s v="202UV1"/>
  </r>
  <r>
    <x v="202"/>
    <x v="82"/>
    <x v="21"/>
    <s v="SA011F11"/>
    <s v="BioLegend"/>
    <n v="149048"/>
    <x v="1"/>
    <x v="15"/>
    <s v="203BL1"/>
  </r>
  <r>
    <x v="203"/>
    <x v="83"/>
    <x v="18"/>
    <s v="D7"/>
    <s v="eBioscience"/>
    <s v="11-5981-82"/>
    <x v="1"/>
    <x v="15"/>
    <s v="204BL1"/>
  </r>
  <r>
    <x v="204"/>
    <x v="84"/>
    <x v="21"/>
    <s v="MAXL8DS"/>
    <s v="eBioscience"/>
    <s v="53-1048-82"/>
    <x v="1"/>
    <x v="15"/>
    <s v="205BL1"/>
  </r>
  <r>
    <x v="205"/>
    <x v="85"/>
    <x v="27"/>
    <s v="D8E4"/>
    <s v="NOVUS"/>
    <s v="NB100-64932PCP"/>
    <x v="1"/>
    <x v="4"/>
    <s v="206BL3"/>
  </r>
  <r>
    <x v="206"/>
    <x v="76"/>
    <x v="11"/>
    <m/>
    <s v="BioLegend"/>
    <n v="405225"/>
    <x v="1"/>
    <x v="7"/>
    <s v="207VL1"/>
  </r>
  <r>
    <x v="207"/>
    <x v="82"/>
    <x v="13"/>
    <s v="SA011F11"/>
    <s v="BioLegend"/>
    <n v="149036"/>
    <x v="1"/>
    <x v="1"/>
    <s v="208RL2"/>
  </r>
  <r>
    <x v="208"/>
    <x v="86"/>
    <x v="18"/>
    <n v="27537"/>
    <s v="Invitrogen"/>
    <s v="MA5-23683"/>
    <x v="1"/>
    <x v="15"/>
    <s v="209BL1"/>
  </r>
  <r>
    <x v="209"/>
    <x v="87"/>
    <x v="14"/>
    <n v="752551"/>
    <s v="BD"/>
    <s v="H194-112"/>
    <x v="1"/>
    <x v="11"/>
    <s v="210UV5"/>
  </r>
  <r>
    <x v="210"/>
    <x v="10"/>
    <x v="16"/>
    <n v="356935"/>
    <s v="BioLegend"/>
    <s v="J252D4"/>
    <x v="1"/>
    <x v="13"/>
    <s v="211VL8"/>
  </r>
  <r>
    <x v="211"/>
    <x v="53"/>
    <x v="30"/>
    <n v="743280"/>
    <s v="BD"/>
    <s v="T45-2342"/>
    <x v="1"/>
    <x v="5"/>
    <s v="212VL2"/>
  </r>
  <r>
    <x v="212"/>
    <x v="69"/>
    <x v="30"/>
    <n v="740157"/>
    <s v="BD"/>
    <s v="1A8"/>
    <x v="1"/>
    <x v="5"/>
    <s v="213VL2"/>
  </r>
  <r>
    <x v="213"/>
    <x v="75"/>
    <x v="30"/>
    <n v="740158"/>
    <s v="BD"/>
    <s v="E50-2440"/>
    <x v="1"/>
    <x v="5"/>
    <s v="214VL1"/>
  </r>
  <r>
    <x v="214"/>
    <x v="3"/>
    <x v="30"/>
    <n v="562949"/>
    <s v="BD"/>
    <s v="HL3"/>
    <x v="1"/>
    <x v="5"/>
    <s v="215VL2"/>
  </r>
  <r>
    <x v="215"/>
    <x v="84"/>
    <x v="4"/>
    <s v="12-1084-82"/>
    <s v="Invitrogen"/>
    <s v="MAXL8DS"/>
    <x v="1"/>
    <x v="3"/>
    <s v="216YL1"/>
  </r>
  <r>
    <x v="216"/>
    <x v="88"/>
    <x v="34"/>
    <m/>
    <m/>
    <m/>
    <x v="4"/>
    <x v="22"/>
    <m/>
  </r>
  <r>
    <x v="216"/>
    <x v="88"/>
    <x v="34"/>
    <m/>
    <m/>
    <m/>
    <x v="4"/>
    <x v="22"/>
    <m/>
  </r>
  <r>
    <x v="217"/>
    <x v="89"/>
    <x v="24"/>
    <s v="11-26"/>
    <s v="SouthernBiotech"/>
    <s v="1120-08"/>
    <x v="1"/>
    <x v="17"/>
    <s v="401SAV"/>
  </r>
  <r>
    <x v="218"/>
    <x v="89"/>
    <x v="24"/>
    <s v="11-26"/>
    <s v="Invitrogen"/>
    <s v="13-5993-85"/>
    <x v="1"/>
    <x v="17"/>
    <s v="402SAV"/>
  </r>
  <r>
    <x v="219"/>
    <x v="90"/>
    <x v="18"/>
    <m/>
    <s v="BD Pharmingen"/>
    <s v="553420"/>
    <x v="1"/>
    <x v="15"/>
    <s v="403BL1"/>
  </r>
  <r>
    <x v="220"/>
    <x v="88"/>
    <x v="34"/>
    <m/>
    <m/>
    <m/>
    <x v="4"/>
    <x v="22"/>
    <m/>
  </r>
  <r>
    <x v="221"/>
    <x v="48"/>
    <x v="30"/>
    <s v="11-26c.2a"/>
    <s v="BioLegend"/>
    <s v="405723"/>
    <x v="1"/>
    <x v="5"/>
    <s v="405VL2"/>
  </r>
  <r>
    <x v="222"/>
    <x v="91"/>
    <x v="18"/>
    <s v="A85-1"/>
    <s v="BD"/>
    <s v="553443"/>
    <x v="1"/>
    <x v="15"/>
    <s v="406BL1"/>
  </r>
  <r>
    <x v="223"/>
    <x v="91"/>
    <x v="5"/>
    <s v="RMG1-1"/>
    <s v="BioLegend"/>
    <s v="406612"/>
    <x v="1"/>
    <x v="4"/>
    <s v="407BL3"/>
  </r>
  <r>
    <x v="224"/>
    <x v="91"/>
    <x v="24"/>
    <s v="A85-1"/>
    <s v="BD"/>
    <s v="553441"/>
    <x v="1"/>
    <x v="17"/>
    <s v="408SAV"/>
  </r>
  <r>
    <x v="225"/>
    <x v="92"/>
    <x v="4"/>
    <s v="MP5-20F3"/>
    <s v="PharMingen"/>
    <s v="554401"/>
    <x v="2"/>
    <x v="3"/>
    <s v="409YL1"/>
  </r>
  <r>
    <x v="226"/>
    <x v="93"/>
    <x v="18"/>
    <s v="RMG2b-1"/>
    <s v="BioLegend"/>
    <s v="406706"/>
    <x v="1"/>
    <x v="15"/>
    <s v="410BL1"/>
  </r>
  <r>
    <x v="227"/>
    <x v="10"/>
    <x v="4"/>
    <m/>
    <s v="Miltenyi"/>
    <s v="130-103-114"/>
    <x v="2"/>
    <x v="3"/>
    <s v="411YL1"/>
  </r>
  <r>
    <x v="228"/>
    <x v="93"/>
    <x v="4"/>
    <s v="RMG2b-1"/>
    <s v="BioLegend"/>
    <s v="406708"/>
    <x v="1"/>
    <x v="3"/>
    <s v="412YL1"/>
  </r>
  <r>
    <x v="229"/>
    <x v="94"/>
    <x v="18"/>
    <m/>
    <s v="Southern Biotech"/>
    <s v="1079-02"/>
    <x v="1"/>
    <x v="15"/>
    <s v="413BL1"/>
  </r>
  <r>
    <x v="230"/>
    <x v="94"/>
    <x v="24"/>
    <m/>
    <s v="Southern Biotech"/>
    <s v="1079-08"/>
    <x v="1"/>
    <x v="17"/>
    <s v="414SAV"/>
  </r>
  <r>
    <x v="231"/>
    <x v="94"/>
    <x v="4"/>
    <m/>
    <s v="Southern Biotech"/>
    <s v="1079-09"/>
    <x v="1"/>
    <x v="3"/>
    <s v="415YL1"/>
  </r>
  <r>
    <x v="232"/>
    <x v="51"/>
    <x v="18"/>
    <s v="ll / 41"/>
    <s v="BD"/>
    <s v="553437"/>
    <x v="1"/>
    <x v="15"/>
    <s v="416BL1"/>
  </r>
  <r>
    <x v="233"/>
    <x v="51"/>
    <x v="24"/>
    <s v="R6-60.2"/>
    <s v="BD"/>
    <s v="553406"/>
    <x v="1"/>
    <x v="17"/>
    <s v="417SAV"/>
  </r>
  <r>
    <x v="234"/>
    <x v="95"/>
    <x v="24"/>
    <s v="DS-1"/>
    <s v="BD"/>
    <s v="553515"/>
    <x v="1"/>
    <x v="17"/>
    <s v="418SAV"/>
  </r>
  <r>
    <x v="235"/>
    <x v="96"/>
    <x v="24"/>
    <s v="AF6-78"/>
    <s v="BD"/>
    <s v="553519"/>
    <x v="1"/>
    <x v="17"/>
    <s v="419SAV"/>
  </r>
  <r>
    <x v="236"/>
    <x v="97"/>
    <x v="21"/>
    <s v="A1exF5"/>
    <s v="Invitrogen"/>
    <s v="53-3697-82"/>
    <x v="1"/>
    <x v="15"/>
    <s v="420BL1"/>
  </r>
  <r>
    <x v="237"/>
    <x v="98"/>
    <x v="1"/>
    <m/>
    <s v="R&amp;D Systems"/>
    <s v="FAB5538a"/>
    <x v="1"/>
    <x v="0"/>
    <s v="421RL1"/>
  </r>
  <r>
    <x v="238"/>
    <x v="1"/>
    <x v="18"/>
    <s v="2E7"/>
    <s v="BioLegend"/>
    <s v="121420"/>
    <x v="1"/>
    <x v="15"/>
    <s v="422BL1"/>
  </r>
  <r>
    <x v="239"/>
    <x v="99"/>
    <x v="0"/>
    <s v="1D4B"/>
    <s v="BioLegend"/>
    <s v="121610"/>
    <x v="1"/>
    <x v="0"/>
    <s v="423RL1"/>
  </r>
  <r>
    <x v="240"/>
    <x v="100"/>
    <x v="0"/>
    <s v="M3/84"/>
    <s v="BioLegend"/>
    <s v="108512"/>
    <x v="1"/>
    <x v="0"/>
    <s v="424RL1"/>
  </r>
  <r>
    <x v="241"/>
    <x v="101"/>
    <x v="1"/>
    <s v="AFS98"/>
    <s v="eBioscience"/>
    <s v="17-1152-80"/>
    <x v="1"/>
    <x v="0"/>
    <s v="425RL1"/>
  </r>
  <r>
    <x v="242"/>
    <x v="101"/>
    <x v="24"/>
    <s v="AFS98"/>
    <s v="eBioscience"/>
    <s v="13-1152-82"/>
    <x v="1"/>
    <x v="17"/>
    <s v="426SAV"/>
  </r>
  <r>
    <x v="243"/>
    <x v="101"/>
    <x v="4"/>
    <s v="AFS98"/>
    <s v="BioLegend"/>
    <s v="135506"/>
    <x v="1"/>
    <x v="3"/>
    <s v="427YL1"/>
  </r>
  <r>
    <x v="244"/>
    <x v="102"/>
    <x v="17"/>
    <s v="2D7"/>
    <s v="BD"/>
    <s v="741711"/>
    <x v="1"/>
    <x v="14"/>
    <s v="428UV7"/>
  </r>
  <r>
    <x v="245"/>
    <x v="3"/>
    <x v="18"/>
    <s v="HL3"/>
    <s v="BD"/>
    <n v="553801"/>
    <x v="1"/>
    <x v="15"/>
    <s v="429BL1"/>
  </r>
  <r>
    <x v="246"/>
    <x v="4"/>
    <x v="5"/>
    <s v="A7R34"/>
    <s v="eBioscience"/>
    <s v="45-1271-82"/>
    <x v="1"/>
    <x v="4"/>
    <s v="430BL3"/>
  </r>
  <r>
    <x v="247"/>
    <x v="103"/>
    <x v="24"/>
    <s v="A2F10"/>
    <s v="BioLegend"/>
    <s v="135307"/>
    <x v="1"/>
    <x v="17"/>
    <s v="431SAV"/>
  </r>
  <r>
    <x v="248"/>
    <x v="103"/>
    <x v="4"/>
    <s v="A2F10.1"/>
    <s v="BD"/>
    <s v="09895A"/>
    <x v="1"/>
    <x v="3"/>
    <s v="432YL1"/>
  </r>
  <r>
    <x v="249"/>
    <x v="104"/>
    <x v="4"/>
    <s v="UC10-4B9"/>
    <s v="BioLegend"/>
    <s v="106305"/>
    <x v="1"/>
    <x v="3"/>
    <s v="433YL1"/>
  </r>
  <r>
    <x v="250"/>
    <x v="9"/>
    <x v="9"/>
    <s v="CXCR3-173"/>
    <s v="BioLegend"/>
    <n v="126516"/>
    <x v="1"/>
    <x v="8"/>
    <s v="434YL5"/>
  </r>
  <r>
    <x v="251"/>
    <x v="105"/>
    <x v="18"/>
    <s v="2B11/CXCR4 (RUO)"/>
    <s v="BD"/>
    <n v="551967"/>
    <x v="1"/>
    <x v="15"/>
    <s v="435BL1"/>
  </r>
  <r>
    <x v="252"/>
    <x v="105"/>
    <x v="21"/>
    <s v="2B11"/>
    <s v="Invitrogen"/>
    <s v="53-9991-80"/>
    <x v="1"/>
    <x v="15"/>
    <s v="436BL1"/>
  </r>
  <r>
    <x v="253"/>
    <x v="105"/>
    <x v="4"/>
    <m/>
    <s v="BD"/>
    <n v="551966"/>
    <x v="1"/>
    <x v="3"/>
    <s v="437YL1"/>
  </r>
  <r>
    <x v="254"/>
    <x v="10"/>
    <x v="24"/>
    <s v="2G8"/>
    <s v="BD Biosciences"/>
    <n v="624008"/>
    <x v="1"/>
    <x v="17"/>
    <s v="438SAV"/>
  </r>
  <r>
    <x v="255"/>
    <x v="11"/>
    <x v="8"/>
    <s v="1D3"/>
    <s v="eBioscience"/>
    <s v="48-0193-82"/>
    <x v="1"/>
    <x v="7"/>
    <s v="439VL1"/>
  </r>
  <r>
    <x v="256"/>
    <x v="13"/>
    <x v="35"/>
    <s v="SA203G11"/>
    <s v="BioLegend"/>
    <s v="150613"/>
    <x v="1"/>
    <x v="23"/>
    <s v="440VL5"/>
  </r>
  <r>
    <x v="257"/>
    <x v="106"/>
    <x v="21"/>
    <s v="140706"/>
    <s v="R&amp;D Systems"/>
    <s v="FAB590G"/>
    <x v="1"/>
    <x v="15"/>
    <s v="441BL1"/>
  </r>
  <r>
    <x v="258"/>
    <x v="106"/>
    <x v="11"/>
    <s v="29-2L17"/>
    <s v="BioLegend"/>
    <n v="129818"/>
    <x v="1"/>
    <x v="7"/>
    <s v="442VL1"/>
  </r>
  <r>
    <x v="259"/>
    <x v="106"/>
    <x v="30"/>
    <n v="140706"/>
    <s v="BD"/>
    <n v="747832"/>
    <x v="1"/>
    <x v="5"/>
    <s v="443VL2"/>
  </r>
  <r>
    <x v="260"/>
    <x v="14"/>
    <x v="21"/>
    <s v="4B12"/>
    <s v="BioLegend"/>
    <s v="120110"/>
    <x v="1"/>
    <x v="15"/>
    <s v="444BL1"/>
  </r>
  <r>
    <x v="261"/>
    <x v="14"/>
    <x v="5"/>
    <s v="4B12"/>
    <s v="eBioscience"/>
    <s v="45-1971-82"/>
    <x v="1"/>
    <x v="4"/>
    <s v="445BL3"/>
  </r>
  <r>
    <x v="262"/>
    <x v="14"/>
    <x v="23"/>
    <s v="4B12"/>
    <s v="Invitrogen"/>
    <s v="47-1971-82"/>
    <x v="1"/>
    <x v="12"/>
    <s v="446RL3"/>
  </r>
  <r>
    <x v="263"/>
    <x v="14"/>
    <x v="24"/>
    <s v="4B12"/>
    <s v="eBioscience"/>
    <s v="13-1971-82"/>
    <x v="1"/>
    <x v="17"/>
    <s v="447SAV"/>
  </r>
  <r>
    <x v="264"/>
    <x v="14"/>
    <x v="9"/>
    <s v="4B12"/>
    <s v="eBioscience"/>
    <s v="25-1971-82"/>
    <x v="1"/>
    <x v="8"/>
    <s v="448YL5"/>
  </r>
  <r>
    <x v="265"/>
    <x v="107"/>
    <x v="9"/>
    <s v="NLDC-145"/>
    <s v="BioLegend"/>
    <s v="138210"/>
    <x v="1"/>
    <x v="8"/>
    <s v="449YL5"/>
  </r>
  <r>
    <x v="266"/>
    <x v="108"/>
    <x v="0"/>
    <s v="RMUL.2"/>
    <s v="eBioscience"/>
    <s v="51-2073-82"/>
    <x v="1"/>
    <x v="0"/>
    <s v="450RL1"/>
  </r>
  <r>
    <x v="267"/>
    <x v="108"/>
    <x v="4"/>
    <s v="4C7"/>
    <s v="BioLegend"/>
    <s v="144204"/>
    <x v="1"/>
    <x v="3"/>
    <s v="451YL1"/>
  </r>
  <r>
    <x v="268"/>
    <x v="109"/>
    <x v="0"/>
    <s v="22D1"/>
    <s v="eBioscience"/>
    <s v="51-2093-82"/>
    <x v="1"/>
    <x v="0"/>
    <s v="452RL1"/>
  </r>
  <r>
    <x v="269"/>
    <x v="17"/>
    <x v="24"/>
    <s v="8D9"/>
    <s v="eBioscience"/>
    <s v="13-0211-82"/>
    <x v="1"/>
    <x v="17"/>
    <s v="453SAV"/>
  </r>
  <r>
    <x v="270"/>
    <x v="17"/>
    <x v="4"/>
    <s v="7G6"/>
    <s v="BD"/>
    <n v="552957"/>
    <x v="1"/>
    <x v="3"/>
    <s v="454YL1"/>
  </r>
  <r>
    <x v="271"/>
    <x v="110"/>
    <x v="1"/>
    <s v="DNT15Ra"/>
    <s v="eBioscience"/>
    <s v="17-7149-82"/>
    <x v="1"/>
    <x v="0"/>
    <s v="455RL1"/>
  </r>
  <r>
    <x v="272"/>
    <x v="20"/>
    <x v="1"/>
    <s v="PC61"/>
    <s v="BD"/>
    <n v="557192"/>
    <x v="1"/>
    <x v="0"/>
    <s v="456RL1"/>
  </r>
  <r>
    <x v="273"/>
    <x v="111"/>
    <x v="18"/>
    <s v="122"/>
    <s v="eBioscience"/>
    <s v="11-9972-82"/>
    <x v="1"/>
    <x v="15"/>
    <s v="457BL1"/>
  </r>
  <r>
    <x v="274"/>
    <x v="111"/>
    <x v="5"/>
    <s v="TY25"/>
    <s v="BioLegend"/>
    <s v="107218"/>
    <x v="1"/>
    <x v="4"/>
    <s v="458BL3"/>
  </r>
  <r>
    <x v="275"/>
    <x v="111"/>
    <x v="9"/>
    <s v="TY25"/>
    <s v="BioLegend"/>
    <s v="107214"/>
    <x v="1"/>
    <x v="8"/>
    <s v="459YL5"/>
  </r>
  <r>
    <x v="276"/>
    <x v="22"/>
    <x v="9"/>
    <s v="10F.9G2"/>
    <s v="BioLegend"/>
    <s v="124314"/>
    <x v="1"/>
    <x v="8"/>
    <s v="460YL5"/>
  </r>
  <r>
    <x v="277"/>
    <x v="112"/>
    <x v="36"/>
    <s v="C398.4A"/>
    <s v="BD Horizon"/>
    <s v="565880"/>
    <x v="1"/>
    <x v="15"/>
    <s v="461BL1"/>
  </r>
  <r>
    <x v="278"/>
    <x v="24"/>
    <x v="13"/>
    <s v="17A2"/>
    <s v="BioLegend"/>
    <s v="100216"/>
    <x v="1"/>
    <x v="1"/>
    <s v="462RL2"/>
  </r>
  <r>
    <x v="279"/>
    <x v="24"/>
    <x v="30"/>
    <s v="17A2"/>
    <s v="BD OptiBuild"/>
    <s v="740147"/>
    <x v="1"/>
    <x v="5"/>
    <s v="463VL2"/>
  </r>
  <r>
    <x v="280"/>
    <x v="113"/>
    <x v="1"/>
    <s v="3E12"/>
    <s v="BioLegend"/>
    <s v="145205"/>
    <x v="1"/>
    <x v="0"/>
    <s v="464RL1"/>
  </r>
  <r>
    <x v="281"/>
    <x v="114"/>
    <x v="37"/>
    <s v="DECMA-1"/>
    <s v="eBioscience"/>
    <s v="50-3249-80"/>
    <x v="1"/>
    <x v="0"/>
    <s v="465RL1"/>
  </r>
  <r>
    <x v="282"/>
    <x v="115"/>
    <x v="20"/>
    <s v="330-AJ"/>
    <s v="BioLegend"/>
    <s v="134608"/>
    <x v="1"/>
    <x v="7"/>
    <s v="466VL1"/>
  </r>
  <r>
    <x v="283"/>
    <x v="115"/>
    <x v="4"/>
    <s v="330-AJ"/>
    <s v="BioLegend"/>
    <s v="134605"/>
    <x v="1"/>
    <x v="3"/>
    <s v="467YL1"/>
  </r>
  <r>
    <x v="284"/>
    <x v="116"/>
    <x v="9"/>
    <s v="Duha59"/>
    <s v="BioLegend"/>
    <s v="143805"/>
    <x v="1"/>
    <x v="8"/>
    <s v="468YL5"/>
  </r>
  <r>
    <x v="285"/>
    <x v="30"/>
    <x v="5"/>
    <s v="145-2C11"/>
    <s v="Invitrogen"/>
    <s v="45-0031-82"/>
    <x v="1"/>
    <x v="4"/>
    <s v="469BL3"/>
  </r>
  <r>
    <x v="286"/>
    <x v="31"/>
    <x v="33"/>
    <s v="RM4-5"/>
    <s v="Invitrogen"/>
    <s v="Q10092"/>
    <x v="1"/>
    <x v="9"/>
    <s v="470VL4"/>
  </r>
  <r>
    <x v="287"/>
    <x v="117"/>
    <x v="24"/>
    <s v="3/23"/>
    <s v="BD"/>
    <n v="553789"/>
    <x v="1"/>
    <x v="17"/>
    <s v="471SAV"/>
  </r>
  <r>
    <x v="288"/>
    <x v="117"/>
    <x v="4"/>
    <s v="3/23"/>
    <s v="BD"/>
    <n v="553791"/>
    <x v="1"/>
    <x v="3"/>
    <s v="472YL1"/>
  </r>
  <r>
    <x v="289"/>
    <x v="34"/>
    <x v="24"/>
    <s v="S7"/>
    <s v="BD"/>
    <n v="553269"/>
    <x v="1"/>
    <x v="17"/>
    <s v="473SAV"/>
  </r>
  <r>
    <x v="290"/>
    <x v="34"/>
    <x v="4"/>
    <s v="1B11"/>
    <s v="BioLegend"/>
    <s v="121208"/>
    <x v="1"/>
    <x v="3"/>
    <s v="474YL1"/>
  </r>
  <r>
    <x v="291"/>
    <x v="36"/>
    <x v="2"/>
    <s v="A20"/>
    <s v="BD Horizon"/>
    <s v="565814"/>
    <x v="1"/>
    <x v="1"/>
    <s v="475RL2"/>
  </r>
  <r>
    <x v="292"/>
    <x v="37"/>
    <x v="23"/>
    <n v="104"/>
    <s v="eBioscience"/>
    <s v="47-0454-82"/>
    <x v="1"/>
    <x v="12"/>
    <s v="476RL3"/>
  </r>
  <r>
    <x v="293"/>
    <x v="37"/>
    <x v="9"/>
    <s v="104"/>
    <s v="BD"/>
    <s v="560696"/>
    <x v="1"/>
    <x v="8"/>
    <s v="477YL5"/>
  </r>
  <r>
    <x v="294"/>
    <x v="38"/>
    <x v="18"/>
    <s v="RA3-6B2"/>
    <s v="BD"/>
    <n v="553088"/>
    <x v="1"/>
    <x v="15"/>
    <s v="478BL1"/>
  </r>
  <r>
    <x v="295"/>
    <x v="38"/>
    <x v="24"/>
    <s v="RA3-6B2"/>
    <s v="BD"/>
    <n v="553086"/>
    <x v="1"/>
    <x v="17"/>
    <s v="479SAV"/>
  </r>
  <r>
    <x v="296"/>
    <x v="38"/>
    <x v="31"/>
    <s v="RA3-6B2"/>
    <s v="BD Biosciences"/>
    <s v="563793"/>
    <x v="1"/>
    <x v="21"/>
    <s v="480UV1"/>
  </r>
  <r>
    <x v="297"/>
    <x v="40"/>
    <x v="4"/>
    <s v="MEL-14"/>
    <s v="eBioscience"/>
    <s v="12-0621-83"/>
    <x v="1"/>
    <x v="3"/>
    <s v="481YL1"/>
  </r>
  <r>
    <x v="298"/>
    <x v="118"/>
    <x v="1"/>
    <s v="FA-11"/>
    <s v="BioLegend"/>
    <s v="137008"/>
    <x v="1"/>
    <x v="0"/>
    <s v="482RL1"/>
  </r>
  <r>
    <x v="299"/>
    <x v="42"/>
    <x v="1"/>
    <s v="H1-2F3"/>
    <s v="eBioscience"/>
    <s v="17-0691-82"/>
    <x v="1"/>
    <x v="0"/>
    <s v="483RL1"/>
  </r>
  <r>
    <x v="300"/>
    <x v="43"/>
    <x v="18"/>
    <s v="TY/11.8"/>
    <s v="BioLegend"/>
    <s v="127220"/>
    <x v="1"/>
    <x v="15"/>
    <s v="484BL1"/>
  </r>
  <r>
    <x v="301"/>
    <x v="119"/>
    <x v="18"/>
    <s v="16-10A1"/>
    <s v="BD"/>
    <n v="553768"/>
    <x v="1"/>
    <x v="15"/>
    <s v="485BL1"/>
  </r>
  <r>
    <x v="302"/>
    <x v="119"/>
    <x v="5"/>
    <s v="16-10A1"/>
    <s v="BioLegend"/>
    <s v="104721"/>
    <x v="1"/>
    <x v="4"/>
    <s v="486BL3"/>
  </r>
  <r>
    <x v="303"/>
    <x v="119"/>
    <x v="29"/>
    <s v="16-10A1"/>
    <s v="BD"/>
    <s v="741272"/>
    <x v="1"/>
    <x v="20"/>
    <s v="487UV4"/>
  </r>
  <r>
    <x v="304"/>
    <x v="119"/>
    <x v="11"/>
    <s v="16-10A1"/>
    <s v="BioLegend"/>
    <s v="104726"/>
    <x v="1"/>
    <x v="7"/>
    <s v="488VL1"/>
  </r>
  <r>
    <x v="305"/>
    <x v="119"/>
    <x v="4"/>
    <s v="16-10A1"/>
    <s v="BD"/>
    <n v="553769"/>
    <x v="1"/>
    <x v="3"/>
    <s v="489YL1"/>
  </r>
  <r>
    <x v="306"/>
    <x v="45"/>
    <x v="10"/>
    <s v="53-6.7"/>
    <s v="BioLegend"/>
    <s v="100744"/>
    <x v="1"/>
    <x v="9"/>
    <s v="490VL4"/>
  </r>
  <r>
    <x v="307"/>
    <x v="120"/>
    <x v="1"/>
    <s v="OX-7"/>
    <s v="BioLegend"/>
    <s v="202526"/>
    <x v="1"/>
    <x v="0"/>
    <s v="491RL1"/>
  </r>
  <r>
    <x v="308"/>
    <x v="47"/>
    <x v="4"/>
    <s v="Jo2"/>
    <s v="BD"/>
    <n v="554258"/>
    <x v="1"/>
    <x v="3"/>
    <s v="492YL1"/>
  </r>
  <r>
    <x v="309"/>
    <x v="121"/>
    <x v="17"/>
    <s v="H202-141"/>
    <s v="BD"/>
    <s v="749412"/>
    <x v="1"/>
    <x v="14"/>
    <s v="493UV7"/>
  </r>
  <r>
    <x v="310"/>
    <x v="122"/>
    <x v="22"/>
    <s v="42D2"/>
    <s v="eBioscience"/>
    <s v="46-5975-80"/>
    <x v="1"/>
    <x v="16"/>
    <s v="494BL4"/>
  </r>
  <r>
    <x v="311"/>
    <x v="123"/>
    <x v="23"/>
    <s v="MAR-1"/>
    <s v="eBioscience"/>
    <s v="47-5898-80"/>
    <x v="1"/>
    <x v="12"/>
    <s v="495RL3"/>
  </r>
  <r>
    <x v="312"/>
    <x v="124"/>
    <x v="4"/>
    <s v="137903"/>
    <s v="BioLegend"/>
    <s v="137904"/>
    <x v="1"/>
    <x v="3"/>
    <s v="496YL1"/>
  </r>
  <r>
    <x v="313"/>
    <x v="125"/>
    <x v="21"/>
    <s v="L50-823"/>
    <s v="BD Pharmingen"/>
    <s v="560163"/>
    <x v="1"/>
    <x v="15"/>
    <s v="497BL1"/>
  </r>
  <r>
    <x v="314"/>
    <x v="125"/>
    <x v="5"/>
    <s v="16E10A23"/>
    <s v="BioLegend"/>
    <s v="653811"/>
    <x v="1"/>
    <x v="4"/>
    <s v="498BL3"/>
  </r>
  <r>
    <x v="315"/>
    <x v="126"/>
    <x v="21"/>
    <s v="polyclonal"/>
    <s v="Invitrogen"/>
    <s v="A21311"/>
    <x v="1"/>
    <x v="15"/>
    <s v="499BL1"/>
  </r>
  <r>
    <x v="316"/>
    <x v="56"/>
    <x v="0"/>
    <s v="16G6"/>
    <s v="eBioscience"/>
    <s v="51-8822-80"/>
    <x v="1"/>
    <x v="0"/>
    <s v="500RL1"/>
  </r>
  <r>
    <x v="317"/>
    <x v="59"/>
    <x v="30"/>
    <s v="M5 / 114.15.2"/>
    <s v="BioLegend"/>
    <s v="107635"/>
    <x v="1"/>
    <x v="5"/>
    <s v="501VL2"/>
  </r>
  <r>
    <x v="318"/>
    <x v="59"/>
    <x v="35"/>
    <s v="M5 / 114.15.2"/>
    <s v="BD"/>
    <s v="563415"/>
    <x v="1"/>
    <x v="23"/>
    <s v="502VL5"/>
  </r>
  <r>
    <x v="319"/>
    <x v="60"/>
    <x v="18"/>
    <s v="Af6-120.1"/>
    <s v="BD"/>
    <s v="553551"/>
    <x v="1"/>
    <x v="15"/>
    <s v="503BL1"/>
  </r>
  <r>
    <x v="320"/>
    <x v="127"/>
    <x v="24"/>
    <s v="GR20"/>
    <s v="BD Pharmingen"/>
    <s v="558771"/>
    <x v="1"/>
    <x v="17"/>
    <s v="504SAV"/>
  </r>
  <r>
    <x v="321"/>
    <x v="128"/>
    <x v="4"/>
    <s v="MOB-47"/>
    <s v="BioLegend"/>
    <n v="113603"/>
    <x v="1"/>
    <x v="3"/>
    <s v="505YL1"/>
  </r>
  <r>
    <x v="322"/>
    <x v="86"/>
    <x v="37"/>
    <s v="aD10p35"/>
    <s v="eBioscience"/>
    <s v="50-7352-82"/>
    <x v="1"/>
    <x v="0"/>
    <s v="506RL1"/>
  </r>
  <r>
    <x v="323"/>
    <x v="129"/>
    <x v="4"/>
    <s v="C15.6"/>
    <s v="BD"/>
    <n v="554479"/>
    <x v="1"/>
    <x v="3"/>
    <s v="507YL1"/>
  </r>
  <r>
    <x v="324"/>
    <x v="130"/>
    <x v="38"/>
    <m/>
    <s v="BD"/>
    <n v="552819"/>
    <x v="1"/>
    <x v="24"/>
    <s v="5082NDARY"/>
  </r>
  <r>
    <x v="325"/>
    <x v="62"/>
    <x v="20"/>
    <s v="TC11-18H10.1"/>
    <s v="BioLegend"/>
    <n v="506918"/>
    <x v="1"/>
    <x v="7"/>
    <s v="509VL1"/>
  </r>
  <r>
    <x v="326"/>
    <x v="63"/>
    <x v="18"/>
    <m/>
    <s v="BD"/>
    <n v="554427"/>
    <x v="1"/>
    <x v="15"/>
    <s v="510BL1"/>
  </r>
  <r>
    <x v="327"/>
    <x v="63"/>
    <x v="4"/>
    <s v="JES6-5H4"/>
    <s v="BD"/>
    <n v="554428"/>
    <x v="1"/>
    <x v="3"/>
    <s v="511YL1"/>
  </r>
  <r>
    <x v="328"/>
    <x v="131"/>
    <x v="21"/>
    <s v="fc23cpg"/>
    <s v="eBioscience"/>
    <s v="53-7023-80"/>
    <x v="1"/>
    <x v="15"/>
    <s v="512BL1"/>
  </r>
  <r>
    <x v="329"/>
    <x v="131"/>
    <x v="0"/>
    <s v="Polyclonal"/>
    <s v="Bioss"/>
    <s v=" bs-1193R-A647"/>
    <x v="1"/>
    <x v="0"/>
    <s v="513RL1"/>
  </r>
  <r>
    <x v="330"/>
    <x v="132"/>
    <x v="9"/>
    <s v="MM27-7B1"/>
    <s v="BioLegend"/>
    <s v="516910"/>
    <x v="1"/>
    <x v="8"/>
    <s v="514YL5"/>
  </r>
  <r>
    <x v="331"/>
    <x v="133"/>
    <x v="11"/>
    <s v="TRFK5"/>
    <s v="BioLegend"/>
    <n v="504311"/>
    <x v="1"/>
    <x v="7"/>
    <s v="515VL1"/>
  </r>
  <r>
    <x v="332"/>
    <x v="134"/>
    <x v="8"/>
    <s v="IRF4.3E4"/>
    <s v="eBioscience"/>
    <s v="48-9858-80"/>
    <x v="1"/>
    <x v="7"/>
    <s v="516VL1"/>
  </r>
  <r>
    <x v="333"/>
    <x v="134"/>
    <x v="4"/>
    <s v="IRF4.3E4"/>
    <s v="BioLegend"/>
    <s v="646403"/>
    <x v="1"/>
    <x v="3"/>
    <s v="517YL1"/>
  </r>
  <r>
    <x v="334"/>
    <x v="135"/>
    <x v="22"/>
    <s v="V3GYWCH"/>
    <s v="eBioscience"/>
    <s v="46-9852-80"/>
    <x v="1"/>
    <x v="16"/>
    <s v="518BL4"/>
  </r>
  <r>
    <x v="335"/>
    <x v="68"/>
    <x v="5"/>
    <s v="2F1"/>
    <s v="BioLegend"/>
    <s v="138418"/>
    <x v="1"/>
    <x v="4"/>
    <s v="519BL3"/>
  </r>
  <r>
    <x v="336"/>
    <x v="136"/>
    <x v="4"/>
    <s v="eBio3C8"/>
    <s v="eBioscience"/>
    <s v="12-5671-82"/>
    <x v="1"/>
    <x v="3"/>
    <s v="520YL1"/>
  </r>
  <r>
    <x v="337"/>
    <x v="70"/>
    <x v="24"/>
    <s v="AL-21"/>
    <s v="BD"/>
    <n v="557359"/>
    <x v="1"/>
    <x v="17"/>
    <s v="521SAV"/>
  </r>
  <r>
    <x v="338"/>
    <x v="70"/>
    <x v="16"/>
    <s v="HK1.4"/>
    <s v="BioLegend"/>
    <s v="128041"/>
    <x v="1"/>
    <x v="13"/>
    <s v="522VL8"/>
  </r>
  <r>
    <x v="339"/>
    <x v="137"/>
    <x v="24"/>
    <s v="RB6-8C5"/>
    <s v="eBioscience"/>
    <s v="13-5931-82"/>
    <x v="1"/>
    <x v="17"/>
    <s v="523SAV"/>
  </r>
  <r>
    <x v="340"/>
    <x v="138"/>
    <x v="4"/>
    <s v="ALY7"/>
    <s v="Invitrogen"/>
    <s v="12-0443-80"/>
    <x v="1"/>
    <x v="3"/>
    <s v="524YL1"/>
  </r>
  <r>
    <x v="341"/>
    <x v="71"/>
    <x v="1"/>
    <s v="2B10C42"/>
    <s v="BioLegend"/>
    <s v="151507"/>
    <x v="1"/>
    <x v="0"/>
    <s v="525RL1"/>
  </r>
  <r>
    <x v="342"/>
    <x v="71"/>
    <x v="17"/>
    <s v="DS5MMER"/>
    <s v="Invitrogen"/>
    <s v="367-5751-82"/>
    <x v="1"/>
    <x v="14"/>
    <s v="526UV7"/>
  </r>
  <r>
    <x v="343"/>
    <x v="139"/>
    <x v="21"/>
    <s v="7C10"/>
    <s v="Cell Signaling"/>
    <s v="5043S"/>
    <x v="1"/>
    <x v="15"/>
    <s v="527BL1"/>
  </r>
  <r>
    <x v="344"/>
    <x v="139"/>
    <x v="4"/>
    <s v="303728"/>
    <s v="R&amp;D Systems"/>
    <s v="IC1537P"/>
    <x v="1"/>
    <x v="3"/>
    <s v="528YL1"/>
  </r>
  <r>
    <x v="345"/>
    <x v="72"/>
    <x v="24"/>
    <s v="PK136"/>
    <s v="BD"/>
    <n v="553163"/>
    <x v="1"/>
    <x v="17"/>
    <s v="529SAV"/>
  </r>
  <r>
    <x v="346"/>
    <x v="72"/>
    <x v="8"/>
    <s v="PK136"/>
    <s v="eBioscience"/>
    <s v="48-5941-82"/>
    <x v="1"/>
    <x v="7"/>
    <s v="530VL1"/>
  </r>
  <r>
    <x v="347"/>
    <x v="73"/>
    <x v="0"/>
    <m/>
    <s v="Life Tech"/>
    <s v="L32460"/>
    <x v="1"/>
    <x v="0"/>
    <s v="531RL1"/>
  </r>
  <r>
    <x v="348"/>
    <x v="140"/>
    <x v="11"/>
    <s v="R12-31"/>
    <s v="BD"/>
    <s v="566727"/>
    <x v="1"/>
    <x v="7"/>
    <s v="532VL1"/>
  </r>
  <r>
    <x v="349"/>
    <x v="141"/>
    <x v="4"/>
    <s v="B2D"/>
    <s v="eBioscience"/>
    <s v="12-6981-80"/>
    <x v="1"/>
    <x v="3"/>
    <s v="533YL1"/>
  </r>
  <r>
    <x v="350"/>
    <x v="142"/>
    <x v="1"/>
    <s v="SA191A10"/>
    <s v="BioLegend"/>
    <s v="150506"/>
    <x v="1"/>
    <x v="0"/>
    <s v="534RL1"/>
  </r>
  <r>
    <x v="351"/>
    <x v="142"/>
    <x v="4"/>
    <s v="SA191A10"/>
    <s v="BioLegend"/>
    <s v="150503"/>
    <x v="1"/>
    <x v="3"/>
    <s v="535YL1"/>
  </r>
  <r>
    <x v="352"/>
    <x v="76"/>
    <x v="18"/>
    <m/>
    <s v="BD"/>
    <s v="554060"/>
    <x v="1"/>
    <x v="15"/>
    <s v="536BL1"/>
  </r>
  <r>
    <x v="353"/>
    <x v="76"/>
    <x v="1"/>
    <m/>
    <s v="BD"/>
    <s v="554067"/>
    <x v="1"/>
    <x v="0"/>
    <s v="537RL1"/>
  </r>
  <r>
    <x v="354"/>
    <x v="76"/>
    <x v="23"/>
    <m/>
    <s v="eBioscience"/>
    <s v="47-4317-82"/>
    <x v="1"/>
    <x v="12"/>
    <s v="538RL3"/>
  </r>
  <r>
    <x v="355"/>
    <x v="143"/>
    <x v="1"/>
    <s v="HM-CCR5"/>
    <s v="BioLegend"/>
    <s v="107011"/>
    <x v="2"/>
    <x v="0"/>
    <s v="539RL1"/>
  </r>
  <r>
    <x v="356"/>
    <x v="76"/>
    <x v="39"/>
    <m/>
    <s v="Invitrogen"/>
    <s v="S32365"/>
    <x v="1"/>
    <x v="5"/>
    <s v="540VL2"/>
  </r>
  <r>
    <x v="357"/>
    <x v="76"/>
    <x v="40"/>
    <m/>
    <s v="BD"/>
    <s v="564876"/>
    <x v="1"/>
    <x v="5"/>
    <s v="541VL2"/>
  </r>
  <r>
    <x v="358"/>
    <x v="76"/>
    <x v="35"/>
    <m/>
    <s v="BD Biosciences"/>
    <s v="563855"/>
    <x v="1"/>
    <x v="23"/>
    <s v="542VL5"/>
  </r>
  <r>
    <x v="359"/>
    <x v="76"/>
    <x v="4"/>
    <m/>
    <s v="BD"/>
    <s v="554061"/>
    <x v="1"/>
    <x v="3"/>
    <s v="543YL1"/>
  </r>
  <r>
    <x v="360"/>
    <x v="76"/>
    <x v="41"/>
    <m/>
    <s v="BD"/>
    <s v="554062"/>
    <x v="1"/>
    <x v="25"/>
    <s v="544YL3"/>
  </r>
  <r>
    <x v="361"/>
    <x v="54"/>
    <x v="4"/>
    <s v="FJK-16s"/>
    <s v="eBioscience"/>
    <s v="12-5773-82"/>
    <x v="2"/>
    <x v="3"/>
    <s v="545YL1"/>
  </r>
  <r>
    <x v="362"/>
    <x v="144"/>
    <x v="21"/>
    <s v="812145"/>
    <s v="R&amp;D Systems"/>
    <s v="IC8224G"/>
    <x v="1"/>
    <x v="15"/>
    <s v="546BL1"/>
  </r>
  <r>
    <x v="363"/>
    <x v="145"/>
    <x v="27"/>
    <s v="TER-119"/>
    <s v="BioLegend"/>
    <s v="116226"/>
    <x v="1"/>
    <x v="4"/>
    <s v="547BL3"/>
  </r>
  <r>
    <x v="364"/>
    <x v="145"/>
    <x v="24"/>
    <m/>
    <s v="BD"/>
    <s v="09082D"/>
    <x v="1"/>
    <x v="17"/>
    <s v="548SAV"/>
  </r>
  <r>
    <x v="365"/>
    <x v="67"/>
    <x v="31"/>
    <s v="B56"/>
    <s v="BD Horizon"/>
    <s v="564071"/>
    <x v="1"/>
    <x v="21"/>
    <s v="549UV1"/>
  </r>
  <r>
    <x v="366"/>
    <x v="146"/>
    <x v="22"/>
    <s v="GIGD7"/>
    <s v="eBioscience"/>
    <s v="46-9501-80"/>
    <x v="1"/>
    <x v="16"/>
    <s v="550BL4"/>
  </r>
  <r>
    <x v="367"/>
    <x v="147"/>
    <x v="4"/>
    <s v="RMT4-54"/>
    <s v="BioLegend"/>
    <s v="130006"/>
    <x v="1"/>
    <x v="3"/>
    <s v="551YL1"/>
  </r>
  <r>
    <x v="368"/>
    <x v="78"/>
    <x v="4"/>
    <s v="Avas 12a1"/>
    <s v="BD"/>
    <s v="28185A"/>
    <x v="1"/>
    <x v="3"/>
    <s v="552YL1"/>
  </r>
  <r>
    <x v="369"/>
    <x v="148"/>
    <x v="4"/>
    <s v="B20.1"/>
    <s v="BD"/>
    <s v="553289"/>
    <x v="1"/>
    <x v="3"/>
    <s v="553YL1"/>
  </r>
  <r>
    <x v="370"/>
    <x v="149"/>
    <x v="18"/>
    <s v="MR9-4"/>
    <s v="BD"/>
    <s v="553189"/>
    <x v="1"/>
    <x v="15"/>
    <s v="554BL1"/>
  </r>
  <r>
    <x v="371"/>
    <x v="150"/>
    <x v="18"/>
    <s v="MR5-2"/>
    <s v="BD"/>
    <s v="553185"/>
    <x v="1"/>
    <x v="15"/>
    <s v="555BL1"/>
  </r>
  <r>
    <x v="372"/>
    <x v="151"/>
    <x v="4"/>
    <s v="TR75-89"/>
    <s v="BioLegend"/>
    <n v="113405"/>
    <x v="1"/>
    <x v="3"/>
    <s v="556YL1"/>
  </r>
  <r>
    <x v="373"/>
    <x v="67"/>
    <x v="17"/>
    <s v="SolA15"/>
    <s v="eBioscience"/>
    <s v="367-5698-82"/>
    <x v="1"/>
    <x v="14"/>
    <s v="557UV7"/>
  </r>
  <r>
    <x v="374"/>
    <x v="152"/>
    <x v="11"/>
    <s v="S150491"/>
    <s v="BioLegend"/>
    <n v="155309"/>
    <x v="1"/>
    <x v="7"/>
    <s v="558VL1"/>
  </r>
  <r>
    <x v="375"/>
    <x v="139"/>
    <x v="4"/>
    <s v="7C10"/>
    <s v="Cell Signaling"/>
    <s v="15006s"/>
    <x v="1"/>
    <x v="3"/>
    <s v="559YL1"/>
  </r>
  <r>
    <x v="216"/>
    <x v="88"/>
    <x v="34"/>
    <m/>
    <m/>
    <m/>
    <x v="4"/>
    <x v="22"/>
    <m/>
  </r>
  <r>
    <x v="376"/>
    <x v="88"/>
    <x v="34"/>
    <m/>
    <m/>
    <m/>
    <x v="4"/>
    <x v="22"/>
    <m/>
  </r>
  <r>
    <x v="377"/>
    <x v="89"/>
    <x v="4"/>
    <s v="11-26"/>
    <s v="SouthernBiotech"/>
    <s v="1120-09"/>
    <x v="2"/>
    <x v="3"/>
    <s v="702YL1"/>
  </r>
  <r>
    <x v="378"/>
    <x v="153"/>
    <x v="18"/>
    <s v="R35-72"/>
    <s v="BD Biosciences"/>
    <s v="553415"/>
    <x v="2"/>
    <x v="15"/>
    <s v="703BL1"/>
  </r>
  <r>
    <x v="379"/>
    <x v="153"/>
    <x v="24"/>
    <s v="R35-118"/>
    <s v="BD"/>
    <s v="553419"/>
    <x v="2"/>
    <x v="17"/>
    <s v="704SAV"/>
  </r>
  <r>
    <x v="380"/>
    <x v="154"/>
    <x v="38"/>
    <m/>
    <s v="Zymed"/>
    <s v="02-9688"/>
    <x v="2"/>
    <x v="24"/>
    <s v="7052NDARY"/>
  </r>
  <r>
    <x v="381"/>
    <x v="155"/>
    <x v="18"/>
    <s v="R35-95"/>
    <s v="BD"/>
    <s v="11024C"/>
    <x v="2"/>
    <x v="15"/>
    <s v="706BL1"/>
  </r>
  <r>
    <x v="382"/>
    <x v="155"/>
    <x v="1"/>
    <s v="RTK2758"/>
    <s v="BioLegend"/>
    <s v="400512"/>
    <x v="2"/>
    <x v="0"/>
    <s v="707RL1"/>
  </r>
  <r>
    <x v="383"/>
    <x v="155"/>
    <x v="24"/>
    <s v="eBR2a"/>
    <s v="eBioscience"/>
    <s v="13-4321-81"/>
    <x v="2"/>
    <x v="17"/>
    <s v="708SAV"/>
  </r>
  <r>
    <x v="384"/>
    <x v="155"/>
    <x v="4"/>
    <s v="eBR2a"/>
    <s v="eBioscience"/>
    <s v="12-4321-81"/>
    <x v="2"/>
    <x v="3"/>
    <s v="709YL1"/>
  </r>
  <r>
    <x v="385"/>
    <x v="155"/>
    <x v="4"/>
    <s v="R35-95"/>
    <s v="BD"/>
    <s v="553930"/>
    <x v="2"/>
    <x v="3"/>
    <s v="710YL1"/>
  </r>
  <r>
    <x v="386"/>
    <x v="155"/>
    <x v="9"/>
    <s v="eBR2a"/>
    <s v="eBioscience"/>
    <s v="25-4321-82"/>
    <x v="2"/>
    <x v="8"/>
    <s v="711YL5"/>
  </r>
  <r>
    <x v="387"/>
    <x v="156"/>
    <x v="1"/>
    <s v="A95-1"/>
    <s v="BD"/>
    <s v="553991"/>
    <x v="2"/>
    <x v="0"/>
    <s v="712RL1"/>
  </r>
  <r>
    <x v="388"/>
    <x v="157"/>
    <x v="1"/>
    <s v="139712"/>
    <s v="R&amp;D Systems"/>
    <s v="FAB946A"/>
    <x v="2"/>
    <x v="0"/>
    <s v="713RL1"/>
  </r>
  <r>
    <x v="389"/>
    <x v="157"/>
    <x v="4"/>
    <s v="139712"/>
    <s v="R&amp;D Systems"/>
    <s v="FAB946P"/>
    <x v="2"/>
    <x v="3"/>
    <s v="714YL1"/>
  </r>
  <r>
    <x v="390"/>
    <x v="158"/>
    <x v="24"/>
    <s v="13-5959-82"/>
    <s v="eBioscience"/>
    <s v="mAID-2"/>
    <x v="2"/>
    <x v="17"/>
    <s v="715SAV"/>
  </r>
  <r>
    <x v="391"/>
    <x v="159"/>
    <x v="42"/>
    <m/>
    <s v="Molecular Probes"/>
    <s v="A-819"/>
    <x v="2"/>
    <x v="26"/>
    <s v="716ASK"/>
  </r>
  <r>
    <x v="392"/>
    <x v="160"/>
    <x v="4"/>
    <s v="15B8"/>
    <s v="eBioscience"/>
    <s v="12-2567-41"/>
    <x v="2"/>
    <x v="3"/>
    <s v="717YL1"/>
  </r>
  <r>
    <x v="393"/>
    <x v="161"/>
    <x v="18"/>
    <m/>
    <s v="SouthernBiotech"/>
    <s v="1010-02"/>
    <x v="2"/>
    <x v="15"/>
    <s v="718BL1"/>
  </r>
  <r>
    <x v="394"/>
    <x v="161"/>
    <x v="4"/>
    <m/>
    <s v="SouthernBiotech"/>
    <s v="1012-09"/>
    <x v="2"/>
    <x v="3"/>
    <s v="719YL1"/>
  </r>
  <r>
    <x v="395"/>
    <x v="161"/>
    <x v="4"/>
    <m/>
    <s v="SouthernBiotech"/>
    <s v="1012-09"/>
    <x v="2"/>
    <x v="3"/>
    <s v="720YL1"/>
  </r>
  <r>
    <x v="396"/>
    <x v="162"/>
    <x v="1"/>
    <s v="241812"/>
    <s v="R&amp;D Systems"/>
    <s v="IC1935A"/>
    <x v="2"/>
    <x v="0"/>
    <s v="721RL1"/>
  </r>
  <r>
    <x v="397"/>
    <x v="163"/>
    <x v="24"/>
    <s v="R5-240"/>
    <s v="BD"/>
    <s v="02142D"/>
    <x v="2"/>
    <x v="17"/>
    <s v="722SAV"/>
  </r>
  <r>
    <x v="398"/>
    <x v="163"/>
    <x v="4"/>
    <m/>
    <s v="BD"/>
    <s v="02155A"/>
    <x v="2"/>
    <x v="3"/>
    <s v="723YL1"/>
  </r>
  <r>
    <x v="399"/>
    <x v="164"/>
    <x v="18"/>
    <s v="R26-46"/>
    <s v="BD"/>
    <s v="553434"/>
    <x v="2"/>
    <x v="15"/>
    <s v="724BL1"/>
  </r>
  <r>
    <x v="400"/>
    <x v="165"/>
    <x v="4"/>
    <s v="Rab Mono"/>
    <s v="Invitrogen"/>
    <s v="MA5-37031"/>
    <x v="2"/>
    <x v="3"/>
    <s v="725YL1"/>
  </r>
  <r>
    <x v="401"/>
    <x v="166"/>
    <x v="43"/>
    <s v="Rab Poly"/>
    <s v="Biorbyt"/>
    <s v="orb157976-CF405"/>
    <x v="1"/>
    <x v="7"/>
    <s v="726VL1"/>
  </r>
  <r>
    <x v="402"/>
    <x v="167"/>
    <x v="24"/>
    <s v="R26-46"/>
    <s v="BD"/>
    <s v="02172D"/>
    <x v="2"/>
    <x v="17"/>
    <s v="727SAV"/>
  </r>
  <r>
    <x v="403"/>
    <x v="50"/>
    <x v="18"/>
    <m/>
    <s v="SouthernBiotech"/>
    <s v="1040-02"/>
    <x v="2"/>
    <x v="15"/>
    <s v="728BL1"/>
  </r>
  <r>
    <x v="404"/>
    <x v="50"/>
    <x v="18"/>
    <s v="11-44-2"/>
    <s v="SouthernBiotech"/>
    <s v="1165-02"/>
    <x v="2"/>
    <x v="15"/>
    <s v="729BL1"/>
  </r>
  <r>
    <x v="405"/>
    <x v="50"/>
    <x v="1"/>
    <m/>
    <s v="Invitrogen"/>
    <s v="17-4204-82"/>
    <x v="2"/>
    <x v="0"/>
    <s v="730RL1"/>
  </r>
  <r>
    <x v="406"/>
    <x v="50"/>
    <x v="24"/>
    <m/>
    <s v="SouthernBiotech"/>
    <s v="1040-08"/>
    <x v="2"/>
    <x v="17"/>
    <s v="731SAV"/>
  </r>
  <r>
    <x v="407"/>
    <x v="50"/>
    <x v="24"/>
    <s v="C10-1"/>
    <s v="BD"/>
    <s v="02262D"/>
    <x v="2"/>
    <x v="17"/>
    <s v="732SAV"/>
  </r>
  <r>
    <x v="408"/>
    <x v="50"/>
    <x v="24"/>
    <m/>
    <s v="BD"/>
    <s v="02102D"/>
    <x v="2"/>
    <x v="17"/>
    <s v="733SAV"/>
  </r>
  <r>
    <x v="409"/>
    <x v="50"/>
    <x v="4"/>
    <s v="11-44-2"/>
    <s v="SouthernBiotech"/>
    <s v="1165-09"/>
    <x v="2"/>
    <x v="3"/>
    <s v="734YL1"/>
  </r>
  <r>
    <x v="410"/>
    <x v="168"/>
    <x v="18"/>
    <s v="AMS9.1"/>
    <s v="BD"/>
    <s v="553507"/>
    <x v="2"/>
    <x v="15"/>
    <s v="735BL1"/>
  </r>
  <r>
    <x v="411"/>
    <x v="168"/>
    <x v="24"/>
    <s v="AMS9.1"/>
    <s v="BD"/>
    <s v="05062D"/>
    <x v="2"/>
    <x v="17"/>
    <s v="736SAV"/>
  </r>
  <r>
    <x v="412"/>
    <x v="168"/>
    <x v="4"/>
    <m/>
    <s v="BD"/>
    <s v="05065B"/>
    <x v="2"/>
    <x v="3"/>
    <s v="737YL1"/>
  </r>
  <r>
    <x v="413"/>
    <x v="169"/>
    <x v="18"/>
    <s v="217-170"/>
    <s v="BD"/>
    <s v="553510"/>
    <x v="2"/>
    <x v="15"/>
    <s v="738BL1"/>
  </r>
  <r>
    <x v="414"/>
    <x v="170"/>
    <x v="24"/>
    <s v="R35-72"/>
    <s v="BD"/>
    <s v="553414"/>
    <x v="2"/>
    <x v="17"/>
    <s v="739SAV"/>
  </r>
  <r>
    <x v="415"/>
    <x v="171"/>
    <x v="24"/>
    <s v="17-3-3"/>
    <s v="BD"/>
    <s v="06312D"/>
    <x v="2"/>
    <x v="17"/>
    <s v="740SAV"/>
  </r>
  <r>
    <x v="416"/>
    <x v="172"/>
    <x v="0"/>
    <s v="Poly4053"/>
    <s v="BioLegend"/>
    <s v="405322"/>
    <x v="2"/>
    <x v="0"/>
    <s v="741RL1"/>
  </r>
  <r>
    <x v="417"/>
    <x v="172"/>
    <x v="9"/>
    <s v="Poly4053"/>
    <s v="BioLegend"/>
    <s v="405315"/>
    <x v="2"/>
    <x v="8"/>
    <s v="742YL5"/>
  </r>
  <r>
    <x v="418"/>
    <x v="173"/>
    <x v="21"/>
    <s v="Polyclonal"/>
    <s v="Thermo Scientific"/>
    <s v="A-11017"/>
    <x v="2"/>
    <x v="15"/>
    <s v="743BL1"/>
  </r>
  <r>
    <x v="419"/>
    <x v="173"/>
    <x v="0"/>
    <m/>
    <s v="Invitrogen"/>
    <s v="A31571"/>
    <x v="2"/>
    <x v="0"/>
    <s v="744RL1"/>
  </r>
  <r>
    <x v="420"/>
    <x v="174"/>
    <x v="24"/>
    <s v="10.9"/>
    <s v="BD"/>
    <s v="553500 "/>
    <x v="2"/>
    <x v="17"/>
    <s v="745SAV"/>
  </r>
  <r>
    <x v="421"/>
    <x v="174"/>
    <x v="31"/>
    <s v="10.9"/>
    <s v="BD"/>
    <s v="743265"/>
    <x v="2"/>
    <x v="21"/>
    <s v="746UV1"/>
  </r>
  <r>
    <x v="422"/>
    <x v="174"/>
    <x v="3"/>
    <s v="10.9"/>
    <s v="BD"/>
    <s v="743263"/>
    <x v="2"/>
    <x v="2"/>
    <s v="747VL6"/>
  </r>
  <r>
    <x v="423"/>
    <x v="175"/>
    <x v="24"/>
    <s v="B68-2"/>
    <s v="BD"/>
    <s v="553533"/>
    <x v="2"/>
    <x v="17"/>
    <s v="748SAV"/>
  </r>
  <r>
    <x v="424"/>
    <x v="176"/>
    <x v="38"/>
    <s v="R11-89"/>
    <s v="BD"/>
    <s v="553446"/>
    <x v="2"/>
    <x v="24"/>
    <s v="7492NDARY"/>
  </r>
  <r>
    <x v="425"/>
    <x v="176"/>
    <x v="18"/>
    <s v="R19-15"/>
    <s v="BD"/>
    <s v="553390"/>
    <x v="2"/>
    <x v="15"/>
    <s v="750BL1"/>
  </r>
  <r>
    <x v="426"/>
    <x v="176"/>
    <x v="18"/>
    <s v="RMG2a-62"/>
    <s v="BioLegend"/>
    <s v="407106"/>
    <x v="2"/>
    <x v="15"/>
    <s v="751BL1"/>
  </r>
  <r>
    <x v="427"/>
    <x v="176"/>
    <x v="24"/>
    <s v="R19-15"/>
    <s v="BD"/>
    <s v="553388"/>
    <x v="2"/>
    <x v="17"/>
    <s v="752SAV"/>
  </r>
  <r>
    <x v="428"/>
    <x v="176"/>
    <x v="4"/>
    <s v="RMG2a-62"/>
    <s v="BioLegend"/>
    <s v="407108"/>
    <x v="2"/>
    <x v="3"/>
    <s v="753YL1"/>
  </r>
  <r>
    <x v="429"/>
    <x v="177"/>
    <x v="18"/>
    <s v="R2-40"/>
    <s v="PharMingen"/>
    <s v="553399"/>
    <x v="2"/>
    <x v="15"/>
    <s v="754BL1"/>
  </r>
  <r>
    <x v="430"/>
    <x v="177"/>
    <x v="24"/>
    <s v="R2-40"/>
    <s v="BD"/>
    <s v="553398"/>
    <x v="2"/>
    <x v="17"/>
    <s v="755SAV"/>
  </r>
  <r>
    <x v="431"/>
    <x v="178"/>
    <x v="24"/>
    <s v="8.3"/>
    <s v="BD"/>
    <s v="553502"/>
    <x v="2"/>
    <x v="17"/>
    <s v="756SAV"/>
  </r>
  <r>
    <x v="432"/>
    <x v="179"/>
    <x v="24"/>
    <s v="5.7"/>
    <s v="BD"/>
    <s v="553504"/>
    <x v="2"/>
    <x v="17"/>
    <s v="757SAV"/>
  </r>
  <r>
    <x v="433"/>
    <x v="180"/>
    <x v="18"/>
    <s v="R40-82"/>
    <s v="BD"/>
    <s v="553403"/>
    <x v="2"/>
    <x v="15"/>
    <s v="758BL1"/>
  </r>
  <r>
    <x v="434"/>
    <x v="180"/>
    <x v="24"/>
    <s v="R40-82"/>
    <s v="BD"/>
    <s v="553401"/>
    <x v="2"/>
    <x v="17"/>
    <s v="759SAV"/>
  </r>
  <r>
    <x v="435"/>
    <x v="181"/>
    <x v="38"/>
    <m/>
    <s v="BD"/>
    <s v="02141D"/>
    <x v="2"/>
    <x v="24"/>
    <s v="7602NDARY"/>
  </r>
  <r>
    <x v="436"/>
    <x v="182"/>
    <x v="0"/>
    <s v="Rab Mono"/>
    <s v="Cell Signaling"/>
    <s v="10825S"/>
    <x v="1"/>
    <x v="0"/>
    <s v="761RL1"/>
  </r>
  <r>
    <x v="437"/>
    <x v="51"/>
    <x v="4"/>
    <s v="R6-60.2"/>
    <s v="BD"/>
    <s v="553409"/>
    <x v="2"/>
    <x v="3"/>
    <s v="762YL1"/>
  </r>
  <r>
    <x v="438"/>
    <x v="51"/>
    <x v="4"/>
    <s v="RMM-1"/>
    <s v="BioLegend"/>
    <s v="406508"/>
    <x v="2"/>
    <x v="3"/>
    <s v="763YL1"/>
  </r>
  <r>
    <x v="439"/>
    <x v="95"/>
    <x v="18"/>
    <s v="DS-1"/>
    <s v="BD"/>
    <s v="553516"/>
    <x v="2"/>
    <x v="15"/>
    <s v="764BL1"/>
  </r>
  <r>
    <x v="440"/>
    <x v="96"/>
    <x v="18"/>
    <s v="AF6-78"/>
    <s v="BD"/>
    <s v="553520"/>
    <x v="2"/>
    <x v="15"/>
    <s v="765BL1"/>
  </r>
  <r>
    <x v="441"/>
    <x v="96"/>
    <x v="4"/>
    <s v="AF6-78"/>
    <s v="BD"/>
    <s v="553521"/>
    <x v="2"/>
    <x v="3"/>
    <s v="766YL1"/>
  </r>
  <r>
    <x v="442"/>
    <x v="183"/>
    <x v="4"/>
    <s v="JC 5-1"/>
    <s v="SouthernBiotech"/>
    <s v="1175-09"/>
    <x v="2"/>
    <x v="3"/>
    <s v="767YL1"/>
  </r>
  <r>
    <x v="443"/>
    <x v="184"/>
    <x v="24"/>
    <m/>
    <s v="SouthernBiotech"/>
    <s v="1050-08"/>
    <x v="2"/>
    <x v="17"/>
    <s v="768SAV"/>
  </r>
  <r>
    <x v="444"/>
    <x v="185"/>
    <x v="0"/>
    <m/>
    <s v="Life Tech"/>
    <s v="A21245"/>
    <x v="2"/>
    <x v="0"/>
    <s v="769RL1"/>
  </r>
  <r>
    <x v="445"/>
    <x v="186"/>
    <x v="18"/>
    <m/>
    <s v="PharMingen"/>
    <s v="10114D"/>
    <x v="2"/>
    <x v="15"/>
    <s v="770BL1"/>
  </r>
  <r>
    <x v="446"/>
    <x v="187"/>
    <x v="18"/>
    <m/>
    <s v="PharMingen"/>
    <s v="10014D"/>
    <x v="2"/>
    <x v="15"/>
    <s v="771BL1"/>
  </r>
  <r>
    <x v="447"/>
    <x v="52"/>
    <x v="4"/>
    <s v="K112-91"/>
    <s v="BD"/>
    <n v="561522"/>
    <x v="2"/>
    <x v="3"/>
    <s v="772YL1"/>
  </r>
  <r>
    <x v="448"/>
    <x v="188"/>
    <x v="27"/>
    <m/>
    <s v="Santa Cruz"/>
    <s v="SC-13203"/>
    <x v="2"/>
    <x v="4"/>
    <s v="773BL3"/>
  </r>
  <r>
    <x v="449"/>
    <x v="188"/>
    <x v="11"/>
    <s v="6D3"/>
    <s v="BD Biosciences"/>
    <s v="565276"/>
    <x v="2"/>
    <x v="7"/>
    <s v="774VL1"/>
  </r>
  <r>
    <x v="450"/>
    <x v="188"/>
    <x v="4"/>
    <s v="6D3"/>
    <s v="BD Biosciences"/>
    <s v="564702"/>
    <x v="2"/>
    <x v="3"/>
    <s v="775YL1"/>
  </r>
  <r>
    <x v="451"/>
    <x v="79"/>
    <x v="5"/>
    <s v="ZET"/>
    <s v="BioLegend"/>
    <s v="148207"/>
    <x v="2"/>
    <x v="4"/>
    <s v="776BL3"/>
  </r>
  <r>
    <x v="452"/>
    <x v="189"/>
    <x v="24"/>
    <s v="6C3"/>
    <s v="eBioscience"/>
    <s v="13-5891-81"/>
    <x v="2"/>
    <x v="17"/>
    <s v="777SAV"/>
  </r>
  <r>
    <x v="453"/>
    <x v="79"/>
    <x v="19"/>
    <s v="ZET"/>
    <s v="BioLegend"/>
    <s v="148224"/>
    <x v="1"/>
    <x v="12"/>
    <s v="778RL3"/>
  </r>
  <r>
    <x v="454"/>
    <x v="1"/>
    <x v="24"/>
    <s v="2E7"/>
    <s v="eBioscience"/>
    <s v="13-1031-82"/>
    <x v="2"/>
    <x v="17"/>
    <s v="779SAV"/>
  </r>
  <r>
    <x v="455"/>
    <x v="190"/>
    <x v="18"/>
    <s v="mVCAM.A"/>
    <s v="BD"/>
    <n v="553332"/>
    <x v="2"/>
    <x v="15"/>
    <s v="780BL1"/>
  </r>
  <r>
    <x v="456"/>
    <x v="190"/>
    <x v="24"/>
    <s v="mVCAM.A"/>
    <s v="PharMingen"/>
    <s v="01812D"/>
    <x v="2"/>
    <x v="17"/>
    <s v="781SAV"/>
  </r>
  <r>
    <x v="457"/>
    <x v="190"/>
    <x v="10"/>
    <s v="mVCAM.A"/>
    <s v="BD"/>
    <s v="745193"/>
    <x v="2"/>
    <x v="9"/>
    <s v="782VL4"/>
  </r>
  <r>
    <x v="458"/>
    <x v="191"/>
    <x v="19"/>
    <s v="MJ7/18"/>
    <s v="BioLegend"/>
    <s v="120431"/>
    <x v="2"/>
    <x v="12"/>
    <s v="783RL3"/>
  </r>
  <r>
    <x v="459"/>
    <x v="41"/>
    <x v="10"/>
    <s v="X54-5/7.1"/>
    <s v="BioLegend"/>
    <s v="139323"/>
    <x v="1"/>
    <x v="9"/>
    <s v="784VL4"/>
  </r>
  <r>
    <x v="460"/>
    <x v="192"/>
    <x v="8"/>
    <s v="2B8"/>
    <s v="eBioscience"/>
    <s v="48-1171-80"/>
    <x v="2"/>
    <x v="7"/>
    <s v="785VL1"/>
  </r>
  <r>
    <x v="461"/>
    <x v="102"/>
    <x v="18"/>
    <s v="M17/4"/>
    <s v="BioLegend"/>
    <s v="101106"/>
    <x v="2"/>
    <x v="15"/>
    <s v="786BL1"/>
  </r>
  <r>
    <x v="462"/>
    <x v="2"/>
    <x v="44"/>
    <s v="M1/70"/>
    <s v="eBioscience"/>
    <s v="61-0112-82"/>
    <x v="2"/>
    <x v="27"/>
    <s v="787BL2"/>
  </r>
  <r>
    <x v="463"/>
    <x v="2"/>
    <x v="1"/>
    <s v="M1/70"/>
    <s v="BD"/>
    <n v="553312"/>
    <x v="2"/>
    <x v="0"/>
    <s v="788RL1"/>
  </r>
  <r>
    <x v="464"/>
    <x v="2"/>
    <x v="24"/>
    <s v="M1/70"/>
    <s v="BioLegend"/>
    <n v="101204"/>
    <x v="2"/>
    <x v="17"/>
    <s v="789SAV"/>
  </r>
  <r>
    <x v="465"/>
    <x v="77"/>
    <x v="11"/>
    <s v="MP6-XT22"/>
    <s v="BD Horizon"/>
    <s v="566287"/>
    <x v="1"/>
    <x v="7"/>
    <s v="790VL1"/>
  </r>
  <r>
    <x v="466"/>
    <x v="2"/>
    <x v="4"/>
    <s v="M1/70"/>
    <s v="BD"/>
    <n v="553311"/>
    <x v="2"/>
    <x v="3"/>
    <s v="791YL1"/>
  </r>
  <r>
    <x v="467"/>
    <x v="2"/>
    <x v="41"/>
    <s v="M1/70"/>
    <s v="Biolegnd"/>
    <s v="101210"/>
    <x v="2"/>
    <x v="25"/>
    <s v="792YL3"/>
  </r>
  <r>
    <x v="468"/>
    <x v="3"/>
    <x v="1"/>
    <s v="HL3"/>
    <s v="BD"/>
    <n v="550261"/>
    <x v="2"/>
    <x v="0"/>
    <s v="793RL1"/>
  </r>
  <r>
    <x v="469"/>
    <x v="3"/>
    <x v="24"/>
    <s v="N418"/>
    <s v="eBioscience"/>
    <s v="13-0114-85"/>
    <x v="2"/>
    <x v="17"/>
    <s v="794SAV"/>
  </r>
  <r>
    <x v="470"/>
    <x v="3"/>
    <x v="10"/>
    <s v="N418"/>
    <s v="BioLegend"/>
    <s v="117333"/>
    <x v="2"/>
    <x v="9"/>
    <s v="795VL4"/>
  </r>
  <r>
    <x v="471"/>
    <x v="3"/>
    <x v="4"/>
    <s v="HL3"/>
    <s v="BD"/>
    <n v="557401"/>
    <x v="2"/>
    <x v="3"/>
    <s v="796YL1"/>
  </r>
  <r>
    <x v="472"/>
    <x v="3"/>
    <x v="41"/>
    <s v="N418"/>
    <s v="Biolegnd"/>
    <s v="117316"/>
    <x v="2"/>
    <x v="25"/>
    <s v="797YL3"/>
  </r>
  <r>
    <x v="473"/>
    <x v="193"/>
    <x v="4"/>
    <s v="TM-B1"/>
    <s v="BD"/>
    <n v="553362"/>
    <x v="2"/>
    <x v="3"/>
    <s v="798YL1"/>
  </r>
  <r>
    <x v="474"/>
    <x v="194"/>
    <x v="9"/>
    <s v="I015F8"/>
    <s v="BioLegend"/>
    <s v="144805"/>
    <x v="2"/>
    <x v="8"/>
    <s v="799YL5"/>
  </r>
  <r>
    <x v="475"/>
    <x v="195"/>
    <x v="9"/>
    <s v="D7725A7"/>
    <s v="eBioscience"/>
    <s v="25-1261-82"/>
    <x v="2"/>
    <x v="8"/>
    <s v="800YL5"/>
  </r>
  <r>
    <x v="476"/>
    <x v="4"/>
    <x v="24"/>
    <s v="B12-1"/>
    <s v="BD"/>
    <n v="555288"/>
    <x v="2"/>
    <x v="17"/>
    <s v="801SAV"/>
  </r>
  <r>
    <x v="477"/>
    <x v="4"/>
    <x v="24"/>
    <s v="A7R34"/>
    <s v="eBioscience"/>
    <s v="13-1271-85"/>
    <x v="2"/>
    <x v="17"/>
    <s v="802SAV"/>
  </r>
  <r>
    <x v="478"/>
    <x v="4"/>
    <x v="4"/>
    <s v="SB/199"/>
    <s v="BD"/>
    <n v="552543"/>
    <x v="2"/>
    <x v="3"/>
    <s v="803YL1"/>
  </r>
  <r>
    <x v="479"/>
    <x v="103"/>
    <x v="41"/>
    <s v="A2F10"/>
    <s v="Invitrogen"/>
    <s v="15-1351-82"/>
    <x v="2"/>
    <x v="25"/>
    <s v="804YL3"/>
  </r>
  <r>
    <x v="480"/>
    <x v="6"/>
    <x v="24"/>
    <s v="281-2"/>
    <s v="BD"/>
    <n v="553713"/>
    <x v="2"/>
    <x v="17"/>
    <s v="805SAV"/>
  </r>
  <r>
    <x v="481"/>
    <x v="7"/>
    <x v="26"/>
    <s v="APA5 (RUO)"/>
    <s v="BD"/>
    <s v="741563"/>
    <x v="2"/>
    <x v="18"/>
    <s v="806UV6"/>
  </r>
  <r>
    <x v="482"/>
    <x v="7"/>
    <x v="11"/>
    <s v="APA5 (RUO)"/>
    <s v="BD"/>
    <s v="562774"/>
    <x v="2"/>
    <x v="7"/>
    <s v="807VL1"/>
  </r>
  <r>
    <x v="483"/>
    <x v="7"/>
    <x v="35"/>
    <s v="APA5 (RUO)"/>
    <s v="BD"/>
    <s v="740531"/>
    <x v="2"/>
    <x v="23"/>
    <s v="808VL5"/>
  </r>
  <r>
    <x v="484"/>
    <x v="196"/>
    <x v="9"/>
    <s v="TC15-12F12.2"/>
    <s v="BioLegend"/>
    <s v="115914"/>
    <x v="2"/>
    <x v="8"/>
    <s v="809YL5"/>
  </r>
  <r>
    <x v="485"/>
    <x v="104"/>
    <x v="18"/>
    <s v="1B8"/>
    <s v="Thermo Fisher Scientific"/>
    <s v="HMCD15201"/>
    <x v="2"/>
    <x v="15"/>
    <s v="810BL1"/>
  </r>
  <r>
    <x v="486"/>
    <x v="197"/>
    <x v="38"/>
    <m/>
    <s v="BD"/>
    <s v="09020D"/>
    <x v="2"/>
    <x v="24"/>
    <s v="8112NDARY"/>
  </r>
  <r>
    <x v="487"/>
    <x v="197"/>
    <x v="1"/>
    <s v="MR1"/>
    <s v="eBioscience"/>
    <s v="17-1541-82"/>
    <x v="2"/>
    <x v="0"/>
    <s v="812RL1"/>
  </r>
  <r>
    <x v="488"/>
    <x v="197"/>
    <x v="24"/>
    <s v="MR1"/>
    <s v="eBioscience"/>
    <s v="13-1541-82"/>
    <x v="2"/>
    <x v="17"/>
    <s v="813SAV"/>
  </r>
  <r>
    <x v="489"/>
    <x v="197"/>
    <x v="4"/>
    <s v="MR1"/>
    <s v="eBioscience"/>
    <s v="12-1541-83"/>
    <x v="2"/>
    <x v="3"/>
    <s v="814YL1"/>
  </r>
  <r>
    <x v="490"/>
    <x v="198"/>
    <x v="18"/>
    <s v="2.4G2"/>
    <s v="BD"/>
    <n v="553144"/>
    <x v="2"/>
    <x v="15"/>
    <s v="815BL1"/>
  </r>
  <r>
    <x v="491"/>
    <x v="199"/>
    <x v="0"/>
    <s v="4RA10"/>
    <s v="Invitrogen"/>
    <s v="51-1621-82"/>
    <x v="2"/>
    <x v="0"/>
    <s v="816RL1"/>
  </r>
  <r>
    <x v="492"/>
    <x v="200"/>
    <x v="38"/>
    <s v="R3/vPreB"/>
    <s v="BD"/>
    <n v="558271"/>
    <x v="2"/>
    <x v="24"/>
    <s v="8172NDARY"/>
  </r>
  <r>
    <x v="493"/>
    <x v="201"/>
    <x v="4"/>
    <s v="M18/2"/>
    <s v="BioLegend"/>
    <s v="101408"/>
    <x v="2"/>
    <x v="3"/>
    <s v="818YL1"/>
  </r>
  <r>
    <x v="494"/>
    <x v="9"/>
    <x v="24"/>
    <s v="CXCR3-173"/>
    <s v="BioLegend"/>
    <s v="126503"/>
    <x v="2"/>
    <x v="17"/>
    <s v="819SAV"/>
  </r>
  <r>
    <x v="495"/>
    <x v="9"/>
    <x v="7"/>
    <s v="CXCR3-173"/>
    <s v="BD"/>
    <n v="748700"/>
    <x v="2"/>
    <x v="6"/>
    <s v="820UV8"/>
  </r>
  <r>
    <x v="496"/>
    <x v="9"/>
    <x v="4"/>
    <s v="CXCR3-173"/>
    <s v="eBioscience"/>
    <s v="12-1831-82"/>
    <x v="2"/>
    <x v="3"/>
    <s v="821YL1"/>
  </r>
  <r>
    <x v="497"/>
    <x v="105"/>
    <x v="24"/>
    <m/>
    <s v="BioLegend"/>
    <n v="146516"/>
    <x v="2"/>
    <x v="17"/>
    <s v="822SAV"/>
  </r>
  <r>
    <x v="498"/>
    <x v="10"/>
    <x v="18"/>
    <s v="J252D4"/>
    <s v="BioLegend"/>
    <s v="356941"/>
    <x v="2"/>
    <x v="15"/>
    <s v="823BL1"/>
  </r>
  <r>
    <x v="499"/>
    <x v="202"/>
    <x v="11"/>
    <s v="SA051D1"/>
    <s v="BioLegend"/>
    <n v="151109"/>
    <x v="2"/>
    <x v="7"/>
    <s v="824VL1"/>
  </r>
  <r>
    <x v="500"/>
    <x v="11"/>
    <x v="38"/>
    <m/>
    <s v="BD"/>
    <s v="09651D"/>
    <x v="2"/>
    <x v="24"/>
    <s v="8252NDARY"/>
  </r>
  <r>
    <x v="501"/>
    <x v="11"/>
    <x v="45"/>
    <s v="1D3"/>
    <s v="eBioscience"/>
    <s v="94-0193-71"/>
    <x v="2"/>
    <x v="26"/>
    <s v="826ASK"/>
  </r>
  <r>
    <x v="502"/>
    <x v="11"/>
    <x v="46"/>
    <s v="1D3"/>
    <s v="eBioscience"/>
    <s v="61-0193-82"/>
    <x v="2"/>
    <x v="26"/>
    <s v="827ASK"/>
  </r>
  <r>
    <x v="503"/>
    <x v="11"/>
    <x v="18"/>
    <s v="MB19-1"/>
    <s v="eBioscience"/>
    <s v="11-0191-85"/>
    <x v="2"/>
    <x v="15"/>
    <s v="828BL1"/>
  </r>
  <r>
    <x v="504"/>
    <x v="11"/>
    <x v="13"/>
    <s v="1D3"/>
    <s v="eBioscience"/>
    <s v="56-0193-82"/>
    <x v="2"/>
    <x v="1"/>
    <s v="829RL2"/>
  </r>
  <r>
    <x v="505"/>
    <x v="11"/>
    <x v="24"/>
    <s v="1D3"/>
    <s v="BD"/>
    <n v="553784"/>
    <x v="2"/>
    <x v="17"/>
    <s v="830SAV"/>
  </r>
  <r>
    <x v="506"/>
    <x v="203"/>
    <x v="4"/>
    <s v="Nika102"/>
    <s v="Novusbio"/>
    <s v="NB100-6585PE"/>
    <x v="1"/>
    <x v="3"/>
    <s v="831YL1"/>
  </r>
  <r>
    <x v="507"/>
    <x v="11"/>
    <x v="47"/>
    <s v="1D3"/>
    <s v="eBioscience"/>
    <s v="93-0193-41"/>
    <x v="2"/>
    <x v="9"/>
    <s v="832VL4"/>
  </r>
  <r>
    <x v="508"/>
    <x v="11"/>
    <x v="4"/>
    <s v="1D3"/>
    <s v="BD"/>
    <n v="553786"/>
    <x v="2"/>
    <x v="3"/>
    <s v="833YL1"/>
  </r>
  <r>
    <x v="509"/>
    <x v="11"/>
    <x v="9"/>
    <s v="1D3"/>
    <s v="eBioscience"/>
    <s v="25-0193-82"/>
    <x v="2"/>
    <x v="8"/>
    <s v="834YL5"/>
  </r>
  <r>
    <x v="510"/>
    <x v="204"/>
    <x v="4"/>
    <s v="S15040E"/>
    <s v="BioLegend"/>
    <s v="152507"/>
    <x v="2"/>
    <x v="3"/>
    <s v="835YL1"/>
  </r>
  <r>
    <x v="511"/>
    <x v="205"/>
    <x v="11"/>
    <s v="2G12"/>
    <s v="BioLegend"/>
    <s v="131217"/>
    <x v="2"/>
    <x v="7"/>
    <s v="836VL1"/>
  </r>
  <r>
    <x v="512"/>
    <x v="205"/>
    <x v="9"/>
    <s v="2G12"/>
    <s v="BioLegend"/>
    <s v="131213"/>
    <x v="2"/>
    <x v="8"/>
    <s v="837YL5"/>
  </r>
  <r>
    <x v="513"/>
    <x v="143"/>
    <x v="24"/>
    <s v="HM-CCR5"/>
    <s v="BioLegend"/>
    <n v="107004"/>
    <x v="2"/>
    <x v="17"/>
    <s v="838SAV"/>
  </r>
  <r>
    <x v="514"/>
    <x v="143"/>
    <x v="11"/>
    <s v="C34-3448"/>
    <s v="BD"/>
    <s v="743695"/>
    <x v="2"/>
    <x v="7"/>
    <s v="839VL1"/>
  </r>
  <r>
    <x v="515"/>
    <x v="143"/>
    <x v="4"/>
    <m/>
    <s v="BD"/>
    <n v="559923"/>
    <x v="2"/>
    <x v="3"/>
    <s v="840YL1"/>
  </r>
  <r>
    <x v="516"/>
    <x v="106"/>
    <x v="0"/>
    <n v="140706"/>
    <s v="BD Pharmingen"/>
    <n v="557976"/>
    <x v="2"/>
    <x v="0"/>
    <s v="841RL1"/>
  </r>
  <r>
    <x v="517"/>
    <x v="206"/>
    <x v="5"/>
    <s v="SA214G2"/>
    <s v="BioLegend"/>
    <s v="150307"/>
    <x v="2"/>
    <x v="4"/>
    <s v="842BL3"/>
  </r>
  <r>
    <x v="518"/>
    <x v="207"/>
    <x v="0"/>
    <s v="CW-1.2"/>
    <s v="BioLegend"/>
    <s v="128708"/>
    <x v="2"/>
    <x v="0"/>
    <s v="843RL1"/>
  </r>
  <r>
    <x v="519"/>
    <x v="88"/>
    <x v="34"/>
    <m/>
    <m/>
    <m/>
    <x v="4"/>
    <x v="22"/>
    <m/>
  </r>
  <r>
    <x v="520"/>
    <x v="15"/>
    <x v="4"/>
    <s v="1B1"/>
    <s v="BioLegend"/>
    <s v="123510"/>
    <x v="2"/>
    <x v="3"/>
    <s v="845YL1"/>
  </r>
  <r>
    <x v="521"/>
    <x v="208"/>
    <x v="4"/>
    <s v="RM2.5"/>
    <s v="eBioscience"/>
    <s v="12-0021-81"/>
    <x v="2"/>
    <x v="3"/>
    <s v="846YL1"/>
  </r>
  <r>
    <x v="522"/>
    <x v="108"/>
    <x v="24"/>
    <s v="eBioL31"/>
    <s v="eBsioscience"/>
    <s v="13-2075-80"/>
    <x v="2"/>
    <x v="17"/>
    <s v="847SAV"/>
  </r>
  <r>
    <x v="523"/>
    <x v="209"/>
    <x v="8"/>
    <s v="C9B7W"/>
    <s v="eBioscience"/>
    <s v="48-2231-82"/>
    <x v="2"/>
    <x v="7"/>
    <s v="848VL1"/>
  </r>
  <r>
    <x v="524"/>
    <x v="210"/>
    <x v="4"/>
    <s v="10E5"/>
    <s v="BioLegend"/>
    <s v="128806"/>
    <x v="2"/>
    <x v="3"/>
    <s v="849YL1"/>
  </r>
  <r>
    <x v="525"/>
    <x v="18"/>
    <x v="18"/>
    <s v="B3B4"/>
    <s v="BD"/>
    <n v="553138"/>
    <x v="2"/>
    <x v="15"/>
    <s v="850BL1"/>
  </r>
  <r>
    <x v="526"/>
    <x v="18"/>
    <x v="9"/>
    <s v="B3B4"/>
    <s v="BioLegend"/>
    <n v="101614"/>
    <x v="2"/>
    <x v="8"/>
    <s v="851YL5"/>
  </r>
  <r>
    <x v="527"/>
    <x v="19"/>
    <x v="24"/>
    <s v="M1/69"/>
    <s v="BD"/>
    <n v="553260"/>
    <x v="2"/>
    <x v="17"/>
    <s v="852SAV"/>
  </r>
  <r>
    <x v="528"/>
    <x v="20"/>
    <x v="24"/>
    <s v="7D4"/>
    <s v="BD"/>
    <n v="553070"/>
    <x v="2"/>
    <x v="17"/>
    <s v="853SAV"/>
  </r>
  <r>
    <x v="529"/>
    <x v="20"/>
    <x v="4"/>
    <s v="PC61"/>
    <s v="BD"/>
    <n v="553866"/>
    <x v="2"/>
    <x v="3"/>
    <s v="854YL1"/>
  </r>
  <r>
    <x v="530"/>
    <x v="211"/>
    <x v="24"/>
    <s v="IK22/5"/>
    <s v="eBioscience"/>
    <s v="13-5952-81"/>
    <x v="2"/>
    <x v="17"/>
    <s v="855SAV"/>
  </r>
  <r>
    <x v="531"/>
    <x v="212"/>
    <x v="0"/>
    <s v="7H22-E16"/>
    <s v="eBioscience"/>
    <s v="51-5943-80"/>
    <x v="2"/>
    <x v="0"/>
    <s v="856RL1"/>
  </r>
  <r>
    <x v="532"/>
    <x v="213"/>
    <x v="18"/>
    <s v="M-T271"/>
    <s v="BioLegend"/>
    <s v="356404"/>
    <x v="2"/>
    <x v="15"/>
    <s v="857BL1"/>
  </r>
  <r>
    <x v="533"/>
    <x v="213"/>
    <x v="4"/>
    <s v="LG-3A10"/>
    <s v="BD"/>
    <n v="558754"/>
    <x v="2"/>
    <x v="3"/>
    <s v="858YL1"/>
  </r>
  <r>
    <x v="534"/>
    <x v="214"/>
    <x v="4"/>
    <s v="8F4"/>
    <s v="eBioscience"/>
    <s v="12-5956-80"/>
    <x v="2"/>
    <x v="3"/>
    <s v="859YL1"/>
  </r>
  <r>
    <x v="535"/>
    <x v="215"/>
    <x v="24"/>
    <s v="TY25"/>
    <s v="eBioscience"/>
    <s v="13-5986-81"/>
    <x v="2"/>
    <x v="17"/>
    <s v="860SAV"/>
  </r>
  <r>
    <x v="536"/>
    <x v="22"/>
    <x v="24"/>
    <s v="10F.9G2"/>
    <s v="BioLegend"/>
    <s v="124305"/>
    <x v="2"/>
    <x v="17"/>
    <s v="861SAV"/>
  </r>
  <r>
    <x v="537"/>
    <x v="216"/>
    <x v="4"/>
    <s v="HK5.3"/>
    <s v="BioLegend"/>
    <s v="107405"/>
    <x v="2"/>
    <x v="3"/>
    <s v="862YL1"/>
  </r>
  <r>
    <x v="538"/>
    <x v="112"/>
    <x v="24"/>
    <s v="7E.17G9"/>
    <s v="BD"/>
    <n v="552145"/>
    <x v="2"/>
    <x v="17"/>
    <s v="863SAV"/>
  </r>
  <r>
    <x v="539"/>
    <x v="112"/>
    <x v="4"/>
    <s v="C398.4A"/>
    <s v="eBioscience"/>
    <s v="12-9949-81"/>
    <x v="2"/>
    <x v="3"/>
    <s v="864YL1"/>
  </r>
  <r>
    <x v="540"/>
    <x v="112"/>
    <x v="41"/>
    <s v="7E.17G9"/>
    <s v="eBioscience"/>
    <s v="15-9942-82"/>
    <x v="2"/>
    <x v="25"/>
    <s v="865YL3"/>
  </r>
  <r>
    <x v="541"/>
    <x v="23"/>
    <x v="24"/>
    <s v="J43"/>
    <s v="eBioscience"/>
    <s v="13-9985-85"/>
    <x v="2"/>
    <x v="17"/>
    <s v="866SAV"/>
  </r>
  <r>
    <x v="542"/>
    <x v="217"/>
    <x v="1"/>
    <n v="37.51"/>
    <s v="eBioscience"/>
    <s v="17-0281-82"/>
    <x v="2"/>
    <x v="0"/>
    <s v="867RL1"/>
  </r>
  <r>
    <x v="543"/>
    <x v="217"/>
    <x v="24"/>
    <n v="37.51"/>
    <s v="BD"/>
    <n v="553296"/>
    <x v="2"/>
    <x v="17"/>
    <s v="868SAV"/>
  </r>
  <r>
    <x v="544"/>
    <x v="217"/>
    <x v="4"/>
    <n v="37.51"/>
    <s v="BD"/>
    <n v="553297"/>
    <x v="2"/>
    <x v="3"/>
    <s v="869YL1"/>
  </r>
  <r>
    <x v="545"/>
    <x v="218"/>
    <x v="21"/>
    <s v="HMβ1-1"/>
    <s v="BioLegend"/>
    <s v="102212"/>
    <x v="2"/>
    <x v="15"/>
    <s v="870BL1"/>
  </r>
  <r>
    <x v="546"/>
    <x v="218"/>
    <x v="1"/>
    <s v="HMb1-1"/>
    <s v="Invitrogen"/>
    <s v="17-0291-82"/>
    <x v="2"/>
    <x v="0"/>
    <s v="871RL1"/>
  </r>
  <r>
    <x v="547"/>
    <x v="218"/>
    <x v="24"/>
    <s v="Ha2/5"/>
    <s v="BD"/>
    <n v="555004"/>
    <x v="2"/>
    <x v="17"/>
    <s v="872SAV"/>
  </r>
  <r>
    <x v="548"/>
    <x v="24"/>
    <x v="21"/>
    <s v="KT3"/>
    <s v="Frandall Corp."/>
    <s v="JEB-082817"/>
    <x v="2"/>
    <x v="15"/>
    <s v="873BL1"/>
  </r>
  <r>
    <x v="549"/>
    <x v="24"/>
    <x v="7"/>
    <s v="17A2"/>
    <s v="BD OptiBuild"/>
    <s v="741982"/>
    <x v="2"/>
    <x v="6"/>
    <s v="875UV8"/>
  </r>
  <r>
    <x v="550"/>
    <x v="24"/>
    <x v="41"/>
    <s v="17A2"/>
    <s v="BD"/>
    <n v="555276"/>
    <x v="2"/>
    <x v="25"/>
    <s v="876YL3"/>
  </r>
  <r>
    <x v="551"/>
    <x v="219"/>
    <x v="24"/>
    <m/>
    <s v="BD"/>
    <s v="09802D"/>
    <x v="2"/>
    <x v="17"/>
    <s v="877SAV"/>
  </r>
  <r>
    <x v="552"/>
    <x v="219"/>
    <x v="4"/>
    <m/>
    <s v="BD"/>
    <s v="09805B"/>
    <x v="2"/>
    <x v="3"/>
    <s v="878YL1"/>
  </r>
  <r>
    <x v="553"/>
    <x v="220"/>
    <x v="37"/>
    <s v="11A10-B7"/>
    <s v="Invitrogen"/>
    <s v="50-3011-80"/>
    <x v="2"/>
    <x v="0"/>
    <s v="879RL1"/>
  </r>
  <r>
    <x v="554"/>
    <x v="25"/>
    <x v="28"/>
    <s v="MEC13.3"/>
    <s v="BD"/>
    <s v="741074"/>
    <x v="2"/>
    <x v="19"/>
    <s v="880UV3"/>
  </r>
  <r>
    <x v="555"/>
    <x v="221"/>
    <x v="9"/>
    <s v="eBio927"/>
    <s v="eBioscience"/>
    <s v="25-3172-82"/>
    <x v="2"/>
    <x v="8"/>
    <s v="881YL5"/>
  </r>
  <r>
    <x v="556"/>
    <x v="114"/>
    <x v="9"/>
    <s v="DECMA-1"/>
    <s v="BioLegend"/>
    <s v="147309"/>
    <x v="2"/>
    <x v="8"/>
    <s v="882YL5"/>
  </r>
  <r>
    <x v="557"/>
    <x v="222"/>
    <x v="11"/>
    <s v="29A1.4"/>
    <s v="BioLegend"/>
    <s v="137612"/>
    <x v="2"/>
    <x v="7"/>
    <s v="883VL1"/>
  </r>
  <r>
    <x v="558"/>
    <x v="223"/>
    <x v="24"/>
    <s v="RAM34"/>
    <s v="BD"/>
    <s v="09432D"/>
    <x v="2"/>
    <x v="17"/>
    <s v="884SAV"/>
  </r>
  <r>
    <x v="559"/>
    <x v="224"/>
    <x v="1"/>
    <s v="HM36"/>
    <s v="BioLegend"/>
    <s v="102612"/>
    <x v="2"/>
    <x v="0"/>
    <s v="885RL1"/>
  </r>
  <r>
    <x v="560"/>
    <x v="29"/>
    <x v="18"/>
    <s v="NIMR5"/>
    <s v="Southern Biotech"/>
    <s v="1635-02"/>
    <x v="2"/>
    <x v="15"/>
    <s v="886BL1"/>
  </r>
  <r>
    <x v="561"/>
    <x v="29"/>
    <x v="1"/>
    <n v="90"/>
    <s v="eBioscience"/>
    <s v="17-0381-82"/>
    <x v="2"/>
    <x v="0"/>
    <s v="887RL1"/>
  </r>
  <r>
    <x v="562"/>
    <x v="29"/>
    <x v="24"/>
    <s v="NIMR5"/>
    <s v="Southern Biotech"/>
    <s v="1635-08"/>
    <x v="2"/>
    <x v="17"/>
    <s v="888SAV"/>
  </r>
  <r>
    <x v="563"/>
    <x v="29"/>
    <x v="4"/>
    <n v="90"/>
    <s v="BioLegend"/>
    <s v="102708"/>
    <x v="2"/>
    <x v="3"/>
    <s v="889YL1"/>
  </r>
  <r>
    <x v="564"/>
    <x v="30"/>
    <x v="24"/>
    <s v="145-2C11"/>
    <s v="eBioscience"/>
    <s v="13-0031-81"/>
    <x v="2"/>
    <x v="17"/>
    <s v="890SAV"/>
  </r>
  <r>
    <x v="565"/>
    <x v="30"/>
    <x v="4"/>
    <s v="500A2"/>
    <s v="BD"/>
    <n v="553240"/>
    <x v="1"/>
    <x v="3"/>
    <s v="891YL1"/>
  </r>
  <r>
    <x v="566"/>
    <x v="117"/>
    <x v="41"/>
    <s v="1C10"/>
    <s v="eBioscience"/>
    <s v="15-0401-82"/>
    <x v="2"/>
    <x v="25"/>
    <s v="892YL3"/>
  </r>
  <r>
    <x v="567"/>
    <x v="35"/>
    <x v="4"/>
    <s v="IM7"/>
    <s v="eBioscience"/>
    <s v="12-04441-83"/>
    <x v="2"/>
    <x v="3"/>
    <s v="893YL1"/>
  </r>
  <r>
    <x v="568"/>
    <x v="225"/>
    <x v="8"/>
    <s v="30-F11"/>
    <s v="Invitrogen"/>
    <s v="48-0451-82"/>
    <x v="2"/>
    <x v="7"/>
    <s v="894VL1"/>
  </r>
  <r>
    <x v="569"/>
    <x v="36"/>
    <x v="24"/>
    <s v="A20"/>
    <s v="BD"/>
    <n v="553774"/>
    <x v="2"/>
    <x v="17"/>
    <s v="895SAV"/>
  </r>
  <r>
    <x v="570"/>
    <x v="37"/>
    <x v="24"/>
    <n v="104"/>
    <s v="BD"/>
    <n v="553771"/>
    <x v="2"/>
    <x v="17"/>
    <s v="896SAV"/>
  </r>
  <r>
    <x v="571"/>
    <x v="38"/>
    <x v="48"/>
    <s v="RA3-6B2"/>
    <s v="BD"/>
    <s v="01188A"/>
    <x v="2"/>
    <x v="26"/>
    <s v="897ASK"/>
  </r>
  <r>
    <x v="572"/>
    <x v="38"/>
    <x v="21"/>
    <s v="RA3-6B2"/>
    <s v="Frandall Corp."/>
    <s v="JEB-101619"/>
    <x v="2"/>
    <x v="15"/>
    <s v="898BL1"/>
  </r>
  <r>
    <x v="573"/>
    <x v="38"/>
    <x v="0"/>
    <s v="RA3-6B2"/>
    <s v="Frandall Corp."/>
    <s v="JEB-040418"/>
    <x v="2"/>
    <x v="0"/>
    <s v="899RL1"/>
  </r>
  <r>
    <x v="574"/>
    <x v="38"/>
    <x v="28"/>
    <s v="104"/>
    <s v="BD"/>
    <s v="741092"/>
    <x v="2"/>
    <x v="19"/>
    <s v="900UV3"/>
  </r>
  <r>
    <x v="575"/>
    <x v="38"/>
    <x v="8"/>
    <s v="RA3-6B2"/>
    <s v="eBioscience"/>
    <s v="48-0452-82"/>
    <x v="2"/>
    <x v="7"/>
    <s v="901VL1"/>
  </r>
  <r>
    <x v="576"/>
    <x v="38"/>
    <x v="39"/>
    <s v="RA3-6B2"/>
    <s v="Invitrogen"/>
    <s v="RM2630"/>
    <x v="2"/>
    <x v="5"/>
    <s v="902VL2"/>
  </r>
  <r>
    <x v="577"/>
    <x v="38"/>
    <x v="4"/>
    <s v="RA3-6B2"/>
    <s v="BD"/>
    <n v="553090"/>
    <x v="2"/>
    <x v="3"/>
    <s v="903YL1"/>
  </r>
  <r>
    <x v="578"/>
    <x v="226"/>
    <x v="18"/>
    <s v="miap301"/>
    <s v="BioLegend"/>
    <s v="127503"/>
    <x v="2"/>
    <x v="15"/>
    <s v="904BL1"/>
  </r>
  <r>
    <x v="579"/>
    <x v="227"/>
    <x v="15"/>
    <s v="HMa1"/>
    <s v="BioLegend"/>
    <s v="142610"/>
    <x v="2"/>
    <x v="12"/>
    <s v="905RL3"/>
  </r>
  <r>
    <x v="580"/>
    <x v="228"/>
    <x v="5"/>
    <s v="DX5"/>
    <s v="BioLegend"/>
    <s v="108916"/>
    <x v="2"/>
    <x v="4"/>
    <s v="906BL3"/>
  </r>
  <r>
    <x v="581"/>
    <x v="228"/>
    <x v="1"/>
    <s v="DX5"/>
    <s v="eBioscience"/>
    <s v="17-5971-82"/>
    <x v="2"/>
    <x v="0"/>
    <s v="907RL1"/>
  </r>
  <r>
    <x v="582"/>
    <x v="228"/>
    <x v="24"/>
    <s v="DX5"/>
    <s v="BD"/>
    <n v="553856"/>
    <x v="2"/>
    <x v="17"/>
    <s v="908SAV"/>
  </r>
  <r>
    <x v="583"/>
    <x v="228"/>
    <x v="4"/>
    <s v="DX5"/>
    <s v="eBioscience"/>
    <s v="12-5971-82"/>
    <x v="2"/>
    <x v="3"/>
    <s v="909YL1"/>
  </r>
  <r>
    <x v="584"/>
    <x v="228"/>
    <x v="9"/>
    <s v="DX5"/>
    <s v="eBioscience"/>
    <s v="25-5971-82"/>
    <x v="2"/>
    <x v="8"/>
    <s v="910YL5"/>
  </r>
  <r>
    <x v="585"/>
    <x v="229"/>
    <x v="18"/>
    <s v="R1-2"/>
    <s v="BD"/>
    <n v="553156"/>
    <x v="2"/>
    <x v="15"/>
    <s v="911BL1"/>
  </r>
  <r>
    <x v="586"/>
    <x v="229"/>
    <x v="4"/>
    <s v="9C10 (MFR4.B)"/>
    <s v="BD Pharmingen"/>
    <s v="557420"/>
    <x v="2"/>
    <x v="3"/>
    <s v="912YL1"/>
  </r>
  <r>
    <x v="587"/>
    <x v="229"/>
    <x v="9"/>
    <s v="R1-2"/>
    <s v="BioLegend"/>
    <s v="103618"/>
    <x v="2"/>
    <x v="8"/>
    <s v="913YL5"/>
  </r>
  <r>
    <x v="588"/>
    <x v="39"/>
    <x v="24"/>
    <s v="53-7.3"/>
    <s v="BD"/>
    <n v="553018"/>
    <x v="2"/>
    <x v="17"/>
    <s v="914SAV"/>
  </r>
  <r>
    <x v="589"/>
    <x v="230"/>
    <x v="24"/>
    <s v="3E2"/>
    <s v="BD"/>
    <n v="553251"/>
    <x v="2"/>
    <x v="17"/>
    <s v="915SAV"/>
  </r>
  <r>
    <x v="590"/>
    <x v="230"/>
    <x v="30"/>
    <s v="3E2"/>
    <s v="BD Horizon"/>
    <s v="563628"/>
    <x v="2"/>
    <x v="5"/>
    <s v="916VL2"/>
  </r>
  <r>
    <x v="591"/>
    <x v="230"/>
    <x v="4"/>
    <s v="3E2"/>
    <s v="BD"/>
    <n v="553253"/>
    <x v="2"/>
    <x v="3"/>
    <s v="917YL1"/>
  </r>
  <r>
    <x v="592"/>
    <x v="231"/>
    <x v="24"/>
    <s v="FR70"/>
    <s v="BD Biosciences"/>
    <s v="555285"/>
    <x v="2"/>
    <x v="17"/>
    <s v="918SAV"/>
  </r>
  <r>
    <x v="593"/>
    <x v="231"/>
    <x v="24"/>
    <s v="FR70"/>
    <s v="eBioscience"/>
    <s v="13-0701-85"/>
    <x v="2"/>
    <x v="17"/>
    <s v="919SAV"/>
  </r>
  <r>
    <x v="594"/>
    <x v="176"/>
    <x v="18"/>
    <s v="RMG2Aa-62"/>
    <s v="BioLegend"/>
    <s v="407105"/>
    <x v="2"/>
    <x v="15"/>
    <s v="920BL1"/>
  </r>
  <r>
    <x v="595"/>
    <x v="43"/>
    <x v="49"/>
    <s v="TY/23"/>
    <s v="BioLegend"/>
    <s v="127234"/>
    <x v="2"/>
    <x v="26"/>
    <s v="921ASK"/>
  </r>
  <r>
    <x v="596"/>
    <x v="43"/>
    <x v="32"/>
    <s v="TY/23"/>
    <s v="BD"/>
    <s v="561544"/>
    <x v="2"/>
    <x v="7"/>
    <s v="922VL1"/>
  </r>
  <r>
    <x v="597"/>
    <x v="43"/>
    <x v="4"/>
    <s v="TY/23"/>
    <s v="BD"/>
    <s v="550741"/>
    <x v="2"/>
    <x v="3"/>
    <s v="923YL1"/>
  </r>
  <r>
    <x v="598"/>
    <x v="119"/>
    <x v="0"/>
    <s v="16-10A1"/>
    <s v="BioLegend"/>
    <n v="104718"/>
    <x v="2"/>
    <x v="0"/>
    <s v="924RL1"/>
  </r>
  <r>
    <x v="599"/>
    <x v="119"/>
    <x v="24"/>
    <s v="16-10A1"/>
    <s v="eBioscience"/>
    <s v="13-0801-82"/>
    <x v="2"/>
    <x v="17"/>
    <s v="925SAV"/>
  </r>
  <r>
    <x v="600"/>
    <x v="232"/>
    <x v="18"/>
    <s v="Michel-17"/>
    <s v="eBioscience"/>
    <s v="11-0831-82"/>
    <x v="2"/>
    <x v="15"/>
    <s v="926BL1"/>
  </r>
  <r>
    <x v="601"/>
    <x v="44"/>
    <x v="18"/>
    <s v="GL1"/>
    <s v="BD"/>
    <n v="553691"/>
    <x v="2"/>
    <x v="15"/>
    <s v="927BL1"/>
  </r>
  <r>
    <x v="602"/>
    <x v="44"/>
    <x v="24"/>
    <s v="GL1"/>
    <s v="BD"/>
    <n v="553690"/>
    <x v="2"/>
    <x v="17"/>
    <s v="928SAV"/>
  </r>
  <r>
    <x v="603"/>
    <x v="233"/>
    <x v="1"/>
    <s v="768319"/>
    <s v="R&amp;D Systems"/>
    <s v="IC7578A"/>
    <x v="2"/>
    <x v="0"/>
    <s v="929RL1"/>
  </r>
  <r>
    <x v="604"/>
    <x v="45"/>
    <x v="24"/>
    <s v="53-6.7"/>
    <s v="BioLegend"/>
    <s v="100704"/>
    <x v="2"/>
    <x v="17"/>
    <s v="930SAV"/>
  </r>
  <r>
    <x v="605"/>
    <x v="45"/>
    <x v="39"/>
    <s v="53-6.7"/>
    <s v="Invitrogen"/>
    <s v="MCD0830"/>
    <x v="2"/>
    <x v="5"/>
    <s v="931VL2"/>
  </r>
  <r>
    <x v="606"/>
    <x v="234"/>
    <x v="24"/>
    <s v="KMC8"/>
    <s v="BD"/>
    <n v="558749"/>
    <x v="2"/>
    <x v="17"/>
    <s v="932SAV"/>
  </r>
  <r>
    <x v="607"/>
    <x v="120"/>
    <x v="18"/>
    <s v="HIS51"/>
    <s v="BD"/>
    <n v="554894"/>
    <x v="2"/>
    <x v="15"/>
    <s v="933BL1"/>
  </r>
  <r>
    <x v="608"/>
    <x v="120"/>
    <x v="5"/>
    <s v="HIS51"/>
    <s v="eBiosciences"/>
    <s v="45-0900-80"/>
    <x v="2"/>
    <x v="4"/>
    <s v="934BL3"/>
  </r>
  <r>
    <x v="609"/>
    <x v="120"/>
    <x v="4"/>
    <s v="OX-7"/>
    <s v="BD"/>
    <n v="554898"/>
    <x v="2"/>
    <x v="3"/>
    <s v="935YL1"/>
  </r>
  <r>
    <x v="610"/>
    <x v="235"/>
    <x v="18"/>
    <s v="53-2.1"/>
    <s v="eBioscience"/>
    <s v="11-0902-85"/>
    <x v="2"/>
    <x v="15"/>
    <s v="936BL1"/>
  </r>
  <r>
    <x v="611"/>
    <x v="235"/>
    <x v="1"/>
    <s v="53-2.1"/>
    <s v="BD"/>
    <n v="553007"/>
    <x v="2"/>
    <x v="0"/>
    <s v="937RL1"/>
  </r>
  <r>
    <x v="612"/>
    <x v="235"/>
    <x v="24"/>
    <s v="53-2.1"/>
    <s v="BD"/>
    <n v="553002"/>
    <x v="2"/>
    <x v="17"/>
    <s v="938SAV"/>
  </r>
  <r>
    <x v="613"/>
    <x v="235"/>
    <x v="17"/>
    <s v="53-2.1"/>
    <s v="BD"/>
    <s v="741701"/>
    <x v="2"/>
    <x v="14"/>
    <s v="939UV7"/>
  </r>
  <r>
    <x v="614"/>
    <x v="235"/>
    <x v="4"/>
    <s v="53-2.1"/>
    <s v="BD"/>
    <n v="553006"/>
    <x v="2"/>
    <x v="3"/>
    <s v="940YL1"/>
  </r>
  <r>
    <x v="615"/>
    <x v="46"/>
    <x v="18"/>
    <s v="AA4.1"/>
    <s v="eBioscience"/>
    <s v="11-5892-82"/>
    <x v="2"/>
    <x v="15"/>
    <s v="941BL1"/>
  </r>
  <r>
    <x v="616"/>
    <x v="46"/>
    <x v="5"/>
    <s v="AA4.1"/>
    <s v="Biolegend"/>
    <s v="136512"/>
    <x v="2"/>
    <x v="4"/>
    <s v="942BL3"/>
  </r>
  <r>
    <x v="617"/>
    <x v="46"/>
    <x v="24"/>
    <s v="AA4.1"/>
    <s v="eBioscience"/>
    <s v="13-5892-82"/>
    <x v="2"/>
    <x v="17"/>
    <s v="943SAV"/>
  </r>
  <r>
    <x v="618"/>
    <x v="47"/>
    <x v="24"/>
    <s v="Jo2"/>
    <s v="BD Pharmingen"/>
    <s v="554256"/>
    <x v="2"/>
    <x v="17"/>
    <s v="944SAV"/>
  </r>
  <r>
    <x v="619"/>
    <x v="236"/>
    <x v="24"/>
    <s v="Polyclonal"/>
    <s v="Bioss"/>
    <s v="bs-2543R-Biotin"/>
    <x v="2"/>
    <x v="17"/>
    <s v="945SAV"/>
  </r>
  <r>
    <x v="620"/>
    <x v="122"/>
    <x v="4"/>
    <s v="7H11"/>
    <s v="BioLegend"/>
    <s v="143503"/>
    <x v="2"/>
    <x v="3"/>
    <s v="946YL1"/>
  </r>
  <r>
    <x v="621"/>
    <x v="82"/>
    <x v="4"/>
    <s v="SA011F11"/>
    <s v="BioLegend"/>
    <s v="149005"/>
    <x v="1"/>
    <x v="3"/>
    <s v="947YL1"/>
  </r>
  <r>
    <x v="622"/>
    <x v="237"/>
    <x v="4"/>
    <s v="12-81"/>
    <s v="BD Pharmingen"/>
    <s v="566740"/>
    <x v="2"/>
    <x v="3"/>
    <s v="948YL1"/>
  </r>
  <r>
    <x v="623"/>
    <x v="238"/>
    <x v="4"/>
    <s v="MIG-2F5.5 "/>
    <s v="BioLegend"/>
    <n v="515603"/>
    <x v="2"/>
    <x v="3"/>
    <s v="949YL1"/>
  </r>
  <r>
    <x v="624"/>
    <x v="239"/>
    <x v="4"/>
    <s v="11G8"/>
    <s v="R&amp;D Systems"/>
    <s v="FAB4227P"/>
    <x v="2"/>
    <x v="3"/>
    <s v="950YL1"/>
  </r>
  <r>
    <x v="625"/>
    <x v="240"/>
    <x v="1"/>
    <s v="33D1"/>
    <s v="BioLegend"/>
    <n v="124913"/>
    <x v="2"/>
    <x v="0"/>
    <s v="951RL1"/>
  </r>
  <r>
    <x v="626"/>
    <x v="241"/>
    <x v="24"/>
    <s v="eBioY-Ae"/>
    <s v="eBioscience"/>
    <s v="13-5741"/>
    <x v="2"/>
    <x v="17"/>
    <s v="952SAV"/>
  </r>
  <r>
    <x v="627"/>
    <x v="242"/>
    <x v="22"/>
    <s v="Dan11mag"/>
    <s v="eBioscience"/>
    <s v="46-4875-80"/>
    <x v="2"/>
    <x v="16"/>
    <s v="953BL4"/>
  </r>
  <r>
    <x v="628"/>
    <x v="242"/>
    <x v="9"/>
    <s v="Dan11mag"/>
    <s v="eBioscience"/>
    <s v="25-4875-82"/>
    <x v="2"/>
    <x v="8"/>
    <s v="954YL5"/>
  </r>
  <r>
    <x v="629"/>
    <x v="53"/>
    <x v="41"/>
    <s v="BM8"/>
    <s v="BioLegend"/>
    <s v="123112"/>
    <x v="2"/>
    <x v="25"/>
    <s v="955YL3"/>
  </r>
  <r>
    <x v="630"/>
    <x v="243"/>
    <x v="18"/>
    <s v="Polyclonal"/>
    <s v="Biorbyt"/>
    <s v="orb102576"/>
    <x v="2"/>
    <x v="15"/>
    <s v="956BL1"/>
  </r>
  <r>
    <x v="631"/>
    <x v="123"/>
    <x v="24"/>
    <s v="Mar1"/>
    <s v="eBioscience"/>
    <s v="13-5898-85"/>
    <x v="2"/>
    <x v="17"/>
    <s v="957SAV"/>
  </r>
  <r>
    <x v="632"/>
    <x v="54"/>
    <x v="24"/>
    <s v="FJK-16s"/>
    <s v="eBioscience"/>
    <s v="13-5773-82"/>
    <x v="2"/>
    <x v="17"/>
    <s v="958SAV"/>
  </r>
  <r>
    <x v="633"/>
    <x v="55"/>
    <x v="18"/>
    <m/>
    <s v="BD Pharmingen"/>
    <s v="553666"/>
    <x v="2"/>
    <x v="15"/>
    <s v="959BL1"/>
  </r>
  <r>
    <x v="634"/>
    <x v="244"/>
    <x v="1"/>
    <s v="SF1-1.1"/>
    <s v="BioLegend"/>
    <s v="116620"/>
    <x v="2"/>
    <x v="0"/>
    <s v="960RL1"/>
  </r>
  <r>
    <x v="635"/>
    <x v="244"/>
    <x v="24"/>
    <s v="AF6-88.5.5.3"/>
    <s v="eBioscience"/>
    <s v="13-5958-52"/>
    <x v="2"/>
    <x v="17"/>
    <s v="961SAV"/>
  </r>
  <r>
    <x v="636"/>
    <x v="245"/>
    <x v="20"/>
    <s v="HTK888"/>
    <s v="BioLegend"/>
    <s v="400925"/>
    <x v="2"/>
    <x v="7"/>
    <s v="962VL1"/>
  </r>
  <r>
    <x v="637"/>
    <x v="245"/>
    <x v="4"/>
    <s v="eBio299Arm"/>
    <s v="eBioscience"/>
    <s v="12-4888-81"/>
    <x v="2"/>
    <x v="3"/>
    <s v="963YL1"/>
  </r>
  <r>
    <x v="638"/>
    <x v="246"/>
    <x v="0"/>
    <s v="C46"/>
    <s v="BD"/>
    <s v="564470"/>
    <x v="2"/>
    <x v="0"/>
    <s v="964RL1"/>
  </r>
  <r>
    <x v="639"/>
    <x v="59"/>
    <x v="15"/>
    <s v="M5 / 114.15.3"/>
    <s v="Biolegend"/>
    <s v="107651"/>
    <x v="2"/>
    <x v="12"/>
    <s v="965RL3"/>
  </r>
  <r>
    <x v="640"/>
    <x v="88"/>
    <x v="34"/>
    <m/>
    <m/>
    <m/>
    <x v="4"/>
    <x v="22"/>
    <m/>
  </r>
  <r>
    <x v="641"/>
    <x v="59"/>
    <x v="50"/>
    <s v="M5 / 114.15.2"/>
    <s v="invitrogen"/>
    <s v="65-5321-82"/>
    <x v="2"/>
    <x v="23"/>
    <s v="967VL5"/>
  </r>
  <r>
    <x v="642"/>
    <x v="60"/>
    <x v="24"/>
    <s v="Af6-120.1"/>
    <s v="BD"/>
    <s v="553550"/>
    <x v="2"/>
    <x v="17"/>
    <s v="968SAV"/>
  </r>
  <r>
    <x v="643"/>
    <x v="247"/>
    <x v="4"/>
    <s v="AMS-32.1"/>
    <s v="BD"/>
    <s v="553548"/>
    <x v="2"/>
    <x v="3"/>
    <s v="969YL1"/>
  </r>
  <r>
    <x v="644"/>
    <x v="248"/>
    <x v="18"/>
    <m/>
    <s v="BD"/>
    <s v="06034D"/>
    <x v="2"/>
    <x v="15"/>
    <s v="970BL1"/>
  </r>
  <r>
    <x v="645"/>
    <x v="249"/>
    <x v="24"/>
    <m/>
    <s v="BD"/>
    <s v="06062D"/>
    <x v="2"/>
    <x v="17"/>
    <s v="971SAV"/>
  </r>
  <r>
    <x v="646"/>
    <x v="250"/>
    <x v="18"/>
    <m/>
    <s v="BD"/>
    <s v="06024D"/>
    <x v="2"/>
    <x v="15"/>
    <s v="972BL1"/>
  </r>
  <r>
    <x v="647"/>
    <x v="251"/>
    <x v="0"/>
    <s v="AW3.18.14"/>
    <s v="Bea"/>
    <s v="040714"/>
    <x v="2"/>
    <x v="0"/>
    <s v="973RL1"/>
  </r>
  <r>
    <x v="648"/>
    <x v="252"/>
    <x v="8"/>
    <s v="ILCID2"/>
    <s v="Invitrogen"/>
    <s v="48-9475-82"/>
    <x v="2"/>
    <x v="7"/>
    <s v="974VL1"/>
  </r>
  <r>
    <x v="649"/>
    <x v="253"/>
    <x v="4"/>
    <s v="S30-778"/>
    <s v="BD Pharmingen"/>
    <s v="564564"/>
    <x v="2"/>
    <x v="3"/>
    <s v="975YL1"/>
  </r>
  <r>
    <x v="650"/>
    <x v="61"/>
    <x v="38"/>
    <m/>
    <s v="BD"/>
    <n v="551216"/>
    <x v="2"/>
    <x v="24"/>
    <s v="9762NDARY"/>
  </r>
  <r>
    <x v="651"/>
    <x v="254"/>
    <x v="21"/>
    <s v="JES5-16E3"/>
    <s v="BioLegend"/>
    <s v="505013"/>
    <x v="1"/>
    <x v="15"/>
    <s v="977BL1"/>
  </r>
  <r>
    <x v="652"/>
    <x v="254"/>
    <x v="1"/>
    <m/>
    <s v="BD"/>
    <n v="554468"/>
    <x v="2"/>
    <x v="0"/>
    <s v="978RL1"/>
  </r>
  <r>
    <x v="653"/>
    <x v="254"/>
    <x v="24"/>
    <m/>
    <s v="BD"/>
    <n v="554465"/>
    <x v="2"/>
    <x v="17"/>
    <s v="979SAV"/>
  </r>
  <r>
    <x v="654"/>
    <x v="254"/>
    <x v="4"/>
    <s v="JESS-16E3"/>
    <s v="eBioscience"/>
    <s v="12-7101-81"/>
    <x v="2"/>
    <x v="3"/>
    <s v="980YL1"/>
  </r>
  <r>
    <x v="655"/>
    <x v="255"/>
    <x v="4"/>
    <s v="eBio13A"/>
    <s v="eBioscience"/>
    <s v="12-7133-82"/>
    <x v="2"/>
    <x v="3"/>
    <s v="981YL1"/>
  </r>
  <r>
    <x v="656"/>
    <x v="255"/>
    <x v="9"/>
    <s v="eBio13A"/>
    <s v="eBioscience"/>
    <s v="25-7133-82"/>
    <x v="2"/>
    <x v="8"/>
    <s v="982YL5"/>
  </r>
  <r>
    <x v="657"/>
    <x v="62"/>
    <x v="1"/>
    <s v="TC11-18H10.1"/>
    <s v="BioLegend"/>
    <n v="506916"/>
    <x v="2"/>
    <x v="0"/>
    <s v="983RL1"/>
  </r>
  <r>
    <x v="658"/>
    <x v="62"/>
    <x v="4"/>
    <s v="TC11-18H10.1"/>
    <s v="BD Bioscience"/>
    <s v="559502"/>
    <x v="2"/>
    <x v="3"/>
    <s v="984YL1"/>
  </r>
  <r>
    <x v="659"/>
    <x v="256"/>
    <x v="1"/>
    <s v="FFA21"/>
    <s v="Invitrogen"/>
    <s v="17-7211-82"/>
    <x v="2"/>
    <x v="0"/>
    <s v="985RL1"/>
  </r>
  <r>
    <x v="660"/>
    <x v="256"/>
    <x v="4"/>
    <s v="FFA21"/>
    <s v="eBioscience"/>
    <s v="12-7211-82"/>
    <x v="2"/>
    <x v="3"/>
    <s v="986YL1"/>
  </r>
  <r>
    <x v="661"/>
    <x v="257"/>
    <x v="1"/>
    <s v="496514"/>
    <s v="R&amp;D Systems"/>
    <s v="FAB42941A"/>
    <x v="2"/>
    <x v="0"/>
    <s v="987RL1"/>
  </r>
  <r>
    <x v="662"/>
    <x v="258"/>
    <x v="1"/>
    <s v="11B11"/>
    <s v="BD"/>
    <n v="554436"/>
    <x v="2"/>
    <x v="0"/>
    <s v="988RL1"/>
  </r>
  <r>
    <x v="663"/>
    <x v="258"/>
    <x v="1"/>
    <s v="11B11"/>
    <s v="Invitrogen"/>
    <s v="17-7041-82"/>
    <x v="2"/>
    <x v="0"/>
    <s v="989RL1"/>
  </r>
  <r>
    <x v="664"/>
    <x v="258"/>
    <x v="24"/>
    <s v="BVD6-24G2"/>
    <s v="BD"/>
    <n v="554390"/>
    <x v="2"/>
    <x v="17"/>
    <s v="990SAV"/>
  </r>
  <r>
    <x v="665"/>
    <x v="258"/>
    <x v="4"/>
    <s v="11B11"/>
    <s v="BD"/>
    <n v="554435"/>
    <x v="2"/>
    <x v="3"/>
    <s v="991YL1"/>
  </r>
  <r>
    <x v="666"/>
    <x v="133"/>
    <x v="24"/>
    <s v="TRFK4"/>
    <s v="BD"/>
    <n v="554397"/>
    <x v="2"/>
    <x v="17"/>
    <s v="992SAV"/>
  </r>
  <r>
    <x v="667"/>
    <x v="92"/>
    <x v="22"/>
    <s v="MP5-20F3"/>
    <s v="eBioscience"/>
    <s v="46-7061-80"/>
    <x v="2"/>
    <x v="16"/>
    <s v="993BL4"/>
  </r>
  <r>
    <x v="668"/>
    <x v="259"/>
    <x v="1"/>
    <s v="RM9A4"/>
    <s v="BioLegend"/>
    <n v="514105"/>
    <x v="2"/>
    <x v="0"/>
    <s v="994RL1"/>
  </r>
  <r>
    <x v="669"/>
    <x v="259"/>
    <x v="4"/>
    <s v="RM9A4"/>
    <s v="BioLegend"/>
    <n v="514103"/>
    <x v="2"/>
    <x v="3"/>
    <s v="995YL1"/>
  </r>
  <r>
    <x v="670"/>
    <x v="260"/>
    <x v="4"/>
    <s v="CXNFT"/>
    <s v="invitrogen"/>
    <s v="12-5920-82"/>
    <x v="2"/>
    <x v="3"/>
    <s v="996YL1"/>
  </r>
  <r>
    <x v="671"/>
    <x v="134"/>
    <x v="0"/>
    <s v="IRF4.3E4"/>
    <s v="BioLegend"/>
    <s v="646408"/>
    <x v="2"/>
    <x v="0"/>
    <s v="997RL1"/>
  </r>
  <r>
    <x v="672"/>
    <x v="261"/>
    <x v="4"/>
    <m/>
    <s v="BD"/>
    <n v="553811"/>
    <x v="2"/>
    <x v="3"/>
    <s v="998YL1"/>
  </r>
  <r>
    <x v="673"/>
    <x v="262"/>
    <x v="51"/>
    <s v="1A8"/>
    <s v="BD"/>
    <s v="566453"/>
    <x v="2"/>
    <x v="4"/>
    <s v="999BL3"/>
  </r>
  <r>
    <x v="674"/>
    <x v="262"/>
    <x v="24"/>
    <s v="1A8"/>
    <s v="BioLegend"/>
    <s v="127603"/>
    <x v="2"/>
    <x v="17"/>
    <s v="1000SAV"/>
  </r>
  <r>
    <x v="675"/>
    <x v="263"/>
    <x v="28"/>
    <s v="13G3"/>
    <s v="BD"/>
    <s v="750046"/>
    <x v="2"/>
    <x v="19"/>
    <s v="1001UV3"/>
  </r>
  <r>
    <x v="676"/>
    <x v="264"/>
    <x v="24"/>
    <s v="7/4"/>
    <s v="Serotec"/>
    <s v="MCA771B"/>
    <x v="2"/>
    <x v="17"/>
    <s v="1002SAV"/>
  </r>
  <r>
    <x v="677"/>
    <x v="137"/>
    <x v="18"/>
    <s v="RB6-8C5"/>
    <s v="BD"/>
    <s v="553126 and 553127"/>
    <x v="2"/>
    <x v="15"/>
    <s v="1003BL1"/>
  </r>
  <r>
    <x v="678"/>
    <x v="137"/>
    <x v="1"/>
    <s v="RB6-8C5"/>
    <s v="BioLegend"/>
    <s v="108411"/>
    <x v="2"/>
    <x v="0"/>
    <s v="1004RL1"/>
  </r>
  <r>
    <x v="679"/>
    <x v="137"/>
    <x v="41"/>
    <s v="RB6-8C5"/>
    <s v="BioLegend"/>
    <s v="108410"/>
    <x v="2"/>
    <x v="25"/>
    <s v="1005YL3"/>
  </r>
  <r>
    <x v="680"/>
    <x v="138"/>
    <x v="24"/>
    <s v="ALY7"/>
    <s v="eBioscience"/>
    <s v="13-0443-82"/>
    <x v="2"/>
    <x v="17"/>
    <s v="1006SAV"/>
  </r>
  <r>
    <x v="681"/>
    <x v="265"/>
    <x v="38"/>
    <m/>
    <s v="BD"/>
    <s v="557079"/>
    <x v="2"/>
    <x v="24"/>
    <s v="10072NDARY"/>
  </r>
  <r>
    <x v="682"/>
    <x v="266"/>
    <x v="21"/>
    <m/>
    <s v="BD"/>
    <s v="557782"/>
    <x v="2"/>
    <x v="15"/>
    <s v="1008BL1"/>
  </r>
  <r>
    <x v="683"/>
    <x v="266"/>
    <x v="1"/>
    <s v="MOPC-21"/>
    <s v="BioLegend"/>
    <s v="400119"/>
    <x v="2"/>
    <x v="0"/>
    <s v="1009RL1"/>
  </r>
  <r>
    <x v="684"/>
    <x v="267"/>
    <x v="38"/>
    <s v="27-35"/>
    <s v="BD"/>
    <s v="555740"/>
    <x v="2"/>
    <x v="24"/>
    <s v="10102NDARY"/>
  </r>
  <r>
    <x v="685"/>
    <x v="72"/>
    <x v="18"/>
    <s v="PK136"/>
    <s v="eBioscience"/>
    <s v="11-5941-85"/>
    <x v="2"/>
    <x v="15"/>
    <s v="1011BL1"/>
  </r>
  <r>
    <x v="686"/>
    <x v="72"/>
    <x v="4"/>
    <s v="PK136"/>
    <s v="BD"/>
    <n v="553165"/>
    <x v="2"/>
    <x v="3"/>
    <s v="1012YL1"/>
  </r>
  <r>
    <x v="687"/>
    <x v="72"/>
    <x v="41"/>
    <s v="PK136"/>
    <s v="BioLegend"/>
    <s v="108716"/>
    <x v="2"/>
    <x v="25"/>
    <s v="1013YL3"/>
  </r>
  <r>
    <x v="688"/>
    <x v="268"/>
    <x v="4"/>
    <m/>
    <s v="Santa Cruz"/>
    <s v="sc-7271"/>
    <x v="2"/>
    <x v="3"/>
    <s v="1014YL1"/>
  </r>
  <r>
    <x v="689"/>
    <x v="269"/>
    <x v="4"/>
    <s v="HMN1-12"/>
    <s v="BioLegend"/>
    <s v="130607"/>
    <x v="2"/>
    <x v="3"/>
    <s v="1015YL1"/>
  </r>
  <r>
    <x v="690"/>
    <x v="270"/>
    <x v="4"/>
    <s v="HMN2-35"/>
    <s v="BioLegend"/>
    <s v="130707"/>
    <x v="2"/>
    <x v="3"/>
    <s v="1016YL1"/>
  </r>
  <r>
    <x v="691"/>
    <x v="271"/>
    <x v="24"/>
    <s v="RM134L"/>
    <s v="BD"/>
    <n v="559798"/>
    <x v="2"/>
    <x v="17"/>
    <s v="1017SAV"/>
  </r>
  <r>
    <x v="692"/>
    <x v="272"/>
    <x v="4"/>
    <s v="OMAK-D"/>
    <s v="eBioscience"/>
    <s v="12-9392-82"/>
    <x v="2"/>
    <x v="3"/>
    <s v="1018YL1"/>
  </r>
  <r>
    <x v="693"/>
    <x v="272"/>
    <x v="4"/>
    <s v="JAW246"/>
    <s v="eBioscience"/>
    <s v="12-9992-82"/>
    <x v="2"/>
    <x v="3"/>
    <s v="1019YL1"/>
  </r>
  <r>
    <x v="694"/>
    <x v="73"/>
    <x v="20"/>
    <m/>
    <s v="Frandall Corp."/>
    <s v="JEB-070819"/>
    <x v="2"/>
    <x v="7"/>
    <s v="1020VL1"/>
  </r>
  <r>
    <x v="695"/>
    <x v="170"/>
    <x v="38"/>
    <s v="R35-72"/>
    <s v="BD Biosciences"/>
    <s v="553413"/>
    <x v="2"/>
    <x v="24"/>
    <s v="10212NDARY"/>
  </r>
  <r>
    <x v="696"/>
    <x v="273"/>
    <x v="38"/>
    <s v="Polyclonal "/>
    <s v="Thermo Scientific"/>
    <s v="PA5-25757"/>
    <x v="2"/>
    <x v="24"/>
    <s v="10222NDARY"/>
  </r>
  <r>
    <x v="697"/>
    <x v="274"/>
    <x v="1"/>
    <s v="A110-1"/>
    <s v="BD"/>
    <s v="550884"/>
    <x v="2"/>
    <x v="0"/>
    <s v="1023RL1"/>
  </r>
  <r>
    <x v="698"/>
    <x v="275"/>
    <x v="0"/>
    <s v="eB149/10H5"/>
    <s v="eBioscience"/>
    <s v="51-4031-80"/>
    <x v="2"/>
    <x v="0"/>
    <s v="1024RL1"/>
  </r>
  <r>
    <x v="699"/>
    <x v="275"/>
    <x v="24"/>
    <s v="KLH/G2b-1-2"/>
    <s v="eBioscience"/>
    <s v="13-4321-81"/>
    <x v="2"/>
    <x v="17"/>
    <s v="1025SAV"/>
  </r>
  <r>
    <x v="700"/>
    <x v="276"/>
    <x v="24"/>
    <s v="Ly6A/E"/>
    <s v="abcam"/>
    <s v="E13-161-7"/>
    <x v="2"/>
    <x v="17"/>
    <s v="1026SAV"/>
  </r>
  <r>
    <x v="701"/>
    <x v="93"/>
    <x v="18"/>
    <s v="RMG2b-1"/>
    <s v="BioLegend"/>
    <s v="406705"/>
    <x v="2"/>
    <x v="15"/>
    <s v="1027BL1"/>
  </r>
  <r>
    <x v="702"/>
    <x v="276"/>
    <x v="4"/>
    <s v="Ly6A/E"/>
    <s v="BD"/>
    <s v="01835B"/>
    <x v="2"/>
    <x v="3"/>
    <s v="1028YL1"/>
  </r>
  <r>
    <x v="703"/>
    <x v="277"/>
    <x v="18"/>
    <s v="3D6.112"/>
    <s v="BioLegend"/>
    <s v="142406"/>
    <x v="2"/>
    <x v="15"/>
    <s v="1029BL1"/>
  </r>
  <r>
    <x v="704"/>
    <x v="278"/>
    <x v="0"/>
    <s v="J71-773.58.11"/>
    <s v="BD Phosflow"/>
    <s v="558242"/>
    <x v="2"/>
    <x v="0"/>
    <s v="1030RL1"/>
  </r>
  <r>
    <x v="705"/>
    <x v="279"/>
    <x v="18"/>
    <s v="4B10"/>
    <s v="Biolegend"/>
    <s v="644812"/>
    <x v="2"/>
    <x v="15"/>
    <s v="1031BL1"/>
  </r>
  <r>
    <x v="706"/>
    <x v="279"/>
    <x v="5"/>
    <s v="eBio4B10"/>
    <s v="eBioscience"/>
    <s v="45-5825-82"/>
    <x v="2"/>
    <x v="4"/>
    <s v="1032BL3"/>
  </r>
  <r>
    <x v="707"/>
    <x v="279"/>
    <x v="1"/>
    <s v="4B10"/>
    <s v="Biolegend"/>
    <s v="644814"/>
    <x v="2"/>
    <x v="0"/>
    <s v="1033RL1"/>
  </r>
  <r>
    <x v="708"/>
    <x v="280"/>
    <x v="4"/>
    <s v="KJ1-26"/>
    <s v="BioLegend"/>
    <s v="118508"/>
    <x v="2"/>
    <x v="3"/>
    <s v="1034YL1"/>
  </r>
  <r>
    <x v="709"/>
    <x v="88"/>
    <x v="34"/>
    <m/>
    <m/>
    <m/>
    <x v="4"/>
    <x v="22"/>
    <m/>
  </r>
  <r>
    <x v="710"/>
    <x v="281"/>
    <x v="4"/>
    <s v="UC7-13D5"/>
    <s v="Abcam"/>
    <s v="ab24255-100"/>
    <x v="2"/>
    <x v="3"/>
    <s v="1036YL1"/>
  </r>
  <r>
    <x v="711"/>
    <x v="281"/>
    <x v="4"/>
    <s v="UC7-13D5"/>
    <s v="BioLegend"/>
    <s v="107507"/>
    <x v="2"/>
    <x v="3"/>
    <s v="1037YL1"/>
  </r>
  <r>
    <x v="712"/>
    <x v="282"/>
    <x v="18"/>
    <s v="H57-597"/>
    <s v="BD"/>
    <s v="553171"/>
    <x v="2"/>
    <x v="15"/>
    <s v="1038BL1"/>
  </r>
  <r>
    <x v="713"/>
    <x v="283"/>
    <x v="1"/>
    <s v="141231"/>
    <s v="R&amp;D Systems"/>
    <s v="FAB5871A"/>
    <x v="2"/>
    <x v="0"/>
    <s v="1039RL1"/>
  </r>
  <r>
    <x v="714"/>
    <x v="284"/>
    <x v="1"/>
    <s v="Polyclonal"/>
    <s v="R&amp;D Systems"/>
    <s v="FAB532A"/>
    <x v="2"/>
    <x v="0"/>
    <s v="1040RL1"/>
  </r>
  <r>
    <x v="715"/>
    <x v="285"/>
    <x v="5"/>
    <s v="TW7-16B4"/>
    <s v="BioLegend"/>
    <s v="141409 &amp; 141410"/>
    <x v="2"/>
    <x v="4"/>
    <s v="1041BL3"/>
  </r>
  <r>
    <x v="716"/>
    <x v="286"/>
    <x v="26"/>
    <s v="21H12"/>
    <s v="BD"/>
    <s v="750205"/>
    <x v="2"/>
    <x v="18"/>
    <s v="1042UV6"/>
  </r>
  <r>
    <x v="717"/>
    <x v="287"/>
    <x v="18"/>
    <s v="Polyclonal"/>
    <s v="Bioss"/>
    <s v="bs-0093R-FITC"/>
    <x v="2"/>
    <x v="15"/>
    <s v="1043BL1"/>
  </r>
  <r>
    <x v="718"/>
    <x v="288"/>
    <x v="4"/>
    <s v="TXRX10"/>
    <s v="eBioscience"/>
    <s v="12-6502-82"/>
    <x v="2"/>
    <x v="3"/>
    <s v="1044YL1"/>
  </r>
  <r>
    <x v="719"/>
    <x v="289"/>
    <x v="4"/>
    <s v="MD5-1"/>
    <s v="BD"/>
    <s v="566813"/>
    <x v="2"/>
    <x v="3"/>
    <s v="1045YL1"/>
  </r>
  <r>
    <x v="720"/>
    <x v="88"/>
    <x v="34"/>
    <m/>
    <m/>
    <m/>
    <x v="4"/>
    <x v="22"/>
    <m/>
  </r>
  <r>
    <x v="721"/>
    <x v="290"/>
    <x v="4"/>
    <s v="RR8-1"/>
    <s v="BD"/>
    <s v="553223"/>
    <x v="2"/>
    <x v="3"/>
    <s v="1047YL1"/>
  </r>
  <r>
    <x v="722"/>
    <x v="291"/>
    <x v="24"/>
    <s v="KT50"/>
    <s v="BD Pharmingen"/>
    <s v="557096"/>
    <x v="2"/>
    <x v="17"/>
    <s v="1048SAV"/>
  </r>
  <r>
    <x v="723"/>
    <x v="149"/>
    <x v="24"/>
    <s v="MR9-4"/>
    <s v="BD"/>
    <s v="553188"/>
    <x v="2"/>
    <x v="17"/>
    <s v="1049SAV"/>
  </r>
  <r>
    <x v="724"/>
    <x v="149"/>
    <x v="4"/>
    <s v="MR9-4"/>
    <s v="BD"/>
    <s v="01355A"/>
    <x v="2"/>
    <x v="3"/>
    <s v="1050YL1"/>
  </r>
  <r>
    <x v="725"/>
    <x v="292"/>
    <x v="4"/>
    <s v="1B3.3"/>
    <s v="BD"/>
    <s v="553664"/>
    <x v="2"/>
    <x v="3"/>
    <s v="1051YL1"/>
  </r>
  <r>
    <x v="726"/>
    <x v="293"/>
    <x v="18"/>
    <s v="RR3-15"/>
    <s v="BD"/>
    <s v="553197"/>
    <x v="2"/>
    <x v="15"/>
    <s v="1052BL1"/>
  </r>
  <r>
    <x v="727"/>
    <x v="180"/>
    <x v="18"/>
    <s v="Goat Poly"/>
    <s v="Southern Biotech"/>
    <s v="1100-02"/>
    <x v="2"/>
    <x v="15"/>
    <s v="1053BL1"/>
  </r>
  <r>
    <x v="728"/>
    <x v="294"/>
    <x v="18"/>
    <s v="KT4"/>
    <s v="BD Pharmingen"/>
    <s v="553365"/>
    <x v="2"/>
    <x v="15"/>
    <s v="1054BL1"/>
  </r>
  <r>
    <x v="729"/>
    <x v="295"/>
    <x v="18"/>
    <s v="RR4-7"/>
    <s v="BD"/>
    <s v="553193"/>
    <x v="2"/>
    <x v="15"/>
    <s v="1055BL1"/>
  </r>
  <r>
    <x v="730"/>
    <x v="296"/>
    <x v="4"/>
    <s v="Q3-695"/>
    <s v="BD Biosciences"/>
    <s v="562642"/>
    <x v="2"/>
    <x v="3"/>
    <s v="1056YL1"/>
  </r>
  <r>
    <x v="216"/>
    <x v="88"/>
    <x v="34"/>
    <m/>
    <m/>
    <m/>
    <x v="4"/>
    <x v="22"/>
    <m/>
  </r>
  <r>
    <x v="216"/>
    <x v="88"/>
    <x v="34"/>
    <m/>
    <m/>
    <m/>
    <x v="4"/>
    <x v="22"/>
    <m/>
  </r>
  <r>
    <x v="216"/>
    <x v="88"/>
    <x v="34"/>
    <m/>
    <m/>
    <m/>
    <x v="4"/>
    <x v="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649EC-D1C7-5F42-8899-7F7110DBD070}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>
  <location ref="Z12:AO14" firstHeaderRow="1" firstDataRow="2" firstDataCol="1" rowPageCount="2" colPageCount="1"/>
  <pivotFields count="9">
    <pivotField axis="axisRow" numFmtId="49" showAll="0" defaultSubtotal="0">
      <items count="8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m="1" x="769"/>
        <item m="1" x="771"/>
        <item m="1" x="773"/>
        <item m="1" x="775"/>
        <item m="1" x="777"/>
        <item m="1" x="779"/>
        <item m="1" x="781"/>
        <item m="1" x="783"/>
        <item m="1" x="785"/>
        <item m="1" x="787"/>
        <item m="1" x="789"/>
        <item m="1" x="791"/>
        <item m="1" x="793"/>
        <item m="1" x="796"/>
        <item m="1" x="798"/>
        <item m="1" x="800"/>
        <item m="1" x="802"/>
        <item m="1" x="804"/>
        <item m="1" x="806"/>
        <item m="1" x="808"/>
        <item m="1" x="810"/>
        <item m="1" x="812"/>
        <item m="1" x="814"/>
        <item m="1" x="816"/>
        <item m="1" x="818"/>
        <item m="1" x="821"/>
        <item m="1" x="824"/>
        <item m="1" x="827"/>
        <item m="1" x="830"/>
        <item m="1" x="833"/>
        <item m="1" x="836"/>
        <item m="1" x="839"/>
        <item m="1" x="842"/>
        <item m="1" x="845"/>
        <item m="1" x="848"/>
        <item m="1" x="850"/>
        <item m="1" x="852"/>
        <item m="1" x="854"/>
        <item m="1" x="856"/>
        <item m="1" x="858"/>
        <item m="1" x="860"/>
        <item m="1" x="862"/>
        <item m="1" x="864"/>
        <item m="1" x="866"/>
        <item m="1" x="868"/>
        <item m="1" x="870"/>
        <item m="1" x="872"/>
        <item m="1" x="732"/>
        <item m="1" x="734"/>
        <item m="1" x="736"/>
        <item m="1" x="738"/>
        <item m="1" x="740"/>
        <item m="1" x="742"/>
        <item m="1" x="744"/>
        <item m="1" x="746"/>
        <item m="1" x="748"/>
        <item m="1" x="750"/>
        <item m="1" x="752"/>
        <item m="1" x="754"/>
        <item m="1" x="756"/>
        <item m="1" x="758"/>
        <item m="1" x="760"/>
        <item m="1" x="762"/>
        <item m="1" x="764"/>
        <item m="1" x="766"/>
        <item m="1" x="768"/>
        <item m="1" x="770"/>
        <item m="1" x="772"/>
        <item m="1" x="774"/>
        <item m="1" x="776"/>
        <item m="1" x="778"/>
        <item m="1" x="780"/>
        <item m="1" x="782"/>
        <item m="1" x="784"/>
        <item m="1" x="786"/>
        <item m="1" x="788"/>
        <item m="1" x="790"/>
        <item m="1" x="792"/>
        <item m="1" x="795"/>
        <item m="1" x="797"/>
        <item m="1" x="799"/>
        <item m="1" x="801"/>
        <item m="1" x="803"/>
        <item m="1" x="805"/>
        <item m="1" x="807"/>
        <item m="1" x="809"/>
        <item m="1" x="811"/>
        <item m="1" x="813"/>
        <item m="1" x="815"/>
        <item m="1" x="817"/>
        <item m="1" x="820"/>
        <item m="1" x="823"/>
        <item m="1" x="826"/>
        <item m="1" x="829"/>
        <item m="1" x="832"/>
        <item m="1" x="835"/>
        <item m="1" x="838"/>
        <item m="1" x="841"/>
        <item m="1" x="844"/>
        <item m="1" x="847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m="1" x="794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216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m="1" x="819"/>
        <item m="1" x="822"/>
        <item m="1" x="825"/>
        <item m="1" x="828"/>
        <item m="1" x="831"/>
        <item m="1" x="834"/>
        <item m="1" x="837"/>
        <item m="1" x="840"/>
        <item m="1" x="843"/>
        <item m="1" x="846"/>
        <item m="1" x="849"/>
        <item m="1" x="851"/>
        <item m="1" x="853"/>
        <item m="1" x="855"/>
        <item m="1" x="857"/>
        <item m="1" x="859"/>
        <item m="1" x="861"/>
        <item m="1" x="863"/>
        <item m="1" x="865"/>
        <item m="1" x="867"/>
        <item m="1" x="869"/>
        <item m="1" x="871"/>
        <item m="1" x="731"/>
        <item m="1" x="733"/>
        <item m="1" x="735"/>
        <item m="1" x="737"/>
        <item m="1" x="739"/>
        <item m="1" x="741"/>
        <item m="1" x="743"/>
        <item m="1" x="745"/>
        <item m="1" x="747"/>
        <item m="1" x="749"/>
        <item m="1" x="751"/>
        <item m="1" x="753"/>
        <item m="1" x="755"/>
        <item m="1" x="757"/>
        <item m="1" x="759"/>
        <item m="1" x="761"/>
        <item m="1" x="763"/>
        <item m="1" x="765"/>
        <item m="1" x="767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198"/>
        <item x="199"/>
        <item x="200"/>
        <item x="201"/>
        <item x="202"/>
        <item x="203"/>
        <item x="204"/>
        <item x="205"/>
        <item x="207"/>
        <item x="208"/>
        <item x="206"/>
        <item x="209"/>
        <item x="210"/>
        <item x="211"/>
        <item x="212"/>
        <item x="213"/>
        <item x="214"/>
        <item x="215"/>
      </items>
    </pivotField>
    <pivotField axis="axisRow" showAll="0" defaultSubtotal="0">
      <items count="310">
        <item h="1" x="89"/>
        <item h="1" x="153"/>
        <item h="1" x="154"/>
        <item h="1" x="155"/>
        <item h="1" x="156"/>
        <item h="1" x="157"/>
        <item h="1" x="158"/>
        <item h="1" x="159"/>
        <item h="1" x="90"/>
        <item h="1" x="49"/>
        <item h="1" x="160"/>
        <item h="1" x="161"/>
        <item h="1" x="163"/>
        <item h="1" x="164"/>
        <item h="1" x="167"/>
        <item h="1" x="50"/>
        <item h="1" x="48"/>
        <item h="1" x="168"/>
        <item h="1" x="169"/>
        <item h="1" x="170"/>
        <item h="1" x="171"/>
        <item h="1" x="172"/>
        <item h="1" x="173"/>
        <item h="1" x="91"/>
        <item h="1" x="174"/>
        <item h="1" x="175"/>
        <item h="1" x="176"/>
        <item h="1" x="177"/>
        <item h="1" x="178"/>
        <item h="1" x="179"/>
        <item h="1" x="93"/>
        <item h="1" x="94"/>
        <item h="1" x="180"/>
        <item h="1" x="181"/>
        <item h="1" x="51"/>
        <item h="1" x="95"/>
        <item h="1" x="96"/>
        <item h="1" x="183"/>
        <item h="1" x="184"/>
        <item h="1" x="185"/>
        <item h="1" x="186"/>
        <item h="1" x="187"/>
        <item h="1" x="97"/>
        <item h="1" x="52"/>
        <item h="1" x="188"/>
        <item h="1" x="189"/>
        <item h="1" x="98"/>
        <item h="1" x="0"/>
        <item h="1" x="1"/>
        <item h="1" x="190"/>
        <item h="1" x="99"/>
        <item h="1" x="100"/>
        <item h="1" x="191"/>
        <item h="1" x="101"/>
        <item h="1" x="192"/>
        <item h="1" x="102"/>
        <item h="1" x="2"/>
        <item h="1" sd="0" x="3"/>
        <item h="1" x="193"/>
        <item h="1" x="194"/>
        <item h="1" x="195"/>
        <item h="1" x="4"/>
        <item h="1" x="103"/>
        <item h="1" m="1" x="299"/>
        <item h="1" x="5"/>
        <item h="1" x="6"/>
        <item h="1" x="7"/>
        <item h="1" x="196"/>
        <item h="1" x="104"/>
        <item h="1" x="197"/>
        <item h="1" x="198"/>
        <item h="1" x="199"/>
        <item h="1" x="8"/>
        <item h="1" x="200"/>
        <item h="1" x="201"/>
        <item h="1" x="9"/>
        <item h="1" x="105"/>
        <item h="1" x="10"/>
        <item h="1" x="202"/>
        <item h="1" sd="0" x="11"/>
        <item h="1" x="204"/>
        <item h="1" x="13"/>
        <item h="1" x="205"/>
        <item h="1" x="143"/>
        <item h="1" x="106"/>
        <item h="1" sd="0" x="14"/>
        <item h="1" x="206"/>
        <item h="1" x="207"/>
        <item h="1" x="15"/>
        <item h="1" x="208"/>
        <item h="1" x="107"/>
        <item h="1" x="16"/>
        <item h="1" x="108"/>
        <item h="1" x="109"/>
        <item h="1" x="17"/>
        <item h="1" x="110"/>
        <item h="1" x="209"/>
        <item h="1" x="210"/>
        <item h="1" x="18"/>
        <item h="1" x="19"/>
        <item h="1" x="20"/>
        <item h="1" x="21"/>
        <item h="1" x="211"/>
        <item h="1" x="212"/>
        <item h="1" x="213"/>
        <item h="1" x="214"/>
        <item h="1" x="215"/>
        <item h="1" x="111"/>
        <item h="1" m="1" x="302"/>
        <item h="1" m="1" x="304"/>
        <item h="1" x="216"/>
        <item h="1" x="112"/>
        <item h="1" x="23"/>
        <item h="1" x="217"/>
        <item h="1" x="218"/>
        <item h="1" x="24"/>
        <item h="1" x="219"/>
        <item h="1" x="220"/>
        <item h="1" x="113"/>
        <item h="1" x="25"/>
        <item h="1" x="221"/>
        <item h="1" x="114"/>
        <item h="1" x="26"/>
        <item h="1" x="222"/>
        <item h="1" x="223"/>
        <item h="1" x="115"/>
        <item h="1" x="27"/>
        <item h="1" x="224"/>
        <item h="1" sd="0" x="28"/>
        <item h="1" x="29"/>
        <item h="1" x="116"/>
        <item h="1" x="30"/>
        <item h="1" sd="0" x="31"/>
        <item h="1" x="117"/>
        <item h="1" x="34"/>
        <item h="1" x="35"/>
        <item h="1" x="225"/>
        <item h="1" sd="0" x="36"/>
        <item h="1" x="37"/>
        <item h="1" x="38"/>
        <item h="1" x="226"/>
        <item h="1" x="227"/>
        <item h="1" x="228"/>
        <item h="1" x="229"/>
        <item h="1" x="39"/>
        <item h="1" x="230"/>
        <item h="1" x="40"/>
        <item h="1" sd="0" x="41"/>
        <item h="1" x="118"/>
        <item h="1" x="42"/>
        <item h="1" x="231"/>
        <item h="1" m="1" x="300"/>
        <item h="1" x="43"/>
        <item h="1" x="119"/>
        <item h="1" x="232"/>
        <item h="1" x="44"/>
        <item h="1" sd="0" x="45"/>
        <item h="1" x="234"/>
        <item h="1" x="120"/>
        <item h="1" x="235"/>
        <item h="1" x="46"/>
        <item h="1" x="47"/>
        <item h="1" x="121"/>
        <item h="1" x="236"/>
        <item h="1" x="122"/>
        <item h="1" x="82"/>
        <item h="1" x="237"/>
        <item h="1" x="238"/>
        <item h="1" x="239"/>
        <item h="1" x="240"/>
        <item h="1" x="241"/>
        <item h="1" x="242"/>
        <item h="1" x="53"/>
        <item h="1" x="243"/>
        <item h="1" x="123"/>
        <item h="1" x="54"/>
        <item h="1" x="124"/>
        <item h="1" x="125"/>
        <item h="1" x="126"/>
        <item h="1" x="55"/>
        <item h="1" x="56"/>
        <item h="1" x="57"/>
        <item h="1" x="244"/>
        <item h="1" x="245"/>
        <item h="1" x="58"/>
        <item h="1" m="1" x="298"/>
        <item h="1" x="59"/>
        <item h="1" x="60"/>
        <item h="1" x="247"/>
        <item h="1" x="248"/>
        <item h="1" x="249"/>
        <item h="1" x="250"/>
        <item h="1" x="251"/>
        <item h="1" x="252"/>
        <item h="1" x="253"/>
        <item h="1" x="61"/>
        <item h="1" x="127"/>
        <item h="1" x="128"/>
        <item h="1" x="254"/>
        <item h="1" x="86"/>
        <item h="1" x="129"/>
        <item h="1" x="130"/>
        <item h="1" x="255"/>
        <item h="1" x="62"/>
        <item h="1" x="63"/>
        <item h="1" x="256"/>
        <item h="1" x="257"/>
        <item h="1" x="131"/>
        <item h="1" x="132"/>
        <item h="1" x="64"/>
        <item h="1" x="258"/>
        <item h="1" x="133"/>
        <item h="1" x="92"/>
        <item h="1" x="259"/>
        <item h="1" x="260"/>
        <item h="1" x="65"/>
        <item h="1" x="66"/>
        <item h="1" x="134"/>
        <item h="1" x="135"/>
        <item h="1" x="67"/>
        <item h="1" x="68"/>
        <item h="1" x="261"/>
        <item h="1" x="136"/>
        <item h="1" x="262"/>
        <item h="1" x="263"/>
        <item h="1" x="264"/>
        <item h="1" x="70"/>
        <item h="1" x="137"/>
        <item h="1" x="138"/>
        <item h="1" sd="0" x="71"/>
        <item h="1" x="265"/>
        <item h="1" x="266"/>
        <item h="1" x="267"/>
        <item h="1" x="139"/>
        <item h="1" x="72"/>
        <item h="1" x="268"/>
        <item h="1" x="269"/>
        <item h="1" x="270"/>
        <item h="1" m="1" x="303"/>
        <item h="1" x="272"/>
        <item h="1" x="73"/>
        <item h="1" x="74"/>
        <item h="1" x="273"/>
        <item h="1" m="1" x="305"/>
        <item h="1" x="274"/>
        <item h="1" x="275"/>
        <item h="1" x="141"/>
        <item h="1" m="1" x="309"/>
        <item h="1" m="1" x="306"/>
        <item h="1" x="75"/>
        <item h="1" x="142"/>
        <item h="1" x="278"/>
        <item sd="0" x="76"/>
        <item h="1" x="279"/>
        <item h="1" x="144"/>
        <item h="1" x="280"/>
        <item h="1" x="281"/>
        <item h="1" x="282"/>
        <item h="1" x="145"/>
        <item h="1" x="283"/>
        <item h="1" x="284"/>
        <item h="1" x="285"/>
        <item h="1" x="146"/>
        <item h="1" x="286"/>
        <item h="1" x="147"/>
        <item h="1" x="287"/>
        <item h="1" x="77"/>
        <item h="1" x="288"/>
        <item h="1" m="1" x="307"/>
        <item h="1" sd="0" x="78"/>
        <item h="1" x="290"/>
        <item h="1" x="291"/>
        <item h="1" x="148"/>
        <item h="1" x="149"/>
        <item h="1" x="150"/>
        <item h="1" x="292"/>
        <item h="1" x="293"/>
        <item h="1" m="1" x="301"/>
        <item h="1" x="294"/>
        <item h="1" x="295"/>
        <item h="1" x="296"/>
        <item h="1" x="79"/>
        <item h="1" x="88"/>
        <item h="1" m="1" x="308"/>
        <item h="1" x="276"/>
        <item h="1" x="140"/>
        <item h="1" x="271"/>
        <item h="1" x="22"/>
        <item h="1" x="246"/>
        <item h="1" x="277"/>
        <item h="1" x="289"/>
        <item h="1" x="80"/>
        <item h="1" x="69"/>
        <item h="1" x="12"/>
        <item h="1" x="32"/>
        <item h="1" x="33"/>
        <item h="1" x="162"/>
        <item h="1" x="165"/>
        <item h="1" x="166"/>
        <item h="1" x="182"/>
        <item h="1" x="203"/>
        <item h="1" x="233"/>
        <item h="1" x="151"/>
        <item h="1" x="81"/>
        <item h="1" x="152"/>
        <item h="1" m="1" x="297"/>
        <item h="1" x="84"/>
        <item h="1" x="85"/>
        <item h="1" x="87"/>
        <item h="1" x="83"/>
      </items>
    </pivotField>
    <pivotField name="$$" axis="axisPage" showAll="0" defaultSubtotal="0">
      <items count="54">
        <item x="21"/>
        <item x="0"/>
        <item x="13"/>
        <item x="1"/>
        <item x="19"/>
        <item x="23"/>
        <item x="15"/>
        <item x="2"/>
        <item x="42"/>
        <item x="36"/>
        <item x="51"/>
        <item x="24"/>
        <item x="31"/>
        <item x="28"/>
        <item x="29"/>
        <item x="14"/>
        <item x="26"/>
        <item x="17"/>
        <item x="7"/>
        <item x="11"/>
        <item x="40"/>
        <item x="30"/>
        <item x="10"/>
        <item x="35"/>
        <item x="3"/>
        <item x="12"/>
        <item x="16"/>
        <item x="25"/>
        <item x="48"/>
        <item x="46"/>
        <item x="8"/>
        <item x="47"/>
        <item x="45"/>
        <item x="37"/>
        <item m="1" x="53"/>
        <item m="1" x="52"/>
        <item x="18"/>
        <item x="20"/>
        <item x="39"/>
        <item x="4"/>
        <item x="41"/>
        <item x="9"/>
        <item x="44"/>
        <item x="49"/>
        <item x="27"/>
        <item x="5"/>
        <item x="22"/>
        <item x="38"/>
        <item x="33"/>
        <item x="50"/>
        <item x="32"/>
        <item x="6"/>
        <item x="34"/>
        <item x="43"/>
      </items>
    </pivotField>
    <pivotField showAll="0" defaultSubtotal="0"/>
    <pivotField showAll="0" defaultSubtotal="0"/>
    <pivotField showAll="0" defaultSubtotal="0"/>
    <pivotField axis="axisPage" showAll="0" defaultSubtotal="0">
      <items count="5">
        <item x="2"/>
        <item x="1"/>
        <item x="3"/>
        <item x="0"/>
        <item x="4"/>
      </items>
    </pivotField>
    <pivotField axis="axisCol" showAll="0" defaultSubtotal="0">
      <items count="28">
        <item x="24"/>
        <item x="26"/>
        <item x="15"/>
        <item x="27"/>
        <item x="4"/>
        <item x="16"/>
        <item x="0"/>
        <item x="1"/>
        <item x="12"/>
        <item x="17"/>
        <item x="21"/>
        <item x="19"/>
        <item x="20"/>
        <item x="11"/>
        <item x="18"/>
        <item x="14"/>
        <item x="6"/>
        <item x="7"/>
        <item x="5"/>
        <item x="9"/>
        <item x="23"/>
        <item x="2"/>
        <item x="10"/>
        <item x="13"/>
        <item x="3"/>
        <item x="25"/>
        <item x="8"/>
        <item x="22"/>
      </items>
    </pivotField>
    <pivotField dataField="1" showAll="0" defaultSubtotal="0"/>
  </pivotFields>
  <rowFields count="2">
    <field x="1"/>
    <field x="0"/>
  </rowFields>
  <rowItems count="1">
    <i>
      <x v="252"/>
    </i>
  </rowItems>
  <colFields count="1">
    <field x="7"/>
  </colFields>
  <colItems count="15">
    <i>
      <x v="2"/>
    </i>
    <i>
      <x v="4"/>
    </i>
    <i>
      <x v="6"/>
    </i>
    <i>
      <x v="7"/>
    </i>
    <i>
      <x v="8"/>
    </i>
    <i>
      <x v="10"/>
    </i>
    <i>
      <x v="11"/>
    </i>
    <i>
      <x v="14"/>
    </i>
    <i>
      <x v="15"/>
    </i>
    <i>
      <x v="17"/>
    </i>
    <i>
      <x v="18"/>
    </i>
    <i>
      <x v="19"/>
    </i>
    <i>
      <x v="20"/>
    </i>
    <i>
      <x v="24"/>
    </i>
    <i>
      <x v="25"/>
    </i>
  </colItems>
  <pageFields count="2">
    <pageField fld="2" hier="-1"/>
    <pageField fld="6" hier="-1"/>
  </pageFields>
  <dataFields count="1">
    <dataField name="Count of #C" fld="8" subtotal="count" baseField="0" baseItem="0"/>
  </dataFields>
  <formats count="16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7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fieldPosition="0">
        <references count="1">
          <reference field="7" count="15">
            <x v="2"/>
            <x v="4"/>
            <x v="6"/>
            <x v="7"/>
            <x v="8"/>
            <x v="10"/>
            <x v="11"/>
            <x v="14"/>
            <x v="15"/>
            <x v="17"/>
            <x v="18"/>
            <x v="19"/>
            <x v="20"/>
            <x v="24"/>
            <x v="25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7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1" type="button" dataOnly="0" labelOnly="1" outline="0" axis="axisRow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fieldPosition="0">
        <references count="1">
          <reference field="7" count="15">
            <x v="2"/>
            <x v="4"/>
            <x v="6"/>
            <x v="7"/>
            <x v="8"/>
            <x v="10"/>
            <x v="11"/>
            <x v="14"/>
            <x v="15"/>
            <x v="17"/>
            <x v="18"/>
            <x v="19"/>
            <x v="20"/>
            <x v="24"/>
            <x v="2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76CBE-93FC-8741-AF35-975B5A1E87FB}" name="Table1" displayName="Table1" ref="F24:J48" totalsRowCount="1" headerRowDxfId="50" dataDxfId="49">
  <autoFilter ref="F24:J47" xr:uid="{DE676CBE-93FC-8741-AF35-975B5A1E87FB}"/>
  <sortState xmlns:xlrd2="http://schemas.microsoft.com/office/spreadsheetml/2017/richdata2" ref="F25:J47">
    <sortCondition ref="F24:F47"/>
  </sortState>
  <tableColumns count="5">
    <tableColumn id="1" xr3:uid="{A5142C86-3244-F34E-9132-9C957C1CD685}" name="Column1" dataDxfId="48" totalsRowDxfId="47"/>
    <tableColumn id="2" xr3:uid="{2A8E1537-B3AC-7E49-A1E7-1BB6A90F6245}" name="Column2" totalsRowLabel="Experiment" dataDxfId="46" totalsRowDxfId="45"/>
    <tableColumn id="3" xr3:uid="{0D8D62CF-31DC-0748-B054-E226B34AB545}" name="Column3" dataDxfId="44" totalsRowDxfId="43"/>
    <tableColumn id="4" xr3:uid="{D832A469-DC8B-CE48-A51E-9F2DD31E4A74}" name="Column4" dataDxfId="42" totalsRowDxfId="41"/>
    <tableColumn id="5" xr3:uid="{CC7F3F51-3EA2-EA40-AE7C-0F1624C8E11A}" name="Column5" totalsRowFunction="custom" dataDxfId="40" totalsRowDxfId="39">
      <totalsRowFormula>TODAY()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5C02-BE89-B741-AB5D-D6E227FF8352}">
  <sheetPr>
    <pageSetUpPr fitToPage="1"/>
  </sheetPr>
  <dimension ref="A1:M48"/>
  <sheetViews>
    <sheetView workbookViewId="0">
      <selection activeCell="K34" sqref="K34"/>
    </sheetView>
  </sheetViews>
  <sheetFormatPr defaultColWidth="10.81640625" defaultRowHeight="19"/>
  <cols>
    <col min="1" max="1" width="13.1796875" style="1" bestFit="1" customWidth="1"/>
    <col min="2" max="2" width="15.81640625" style="1" bestFit="1" customWidth="1"/>
    <col min="3" max="3" width="4.6328125" style="1" bestFit="1" customWidth="1"/>
    <col min="4" max="4" width="4.36328125" style="1" bestFit="1" customWidth="1"/>
    <col min="5" max="5" width="13.36328125" style="1" customWidth="1"/>
    <col min="6" max="6" width="15.36328125" style="1" customWidth="1"/>
    <col min="7" max="7" width="21.6328125" style="1" customWidth="1"/>
    <col min="8" max="11" width="24" style="1" customWidth="1"/>
    <col min="12" max="12" width="13" style="1" customWidth="1"/>
    <col min="13" max="13" width="12.81640625" style="1" customWidth="1"/>
    <col min="14" max="14" width="4.6328125" style="1" bestFit="1" customWidth="1"/>
    <col min="15" max="21" width="4.453125" style="1" bestFit="1" customWidth="1"/>
    <col min="22" max="31" width="4.36328125" style="1" bestFit="1" customWidth="1"/>
    <col min="32" max="32" width="6.6328125" style="1" bestFit="1" customWidth="1"/>
    <col min="33" max="33" width="10.6328125" style="1" bestFit="1" customWidth="1"/>
    <col min="34" max="34" width="12.1796875" style="1" bestFit="1" customWidth="1"/>
    <col min="35" max="35" width="10.453125" style="1" bestFit="1" customWidth="1"/>
    <col min="36" max="36" width="12.1796875" style="1" bestFit="1" customWidth="1"/>
    <col min="37" max="37" width="10.453125" style="1" bestFit="1" customWidth="1"/>
    <col min="38" max="38" width="12.1796875" style="1" bestFit="1" customWidth="1"/>
    <col min="39" max="39" width="10.453125" style="1" bestFit="1" customWidth="1"/>
    <col min="40" max="40" width="12.1796875" style="1" bestFit="1" customWidth="1"/>
    <col min="41" max="41" width="10.453125" style="1" bestFit="1" customWidth="1"/>
    <col min="42" max="42" width="12.1796875" style="1" bestFit="1" customWidth="1"/>
    <col min="43" max="43" width="10.453125" style="1" bestFit="1" customWidth="1"/>
    <col min="44" max="44" width="12.1796875" style="1" bestFit="1" customWidth="1"/>
    <col min="45" max="45" width="15" style="1" bestFit="1" customWidth="1"/>
    <col min="46" max="46" width="16.81640625" style="1" bestFit="1" customWidth="1"/>
    <col min="47" max="47" width="10.453125" style="1" bestFit="1" customWidth="1"/>
    <col min="48" max="48" width="16.6328125" style="1" bestFit="1" customWidth="1"/>
    <col min="49" max="49" width="10.453125" style="1" bestFit="1" customWidth="1"/>
    <col min="50" max="50" width="16.6328125" style="1" bestFit="1" customWidth="1"/>
    <col min="51" max="51" width="15" style="1" bestFit="1" customWidth="1"/>
    <col min="52" max="52" width="21.1796875" style="1" bestFit="1" customWidth="1"/>
    <col min="53" max="54" width="5.36328125" style="1" bestFit="1" customWidth="1"/>
    <col min="55" max="55" width="10.6328125" style="1" bestFit="1" customWidth="1"/>
    <col min="56" max="16384" width="10.81640625" style="1"/>
  </cols>
  <sheetData>
    <row r="1" spans="1:13">
      <c r="F1" s="2" t="s">
        <v>1676</v>
      </c>
      <c r="G1" s="2" t="s">
        <v>0</v>
      </c>
      <c r="H1" s="2" t="s">
        <v>1</v>
      </c>
      <c r="I1" s="2" t="s">
        <v>1313</v>
      </c>
      <c r="J1" s="2" t="s">
        <v>1328</v>
      </c>
      <c r="K1" s="2"/>
      <c r="L1" s="2" t="s">
        <v>1308</v>
      </c>
      <c r="M1" s="2" t="s">
        <v>1309</v>
      </c>
    </row>
    <row r="2" spans="1:13">
      <c r="A2" s="1" t="s">
        <v>1286</v>
      </c>
      <c r="B2" s="1">
        <f>Inventory!AA5</f>
        <v>90</v>
      </c>
      <c r="F2" s="1" t="str">
        <f>VLOOKUP(B2,Inventory!$A$1:$I$2797,8,FALSE)</f>
        <v>RL1</v>
      </c>
      <c r="G2" s="1" t="str">
        <f>VLOOKUP(B2,Inventory!$A$1:$I$776,2,FALSE)</f>
        <v>CD45.1</v>
      </c>
      <c r="H2" s="1" t="str">
        <f>VLOOKUP(B2,Inventory!$A$1:$I$776,3,FALSE)</f>
        <v>APC</v>
      </c>
      <c r="I2" s="1">
        <f>B2</f>
        <v>90</v>
      </c>
      <c r="J2" s="1" t="str">
        <f>VLOOKUP(B2,Inventory!$A$1:$L$776,11,FALSE)</f>
        <v>4339672</v>
      </c>
      <c r="M2" s="1" t="e">
        <f>A29/L2</f>
        <v>#DIV/0!</v>
      </c>
    </row>
    <row r="3" spans="1:13">
      <c r="A3" s="1" t="s">
        <v>1295</v>
      </c>
      <c r="B3" s="1">
        <f>Inventory!AJ5</f>
        <v>112</v>
      </c>
      <c r="F3" s="1" t="str">
        <f>VLOOKUP(B3,Inventory!$A$1:$I$2797,8,FALSE)</f>
        <v>BL3</v>
      </c>
      <c r="G3" s="1" t="str">
        <f>VLOOKUP(B3,Inventory!$A$1:$I$776,2,FALSE)</f>
        <v>CD64 (FcyRI)</v>
      </c>
      <c r="H3" s="1" t="str">
        <f>VLOOKUP(B3,Inventory!$A$1:$I$776,3,FALSE)</f>
        <v>PerCP-Cy5.5</v>
      </c>
      <c r="I3" s="1">
        <f t="shared" ref="I3:I21" si="0">B3</f>
        <v>112</v>
      </c>
      <c r="J3" s="1" t="str">
        <f>VLOOKUP(B3,Inventory!$A$1:$L$776,11,FALSE)</f>
        <v>B348169</v>
      </c>
    </row>
    <row r="4" spans="1:13">
      <c r="A4" s="1" t="s">
        <v>1296</v>
      </c>
      <c r="B4" s="1">
        <f>Inventory!AK5</f>
        <v>157</v>
      </c>
      <c r="F4" s="1" t="str">
        <f>VLOOKUP(B4,Inventory!$A$1:$I$2797,8,FALSE)</f>
        <v>UV4</v>
      </c>
      <c r="G4" s="1" t="str">
        <f>VLOOKUP(B4,Inventory!$A$1:$I$776,2,FALSE)</f>
        <v>I-A / I-E</v>
      </c>
      <c r="H4" s="1" t="str">
        <f>VLOOKUP(B4,Inventory!$A$1:$I$776,3,FALSE)</f>
        <v>BUV563</v>
      </c>
      <c r="I4" s="1">
        <f t="shared" si="0"/>
        <v>157</v>
      </c>
      <c r="J4" s="1" t="str">
        <f>VLOOKUP(B4,Inventory!$A$1:$L$776,11,FALSE)</f>
        <v>2091972</v>
      </c>
    </row>
    <row r="5" spans="1:13">
      <c r="A5" s="1" t="s">
        <v>1297</v>
      </c>
      <c r="B5" s="1">
        <f>Inventory!AL5</f>
        <v>177</v>
      </c>
      <c r="F5" s="1" t="str">
        <f>VLOOKUP(B5,Inventory!$A$1:$I$2797,8,FALSE)</f>
        <v>VL4</v>
      </c>
      <c r="G5" s="1" t="str">
        <f>VLOOKUP(B5,Inventory!$A$1:$I$776,2,FALSE)</f>
        <v>MERTK (Mer)</v>
      </c>
      <c r="H5" s="1" t="str">
        <f>VLOOKUP(B5,Inventory!$A$1:$I$776,3,FALSE)</f>
        <v>BV605</v>
      </c>
      <c r="I5" s="1">
        <f t="shared" si="0"/>
        <v>177</v>
      </c>
      <c r="J5" s="1" t="str">
        <f>VLOOKUP(B5,Inventory!$A$1:$L$776,11,FALSE)</f>
        <v>1251591</v>
      </c>
    </row>
    <row r="6" spans="1:13">
      <c r="A6" s="1" t="s">
        <v>1298</v>
      </c>
      <c r="B6" s="1">
        <f>Inventory!AM5</f>
        <v>188</v>
      </c>
      <c r="F6" s="1" t="str">
        <f>VLOOKUP(B6,Inventory!$A$1:$I$2797,8,FALSE)</f>
        <v>UV3</v>
      </c>
      <c r="G6" s="1" t="str">
        <f>VLOOKUP(B6,Inventory!$A$1:$I$776,2,FALSE)</f>
        <v>StreptAvidin</v>
      </c>
      <c r="H6" s="1" t="str">
        <f>VLOOKUP(B6,Inventory!$A$1:$I$776,3,FALSE)</f>
        <v>BUV496</v>
      </c>
      <c r="I6" s="1">
        <f t="shared" si="0"/>
        <v>188</v>
      </c>
      <c r="J6" s="1" t="str">
        <f>VLOOKUP(B6,Inventory!$A$1:$L$776,11,FALSE)</f>
        <v>1148603</v>
      </c>
    </row>
    <row r="7" spans="1:13">
      <c r="A7" s="1" t="s">
        <v>1299</v>
      </c>
      <c r="B7" s="1">
        <f>Inventory!AN5</f>
        <v>4</v>
      </c>
      <c r="F7" s="1" t="str">
        <f>VLOOKUP(B7,Inventory!$A$1:$I$2797,8,FALSE)</f>
        <v>VL6</v>
      </c>
      <c r="G7" s="1" t="str">
        <f>VLOOKUP(B7,Inventory!$A$1:$I$776,2,FALSE)</f>
        <v>CD103</v>
      </c>
      <c r="H7" s="1" t="str">
        <f>VLOOKUP(B7,Inventory!$A$1:$I$776,3,FALSE)</f>
        <v>BV711</v>
      </c>
      <c r="I7" s="1">
        <f t="shared" si="0"/>
        <v>4</v>
      </c>
      <c r="J7" s="1" t="str">
        <f>VLOOKUP(B7,Inventory!$A$1:$L$776,11,FALSE)</f>
        <v>1243988</v>
      </c>
    </row>
    <row r="8" spans="1:13">
      <c r="A8" s="1" t="s">
        <v>1300</v>
      </c>
      <c r="B8" s="1">
        <f>Inventory!AO5</f>
        <v>471</v>
      </c>
      <c r="F8" s="1" t="str">
        <f>VLOOKUP(B8,Inventory!$A$1:$I$2797,8,FALSE)</f>
        <v>SAV</v>
      </c>
      <c r="G8" s="1" t="str">
        <f>VLOOKUP(B8,Inventory!$A$1:$I$776,2,FALSE)</f>
        <v>CD40</v>
      </c>
      <c r="H8" s="1" t="str">
        <f>VLOOKUP(B8,Inventory!$A$1:$I$776,3,FALSE)</f>
        <v>Biotin</v>
      </c>
      <c r="I8" s="1">
        <f t="shared" si="0"/>
        <v>471</v>
      </c>
      <c r="J8" s="1">
        <f>VLOOKUP(B8,Inventory!$A$1:$L$776,11,FALSE)</f>
        <v>0</v>
      </c>
    </row>
    <row r="9" spans="1:13">
      <c r="A9" s="1" t="s">
        <v>1301</v>
      </c>
      <c r="B9" s="1">
        <f>Inventory!AP5</f>
        <v>778</v>
      </c>
      <c r="F9" s="1" t="str">
        <f>VLOOKUP(B9,Inventory!$A$1:$I$2797,8,FALSE)</f>
        <v>RL3</v>
      </c>
      <c r="G9" s="1" t="str">
        <f>VLOOKUP(B9,Inventory!$A$1:$I$776,2,FALSE)</f>
        <v>XCR1</v>
      </c>
      <c r="H9" s="1" t="str">
        <f>VLOOKUP(B9,Inventory!$A$1:$I$776,3,FALSE)</f>
        <v>APC-Cy7</v>
      </c>
      <c r="I9" s="1">
        <f t="shared" si="0"/>
        <v>778</v>
      </c>
      <c r="J9" s="1" t="str">
        <f>VLOOKUP(B9,Inventory!$A$1:$L$776,11,FALSE)</f>
        <v>B354321</v>
      </c>
    </row>
    <row r="10" spans="1:13">
      <c r="A10" s="1" t="s">
        <v>1302</v>
      </c>
      <c r="B10" s="1">
        <f>Inventory!AQ5</f>
        <v>947</v>
      </c>
      <c r="F10" s="1" t="str">
        <f>VLOOKUP(B10,Inventory!$A$1:$I$2797,8,FALSE)</f>
        <v>YL1</v>
      </c>
      <c r="G10" s="1" t="str">
        <f>VLOOKUP(B10,Inventory!$A$1:$I$776,2,FALSE)</f>
        <v>CX3CR1</v>
      </c>
      <c r="H10" s="1" t="str">
        <f>VLOOKUP(B10,Inventory!$A$1:$I$776,3,FALSE)</f>
        <v>PE</v>
      </c>
      <c r="I10" s="1">
        <f t="shared" si="0"/>
        <v>947</v>
      </c>
      <c r="J10" s="1">
        <f>VLOOKUP(B10,Inventory!$A$1:$L$776,11,FALSE)</f>
        <v>0</v>
      </c>
    </row>
    <row r="11" spans="1:13">
      <c r="A11" s="1" t="s">
        <v>1303</v>
      </c>
      <c r="B11" s="1">
        <f>Inventory!AR5</f>
        <v>9</v>
      </c>
      <c r="F11" s="1" t="str">
        <f>VLOOKUP(B11,Inventory!$A$1:$I$2797,8,FALSE)</f>
        <v>VL1</v>
      </c>
      <c r="G11" s="1" t="str">
        <f>VLOOKUP(B11,Inventory!$A$1:$I$776,2,FALSE)</f>
        <v>CD11c</v>
      </c>
      <c r="H11" s="1" t="str">
        <f>VLOOKUP(B11,Inventory!$A$1:$I$776,3,FALSE)</f>
        <v>eFluor450</v>
      </c>
      <c r="I11" s="1">
        <f t="shared" si="0"/>
        <v>9</v>
      </c>
      <c r="J11" s="1" t="str">
        <f>VLOOKUP(B11,Inventory!$A$1:$L$776,11,FALSE)</f>
        <v>2375954</v>
      </c>
    </row>
    <row r="12" spans="1:13">
      <c r="A12" s="1" t="s">
        <v>1304</v>
      </c>
      <c r="B12" s="1">
        <f>Inventory!AS5</f>
        <v>0</v>
      </c>
      <c r="F12" s="1" t="e">
        <f>VLOOKUP(B12,Inventory!$A$1:$I$2797,8,FALSE)</f>
        <v>#N/A</v>
      </c>
      <c r="G12" s="1" t="e">
        <f>VLOOKUP(B12,Inventory!$A$1:$I$776,2,FALSE)</f>
        <v>#N/A</v>
      </c>
      <c r="H12" s="1" t="e">
        <f>VLOOKUP(B12,Inventory!$A$1:$I$776,3,FALSE)</f>
        <v>#N/A</v>
      </c>
      <c r="I12" s="1">
        <f t="shared" si="0"/>
        <v>0</v>
      </c>
      <c r="J12" s="1" t="e">
        <f>VLOOKUP(B12,Inventory!$A$1:$L$776,11,FALSE)</f>
        <v>#N/A</v>
      </c>
    </row>
    <row r="13" spans="1:13">
      <c r="A13" s="1" t="s">
        <v>1287</v>
      </c>
      <c r="B13" s="1">
        <f>Inventory!AB5</f>
        <v>875</v>
      </c>
      <c r="F13" s="1" t="str">
        <f>VLOOKUP(B13,Inventory!$A$1:$I$2797,8,FALSE)</f>
        <v>UV8</v>
      </c>
      <c r="G13" s="1" t="str">
        <f>VLOOKUP(B13,Inventory!$A$1:$I$776,2,FALSE)</f>
        <v>CD3</v>
      </c>
      <c r="H13" s="1" t="str">
        <f>VLOOKUP(B13,Inventory!$A$1:$I$776,3,FALSE)</f>
        <v>BUV805</v>
      </c>
      <c r="I13" s="1">
        <f t="shared" si="0"/>
        <v>875</v>
      </c>
      <c r="J13" s="1">
        <f>VLOOKUP(B13,Inventory!$A$1:$L$776,11,FALSE)</f>
        <v>0</v>
      </c>
    </row>
    <row r="14" spans="1:13">
      <c r="A14" s="1" t="s">
        <v>1305</v>
      </c>
      <c r="B14" s="1">
        <f>Inventory!AT5</f>
        <v>0</v>
      </c>
      <c r="F14" s="1" t="e">
        <f>VLOOKUP(B14,Inventory!$A$1:$I$2797,8,FALSE)</f>
        <v>#N/A</v>
      </c>
      <c r="G14" s="1" t="e">
        <f>VLOOKUP(B14,Inventory!$A$1:$I$776,2,FALSE)</f>
        <v>#N/A</v>
      </c>
      <c r="H14" s="1" t="e">
        <f>VLOOKUP(B14,Inventory!$A$1:$I$776,3,FALSE)</f>
        <v>#N/A</v>
      </c>
      <c r="I14" s="1">
        <f t="shared" si="0"/>
        <v>0</v>
      </c>
      <c r="J14" s="1" t="e">
        <f>VLOOKUP(B14,Inventory!$A$1:$L$776,11,FALSE)</f>
        <v>#N/A</v>
      </c>
    </row>
    <row r="15" spans="1:13">
      <c r="A15" s="1" t="s">
        <v>1288</v>
      </c>
      <c r="B15" s="1">
        <f>Inventory!AC5</f>
        <v>19</v>
      </c>
      <c r="F15" s="1" t="str">
        <f>VLOOKUP(B15,Inventory!$A$1:$I$2797,8,FALSE)</f>
        <v>RL2</v>
      </c>
      <c r="G15" s="1" t="str">
        <f>VLOOKUP(B15,Inventory!$A$1:$I$776,2,FALSE)</f>
        <v>CD172a (SIRPa)</v>
      </c>
      <c r="H15" s="1" t="str">
        <f>VLOOKUP(B15,Inventory!$A$1:$I$776,3,FALSE)</f>
        <v>AF700</v>
      </c>
      <c r="I15" s="1">
        <f t="shared" si="0"/>
        <v>19</v>
      </c>
      <c r="J15" s="1" t="str">
        <f>VLOOKUP(B15,Inventory!$A$1:$L$776,11,FALSE)</f>
        <v>B350007</v>
      </c>
    </row>
    <row r="16" spans="1:13">
      <c r="A16" s="1" t="s">
        <v>1289</v>
      </c>
      <c r="B16" s="1">
        <f>Inventory!AD5</f>
        <v>22</v>
      </c>
      <c r="F16" s="1" t="str">
        <f>VLOOKUP(B16,Inventory!$A$1:$I$2797,8,FALSE)</f>
        <v>UV5</v>
      </c>
      <c r="G16" s="1" t="str">
        <f>VLOOKUP(B16,Inventory!$A$1:$I$776,2,FALSE)</f>
        <v>CD183 (CXCR3)</v>
      </c>
      <c r="H16" s="1" t="str">
        <f>VLOOKUP(B16,Inventory!$A$1:$I$776,3,FALSE)</f>
        <v>BUV615</v>
      </c>
      <c r="I16" s="1">
        <f t="shared" si="0"/>
        <v>22</v>
      </c>
      <c r="J16" s="1" t="str">
        <f>VLOOKUP(B16,Inventory!$A$1:$L$776,11,FALSE)</f>
        <v>2102335</v>
      </c>
    </row>
    <row r="17" spans="1:13">
      <c r="A17" s="1" t="s">
        <v>1290</v>
      </c>
      <c r="B17" s="1">
        <f>Inventory!AE5</f>
        <v>31</v>
      </c>
      <c r="F17" s="1" t="str">
        <f>VLOOKUP(B17,Inventory!$A$1:$I$2797,8,FALSE)</f>
        <v>UV7</v>
      </c>
      <c r="G17" s="1" t="str">
        <f>VLOOKUP(B17,Inventory!$A$1:$I$776,2,FALSE)</f>
        <v>CD197 (CCR7)</v>
      </c>
      <c r="H17" s="1" t="str">
        <f>VLOOKUP(B17,Inventory!$A$1:$I$776,3,FALSE)</f>
        <v>BUV737</v>
      </c>
      <c r="I17" s="1">
        <f t="shared" si="0"/>
        <v>31</v>
      </c>
      <c r="J17" s="1" t="str">
        <f>VLOOKUP(B17,Inventory!$A$1:$L$776,11,FALSE)</f>
        <v>2005748</v>
      </c>
    </row>
    <row r="18" spans="1:13">
      <c r="A18" s="1" t="s">
        <v>1291</v>
      </c>
      <c r="B18" s="1">
        <f>Inventory!AF5</f>
        <v>43</v>
      </c>
      <c r="F18" s="1" t="str">
        <f>VLOOKUP(B18,Inventory!$A$1:$I$2797,8,FALSE)</f>
        <v>VL8</v>
      </c>
      <c r="G18" s="1" t="str">
        <f>VLOOKUP(B18,Inventory!$A$1:$I$776,2,FALSE)</f>
        <v>CD274 (PDL-1)</v>
      </c>
      <c r="H18" s="1" t="str">
        <f>VLOOKUP(B18,Inventory!$A$1:$I$776,3,FALSE)</f>
        <v>BV785</v>
      </c>
      <c r="I18" s="1">
        <f t="shared" si="0"/>
        <v>43</v>
      </c>
      <c r="J18" s="1" t="str">
        <f>VLOOKUP(B18,Inventory!$A$1:$L$776,11,FALSE)</f>
        <v>B355862</v>
      </c>
    </row>
    <row r="19" spans="1:13">
      <c r="A19" s="1" t="s">
        <v>1292</v>
      </c>
      <c r="B19" s="1">
        <f>Inventory!AG5</f>
        <v>58</v>
      </c>
      <c r="F19" s="1" t="str">
        <f>VLOOKUP(B19,Inventory!$A$1:$I$2797,8,FALSE)</f>
        <v>YL5</v>
      </c>
      <c r="G19" s="1" t="str">
        <f>VLOOKUP(B19,Inventory!$A$1:$I$776,2,FALSE)</f>
        <v>CD366 (TIM3)</v>
      </c>
      <c r="H19" s="1" t="str">
        <f>VLOOKUP(B19,Inventory!$A$1:$I$776,3,FALSE)</f>
        <v>PE-Cy7</v>
      </c>
      <c r="I19" s="1">
        <f t="shared" si="0"/>
        <v>58</v>
      </c>
      <c r="J19" s="1" t="str">
        <f>VLOOKUP(B19,Inventory!$A$1:$L$776,11,FALSE)</f>
        <v>2442270</v>
      </c>
    </row>
    <row r="20" spans="1:13">
      <c r="A20" s="1" t="s">
        <v>1293</v>
      </c>
      <c r="B20" s="1">
        <f>Inventory!AH5</f>
        <v>98</v>
      </c>
      <c r="F20" s="1" t="str">
        <f>VLOOKUP(B20,Inventory!$A$1:$I$2797,8,FALSE)</f>
        <v>UV1</v>
      </c>
      <c r="G20" s="1" t="str">
        <f>VLOOKUP(B20,Inventory!$A$1:$I$776,2,FALSE)</f>
        <v>CD45.2</v>
      </c>
      <c r="H20" s="1" t="str">
        <f>VLOOKUP(B20,Inventory!$A$1:$I$776,3,FALSE)</f>
        <v>BUV395</v>
      </c>
      <c r="I20" s="1">
        <f t="shared" si="0"/>
        <v>98</v>
      </c>
      <c r="J20" s="1" t="str">
        <f>VLOOKUP(B20,Inventory!$A$1:$L$776,11,FALSE)</f>
        <v>2040290</v>
      </c>
    </row>
    <row r="21" spans="1:13">
      <c r="A21" s="1" t="s">
        <v>1294</v>
      </c>
      <c r="B21" s="1">
        <f>Inventory!AI5</f>
        <v>106</v>
      </c>
      <c r="F21" s="1" t="str">
        <f>VLOOKUP(B21,Inventory!$A$1:$I$2797,8,FALSE)</f>
        <v>UV6</v>
      </c>
      <c r="G21" s="1" t="str">
        <f>VLOOKUP(B21,Inventory!$A$1:$I$776,2,FALSE)</f>
        <v>CD45R (B220)</v>
      </c>
      <c r="H21" s="1" t="str">
        <f>VLOOKUP(B21,Inventory!$A$1:$I$776,3,FALSE)</f>
        <v>BUV661</v>
      </c>
      <c r="I21" s="1">
        <f t="shared" si="0"/>
        <v>106</v>
      </c>
      <c r="J21" s="1" t="str">
        <f>VLOOKUP(B21,Inventory!$A$1:$L$776,11,FALSE)</f>
        <v>1292988</v>
      </c>
    </row>
    <row r="24" spans="1:13">
      <c r="F24" s="1" t="s">
        <v>1403</v>
      </c>
      <c r="G24" s="1" t="s">
        <v>1404</v>
      </c>
      <c r="H24" s="1" t="s">
        <v>1405</v>
      </c>
      <c r="I24" s="1" t="s">
        <v>1406</v>
      </c>
      <c r="J24" s="1" t="s">
        <v>1673</v>
      </c>
    </row>
    <row r="25" spans="1:13">
      <c r="A25" s="1" t="s">
        <v>1310</v>
      </c>
      <c r="F25" s="1" t="s">
        <v>1204</v>
      </c>
      <c r="G25" s="1" t="s">
        <v>286</v>
      </c>
      <c r="H25" s="1" t="s">
        <v>30</v>
      </c>
      <c r="I25" s="1">
        <v>112</v>
      </c>
      <c r="J25" s="1" t="s">
        <v>1494</v>
      </c>
    </row>
    <row r="26" spans="1:13">
      <c r="A26" s="1">
        <v>30</v>
      </c>
      <c r="F26" s="1" t="s">
        <v>1213</v>
      </c>
      <c r="G26" s="1" t="s">
        <v>243</v>
      </c>
      <c r="H26" s="1" t="s">
        <v>84</v>
      </c>
      <c r="I26" s="1">
        <v>90</v>
      </c>
      <c r="J26" s="1" t="s">
        <v>1473</v>
      </c>
      <c r="L26" s="2" t="s">
        <v>1308</v>
      </c>
      <c r="M26" s="2" t="s">
        <v>1309</v>
      </c>
    </row>
    <row r="27" spans="1:13">
      <c r="F27" s="1" t="s">
        <v>1214</v>
      </c>
      <c r="G27" s="1" t="s">
        <v>444</v>
      </c>
      <c r="H27" s="1" t="s">
        <v>128</v>
      </c>
      <c r="I27" s="1">
        <v>19</v>
      </c>
      <c r="J27" s="1" t="s">
        <v>1660</v>
      </c>
      <c r="K27" s="2"/>
    </row>
    <row r="28" spans="1:13">
      <c r="A28" s="1" t="s">
        <v>1311</v>
      </c>
      <c r="F28" s="1" t="s">
        <v>1215</v>
      </c>
      <c r="G28" s="1" t="s">
        <v>784</v>
      </c>
      <c r="H28" s="1" t="s">
        <v>74</v>
      </c>
      <c r="I28" s="1">
        <v>778</v>
      </c>
      <c r="J28" s="1" t="s">
        <v>1623</v>
      </c>
    </row>
    <row r="29" spans="1:13">
      <c r="A29" s="1">
        <f>(A26+1)*50</f>
        <v>1550</v>
      </c>
      <c r="F29" s="1" t="s">
        <v>1238</v>
      </c>
      <c r="G29" s="1" t="s">
        <v>213</v>
      </c>
      <c r="H29" s="1" t="s">
        <v>40</v>
      </c>
      <c r="I29" s="1">
        <v>471</v>
      </c>
      <c r="J29" s="1">
        <v>0</v>
      </c>
    </row>
    <row r="30" spans="1:13">
      <c r="F30" s="1" t="s">
        <v>1186</v>
      </c>
      <c r="G30" s="1" t="s">
        <v>249</v>
      </c>
      <c r="H30" s="1" t="s">
        <v>241</v>
      </c>
      <c r="I30" s="1">
        <v>98</v>
      </c>
      <c r="J30" s="1" t="s">
        <v>1656</v>
      </c>
    </row>
    <row r="31" spans="1:13">
      <c r="F31" s="1" t="s">
        <v>1188</v>
      </c>
      <c r="G31" s="1" t="s">
        <v>1156</v>
      </c>
      <c r="H31" s="1" t="s">
        <v>43</v>
      </c>
      <c r="I31" s="1">
        <v>188</v>
      </c>
      <c r="J31" s="1" t="s">
        <v>1557</v>
      </c>
      <c r="M31" s="1" t="e">
        <v>#DIV/0!</v>
      </c>
    </row>
    <row r="32" spans="1:13">
      <c r="F32" s="1" t="s">
        <v>1189</v>
      </c>
      <c r="G32" s="1" t="s">
        <v>1255</v>
      </c>
      <c r="H32" s="1" t="s">
        <v>52</v>
      </c>
      <c r="I32" s="1">
        <v>157</v>
      </c>
      <c r="J32" s="1" t="s">
        <v>1531</v>
      </c>
    </row>
    <row r="33" spans="6:10">
      <c r="F33" s="1" t="s">
        <v>1190</v>
      </c>
      <c r="G33" s="1" t="s">
        <v>708</v>
      </c>
      <c r="H33" s="1" t="s">
        <v>54</v>
      </c>
      <c r="I33" s="1">
        <v>22</v>
      </c>
      <c r="J33" s="1" t="s">
        <v>1658</v>
      </c>
    </row>
    <row r="34" spans="6:10">
      <c r="F34" s="1" t="s">
        <v>1191</v>
      </c>
      <c r="G34" s="1" t="s">
        <v>230</v>
      </c>
      <c r="H34" s="1" t="s">
        <v>1172</v>
      </c>
      <c r="I34" s="1">
        <v>106</v>
      </c>
      <c r="J34" s="1" t="s">
        <v>1488</v>
      </c>
    </row>
    <row r="35" spans="6:10">
      <c r="F35" s="1" t="s">
        <v>1192</v>
      </c>
      <c r="G35" s="1" t="s">
        <v>748</v>
      </c>
      <c r="H35" s="1" t="s">
        <v>356</v>
      </c>
      <c r="I35" s="1">
        <v>31</v>
      </c>
      <c r="J35" s="1" t="s">
        <v>1428</v>
      </c>
    </row>
    <row r="36" spans="6:10">
      <c r="F36" s="1" t="s">
        <v>1193</v>
      </c>
      <c r="G36" s="1" t="s">
        <v>16</v>
      </c>
      <c r="H36" s="1" t="s">
        <v>32</v>
      </c>
      <c r="I36" s="1">
        <v>875</v>
      </c>
      <c r="J36" s="1">
        <v>0</v>
      </c>
    </row>
    <row r="37" spans="6:10">
      <c r="F37" s="2" t="s">
        <v>1194</v>
      </c>
      <c r="G37" s="2" t="s">
        <v>109</v>
      </c>
      <c r="H37" s="2" t="s">
        <v>64</v>
      </c>
      <c r="I37" s="2">
        <v>9</v>
      </c>
      <c r="J37" s="2" t="s">
        <v>1670</v>
      </c>
    </row>
    <row r="38" spans="6:10">
      <c r="F38" s="1" t="s">
        <v>1197</v>
      </c>
      <c r="G38" s="1" t="s">
        <v>324</v>
      </c>
      <c r="H38" s="1" t="s">
        <v>375</v>
      </c>
      <c r="I38" s="1">
        <v>177</v>
      </c>
      <c r="J38" s="1" t="s">
        <v>1548</v>
      </c>
    </row>
    <row r="39" spans="6:10">
      <c r="F39" s="1" t="s">
        <v>1199</v>
      </c>
      <c r="G39" s="1" t="s">
        <v>362</v>
      </c>
      <c r="H39" s="1" t="s">
        <v>61</v>
      </c>
      <c r="I39" s="1">
        <v>4</v>
      </c>
      <c r="J39" s="1" t="s">
        <v>1410</v>
      </c>
    </row>
    <row r="40" spans="6:10">
      <c r="F40" s="1" t="s">
        <v>1201</v>
      </c>
      <c r="G40" s="1" t="s">
        <v>1318</v>
      </c>
      <c r="H40" s="1" t="s">
        <v>554</v>
      </c>
      <c r="I40" s="1">
        <v>43</v>
      </c>
      <c r="J40" s="1" t="s">
        <v>1439</v>
      </c>
    </row>
    <row r="41" spans="6:10">
      <c r="F41" s="1" t="s">
        <v>1208</v>
      </c>
      <c r="G41" s="1" t="s">
        <v>778</v>
      </c>
      <c r="H41" s="1" t="s">
        <v>9</v>
      </c>
      <c r="I41" s="1">
        <v>947</v>
      </c>
      <c r="J41" s="1">
        <v>0</v>
      </c>
    </row>
    <row r="42" spans="6:10">
      <c r="F42" s="1" t="s">
        <v>1212</v>
      </c>
      <c r="G42" s="1" t="s">
        <v>526</v>
      </c>
      <c r="H42" s="1" t="s">
        <v>57</v>
      </c>
      <c r="I42" s="1">
        <v>58</v>
      </c>
      <c r="J42" s="1" t="s">
        <v>1667</v>
      </c>
    </row>
    <row r="43" spans="6:10">
      <c r="F43" s="1" t="s">
        <v>1676</v>
      </c>
      <c r="G43" s="1" t="s">
        <v>0</v>
      </c>
      <c r="H43" s="1" t="s">
        <v>1</v>
      </c>
      <c r="I43" s="1" t="s">
        <v>1313</v>
      </c>
      <c r="J43" s="1" t="s">
        <v>1328</v>
      </c>
    </row>
    <row r="44" spans="6:10">
      <c r="F44" s="1" t="e">
        <v>#N/A</v>
      </c>
      <c r="G44" s="1" t="e">
        <v>#N/A</v>
      </c>
      <c r="H44" s="1" t="e">
        <v>#N/A</v>
      </c>
      <c r="I44" s="1">
        <v>0</v>
      </c>
      <c r="J44" s="1" t="e">
        <v>#N/A</v>
      </c>
    </row>
    <row r="45" spans="6:10">
      <c r="F45" s="1" t="e">
        <v>#N/A</v>
      </c>
      <c r="G45" s="1" t="e">
        <v>#N/A</v>
      </c>
      <c r="H45" s="1" t="e">
        <v>#N/A</v>
      </c>
      <c r="I45" s="1">
        <v>0</v>
      </c>
      <c r="J45" s="1" t="e">
        <v>#N/A</v>
      </c>
    </row>
    <row r="48" spans="6:10">
      <c r="G48" s="1" t="s">
        <v>1677</v>
      </c>
      <c r="J48" s="3">
        <f ca="1">TODAY()</f>
        <v>44935</v>
      </c>
    </row>
  </sheetData>
  <sortState xmlns:xlrd2="http://schemas.microsoft.com/office/spreadsheetml/2017/richdata2" ref="F27:M46">
    <sortCondition ref="I27:I46"/>
  </sortState>
  <phoneticPr fontId="2" type="noConversion"/>
  <conditionalFormatting sqref="F1:F21">
    <cfRule type="duplicateValues" dxfId="53" priority="3"/>
  </conditionalFormatting>
  <conditionalFormatting sqref="F46:F47">
    <cfRule type="duplicateValues" dxfId="52" priority="2"/>
  </conditionalFormatting>
  <conditionalFormatting sqref="F25:F45">
    <cfRule type="duplicateValues" dxfId="51" priority="1"/>
  </conditionalFormatting>
  <pageMargins left="0.7" right="0.7" top="0.75" bottom="0.75" header="0.3" footer="0.3"/>
  <pageSetup scale="54"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3DAE-6E3B-CF47-AACA-D9E70847ECEA}">
  <sheetPr>
    <pageSetUpPr fitToPage="1"/>
  </sheetPr>
  <dimension ref="A1:BC939"/>
  <sheetViews>
    <sheetView tabSelected="1" zoomScale="80" zoomScaleNormal="80" workbookViewId="0">
      <pane xSplit="17940" topLeftCell="Y1"/>
      <selection activeCell="B3" sqref="B3"/>
      <selection pane="topRight" activeCell="AU10" sqref="AU10"/>
    </sheetView>
  </sheetViews>
  <sheetFormatPr defaultColWidth="10.81640625" defaultRowHeight="24" customHeight="1"/>
  <cols>
    <col min="1" max="1" width="11.1796875" style="85" bestFit="1" customWidth="1"/>
    <col min="2" max="2" width="26.81640625" style="44" customWidth="1"/>
    <col min="3" max="3" width="21.453125" style="86" customWidth="1"/>
    <col min="4" max="4" width="16.453125" style="44" customWidth="1"/>
    <col min="5" max="5" width="19.6328125" style="44" customWidth="1"/>
    <col min="6" max="6" width="18.81640625" style="87" customWidth="1"/>
    <col min="7" max="7" width="11.1796875" style="49" bestFit="1" customWidth="1"/>
    <col min="8" max="8" width="13.453125" style="43" customWidth="1"/>
    <col min="9" max="9" width="10.81640625" style="43"/>
    <col min="10" max="10" width="14.36328125" style="49" customWidth="1"/>
    <col min="11" max="11" width="18.81640625" style="50" customWidth="1"/>
    <col min="12" max="12" width="18.6328125" style="49" customWidth="1"/>
    <col min="13" max="13" width="10.81640625" style="43"/>
    <col min="14" max="14" width="21.1796875" style="43" customWidth="1"/>
    <col min="15" max="25" width="10.81640625" style="43"/>
    <col min="26" max="26" width="21.1796875" style="43" bestFit="1" customWidth="1"/>
    <col min="27" max="27" width="25.81640625" style="43" bestFit="1" customWidth="1"/>
    <col min="28" max="29" width="6.81640625" style="43" bestFit="1" customWidth="1"/>
    <col min="30" max="31" width="6.81640625" style="44" bestFit="1" customWidth="1"/>
    <col min="32" max="35" width="6.90625" style="44" bestFit="1" customWidth="1"/>
    <col min="36" max="39" width="6.54296875" style="44" bestFit="1" customWidth="1"/>
    <col min="40" max="41" width="6.7265625" style="44" bestFit="1" customWidth="1"/>
    <col min="42" max="43" width="6.6328125" style="44" bestFit="1" customWidth="1"/>
    <col min="44" max="46" width="5.1796875" style="44" bestFit="1" customWidth="1"/>
    <col min="47" max="53" width="4.81640625" style="44" bestFit="1" customWidth="1"/>
    <col min="54" max="54" width="7.6328125" style="44" bestFit="1" customWidth="1"/>
    <col min="55" max="55" width="10.6328125" style="44" bestFit="1" customWidth="1"/>
    <col min="56" max="16384" width="10.81640625" style="44"/>
  </cols>
  <sheetData>
    <row r="1" spans="1:55" ht="24" customHeight="1">
      <c r="A1" s="38" t="s">
        <v>1280</v>
      </c>
      <c r="B1" s="39" t="s">
        <v>0</v>
      </c>
      <c r="C1" s="40" t="s">
        <v>1</v>
      </c>
      <c r="D1" s="41" t="s">
        <v>2</v>
      </c>
      <c r="E1" s="41" t="s">
        <v>3</v>
      </c>
      <c r="F1" s="41" t="s">
        <v>4</v>
      </c>
      <c r="G1" s="38" t="s">
        <v>1281</v>
      </c>
      <c r="H1" s="38" t="s">
        <v>1282</v>
      </c>
      <c r="I1" s="38" t="s">
        <v>1283</v>
      </c>
      <c r="J1" s="38" t="s">
        <v>1325</v>
      </c>
      <c r="K1" s="42" t="s">
        <v>1328</v>
      </c>
      <c r="L1" s="38" t="s">
        <v>1329</v>
      </c>
    </row>
    <row r="2" spans="1:55" ht="24" customHeight="1">
      <c r="A2" s="45">
        <v>1</v>
      </c>
      <c r="B2" s="46" t="s">
        <v>359</v>
      </c>
      <c r="C2" s="47" t="s">
        <v>21</v>
      </c>
      <c r="D2" s="48" t="s">
        <v>360</v>
      </c>
      <c r="E2" s="48" t="s">
        <v>10</v>
      </c>
      <c r="F2" s="48" t="s">
        <v>361</v>
      </c>
      <c r="G2" s="49">
        <v>3</v>
      </c>
      <c r="H2" s="43" t="str">
        <f t="shared" ref="H2:H65" si="0">_xlfn.IFNA(VLOOKUP(C2,$N$2:$O$1048576,2,FALSE),"ASK")</f>
        <v>RL1</v>
      </c>
      <c r="I2" s="49" t="str">
        <f>_xlfn.CONCAT(A2,H2)</f>
        <v>1RL1</v>
      </c>
      <c r="J2" s="49">
        <v>1</v>
      </c>
      <c r="K2" s="50" t="s">
        <v>1407</v>
      </c>
      <c r="N2" s="43" t="s">
        <v>241</v>
      </c>
      <c r="O2" s="43" t="s">
        <v>1186</v>
      </c>
    </row>
    <row r="3" spans="1:55" ht="24" customHeight="1">
      <c r="A3" s="45">
        <v>2</v>
      </c>
      <c r="B3" s="51" t="s">
        <v>362</v>
      </c>
      <c r="C3" s="47" t="s">
        <v>84</v>
      </c>
      <c r="D3" s="52" t="s">
        <v>367</v>
      </c>
      <c r="E3" s="52" t="s">
        <v>14</v>
      </c>
      <c r="F3" s="52" t="s">
        <v>369</v>
      </c>
      <c r="G3" s="49">
        <v>3</v>
      </c>
      <c r="H3" s="43" t="str">
        <f t="shared" si="0"/>
        <v>RL1</v>
      </c>
      <c r="I3" s="49" t="str">
        <f t="shared" ref="I3:I65" si="1">_xlfn.CONCAT(A3,H3)</f>
        <v>2RL1</v>
      </c>
      <c r="J3" s="49">
        <v>1</v>
      </c>
      <c r="K3" s="50" t="s">
        <v>1408</v>
      </c>
      <c r="N3" s="43" t="s">
        <v>1231</v>
      </c>
      <c r="O3" s="43" t="s">
        <v>1187</v>
      </c>
    </row>
    <row r="4" spans="1:55" ht="24" customHeight="1">
      <c r="A4" s="45">
        <v>3</v>
      </c>
      <c r="B4" s="53" t="s">
        <v>362</v>
      </c>
      <c r="C4" s="47" t="s">
        <v>92</v>
      </c>
      <c r="D4" s="52" t="s">
        <v>363</v>
      </c>
      <c r="E4" s="52" t="s">
        <v>140</v>
      </c>
      <c r="F4" s="52" t="s">
        <v>364</v>
      </c>
      <c r="G4" s="49">
        <v>3</v>
      </c>
      <c r="H4" s="43" t="str">
        <f t="shared" si="0"/>
        <v>RL2</v>
      </c>
      <c r="I4" s="49" t="str">
        <f t="shared" si="1"/>
        <v>3RL2</v>
      </c>
      <c r="J4" s="49">
        <v>1</v>
      </c>
      <c r="K4" s="50" t="s">
        <v>1409</v>
      </c>
      <c r="N4" s="43" t="s">
        <v>43</v>
      </c>
      <c r="O4" s="43" t="s">
        <v>1188</v>
      </c>
      <c r="Z4" s="54" t="s">
        <v>1306</v>
      </c>
      <c r="AA4" s="54">
        <v>1</v>
      </c>
      <c r="AB4" s="54">
        <v>2</v>
      </c>
      <c r="AC4" s="54">
        <v>3</v>
      </c>
      <c r="AD4" s="54">
        <v>4</v>
      </c>
      <c r="AE4" s="54">
        <v>5</v>
      </c>
      <c r="AF4" s="54">
        <v>6</v>
      </c>
      <c r="AG4" s="54">
        <v>7</v>
      </c>
      <c r="AH4" s="54">
        <v>8</v>
      </c>
      <c r="AI4" s="54">
        <v>9</v>
      </c>
      <c r="AJ4" s="54">
        <v>10</v>
      </c>
      <c r="AK4" s="54">
        <v>11</v>
      </c>
      <c r="AL4" s="54">
        <v>12</v>
      </c>
      <c r="AM4" s="54">
        <v>13</v>
      </c>
      <c r="AN4" s="54">
        <v>14</v>
      </c>
      <c r="AO4" s="54">
        <v>15</v>
      </c>
      <c r="AP4" s="54">
        <v>16</v>
      </c>
      <c r="AQ4" s="54">
        <v>17</v>
      </c>
      <c r="AR4" s="54">
        <v>18</v>
      </c>
      <c r="AS4" s="54">
        <v>19</v>
      </c>
      <c r="AT4" s="54">
        <v>20</v>
      </c>
      <c r="AU4" s="49"/>
    </row>
    <row r="5" spans="1:55" ht="24" customHeight="1">
      <c r="A5" s="45">
        <v>4</v>
      </c>
      <c r="B5" s="51" t="s">
        <v>362</v>
      </c>
      <c r="C5" s="47" t="s">
        <v>61</v>
      </c>
      <c r="D5" s="48" t="s">
        <v>363</v>
      </c>
      <c r="E5" s="48" t="s">
        <v>62</v>
      </c>
      <c r="F5" s="48" t="s">
        <v>365</v>
      </c>
      <c r="G5" s="49">
        <v>3</v>
      </c>
      <c r="H5" s="43" t="str">
        <f t="shared" si="0"/>
        <v>VL6</v>
      </c>
      <c r="I5" s="49" t="str">
        <f t="shared" si="1"/>
        <v>4VL6</v>
      </c>
      <c r="J5" s="49">
        <v>1</v>
      </c>
      <c r="K5" s="50" t="s">
        <v>1866</v>
      </c>
      <c r="N5" s="43" t="s">
        <v>52</v>
      </c>
      <c r="O5" s="43" t="s">
        <v>1189</v>
      </c>
      <c r="Z5" s="49" t="s">
        <v>1307</v>
      </c>
      <c r="AA5" s="49">
        <v>90</v>
      </c>
      <c r="AB5" s="49">
        <v>875</v>
      </c>
      <c r="AC5" s="49">
        <v>19</v>
      </c>
      <c r="AD5" s="49">
        <v>22</v>
      </c>
      <c r="AE5" s="49">
        <v>31</v>
      </c>
      <c r="AF5" s="49">
        <v>43</v>
      </c>
      <c r="AG5" s="49">
        <v>58</v>
      </c>
      <c r="AH5" s="49">
        <v>98</v>
      </c>
      <c r="AI5" s="49">
        <v>106</v>
      </c>
      <c r="AJ5" s="49">
        <v>112</v>
      </c>
      <c r="AK5" s="49">
        <v>157</v>
      </c>
      <c r="AL5" s="49">
        <v>177</v>
      </c>
      <c r="AM5" s="49">
        <v>188</v>
      </c>
      <c r="AN5" s="49">
        <v>4</v>
      </c>
      <c r="AO5" s="49">
        <v>471</v>
      </c>
      <c r="AP5" s="49">
        <v>778</v>
      </c>
      <c r="AQ5" s="49">
        <v>947</v>
      </c>
      <c r="AR5" s="49">
        <v>9</v>
      </c>
      <c r="AS5" s="49"/>
      <c r="AT5" s="49"/>
      <c r="AU5" s="49"/>
      <c r="AV5" s="55"/>
      <c r="AW5" s="55"/>
      <c r="AX5" s="55"/>
      <c r="AY5" s="55"/>
      <c r="AZ5" s="55"/>
      <c r="BA5" s="55"/>
      <c r="BB5" s="55"/>
      <c r="BC5" s="55"/>
    </row>
    <row r="6" spans="1:55" ht="24" customHeight="1">
      <c r="A6" s="45">
        <v>5</v>
      </c>
      <c r="B6" s="51" t="s">
        <v>362</v>
      </c>
      <c r="C6" s="47" t="s">
        <v>9</v>
      </c>
      <c r="D6" s="48" t="s">
        <v>363</v>
      </c>
      <c r="E6" s="48" t="s">
        <v>140</v>
      </c>
      <c r="F6" s="48" t="s">
        <v>366</v>
      </c>
      <c r="G6" s="49">
        <v>3</v>
      </c>
      <c r="H6" s="43" t="str">
        <f t="shared" si="0"/>
        <v>YL1</v>
      </c>
      <c r="I6" s="49" t="str">
        <f t="shared" si="1"/>
        <v>5YL1</v>
      </c>
      <c r="J6" s="56">
        <v>0</v>
      </c>
      <c r="K6" s="50" t="s">
        <v>1411</v>
      </c>
      <c r="N6" s="43" t="s">
        <v>54</v>
      </c>
      <c r="O6" s="43" t="s">
        <v>1190</v>
      </c>
      <c r="AV6" s="55"/>
      <c r="AW6" s="55"/>
      <c r="AX6" s="55"/>
      <c r="AY6" s="55"/>
      <c r="AZ6" s="55"/>
      <c r="BA6" s="55"/>
      <c r="BB6" s="55"/>
      <c r="BC6" s="55"/>
    </row>
    <row r="7" spans="1:55" ht="24" customHeight="1">
      <c r="A7" s="45">
        <v>6</v>
      </c>
      <c r="B7" s="51" t="s">
        <v>101</v>
      </c>
      <c r="C7" s="47" t="s">
        <v>30</v>
      </c>
      <c r="D7" s="48" t="s">
        <v>102</v>
      </c>
      <c r="E7" s="48" t="s">
        <v>103</v>
      </c>
      <c r="F7" s="48" t="s">
        <v>104</v>
      </c>
      <c r="G7" s="49">
        <v>3</v>
      </c>
      <c r="H7" s="43" t="str">
        <f t="shared" si="0"/>
        <v>BL3</v>
      </c>
      <c r="I7" s="49" t="str">
        <f t="shared" si="1"/>
        <v>6BL3</v>
      </c>
      <c r="J7" s="49">
        <v>1</v>
      </c>
      <c r="K7" s="50" t="s">
        <v>1867</v>
      </c>
      <c r="N7" s="43" t="s">
        <v>1172</v>
      </c>
      <c r="O7" s="43" t="s">
        <v>1191</v>
      </c>
      <c r="AV7" s="55"/>
      <c r="AW7" s="55"/>
      <c r="AX7" s="55"/>
      <c r="AY7" s="55"/>
      <c r="AZ7" s="55"/>
      <c r="BA7" s="55"/>
      <c r="BB7" s="55"/>
      <c r="BC7" s="55"/>
    </row>
    <row r="8" spans="1:55" ht="24" customHeight="1">
      <c r="A8" s="45">
        <v>7</v>
      </c>
      <c r="B8" s="51" t="s">
        <v>101</v>
      </c>
      <c r="C8" s="47" t="s">
        <v>58</v>
      </c>
      <c r="D8" s="48" t="s">
        <v>102</v>
      </c>
      <c r="E8" s="48" t="s">
        <v>62</v>
      </c>
      <c r="F8" s="48" t="s">
        <v>107</v>
      </c>
      <c r="G8" s="49">
        <v>3</v>
      </c>
      <c r="H8" s="43" t="str">
        <f t="shared" si="0"/>
        <v>VL2</v>
      </c>
      <c r="I8" s="49" t="str">
        <f t="shared" si="1"/>
        <v>7VL2</v>
      </c>
      <c r="J8" s="49">
        <v>1</v>
      </c>
      <c r="K8" s="50" t="s">
        <v>1412</v>
      </c>
      <c r="N8" s="43" t="s">
        <v>356</v>
      </c>
      <c r="O8" s="43" t="s">
        <v>1192</v>
      </c>
      <c r="Q8" s="43" t="s">
        <v>1273</v>
      </c>
      <c r="AV8" s="55"/>
      <c r="AW8" s="55"/>
      <c r="AX8" s="55"/>
      <c r="AY8" s="55"/>
      <c r="AZ8" s="55"/>
      <c r="BA8" s="55"/>
      <c r="BB8" s="55"/>
      <c r="BC8" s="55"/>
    </row>
    <row r="9" spans="1:55" ht="24" customHeight="1">
      <c r="A9" s="45">
        <v>8</v>
      </c>
      <c r="B9" s="51" t="s">
        <v>109</v>
      </c>
      <c r="C9" s="47" t="s">
        <v>32</v>
      </c>
      <c r="D9" s="52" t="s">
        <v>112</v>
      </c>
      <c r="E9" s="52" t="s">
        <v>8</v>
      </c>
      <c r="F9" s="52" t="s">
        <v>115</v>
      </c>
      <c r="G9" s="49">
        <v>3</v>
      </c>
      <c r="H9" s="43" t="str">
        <f t="shared" si="0"/>
        <v>UV8</v>
      </c>
      <c r="I9" s="49" t="str">
        <f t="shared" si="1"/>
        <v>8UV8</v>
      </c>
      <c r="J9" s="49">
        <v>2</v>
      </c>
      <c r="N9" s="43" t="s">
        <v>32</v>
      </c>
      <c r="O9" s="43" t="s">
        <v>1193</v>
      </c>
      <c r="Q9" s="43" t="s">
        <v>1274</v>
      </c>
      <c r="R9" s="43" t="str">
        <f>_xlfn.CONCAT(O2:O9)</f>
        <v>UV1UV2UV3UV4UV5UV6UV7UV8</v>
      </c>
      <c r="Z9" s="97" t="s">
        <v>1312</v>
      </c>
      <c r="AA9" s="98" t="s">
        <v>1324</v>
      </c>
      <c r="AV9" s="55"/>
      <c r="AW9" s="55"/>
      <c r="AX9" s="55"/>
      <c r="AY9" s="55"/>
      <c r="AZ9" s="55"/>
      <c r="BA9" s="55"/>
      <c r="BB9" s="55"/>
      <c r="BC9" s="55"/>
    </row>
    <row r="10" spans="1:55" ht="24" customHeight="1">
      <c r="A10" s="45">
        <v>9</v>
      </c>
      <c r="B10" s="51" t="s">
        <v>109</v>
      </c>
      <c r="C10" s="47" t="s">
        <v>64</v>
      </c>
      <c r="D10" s="52" t="s">
        <v>110</v>
      </c>
      <c r="E10" s="52" t="s">
        <v>14</v>
      </c>
      <c r="F10" s="52" t="s">
        <v>116</v>
      </c>
      <c r="G10" s="49">
        <v>3</v>
      </c>
      <c r="H10" s="43" t="str">
        <f t="shared" si="0"/>
        <v>VL1</v>
      </c>
      <c r="I10" s="49" t="str">
        <f t="shared" si="1"/>
        <v>9VL1</v>
      </c>
      <c r="J10" s="49">
        <v>1</v>
      </c>
      <c r="K10" s="50" t="s">
        <v>1670</v>
      </c>
      <c r="N10" s="43" t="s">
        <v>306</v>
      </c>
      <c r="O10" s="43" t="s">
        <v>1194</v>
      </c>
      <c r="Q10" s="43" t="s">
        <v>1275</v>
      </c>
      <c r="R10" s="43" t="str">
        <f>_xlfn.CONCAT(O10:O30)</f>
        <v>VL1VL1VL1VL1VL2VL2VL2VL2VL3VL4VL4VL4VL4VL5VL5RL1VL5VL6VL7VL8VL8</v>
      </c>
      <c r="Z10" s="97" t="s">
        <v>1281</v>
      </c>
      <c r="AA10" s="98" t="s">
        <v>1324</v>
      </c>
      <c r="AV10" s="55"/>
      <c r="AW10" s="55"/>
      <c r="AX10" s="55"/>
      <c r="AY10" s="55"/>
      <c r="AZ10" s="55"/>
      <c r="BA10" s="55"/>
      <c r="BB10" s="55"/>
      <c r="BC10" s="55"/>
    </row>
    <row r="11" spans="1:55" ht="24" customHeight="1">
      <c r="A11" s="45">
        <v>10</v>
      </c>
      <c r="B11" s="51" t="s">
        <v>109</v>
      </c>
      <c r="C11" s="47" t="s">
        <v>57</v>
      </c>
      <c r="D11" s="52" t="s">
        <v>110</v>
      </c>
      <c r="E11" s="52" t="s">
        <v>67</v>
      </c>
      <c r="F11" s="52">
        <v>117318</v>
      </c>
      <c r="G11" s="49">
        <v>3</v>
      </c>
      <c r="H11" s="43" t="str">
        <f t="shared" si="0"/>
        <v>YL5</v>
      </c>
      <c r="I11" s="49" t="str">
        <f t="shared" si="1"/>
        <v>10YL5</v>
      </c>
      <c r="J11" s="49">
        <v>1</v>
      </c>
      <c r="K11" s="50" t="s">
        <v>1413</v>
      </c>
      <c r="N11" s="43" t="s">
        <v>1239</v>
      </c>
      <c r="O11" s="43" t="s">
        <v>1194</v>
      </c>
      <c r="Q11" s="43" t="s">
        <v>1276</v>
      </c>
      <c r="R11" s="43" t="str">
        <f>_xlfn.CONCAT(O31:O42)</f>
        <v>BL1BL1BL1BL1BL2BL3BL3BL3BL3BL4BL5BL6</v>
      </c>
      <c r="AV11" s="55"/>
      <c r="AW11" s="55"/>
      <c r="AX11" s="55"/>
      <c r="AY11" s="55"/>
      <c r="AZ11" s="55"/>
      <c r="BA11" s="55"/>
      <c r="BB11" s="55"/>
      <c r="BC11" s="55"/>
    </row>
    <row r="12" spans="1:55" ht="24" customHeight="1">
      <c r="A12" s="45">
        <v>11</v>
      </c>
      <c r="B12" s="51" t="s">
        <v>401</v>
      </c>
      <c r="C12" s="47" t="s">
        <v>57</v>
      </c>
      <c r="D12" s="52" t="s">
        <v>403</v>
      </c>
      <c r="E12" s="52" t="s">
        <v>14</v>
      </c>
      <c r="F12" s="52" t="s">
        <v>406</v>
      </c>
      <c r="G12" s="49">
        <v>3</v>
      </c>
      <c r="H12" s="43" t="str">
        <f t="shared" si="0"/>
        <v>YL5</v>
      </c>
      <c r="I12" s="49" t="str">
        <f t="shared" si="1"/>
        <v>11YL5</v>
      </c>
      <c r="J12" s="49">
        <v>1</v>
      </c>
      <c r="K12" s="50" t="s">
        <v>1414</v>
      </c>
      <c r="N12" s="43" t="s">
        <v>1216</v>
      </c>
      <c r="O12" s="43" t="s">
        <v>1194</v>
      </c>
      <c r="Q12" s="43" t="s">
        <v>1277</v>
      </c>
      <c r="R12" s="43" t="str">
        <f>_xlfn.CONCAT(O43:O48)</f>
        <v>YL1YL1YL2YL3YL4YL5</v>
      </c>
      <c r="Z12" s="97" t="s">
        <v>1284</v>
      </c>
      <c r="AA12" s="97" t="s">
        <v>1322</v>
      </c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</row>
    <row r="13" spans="1:55" ht="24" customHeight="1">
      <c r="A13" s="45">
        <v>12</v>
      </c>
      <c r="B13" s="51" t="s">
        <v>1272</v>
      </c>
      <c r="C13" s="47" t="s">
        <v>375</v>
      </c>
      <c r="D13" s="52" t="s">
        <v>621</v>
      </c>
      <c r="E13" s="52" t="s">
        <v>8</v>
      </c>
      <c r="F13" s="52" t="s">
        <v>622</v>
      </c>
      <c r="G13" s="49">
        <v>3</v>
      </c>
      <c r="H13" s="43" t="str">
        <f t="shared" si="0"/>
        <v>VL4</v>
      </c>
      <c r="I13" s="49" t="str">
        <f t="shared" si="1"/>
        <v>12VL4</v>
      </c>
      <c r="J13" s="49">
        <v>2</v>
      </c>
      <c r="K13" s="50" t="s">
        <v>1415</v>
      </c>
      <c r="N13" s="43" t="s">
        <v>1230</v>
      </c>
      <c r="O13" s="43" t="s">
        <v>1194</v>
      </c>
      <c r="Q13" s="43" t="s">
        <v>1278</v>
      </c>
      <c r="R13" s="43" t="str">
        <f>_xlfn.CONCAT(O49:O56)</f>
        <v>RL1RL1RL2RL2RL3RL3RL3RL3</v>
      </c>
      <c r="Z13" s="97" t="s">
        <v>1323</v>
      </c>
      <c r="AA13" s="98" t="s">
        <v>1202</v>
      </c>
      <c r="AB13" s="98" t="s">
        <v>1204</v>
      </c>
      <c r="AC13" s="98" t="s">
        <v>1213</v>
      </c>
      <c r="AD13" s="98" t="s">
        <v>1214</v>
      </c>
      <c r="AE13" s="98" t="s">
        <v>1215</v>
      </c>
      <c r="AF13" s="98" t="s">
        <v>1186</v>
      </c>
      <c r="AG13" s="98" t="s">
        <v>1188</v>
      </c>
      <c r="AH13" s="98" t="s">
        <v>1191</v>
      </c>
      <c r="AI13" s="98" t="s">
        <v>1192</v>
      </c>
      <c r="AJ13" s="98" t="s">
        <v>1194</v>
      </c>
      <c r="AK13" s="98" t="s">
        <v>1195</v>
      </c>
      <c r="AL13" s="98" t="s">
        <v>1197</v>
      </c>
      <c r="AM13" s="98" t="s">
        <v>1198</v>
      </c>
      <c r="AN13" s="98" t="s">
        <v>1208</v>
      </c>
      <c r="AO13" s="98" t="s">
        <v>1210</v>
      </c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</row>
    <row r="14" spans="1:55" ht="24" customHeight="1">
      <c r="A14" s="45">
        <v>13</v>
      </c>
      <c r="B14" s="51" t="s">
        <v>414</v>
      </c>
      <c r="C14" s="47" t="s">
        <v>84</v>
      </c>
      <c r="D14" s="52" t="s">
        <v>415</v>
      </c>
      <c r="E14" s="52" t="s">
        <v>8</v>
      </c>
      <c r="F14" s="52" t="s">
        <v>622</v>
      </c>
      <c r="G14" s="49">
        <v>3</v>
      </c>
      <c r="H14" s="43" t="str">
        <f t="shared" si="0"/>
        <v>RL1</v>
      </c>
      <c r="I14" s="49" t="str">
        <f t="shared" si="1"/>
        <v>13RL1</v>
      </c>
      <c r="J14" s="49">
        <v>1</v>
      </c>
      <c r="K14" s="50" t="s">
        <v>1416</v>
      </c>
      <c r="N14" s="43" t="s">
        <v>1217</v>
      </c>
      <c r="O14" s="43" t="s">
        <v>1195</v>
      </c>
      <c r="Q14" s="43" t="s">
        <v>1279</v>
      </c>
      <c r="R14" s="43" t="str">
        <f>_xlfn.CONCAT(O57:O58)</f>
        <v>SAV2NDARY</v>
      </c>
      <c r="Z14" s="99" t="s">
        <v>1156</v>
      </c>
      <c r="AA14" s="100">
        <v>1</v>
      </c>
      <c r="AB14" s="100">
        <v>1</v>
      </c>
      <c r="AC14" s="100">
        <v>1</v>
      </c>
      <c r="AD14" s="100">
        <v>1</v>
      </c>
      <c r="AE14" s="100">
        <v>1</v>
      </c>
      <c r="AF14" s="100">
        <v>1</v>
      </c>
      <c r="AG14" s="100">
        <v>1</v>
      </c>
      <c r="AH14" s="100">
        <v>1</v>
      </c>
      <c r="AI14" s="100">
        <v>1</v>
      </c>
      <c r="AJ14" s="100">
        <v>2</v>
      </c>
      <c r="AK14" s="100">
        <v>3</v>
      </c>
      <c r="AL14" s="100">
        <v>1</v>
      </c>
      <c r="AM14" s="100">
        <v>1</v>
      </c>
      <c r="AN14" s="100">
        <v>1</v>
      </c>
      <c r="AO14" s="100">
        <v>1</v>
      </c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</row>
    <row r="15" spans="1:55" ht="24" customHeight="1">
      <c r="A15" s="45">
        <v>14</v>
      </c>
      <c r="B15" s="51" t="s">
        <v>414</v>
      </c>
      <c r="C15" s="47" t="s">
        <v>1230</v>
      </c>
      <c r="D15" s="52" t="s">
        <v>415</v>
      </c>
      <c r="E15" s="52" t="s">
        <v>10</v>
      </c>
      <c r="F15" s="52" t="s">
        <v>418</v>
      </c>
      <c r="G15" s="49">
        <v>3</v>
      </c>
      <c r="H15" s="43" t="str">
        <f t="shared" si="0"/>
        <v>VL1</v>
      </c>
      <c r="I15" s="49" t="str">
        <f t="shared" si="1"/>
        <v>14VL1</v>
      </c>
      <c r="J15" s="49">
        <v>0</v>
      </c>
      <c r="K15" s="50" t="s">
        <v>1417</v>
      </c>
      <c r="N15" s="43" t="s">
        <v>1254</v>
      </c>
      <c r="O15" s="43" t="s">
        <v>1195</v>
      </c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</row>
    <row r="16" spans="1:55" ht="24" customHeight="1">
      <c r="A16" s="45">
        <v>15</v>
      </c>
      <c r="B16" s="51" t="s">
        <v>414</v>
      </c>
      <c r="C16" s="47" t="s">
        <v>375</v>
      </c>
      <c r="D16" s="52" t="s">
        <v>415</v>
      </c>
      <c r="E16" s="52" t="s">
        <v>10</v>
      </c>
      <c r="F16" s="52" t="s">
        <v>417</v>
      </c>
      <c r="G16" s="49">
        <v>3</v>
      </c>
      <c r="H16" s="43" t="str">
        <f t="shared" si="0"/>
        <v>VL4</v>
      </c>
      <c r="I16" s="49" t="str">
        <f t="shared" si="1"/>
        <v>15VL4</v>
      </c>
      <c r="J16" s="57">
        <v>1</v>
      </c>
      <c r="K16" s="50" t="s">
        <v>1418</v>
      </c>
      <c r="N16" s="43" t="s">
        <v>58</v>
      </c>
      <c r="O16" s="43" t="s">
        <v>1195</v>
      </c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</row>
    <row r="17" spans="1:55" ht="24" customHeight="1">
      <c r="A17" s="45">
        <v>16</v>
      </c>
      <c r="B17" s="51" t="s">
        <v>414</v>
      </c>
      <c r="C17" s="47" t="s">
        <v>46</v>
      </c>
      <c r="D17" s="52" t="s">
        <v>415</v>
      </c>
      <c r="E17" s="52" t="s">
        <v>8</v>
      </c>
      <c r="F17" s="52" t="s">
        <v>419</v>
      </c>
      <c r="G17" s="49">
        <v>3</v>
      </c>
      <c r="H17" s="43" t="str">
        <f t="shared" si="0"/>
        <v>VL7</v>
      </c>
      <c r="I17" s="49" t="str">
        <f t="shared" si="1"/>
        <v>16VL7</v>
      </c>
      <c r="J17" s="49">
        <v>1</v>
      </c>
      <c r="K17" s="50" t="s">
        <v>1419</v>
      </c>
      <c r="N17" s="43" t="s">
        <v>23</v>
      </c>
      <c r="O17" s="43" t="s">
        <v>1195</v>
      </c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</row>
    <row r="18" spans="1:55" ht="24" customHeight="1">
      <c r="A18" s="45">
        <v>17</v>
      </c>
      <c r="B18" s="51" t="s">
        <v>414</v>
      </c>
      <c r="C18" s="47" t="s">
        <v>9</v>
      </c>
      <c r="D18" s="52" t="s">
        <v>415</v>
      </c>
      <c r="E18" s="52" t="s">
        <v>8</v>
      </c>
      <c r="F18" s="52" t="s">
        <v>416</v>
      </c>
      <c r="G18" s="49">
        <v>3</v>
      </c>
      <c r="H18" s="43" t="str">
        <f t="shared" si="0"/>
        <v>YL1</v>
      </c>
      <c r="I18" s="49" t="str">
        <f t="shared" si="1"/>
        <v>17YL1</v>
      </c>
      <c r="J18" s="57">
        <v>1</v>
      </c>
      <c r="K18" s="50" t="s">
        <v>1666</v>
      </c>
      <c r="N18" s="43" t="s">
        <v>1232</v>
      </c>
      <c r="O18" s="43" t="s">
        <v>1196</v>
      </c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</row>
    <row r="19" spans="1:55" ht="24" customHeight="1">
      <c r="A19" s="45">
        <v>18</v>
      </c>
      <c r="B19" s="51" t="s">
        <v>420</v>
      </c>
      <c r="C19" s="47" t="s">
        <v>84</v>
      </c>
      <c r="D19" s="52" t="s">
        <v>421</v>
      </c>
      <c r="E19" s="52" t="s">
        <v>8</v>
      </c>
      <c r="F19" s="52" t="s">
        <v>423</v>
      </c>
      <c r="G19" s="49">
        <v>3</v>
      </c>
      <c r="H19" s="43" t="str">
        <f t="shared" si="0"/>
        <v>RL1</v>
      </c>
      <c r="I19" s="49" t="str">
        <f t="shared" si="1"/>
        <v>18RL1</v>
      </c>
      <c r="J19" s="49">
        <v>1</v>
      </c>
      <c r="K19" s="50" t="s">
        <v>1420</v>
      </c>
      <c r="N19" s="43" t="s">
        <v>1248</v>
      </c>
      <c r="O19" s="43" t="s">
        <v>1197</v>
      </c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</row>
    <row r="20" spans="1:55" ht="24" customHeight="1">
      <c r="A20" s="45">
        <v>19</v>
      </c>
      <c r="B20" s="51" t="s">
        <v>444</v>
      </c>
      <c r="C20" s="47" t="s">
        <v>128</v>
      </c>
      <c r="D20" s="52" t="s">
        <v>445</v>
      </c>
      <c r="E20" s="52" t="s">
        <v>10</v>
      </c>
      <c r="F20" s="52" t="s">
        <v>446</v>
      </c>
      <c r="G20" s="49">
        <v>3</v>
      </c>
      <c r="H20" s="43" t="str">
        <f t="shared" si="0"/>
        <v>RL2</v>
      </c>
      <c r="I20" s="49" t="str">
        <f t="shared" si="1"/>
        <v>19RL2</v>
      </c>
      <c r="J20" s="49">
        <v>1</v>
      </c>
      <c r="K20" s="50" t="s">
        <v>1868</v>
      </c>
      <c r="N20" s="43" t="s">
        <v>1218</v>
      </c>
      <c r="O20" s="43" t="s">
        <v>1197</v>
      </c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</row>
    <row r="21" spans="1:55" ht="24" customHeight="1">
      <c r="A21" s="45">
        <v>20</v>
      </c>
      <c r="B21" s="51" t="s">
        <v>444</v>
      </c>
      <c r="C21" s="47" t="s">
        <v>57</v>
      </c>
      <c r="D21" s="52" t="s">
        <v>445</v>
      </c>
      <c r="E21" s="52" t="s">
        <v>10</v>
      </c>
      <c r="F21" s="52" t="s">
        <v>447</v>
      </c>
      <c r="G21" s="49">
        <v>3</v>
      </c>
      <c r="H21" s="43" t="str">
        <f t="shared" si="0"/>
        <v>YL5</v>
      </c>
      <c r="I21" s="49" t="str">
        <f t="shared" si="1"/>
        <v>20YL5</v>
      </c>
      <c r="J21" s="49">
        <v>1</v>
      </c>
      <c r="K21" s="50" t="s">
        <v>1421</v>
      </c>
      <c r="N21" s="43" t="s">
        <v>1245</v>
      </c>
      <c r="O21" s="43" t="s">
        <v>1197</v>
      </c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</row>
    <row r="22" spans="1:55" ht="24" customHeight="1">
      <c r="A22" s="45">
        <v>21</v>
      </c>
      <c r="B22" s="58" t="s">
        <v>708</v>
      </c>
      <c r="C22" s="59" t="s">
        <v>30</v>
      </c>
      <c r="D22" s="60" t="s">
        <v>709</v>
      </c>
      <c r="E22" s="60" t="s">
        <v>14</v>
      </c>
      <c r="F22" s="60" t="s">
        <v>713</v>
      </c>
      <c r="G22" s="49">
        <v>3</v>
      </c>
      <c r="H22" s="43" t="str">
        <f t="shared" si="0"/>
        <v>BL3</v>
      </c>
      <c r="I22" s="49" t="str">
        <f t="shared" si="1"/>
        <v>21BL3</v>
      </c>
      <c r="J22" s="49">
        <v>1</v>
      </c>
      <c r="K22" s="50" t="s">
        <v>1422</v>
      </c>
      <c r="N22" s="43" t="s">
        <v>375</v>
      </c>
      <c r="O22" s="43" t="s">
        <v>1197</v>
      </c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</row>
    <row r="23" spans="1:55" ht="24" customHeight="1">
      <c r="A23" s="45">
        <v>22</v>
      </c>
      <c r="B23" s="58" t="s">
        <v>708</v>
      </c>
      <c r="C23" s="47" t="s">
        <v>54</v>
      </c>
      <c r="D23" s="60" t="s">
        <v>709</v>
      </c>
      <c r="E23" s="60" t="s">
        <v>8</v>
      </c>
      <c r="F23" s="60">
        <v>751457</v>
      </c>
      <c r="G23" s="49">
        <v>3</v>
      </c>
      <c r="H23" s="43" t="str">
        <f t="shared" si="0"/>
        <v>UV5</v>
      </c>
      <c r="I23" s="49" t="str">
        <f t="shared" si="1"/>
        <v>22UV5</v>
      </c>
      <c r="J23" s="49">
        <v>1</v>
      </c>
      <c r="K23" s="50" t="s">
        <v>1658</v>
      </c>
      <c r="N23" s="43" t="s">
        <v>1253</v>
      </c>
      <c r="O23" s="43" t="s">
        <v>1198</v>
      </c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</row>
    <row r="24" spans="1:55" ht="24" customHeight="1">
      <c r="A24" s="45">
        <v>23</v>
      </c>
      <c r="B24" s="58" t="s">
        <v>708</v>
      </c>
      <c r="C24" s="47" t="s">
        <v>1230</v>
      </c>
      <c r="D24" s="48" t="s">
        <v>709</v>
      </c>
      <c r="E24" s="48" t="s">
        <v>10</v>
      </c>
      <c r="F24" s="48" t="s">
        <v>712</v>
      </c>
      <c r="G24" s="49">
        <v>3</v>
      </c>
      <c r="H24" s="43" t="str">
        <f t="shared" si="0"/>
        <v>VL1</v>
      </c>
      <c r="I24" s="49" t="str">
        <f t="shared" si="1"/>
        <v>23VL1</v>
      </c>
      <c r="J24" s="49">
        <v>1</v>
      </c>
      <c r="K24" s="50" t="s">
        <v>1657</v>
      </c>
      <c r="N24" s="43" t="s">
        <v>1252</v>
      </c>
      <c r="O24" s="43" t="s">
        <v>1198</v>
      </c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</row>
    <row r="25" spans="1:55" ht="24" customHeight="1">
      <c r="A25" s="45">
        <v>24</v>
      </c>
      <c r="B25" s="61" t="s">
        <v>718</v>
      </c>
      <c r="C25" s="47" t="s">
        <v>1230</v>
      </c>
      <c r="D25" s="48" t="s">
        <v>721</v>
      </c>
      <c r="E25" s="48" t="s">
        <v>140</v>
      </c>
      <c r="F25" s="48" t="s">
        <v>722</v>
      </c>
      <c r="G25" s="49">
        <v>3</v>
      </c>
      <c r="H25" s="43" t="str">
        <f t="shared" si="0"/>
        <v>VL1</v>
      </c>
      <c r="I25" s="49" t="str">
        <f t="shared" si="1"/>
        <v>24VL1</v>
      </c>
      <c r="J25" s="49">
        <v>1</v>
      </c>
      <c r="K25" s="50" t="s">
        <v>1423</v>
      </c>
      <c r="N25" s="43" t="s">
        <v>1249</v>
      </c>
      <c r="O25" s="43" t="s">
        <v>1213</v>
      </c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</row>
    <row r="26" spans="1:55" ht="24" customHeight="1">
      <c r="A26" s="45">
        <v>25</v>
      </c>
      <c r="B26" s="51" t="s">
        <v>122</v>
      </c>
      <c r="C26" s="47" t="s">
        <v>84</v>
      </c>
      <c r="D26" s="52" t="s">
        <v>124</v>
      </c>
      <c r="E26" s="52" t="s">
        <v>8</v>
      </c>
      <c r="F26" s="52">
        <v>550992</v>
      </c>
      <c r="G26" s="49">
        <v>3</v>
      </c>
      <c r="H26" s="43" t="str">
        <f t="shared" si="0"/>
        <v>RL1</v>
      </c>
      <c r="I26" s="49" t="str">
        <f t="shared" si="1"/>
        <v>25RL1</v>
      </c>
      <c r="J26" s="49">
        <v>1</v>
      </c>
      <c r="K26" s="50" t="s">
        <v>1424</v>
      </c>
      <c r="N26" s="43" t="s">
        <v>1233</v>
      </c>
      <c r="O26" s="43" t="s">
        <v>1198</v>
      </c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</row>
    <row r="27" spans="1:55" ht="24" customHeight="1">
      <c r="A27" s="45">
        <v>26</v>
      </c>
      <c r="B27" s="51" t="s">
        <v>122</v>
      </c>
      <c r="C27" s="47" t="s">
        <v>1244</v>
      </c>
      <c r="D27" s="52" t="s">
        <v>130</v>
      </c>
      <c r="E27" s="52" t="s">
        <v>67</v>
      </c>
      <c r="F27" s="48" t="s">
        <v>131</v>
      </c>
      <c r="G27" s="49">
        <v>3</v>
      </c>
      <c r="H27" s="43" t="str">
        <f t="shared" si="0"/>
        <v>RL3</v>
      </c>
      <c r="I27" s="49" t="str">
        <f t="shared" si="1"/>
        <v>26RL3</v>
      </c>
      <c r="J27" s="49">
        <v>1</v>
      </c>
      <c r="K27" s="50" t="s">
        <v>1425</v>
      </c>
      <c r="N27" s="43" t="s">
        <v>61</v>
      </c>
      <c r="O27" s="43" t="s">
        <v>1199</v>
      </c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</row>
    <row r="28" spans="1:55" ht="24" customHeight="1">
      <c r="A28" s="45">
        <v>27</v>
      </c>
      <c r="B28" s="51" t="s">
        <v>1330</v>
      </c>
      <c r="C28" s="47" t="s">
        <v>9</v>
      </c>
      <c r="D28" s="52" t="s">
        <v>1332</v>
      </c>
      <c r="E28" s="52" t="s">
        <v>103</v>
      </c>
      <c r="F28" s="52" t="s">
        <v>1331</v>
      </c>
      <c r="G28" s="49">
        <v>1</v>
      </c>
      <c r="H28" s="43" t="str">
        <f t="shared" si="0"/>
        <v>YL1</v>
      </c>
      <c r="I28" s="49" t="str">
        <f t="shared" si="1"/>
        <v>27YL1</v>
      </c>
      <c r="J28" s="56">
        <v>0</v>
      </c>
      <c r="K28" s="50">
        <v>42611</v>
      </c>
      <c r="L28" s="49" t="s">
        <v>1333</v>
      </c>
      <c r="N28" s="43" t="s">
        <v>46</v>
      </c>
      <c r="O28" s="43" t="s">
        <v>1200</v>
      </c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</row>
    <row r="29" spans="1:55" ht="24" customHeight="1">
      <c r="A29" s="45">
        <v>28</v>
      </c>
      <c r="B29" s="51" t="s">
        <v>122</v>
      </c>
      <c r="C29" s="47" t="s">
        <v>61</v>
      </c>
      <c r="D29" s="52" t="s">
        <v>124</v>
      </c>
      <c r="E29" s="52" t="s">
        <v>140</v>
      </c>
      <c r="F29" s="52" t="s">
        <v>141</v>
      </c>
      <c r="G29" s="49">
        <v>3</v>
      </c>
      <c r="H29" s="43" t="str">
        <f t="shared" si="0"/>
        <v>VL6</v>
      </c>
      <c r="I29" s="49" t="str">
        <f t="shared" si="1"/>
        <v>28VL6</v>
      </c>
      <c r="J29" s="49">
        <v>1</v>
      </c>
      <c r="K29" s="50" t="s">
        <v>1426</v>
      </c>
      <c r="N29" s="43" t="s">
        <v>49</v>
      </c>
      <c r="O29" s="43" t="s">
        <v>1201</v>
      </c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</row>
    <row r="30" spans="1:55" ht="24" customHeight="1">
      <c r="A30" s="45">
        <v>29</v>
      </c>
      <c r="B30" s="51" t="s">
        <v>122</v>
      </c>
      <c r="C30" s="47" t="s">
        <v>554</v>
      </c>
      <c r="D30" s="48" t="s">
        <v>130</v>
      </c>
      <c r="E30" s="48" t="s">
        <v>10</v>
      </c>
      <c r="F30" s="48" t="s">
        <v>136</v>
      </c>
      <c r="G30" s="49">
        <v>3</v>
      </c>
      <c r="H30" s="43" t="str">
        <f t="shared" si="0"/>
        <v>VL8</v>
      </c>
      <c r="I30" s="49" t="str">
        <f t="shared" si="1"/>
        <v>29VL8</v>
      </c>
      <c r="J30" s="49">
        <v>1</v>
      </c>
      <c r="N30" s="43" t="s">
        <v>554</v>
      </c>
      <c r="O30" s="43" t="s">
        <v>1201</v>
      </c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</row>
    <row r="31" spans="1:55" ht="24" customHeight="1">
      <c r="A31" s="45">
        <v>30</v>
      </c>
      <c r="B31" s="61" t="s">
        <v>450</v>
      </c>
      <c r="C31" s="47" t="s">
        <v>1230</v>
      </c>
      <c r="D31" s="48" t="s">
        <v>451</v>
      </c>
      <c r="E31" s="48" t="s">
        <v>10</v>
      </c>
      <c r="F31" s="48" t="s">
        <v>735</v>
      </c>
      <c r="G31" s="49">
        <v>3</v>
      </c>
      <c r="H31" s="43" t="str">
        <f t="shared" si="0"/>
        <v>VL1</v>
      </c>
      <c r="I31" s="49" t="str">
        <f t="shared" si="1"/>
        <v>30VL1</v>
      </c>
      <c r="J31" s="49">
        <v>1</v>
      </c>
      <c r="K31" s="50" t="s">
        <v>1427</v>
      </c>
      <c r="N31" s="43" t="s">
        <v>1101</v>
      </c>
      <c r="O31" s="43" t="s">
        <v>1202</v>
      </c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</row>
    <row r="32" spans="1:55" ht="24" customHeight="1">
      <c r="A32" s="45">
        <v>31</v>
      </c>
      <c r="B32" s="58" t="s">
        <v>748</v>
      </c>
      <c r="C32" s="47" t="s">
        <v>356</v>
      </c>
      <c r="D32" s="48" t="s">
        <v>749</v>
      </c>
      <c r="E32" s="60" t="s">
        <v>8</v>
      </c>
      <c r="F32" s="60">
        <v>741892</v>
      </c>
      <c r="G32" s="49">
        <v>3</v>
      </c>
      <c r="H32" s="43" t="str">
        <f t="shared" si="0"/>
        <v>UV7</v>
      </c>
      <c r="I32" s="49" t="str">
        <f t="shared" si="1"/>
        <v>31UV7</v>
      </c>
      <c r="J32" s="49">
        <v>1</v>
      </c>
      <c r="K32" s="50" t="s">
        <v>1428</v>
      </c>
      <c r="N32" s="43" t="s">
        <v>17</v>
      </c>
      <c r="O32" s="43" t="s">
        <v>1202</v>
      </c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</row>
    <row r="33" spans="1:55" ht="24" customHeight="1">
      <c r="A33" s="45">
        <v>32</v>
      </c>
      <c r="B33" s="51" t="s">
        <v>5</v>
      </c>
      <c r="C33" s="47" t="s">
        <v>6</v>
      </c>
      <c r="D33" s="52" t="s">
        <v>7</v>
      </c>
      <c r="E33" s="52" t="s">
        <v>8</v>
      </c>
      <c r="F33" s="52">
        <v>553845</v>
      </c>
      <c r="G33" s="49">
        <v>3</v>
      </c>
      <c r="H33" s="43" t="str">
        <f t="shared" si="0"/>
        <v>BL1</v>
      </c>
      <c r="I33" s="49" t="str">
        <f t="shared" si="1"/>
        <v>32BL1</v>
      </c>
      <c r="J33" s="49">
        <v>1</v>
      </c>
      <c r="K33" s="50" t="s">
        <v>1429</v>
      </c>
      <c r="N33" s="43" t="s">
        <v>501</v>
      </c>
      <c r="O33" s="43" t="s">
        <v>1202</v>
      </c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</row>
    <row r="34" spans="1:55" ht="24" customHeight="1">
      <c r="A34" s="45">
        <v>33</v>
      </c>
      <c r="B34" s="61" t="s">
        <v>455</v>
      </c>
      <c r="C34" s="47" t="s">
        <v>57</v>
      </c>
      <c r="D34" s="48" t="s">
        <v>456</v>
      </c>
      <c r="E34" s="48" t="s">
        <v>10</v>
      </c>
      <c r="F34" s="48" t="s">
        <v>457</v>
      </c>
      <c r="G34" s="49">
        <v>3</v>
      </c>
      <c r="H34" s="43" t="str">
        <f t="shared" si="0"/>
        <v>YL5</v>
      </c>
      <c r="I34" s="49" t="str">
        <f t="shared" si="1"/>
        <v>33YL5</v>
      </c>
      <c r="J34" s="49">
        <v>1</v>
      </c>
      <c r="K34" s="50" t="s">
        <v>1430</v>
      </c>
      <c r="N34" s="43" t="s">
        <v>6</v>
      </c>
      <c r="O34" s="43" t="s">
        <v>1202</v>
      </c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</row>
    <row r="35" spans="1:55" ht="24" customHeight="1">
      <c r="A35" s="45">
        <v>34</v>
      </c>
      <c r="B35" s="51" t="s">
        <v>142</v>
      </c>
      <c r="C35" s="47" t="s">
        <v>6</v>
      </c>
      <c r="D35" s="52" t="s">
        <v>145</v>
      </c>
      <c r="E35" s="52" t="s">
        <v>8</v>
      </c>
      <c r="F35" s="52" t="s">
        <v>146</v>
      </c>
      <c r="G35" s="49">
        <v>3</v>
      </c>
      <c r="H35" s="43" t="str">
        <f t="shared" si="0"/>
        <v>BL1</v>
      </c>
      <c r="I35" s="49" t="str">
        <f t="shared" si="1"/>
        <v>34BL1</v>
      </c>
      <c r="J35" s="57">
        <v>1</v>
      </c>
      <c r="K35" s="50" t="s">
        <v>1671</v>
      </c>
      <c r="N35" s="43" t="s">
        <v>1246</v>
      </c>
      <c r="O35" s="43" t="s">
        <v>1203</v>
      </c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</row>
    <row r="36" spans="1:55" ht="24" customHeight="1">
      <c r="A36" s="45">
        <v>35</v>
      </c>
      <c r="B36" s="51" t="s">
        <v>147</v>
      </c>
      <c r="C36" s="47" t="s">
        <v>84</v>
      </c>
      <c r="D36" s="52" t="s">
        <v>148</v>
      </c>
      <c r="E36" s="52" t="s">
        <v>88</v>
      </c>
      <c r="F36" s="52" t="s">
        <v>149</v>
      </c>
      <c r="G36" s="49">
        <v>3</v>
      </c>
      <c r="H36" s="43" t="str">
        <f t="shared" si="0"/>
        <v>RL1</v>
      </c>
      <c r="I36" s="49" t="str">
        <f t="shared" si="1"/>
        <v>35RL1</v>
      </c>
      <c r="J36" s="49">
        <v>1</v>
      </c>
      <c r="K36" s="50" t="s">
        <v>1431</v>
      </c>
      <c r="N36" s="43" t="s">
        <v>564</v>
      </c>
      <c r="O36" s="43" t="s">
        <v>1204</v>
      </c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</row>
    <row r="37" spans="1:55" ht="24" customHeight="1">
      <c r="A37" s="45">
        <v>36</v>
      </c>
      <c r="B37" s="51" t="s">
        <v>147</v>
      </c>
      <c r="C37" s="47" t="s">
        <v>9</v>
      </c>
      <c r="D37" s="52" t="s">
        <v>148</v>
      </c>
      <c r="E37" s="52" t="s">
        <v>8</v>
      </c>
      <c r="F37" s="52">
        <v>553139</v>
      </c>
      <c r="G37" s="49">
        <v>3</v>
      </c>
      <c r="H37" s="43" t="str">
        <f t="shared" si="0"/>
        <v>YL1</v>
      </c>
      <c r="I37" s="49" t="str">
        <f t="shared" si="1"/>
        <v>36YL1</v>
      </c>
      <c r="J37" s="49">
        <v>1</v>
      </c>
      <c r="K37" s="50" t="s">
        <v>1432</v>
      </c>
      <c r="N37" s="43" t="s">
        <v>1236</v>
      </c>
      <c r="O37" s="43" t="s">
        <v>1204</v>
      </c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</row>
    <row r="38" spans="1:55" ht="24" customHeight="1">
      <c r="A38" s="45">
        <v>37</v>
      </c>
      <c r="B38" s="51" t="s">
        <v>150</v>
      </c>
      <c r="C38" s="47" t="s">
        <v>6</v>
      </c>
      <c r="D38" s="52" t="s">
        <v>151</v>
      </c>
      <c r="E38" s="52" t="s">
        <v>14</v>
      </c>
      <c r="F38" s="52" t="s">
        <v>152</v>
      </c>
      <c r="G38" s="49">
        <v>3</v>
      </c>
      <c r="H38" s="43" t="str">
        <f t="shared" si="0"/>
        <v>BL1</v>
      </c>
      <c r="I38" s="49" t="str">
        <f t="shared" si="1"/>
        <v>37BL1</v>
      </c>
      <c r="J38" s="49">
        <v>1</v>
      </c>
      <c r="K38" s="50" t="s">
        <v>1433</v>
      </c>
      <c r="N38" s="43" t="s">
        <v>1220</v>
      </c>
      <c r="O38" s="43" t="s">
        <v>1204</v>
      </c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</row>
    <row r="39" spans="1:55" ht="24" customHeight="1">
      <c r="A39" s="45">
        <v>38</v>
      </c>
      <c r="B39" s="51" t="s">
        <v>153</v>
      </c>
      <c r="C39" s="47" t="s">
        <v>6</v>
      </c>
      <c r="D39" s="52" t="s">
        <v>154</v>
      </c>
      <c r="E39" s="52" t="s">
        <v>8</v>
      </c>
      <c r="F39" s="52">
        <v>553072</v>
      </c>
      <c r="G39" s="49">
        <v>3</v>
      </c>
      <c r="H39" s="43" t="str">
        <f t="shared" si="0"/>
        <v>BL1</v>
      </c>
      <c r="I39" s="49" t="str">
        <f t="shared" si="1"/>
        <v>38BL1</v>
      </c>
      <c r="J39" s="49">
        <v>1</v>
      </c>
      <c r="K39" s="50" t="s">
        <v>1434</v>
      </c>
      <c r="N39" s="43" t="s">
        <v>1219</v>
      </c>
      <c r="O39" s="43" t="s">
        <v>1204</v>
      </c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</row>
    <row r="40" spans="1:55" ht="24" customHeight="1">
      <c r="A40" s="45">
        <v>39</v>
      </c>
      <c r="B40" s="51" t="s">
        <v>153</v>
      </c>
      <c r="C40" s="47" t="s">
        <v>74</v>
      </c>
      <c r="D40" s="52" t="s">
        <v>155</v>
      </c>
      <c r="E40" s="52" t="s">
        <v>10</v>
      </c>
      <c r="F40" s="52" t="s">
        <v>156</v>
      </c>
      <c r="G40" s="49">
        <v>3</v>
      </c>
      <c r="H40" s="43" t="str">
        <f t="shared" si="0"/>
        <v>RL3</v>
      </c>
      <c r="I40" s="49" t="str">
        <f t="shared" si="1"/>
        <v>39RL3</v>
      </c>
      <c r="J40" s="49">
        <v>1</v>
      </c>
      <c r="K40" s="50" t="s">
        <v>1435</v>
      </c>
      <c r="N40" s="43" t="s">
        <v>1240</v>
      </c>
      <c r="O40" s="43" t="s">
        <v>1205</v>
      </c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</row>
    <row r="41" spans="1:55" ht="24" customHeight="1">
      <c r="A41" s="45">
        <v>40</v>
      </c>
      <c r="B41" s="51" t="s">
        <v>153</v>
      </c>
      <c r="C41" s="47" t="s">
        <v>22</v>
      </c>
      <c r="D41" s="52" t="s">
        <v>155</v>
      </c>
      <c r="E41" s="52" t="s">
        <v>10</v>
      </c>
      <c r="F41" s="52">
        <v>102022</v>
      </c>
      <c r="G41" s="49">
        <v>3</v>
      </c>
      <c r="H41" s="43" t="str">
        <f t="shared" si="0"/>
        <v>VL1</v>
      </c>
      <c r="I41" s="49" t="str">
        <f t="shared" si="1"/>
        <v>40VL1</v>
      </c>
      <c r="J41" s="49">
        <v>1</v>
      </c>
      <c r="K41" s="50" t="s">
        <v>1436</v>
      </c>
      <c r="N41" s="43" t="s">
        <v>1221</v>
      </c>
      <c r="O41" s="43" t="s">
        <v>1206</v>
      </c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</row>
    <row r="42" spans="1:55" ht="24" customHeight="1">
      <c r="A42" s="45">
        <v>41</v>
      </c>
      <c r="B42" s="51" t="s">
        <v>153</v>
      </c>
      <c r="C42" s="47" t="s">
        <v>57</v>
      </c>
      <c r="D42" s="52" t="s">
        <v>155</v>
      </c>
      <c r="E42" s="52" t="s">
        <v>8</v>
      </c>
      <c r="F42" s="52">
        <v>552880</v>
      </c>
      <c r="G42" s="49">
        <v>3</v>
      </c>
      <c r="H42" s="43" t="str">
        <f t="shared" si="0"/>
        <v>YL5</v>
      </c>
      <c r="I42" s="49" t="str">
        <f t="shared" si="1"/>
        <v>41YL5</v>
      </c>
      <c r="J42" s="49">
        <v>1</v>
      </c>
      <c r="K42" s="50" t="s">
        <v>1437</v>
      </c>
      <c r="N42" s="43" t="s">
        <v>1222</v>
      </c>
      <c r="O42" s="43" t="s">
        <v>1207</v>
      </c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</row>
    <row r="43" spans="1:55" ht="24" customHeight="1">
      <c r="A43" s="45">
        <v>42</v>
      </c>
      <c r="B43" s="51" t="s">
        <v>1266</v>
      </c>
      <c r="C43" s="47" t="s">
        <v>17</v>
      </c>
      <c r="D43" s="52" t="s">
        <v>619</v>
      </c>
      <c r="E43" s="52" t="s">
        <v>14</v>
      </c>
      <c r="F43" s="52" t="s">
        <v>620</v>
      </c>
      <c r="G43" s="49">
        <v>3</v>
      </c>
      <c r="H43" s="43" t="str">
        <f t="shared" si="0"/>
        <v>BL1</v>
      </c>
      <c r="I43" s="49" t="str">
        <f t="shared" si="1"/>
        <v>42BL1</v>
      </c>
      <c r="J43" s="49">
        <v>2</v>
      </c>
      <c r="K43" s="50" t="s">
        <v>1438</v>
      </c>
      <c r="N43" s="43" t="s">
        <v>1229</v>
      </c>
      <c r="O43" s="43" t="s">
        <v>1208</v>
      </c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</row>
    <row r="44" spans="1:55" ht="24" customHeight="1">
      <c r="A44" s="45">
        <v>43</v>
      </c>
      <c r="B44" s="61" t="s">
        <v>1318</v>
      </c>
      <c r="C44" s="47" t="s">
        <v>554</v>
      </c>
      <c r="D44" s="48" t="s">
        <v>488</v>
      </c>
      <c r="E44" s="48" t="s">
        <v>10</v>
      </c>
      <c r="F44" s="48" t="s">
        <v>491</v>
      </c>
      <c r="G44" s="49">
        <v>3</v>
      </c>
      <c r="H44" s="43" t="str">
        <f t="shared" si="0"/>
        <v>VL8</v>
      </c>
      <c r="I44" s="49" t="str">
        <f t="shared" si="1"/>
        <v>43VL8</v>
      </c>
      <c r="J44" s="57">
        <v>1</v>
      </c>
      <c r="K44" s="50" t="s">
        <v>1439</v>
      </c>
      <c r="L44" s="49" t="s">
        <v>1650</v>
      </c>
      <c r="N44" s="43" t="s">
        <v>9</v>
      </c>
      <c r="O44" s="43" t="s">
        <v>1208</v>
      </c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</row>
    <row r="45" spans="1:55" ht="24" customHeight="1">
      <c r="A45" s="45">
        <v>44</v>
      </c>
      <c r="B45" s="61" t="s">
        <v>1318</v>
      </c>
      <c r="C45" s="47" t="s">
        <v>9</v>
      </c>
      <c r="D45" s="48" t="s">
        <v>492</v>
      </c>
      <c r="E45" s="48" t="s">
        <v>14</v>
      </c>
      <c r="F45" s="48" t="s">
        <v>493</v>
      </c>
      <c r="G45" s="49">
        <v>3</v>
      </c>
      <c r="H45" s="43" t="str">
        <f t="shared" si="0"/>
        <v>YL1</v>
      </c>
      <c r="I45" s="49" t="str">
        <f t="shared" si="1"/>
        <v>44YL1</v>
      </c>
      <c r="J45" s="49">
        <v>1</v>
      </c>
      <c r="K45" s="50" t="s">
        <v>1440</v>
      </c>
      <c r="N45" s="43" t="s">
        <v>1223</v>
      </c>
      <c r="O45" s="43" t="s">
        <v>1209</v>
      </c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</row>
    <row r="46" spans="1:55" ht="24" customHeight="1">
      <c r="A46" s="45">
        <v>45</v>
      </c>
      <c r="B46" s="51" t="s">
        <v>504</v>
      </c>
      <c r="C46" s="47" t="s">
        <v>6</v>
      </c>
      <c r="D46" s="52" t="s">
        <v>505</v>
      </c>
      <c r="E46" s="52" t="s">
        <v>14</v>
      </c>
      <c r="F46" s="52" t="s">
        <v>507</v>
      </c>
      <c r="G46" s="49">
        <v>3</v>
      </c>
      <c r="H46" s="43" t="str">
        <f t="shared" si="0"/>
        <v>BL1</v>
      </c>
      <c r="I46" s="49" t="str">
        <f t="shared" si="1"/>
        <v>45BL1</v>
      </c>
      <c r="J46" s="49">
        <v>1</v>
      </c>
      <c r="K46" s="50" t="s">
        <v>1441</v>
      </c>
      <c r="N46" s="43" t="s">
        <v>1224</v>
      </c>
      <c r="O46" s="43" t="s">
        <v>1210</v>
      </c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</row>
    <row r="47" spans="1:55" ht="24" customHeight="1">
      <c r="A47" s="45">
        <v>46</v>
      </c>
      <c r="B47" s="51" t="s">
        <v>504</v>
      </c>
      <c r="C47" s="59" t="s">
        <v>189</v>
      </c>
      <c r="D47" s="52" t="s">
        <v>505</v>
      </c>
      <c r="E47" s="52" t="s">
        <v>14</v>
      </c>
      <c r="F47" s="52" t="s">
        <v>508</v>
      </c>
      <c r="G47" s="49">
        <v>3</v>
      </c>
      <c r="H47" s="43" t="str">
        <f t="shared" si="0"/>
        <v>BL4</v>
      </c>
      <c r="I47" s="49" t="str">
        <f t="shared" si="1"/>
        <v>46BL4</v>
      </c>
      <c r="J47" s="49">
        <v>1</v>
      </c>
      <c r="K47" s="50" t="s">
        <v>1442</v>
      </c>
      <c r="N47" s="43" t="s">
        <v>1225</v>
      </c>
      <c r="O47" s="43" t="s">
        <v>1211</v>
      </c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</row>
    <row r="48" spans="1:55" ht="24" customHeight="1">
      <c r="A48" s="45">
        <v>47</v>
      </c>
      <c r="B48" s="51" t="s">
        <v>504</v>
      </c>
      <c r="C48" s="47" t="s">
        <v>9</v>
      </c>
      <c r="D48" s="52" t="s">
        <v>505</v>
      </c>
      <c r="E48" s="52" t="s">
        <v>14</v>
      </c>
      <c r="F48" s="52" t="s">
        <v>509</v>
      </c>
      <c r="G48" s="49">
        <v>3</v>
      </c>
      <c r="H48" s="43" t="str">
        <f t="shared" si="0"/>
        <v>YL1</v>
      </c>
      <c r="I48" s="49" t="str">
        <f t="shared" si="1"/>
        <v>47YL1</v>
      </c>
      <c r="J48" s="49">
        <v>1</v>
      </c>
      <c r="K48" s="50" t="s">
        <v>1443</v>
      </c>
      <c r="N48" s="43" t="s">
        <v>1226</v>
      </c>
      <c r="O48" s="43" t="s">
        <v>1212</v>
      </c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</row>
    <row r="49" spans="1:55" ht="24" customHeight="1">
      <c r="A49" s="45">
        <v>48</v>
      </c>
      <c r="B49" s="51" t="s">
        <v>16</v>
      </c>
      <c r="C49" s="47" t="s">
        <v>30</v>
      </c>
      <c r="D49" s="52" t="s">
        <v>24</v>
      </c>
      <c r="E49" s="52" t="s">
        <v>8</v>
      </c>
      <c r="F49" s="52" t="s">
        <v>31</v>
      </c>
      <c r="G49" s="49">
        <v>3</v>
      </c>
      <c r="H49" s="43" t="str">
        <f t="shared" si="0"/>
        <v>BL3</v>
      </c>
      <c r="I49" s="49" t="str">
        <f t="shared" si="1"/>
        <v>48BL3</v>
      </c>
      <c r="J49" s="57">
        <v>1</v>
      </c>
      <c r="K49" s="50" t="s">
        <v>1393</v>
      </c>
      <c r="L49" s="49" t="s">
        <v>1394</v>
      </c>
      <c r="N49" s="43" t="s">
        <v>21</v>
      </c>
      <c r="O49" s="43" t="s">
        <v>1213</v>
      </c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</row>
    <row r="50" spans="1:55" ht="24" customHeight="1">
      <c r="A50" s="45">
        <v>49</v>
      </c>
      <c r="B50" s="51" t="s">
        <v>16</v>
      </c>
      <c r="C50" s="47" t="s">
        <v>226</v>
      </c>
      <c r="D50" s="52" t="s">
        <v>24</v>
      </c>
      <c r="E50" s="52" t="s">
        <v>14</v>
      </c>
      <c r="F50" s="52" t="s">
        <v>28</v>
      </c>
      <c r="G50" s="49">
        <v>3</v>
      </c>
      <c r="H50" s="43" t="str">
        <f t="shared" si="0"/>
        <v>RL3</v>
      </c>
      <c r="I50" s="49" t="str">
        <f t="shared" si="1"/>
        <v>49RL3</v>
      </c>
      <c r="J50" s="49">
        <v>1</v>
      </c>
      <c r="K50" s="50" t="s">
        <v>1444</v>
      </c>
      <c r="N50" s="43" t="s">
        <v>84</v>
      </c>
      <c r="O50" s="43" t="s">
        <v>1213</v>
      </c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</row>
    <row r="51" spans="1:55" ht="24" customHeight="1">
      <c r="A51" s="45">
        <v>50</v>
      </c>
      <c r="B51" s="51" t="s">
        <v>16</v>
      </c>
      <c r="C51" s="47" t="s">
        <v>22</v>
      </c>
      <c r="D51" s="52" t="s">
        <v>18</v>
      </c>
      <c r="E51" s="52" t="s">
        <v>19</v>
      </c>
      <c r="F51" s="52" t="s">
        <v>1659</v>
      </c>
      <c r="G51" s="49">
        <v>3</v>
      </c>
      <c r="H51" s="43" t="str">
        <f t="shared" si="0"/>
        <v>VL1</v>
      </c>
      <c r="I51" s="49" t="str">
        <f t="shared" si="1"/>
        <v>50VL1</v>
      </c>
      <c r="J51" s="49">
        <v>1</v>
      </c>
      <c r="K51" s="50" t="s">
        <v>1907</v>
      </c>
      <c r="N51" s="43" t="s">
        <v>92</v>
      </c>
      <c r="O51" s="43" t="s">
        <v>1214</v>
      </c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</row>
    <row r="52" spans="1:55" ht="24" customHeight="1">
      <c r="A52" s="45">
        <v>51</v>
      </c>
      <c r="B52" s="61" t="s">
        <v>172</v>
      </c>
      <c r="C52" s="47" t="s">
        <v>22</v>
      </c>
      <c r="D52" s="48"/>
      <c r="E52" s="48" t="s">
        <v>37</v>
      </c>
      <c r="F52" s="48" t="s">
        <v>173</v>
      </c>
      <c r="G52" s="49">
        <v>3</v>
      </c>
      <c r="H52" s="43" t="str">
        <f t="shared" si="0"/>
        <v>VL1</v>
      </c>
      <c r="I52" s="49" t="str">
        <f t="shared" si="1"/>
        <v>51VL1</v>
      </c>
      <c r="J52" s="49">
        <v>1</v>
      </c>
      <c r="K52" s="50" t="s">
        <v>1445</v>
      </c>
      <c r="N52" s="43" t="s">
        <v>128</v>
      </c>
      <c r="O52" s="43" t="s">
        <v>1214</v>
      </c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</row>
    <row r="53" spans="1:55" ht="24" customHeight="1">
      <c r="A53" s="45">
        <v>52</v>
      </c>
      <c r="B53" s="61" t="s">
        <v>5</v>
      </c>
      <c r="C53" s="47" t="s">
        <v>40</v>
      </c>
      <c r="D53" s="52" t="s">
        <v>7</v>
      </c>
      <c r="E53" s="48" t="s">
        <v>103</v>
      </c>
      <c r="F53" s="52" t="s">
        <v>1335</v>
      </c>
      <c r="G53" s="49">
        <v>0</v>
      </c>
      <c r="H53" s="43" t="str">
        <f t="shared" si="0"/>
        <v>SAV</v>
      </c>
      <c r="I53" s="49" t="str">
        <f t="shared" si="1"/>
        <v>52SAV</v>
      </c>
      <c r="J53" s="56">
        <v>0</v>
      </c>
      <c r="K53" s="50" t="s">
        <v>1336</v>
      </c>
      <c r="L53" s="49" t="s">
        <v>1337</v>
      </c>
      <c r="N53" s="43" t="s">
        <v>1227</v>
      </c>
      <c r="O53" s="43" t="s">
        <v>1215</v>
      </c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</row>
    <row r="54" spans="1:55" ht="24" customHeight="1">
      <c r="A54" s="45">
        <v>53</v>
      </c>
      <c r="B54" s="61" t="s">
        <v>172</v>
      </c>
      <c r="C54" s="47" t="s">
        <v>9</v>
      </c>
      <c r="D54" s="52" t="s">
        <v>176</v>
      </c>
      <c r="E54" s="52" t="s">
        <v>8</v>
      </c>
      <c r="F54" s="52" t="s">
        <v>177</v>
      </c>
      <c r="G54" s="49">
        <v>3</v>
      </c>
      <c r="H54" s="43" t="str">
        <f t="shared" si="0"/>
        <v>YL1</v>
      </c>
      <c r="I54" s="49" t="str">
        <f t="shared" si="1"/>
        <v>53YL1</v>
      </c>
      <c r="J54" s="49">
        <v>1</v>
      </c>
      <c r="K54" s="50" t="s">
        <v>1446</v>
      </c>
      <c r="N54" s="43" t="s">
        <v>1235</v>
      </c>
      <c r="O54" s="43" t="s">
        <v>1215</v>
      </c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</row>
    <row r="55" spans="1:55" ht="24" customHeight="1">
      <c r="A55" s="45">
        <v>54</v>
      </c>
      <c r="B55" s="61" t="s">
        <v>774</v>
      </c>
      <c r="C55" s="59" t="s">
        <v>17</v>
      </c>
      <c r="D55" s="48" t="s">
        <v>775</v>
      </c>
      <c r="E55" s="48" t="s">
        <v>10</v>
      </c>
      <c r="F55" s="48" t="s">
        <v>776</v>
      </c>
      <c r="G55" s="49">
        <v>3</v>
      </c>
      <c r="H55" s="43" t="str">
        <f t="shared" si="0"/>
        <v>BL1</v>
      </c>
      <c r="I55" s="49" t="str">
        <f t="shared" si="1"/>
        <v>54BL1</v>
      </c>
      <c r="J55" s="49">
        <v>1</v>
      </c>
      <c r="K55" s="50" t="s">
        <v>1447</v>
      </c>
      <c r="N55" s="43" t="s">
        <v>1234</v>
      </c>
      <c r="O55" s="43" t="s">
        <v>1215</v>
      </c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</row>
    <row r="56" spans="1:55" ht="24" customHeight="1">
      <c r="A56" s="45">
        <v>55</v>
      </c>
      <c r="B56" s="61" t="s">
        <v>774</v>
      </c>
      <c r="C56" s="59" t="s">
        <v>30</v>
      </c>
      <c r="D56" s="48" t="s">
        <v>775</v>
      </c>
      <c r="E56" s="48" t="s">
        <v>10</v>
      </c>
      <c r="F56" s="48" t="s">
        <v>777</v>
      </c>
      <c r="G56" s="49">
        <v>3</v>
      </c>
      <c r="H56" s="43" t="str">
        <f t="shared" si="0"/>
        <v>BL3</v>
      </c>
      <c r="I56" s="49" t="str">
        <f t="shared" si="1"/>
        <v>55BL3</v>
      </c>
      <c r="J56" s="49">
        <v>1</v>
      </c>
      <c r="K56" s="50" t="s">
        <v>1448</v>
      </c>
      <c r="N56" s="43" t="s">
        <v>1228</v>
      </c>
      <c r="O56" s="43" t="s">
        <v>1215</v>
      </c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</row>
    <row r="57" spans="1:55" ht="24" customHeight="1">
      <c r="A57" s="45">
        <v>56</v>
      </c>
      <c r="B57" s="51" t="s">
        <v>523</v>
      </c>
      <c r="C57" s="47" t="s">
        <v>9</v>
      </c>
      <c r="D57" s="52" t="s">
        <v>524</v>
      </c>
      <c r="E57" s="52" t="s">
        <v>14</v>
      </c>
      <c r="F57" s="52" t="s">
        <v>525</v>
      </c>
      <c r="G57" s="49">
        <v>3</v>
      </c>
      <c r="H57" s="43" t="str">
        <f t="shared" si="0"/>
        <v>YL1</v>
      </c>
      <c r="I57" s="49" t="str">
        <f t="shared" si="1"/>
        <v>56YL1</v>
      </c>
      <c r="J57" s="49">
        <v>2</v>
      </c>
      <c r="K57" s="50" t="s">
        <v>1449</v>
      </c>
      <c r="N57" s="43" t="s">
        <v>1237</v>
      </c>
      <c r="O57" s="43" t="s">
        <v>1238</v>
      </c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</row>
    <row r="58" spans="1:55" ht="24" customHeight="1">
      <c r="A58" s="45">
        <v>57</v>
      </c>
      <c r="B58" s="51" t="s">
        <v>526</v>
      </c>
      <c r="C58" s="47" t="s">
        <v>49</v>
      </c>
      <c r="D58" s="52" t="s">
        <v>527</v>
      </c>
      <c r="E58" s="52" t="s">
        <v>8</v>
      </c>
      <c r="F58" s="52" t="s">
        <v>528</v>
      </c>
      <c r="G58" s="49">
        <v>3</v>
      </c>
      <c r="H58" s="43" t="str">
        <f t="shared" si="0"/>
        <v>VL8</v>
      </c>
      <c r="I58" s="49" t="str">
        <f t="shared" si="1"/>
        <v>57VL8</v>
      </c>
      <c r="J58" s="49">
        <v>1</v>
      </c>
      <c r="K58" s="50" t="s">
        <v>1450</v>
      </c>
      <c r="N58" s="43" t="s">
        <v>1242</v>
      </c>
      <c r="O58" s="43" t="s">
        <v>1243</v>
      </c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</row>
    <row r="59" spans="1:55" ht="24" customHeight="1">
      <c r="A59" s="45">
        <v>58</v>
      </c>
      <c r="B59" s="51" t="s">
        <v>526</v>
      </c>
      <c r="C59" s="47" t="s">
        <v>57</v>
      </c>
      <c r="D59" s="52" t="s">
        <v>529</v>
      </c>
      <c r="E59" s="52" t="s">
        <v>14</v>
      </c>
      <c r="F59" s="52" t="s">
        <v>530</v>
      </c>
      <c r="G59" s="49">
        <v>3</v>
      </c>
      <c r="H59" s="43" t="str">
        <f t="shared" si="0"/>
        <v>YL5</v>
      </c>
      <c r="I59" s="49" t="str">
        <f t="shared" si="1"/>
        <v>58YL5</v>
      </c>
      <c r="J59" s="57">
        <v>1</v>
      </c>
      <c r="K59" s="50" t="s">
        <v>1667</v>
      </c>
      <c r="N59" s="43" t="s">
        <v>1372</v>
      </c>
      <c r="O59" s="43" t="s">
        <v>1194</v>
      </c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</row>
    <row r="60" spans="1:55" ht="24" customHeight="1">
      <c r="A60" s="45">
        <v>59</v>
      </c>
      <c r="B60" s="51" t="s">
        <v>200</v>
      </c>
      <c r="C60" s="47" t="s">
        <v>128</v>
      </c>
      <c r="D60" s="52">
        <v>90</v>
      </c>
      <c r="E60" s="52" t="s">
        <v>14</v>
      </c>
      <c r="F60" s="52" t="s">
        <v>206</v>
      </c>
      <c r="G60" s="49">
        <v>3</v>
      </c>
      <c r="H60" s="43" t="str">
        <f t="shared" si="0"/>
        <v>RL2</v>
      </c>
      <c r="I60" s="49" t="str">
        <f t="shared" si="1"/>
        <v>59RL2</v>
      </c>
      <c r="J60" s="49">
        <v>1</v>
      </c>
      <c r="K60" s="50" t="s">
        <v>1451</v>
      </c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</row>
    <row r="61" spans="1:55" ht="24" customHeight="1">
      <c r="A61" s="45">
        <v>60</v>
      </c>
      <c r="B61" s="51" t="s">
        <v>200</v>
      </c>
      <c r="C61" s="47" t="s">
        <v>57</v>
      </c>
      <c r="D61" s="52" t="s">
        <v>208</v>
      </c>
      <c r="E61" s="52" t="s">
        <v>14</v>
      </c>
      <c r="F61" s="52" t="s">
        <v>209</v>
      </c>
      <c r="G61" s="49">
        <v>3</v>
      </c>
      <c r="H61" s="43" t="str">
        <f t="shared" si="0"/>
        <v>YL5</v>
      </c>
      <c r="I61" s="49" t="str">
        <f t="shared" si="1"/>
        <v>60YL5</v>
      </c>
      <c r="J61" s="49">
        <v>1</v>
      </c>
      <c r="K61" s="50" t="s">
        <v>1452</v>
      </c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</row>
    <row r="62" spans="1:55" ht="24" customHeight="1">
      <c r="A62" s="45">
        <v>61</v>
      </c>
      <c r="B62" s="51" t="s">
        <v>34</v>
      </c>
      <c r="C62" s="47" t="s">
        <v>1172</v>
      </c>
      <c r="D62" s="52" t="s">
        <v>36</v>
      </c>
      <c r="E62" s="52" t="s">
        <v>8</v>
      </c>
      <c r="F62" s="52" t="s">
        <v>39</v>
      </c>
      <c r="G62" s="49">
        <v>3</v>
      </c>
      <c r="H62" s="43" t="str">
        <f t="shared" si="0"/>
        <v>UV6</v>
      </c>
      <c r="I62" s="49" t="str">
        <f t="shared" si="1"/>
        <v>61UV6</v>
      </c>
      <c r="J62" s="49">
        <v>1</v>
      </c>
      <c r="K62" s="50" t="s">
        <v>1453</v>
      </c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</row>
    <row r="63" spans="1:55" ht="24" customHeight="1">
      <c r="A63" s="45">
        <v>62</v>
      </c>
      <c r="B63" s="51" t="s">
        <v>42</v>
      </c>
      <c r="C63" s="47" t="s">
        <v>6</v>
      </c>
      <c r="D63" s="52" t="s">
        <v>44</v>
      </c>
      <c r="E63" s="52" t="s">
        <v>8</v>
      </c>
      <c r="F63" s="52">
        <v>553729</v>
      </c>
      <c r="G63" s="49">
        <v>3</v>
      </c>
      <c r="H63" s="43" t="str">
        <f t="shared" si="0"/>
        <v>BL1</v>
      </c>
      <c r="I63" s="49" t="str">
        <f t="shared" si="1"/>
        <v>62BL1</v>
      </c>
      <c r="J63" s="62">
        <v>0</v>
      </c>
      <c r="K63" s="50" t="s">
        <v>1454</v>
      </c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</row>
    <row r="64" spans="1:55" ht="24" customHeight="1">
      <c r="A64" s="45">
        <v>63</v>
      </c>
      <c r="B64" s="51" t="s">
        <v>42</v>
      </c>
      <c r="C64" s="47" t="s">
        <v>66</v>
      </c>
      <c r="D64" s="52" t="s">
        <v>44</v>
      </c>
      <c r="E64" s="52" t="s">
        <v>67</v>
      </c>
      <c r="F64" s="52" t="s">
        <v>68</v>
      </c>
      <c r="G64" s="49">
        <v>3</v>
      </c>
      <c r="H64" s="43" t="str">
        <f t="shared" si="0"/>
        <v>BL3</v>
      </c>
      <c r="I64" s="49" t="str">
        <f t="shared" si="1"/>
        <v>63BL3</v>
      </c>
      <c r="J64" s="57">
        <v>1</v>
      </c>
      <c r="K64" s="50" t="s">
        <v>1455</v>
      </c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</row>
    <row r="65" spans="1:55" ht="24" customHeight="1">
      <c r="A65" s="45">
        <v>64</v>
      </c>
      <c r="B65" s="51" t="s">
        <v>42</v>
      </c>
      <c r="C65" s="59" t="s">
        <v>189</v>
      </c>
      <c r="D65" s="48" t="s">
        <v>50</v>
      </c>
      <c r="E65" s="48" t="s">
        <v>14</v>
      </c>
      <c r="F65" s="48" t="s">
        <v>71</v>
      </c>
      <c r="G65" s="49">
        <v>3</v>
      </c>
      <c r="H65" s="43" t="str">
        <f t="shared" si="0"/>
        <v>BL4</v>
      </c>
      <c r="I65" s="49" t="str">
        <f t="shared" si="1"/>
        <v>64BL4</v>
      </c>
      <c r="J65" s="49">
        <v>1</v>
      </c>
      <c r="K65" s="50" t="s">
        <v>1456</v>
      </c>
      <c r="N65" s="43" t="s">
        <v>1186</v>
      </c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</row>
    <row r="66" spans="1:55" ht="24" customHeight="1">
      <c r="A66" s="45">
        <v>65</v>
      </c>
      <c r="B66" s="51" t="s">
        <v>42</v>
      </c>
      <c r="C66" s="47" t="s">
        <v>21</v>
      </c>
      <c r="D66" s="52" t="s">
        <v>44</v>
      </c>
      <c r="E66" s="52" t="s">
        <v>19</v>
      </c>
      <c r="F66" s="52" t="s">
        <v>72</v>
      </c>
      <c r="G66" s="49">
        <v>3</v>
      </c>
      <c r="H66" s="43" t="str">
        <f t="shared" ref="H66:H129" si="2">_xlfn.IFNA(VLOOKUP(C66,$N$2:$O$1048576,2,FALSE),"ASK")</f>
        <v>RL1</v>
      </c>
      <c r="I66" s="49" t="str">
        <f t="shared" ref="I66:I129" si="3">_xlfn.CONCAT(A66,H66)</f>
        <v>65RL1</v>
      </c>
      <c r="J66" s="49">
        <v>2</v>
      </c>
      <c r="N66" s="43" t="s">
        <v>1187</v>
      </c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</row>
    <row r="67" spans="1:55" ht="24" customHeight="1">
      <c r="A67" s="45">
        <v>66</v>
      </c>
      <c r="B67" s="51" t="s">
        <v>42</v>
      </c>
      <c r="C67" s="47" t="s">
        <v>74</v>
      </c>
      <c r="D67" s="52" t="s">
        <v>50</v>
      </c>
      <c r="E67" s="52" t="s">
        <v>8</v>
      </c>
      <c r="F67" s="52" t="s">
        <v>75</v>
      </c>
      <c r="G67" s="49">
        <v>3</v>
      </c>
      <c r="H67" s="43" t="str">
        <f t="shared" si="2"/>
        <v>RL3</v>
      </c>
      <c r="I67" s="49" t="str">
        <f t="shared" si="3"/>
        <v>66RL3</v>
      </c>
      <c r="J67" s="49">
        <v>1</v>
      </c>
      <c r="K67" s="50" t="s">
        <v>1457</v>
      </c>
      <c r="N67" s="43" t="s">
        <v>1188</v>
      </c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</row>
    <row r="68" spans="1:55" ht="24" customHeight="1">
      <c r="A68" s="45">
        <v>67</v>
      </c>
      <c r="B68" s="51" t="s">
        <v>42</v>
      </c>
      <c r="C68" s="47" t="s">
        <v>40</v>
      </c>
      <c r="D68" s="52" t="s">
        <v>60</v>
      </c>
      <c r="E68" s="52" t="s">
        <v>8</v>
      </c>
      <c r="F68" s="52">
        <v>553649</v>
      </c>
      <c r="G68" s="49">
        <v>3</v>
      </c>
      <c r="H68" s="43" t="str">
        <f t="shared" si="2"/>
        <v>SAV</v>
      </c>
      <c r="I68" s="49" t="str">
        <f t="shared" si="3"/>
        <v>67SAV</v>
      </c>
      <c r="J68" s="49">
        <v>2</v>
      </c>
      <c r="K68" s="50" t="s">
        <v>1458</v>
      </c>
      <c r="N68" s="43" t="s">
        <v>1189</v>
      </c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</row>
    <row r="69" spans="1:55" ht="24" customHeight="1">
      <c r="A69" s="45">
        <v>68</v>
      </c>
      <c r="B69" s="51" t="s">
        <v>42</v>
      </c>
      <c r="C69" s="47" t="s">
        <v>43</v>
      </c>
      <c r="D69" s="52" t="s">
        <v>44</v>
      </c>
      <c r="E69" s="52" t="s">
        <v>8</v>
      </c>
      <c r="F69" s="52" t="s">
        <v>45</v>
      </c>
      <c r="G69" s="49">
        <v>3</v>
      </c>
      <c r="H69" s="43" t="str">
        <f t="shared" si="2"/>
        <v>UV3</v>
      </c>
      <c r="I69" s="49" t="str">
        <f t="shared" si="3"/>
        <v>68UV3</v>
      </c>
      <c r="J69" s="49">
        <v>1</v>
      </c>
      <c r="K69" s="50" t="s">
        <v>1459</v>
      </c>
      <c r="N69" s="43" t="s">
        <v>1190</v>
      </c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</row>
    <row r="70" spans="1:55" ht="24" customHeight="1">
      <c r="A70" s="45">
        <v>69</v>
      </c>
      <c r="B70" s="51" t="s">
        <v>42</v>
      </c>
      <c r="C70" s="47" t="s">
        <v>52</v>
      </c>
      <c r="D70" s="52" t="s">
        <v>44</v>
      </c>
      <c r="E70" s="52" t="s">
        <v>8</v>
      </c>
      <c r="F70" s="52" t="s">
        <v>53</v>
      </c>
      <c r="G70" s="49">
        <v>3</v>
      </c>
      <c r="H70" s="43" t="str">
        <f t="shared" si="2"/>
        <v>UV4</v>
      </c>
      <c r="I70" s="49" t="str">
        <f t="shared" si="3"/>
        <v>69UV4</v>
      </c>
      <c r="J70" s="49">
        <v>2</v>
      </c>
      <c r="K70" s="50" t="s">
        <v>1460</v>
      </c>
      <c r="N70" s="43" t="s">
        <v>1191</v>
      </c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</row>
    <row r="71" spans="1:55" ht="24" customHeight="1">
      <c r="A71" s="45">
        <v>70</v>
      </c>
      <c r="B71" s="51" t="s">
        <v>42</v>
      </c>
      <c r="C71" s="47" t="s">
        <v>54</v>
      </c>
      <c r="D71" s="52" t="s">
        <v>44</v>
      </c>
      <c r="E71" s="52" t="s">
        <v>8</v>
      </c>
      <c r="F71" s="52" t="s">
        <v>55</v>
      </c>
      <c r="G71" s="49">
        <v>3</v>
      </c>
      <c r="H71" s="43" t="str">
        <f t="shared" si="2"/>
        <v>UV5</v>
      </c>
      <c r="I71" s="49" t="str">
        <f t="shared" si="3"/>
        <v>70UV5</v>
      </c>
      <c r="J71" s="49">
        <v>1</v>
      </c>
      <c r="K71" s="50" t="s">
        <v>1461</v>
      </c>
      <c r="N71" s="43" t="s">
        <v>1192</v>
      </c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</row>
    <row r="72" spans="1:55" ht="24" customHeight="1">
      <c r="A72" s="45">
        <v>71</v>
      </c>
      <c r="B72" s="51" t="s">
        <v>42</v>
      </c>
      <c r="C72" s="47" t="s">
        <v>32</v>
      </c>
      <c r="D72" s="52" t="s">
        <v>44</v>
      </c>
      <c r="E72" s="52" t="s">
        <v>62</v>
      </c>
      <c r="F72" s="52" t="s">
        <v>73</v>
      </c>
      <c r="G72" s="49">
        <v>3</v>
      </c>
      <c r="H72" s="43" t="str">
        <f t="shared" si="2"/>
        <v>UV8</v>
      </c>
      <c r="I72" s="49" t="str">
        <f t="shared" si="3"/>
        <v>71UV8</v>
      </c>
      <c r="J72" s="49">
        <v>1</v>
      </c>
      <c r="K72" s="50" t="s">
        <v>1462</v>
      </c>
      <c r="N72" s="43" t="s">
        <v>1193</v>
      </c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</row>
    <row r="73" spans="1:55" ht="24" customHeight="1">
      <c r="A73" s="45">
        <v>72</v>
      </c>
      <c r="B73" s="51" t="s">
        <v>1338</v>
      </c>
      <c r="C73" s="47" t="s">
        <v>30</v>
      </c>
      <c r="D73" s="52" t="s">
        <v>259</v>
      </c>
      <c r="E73" s="52" t="s">
        <v>88</v>
      </c>
      <c r="F73" s="52" t="s">
        <v>1339</v>
      </c>
      <c r="G73" s="49">
        <v>0</v>
      </c>
      <c r="H73" s="43" t="str">
        <f t="shared" si="2"/>
        <v>BL3</v>
      </c>
      <c r="I73" s="49" t="str">
        <f t="shared" si="3"/>
        <v>72BL3</v>
      </c>
      <c r="J73" s="54">
        <v>0</v>
      </c>
      <c r="K73" s="50" t="s">
        <v>1340</v>
      </c>
      <c r="L73" s="49" t="s">
        <v>1341</v>
      </c>
      <c r="N73" s="43" t="s">
        <v>1194</v>
      </c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</row>
    <row r="74" spans="1:55" ht="24" customHeight="1">
      <c r="A74" s="45">
        <v>73</v>
      </c>
      <c r="B74" s="53" t="s">
        <v>42</v>
      </c>
      <c r="C74" s="47" t="s">
        <v>64</v>
      </c>
      <c r="D74" s="52" t="s">
        <v>44</v>
      </c>
      <c r="E74" s="52" t="s">
        <v>10</v>
      </c>
      <c r="F74" s="52" t="s">
        <v>65</v>
      </c>
      <c r="G74" s="49">
        <v>3</v>
      </c>
      <c r="H74" s="43" t="str">
        <f t="shared" si="2"/>
        <v>VL1</v>
      </c>
      <c r="I74" s="49" t="str">
        <f t="shared" si="3"/>
        <v>73VL1</v>
      </c>
      <c r="J74" s="49">
        <v>1</v>
      </c>
      <c r="K74" s="50" t="s">
        <v>1869</v>
      </c>
      <c r="N74" s="43" t="s">
        <v>1195</v>
      </c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</row>
    <row r="75" spans="1:55" ht="24" customHeight="1">
      <c r="A75" s="45">
        <v>74</v>
      </c>
      <c r="B75" s="53" t="s">
        <v>1342</v>
      </c>
      <c r="C75" s="47" t="s">
        <v>40</v>
      </c>
      <c r="D75" s="52" t="s">
        <v>1343</v>
      </c>
      <c r="E75" s="52" t="s">
        <v>103</v>
      </c>
      <c r="F75" s="52" t="s">
        <v>1344</v>
      </c>
      <c r="G75" s="49">
        <v>0</v>
      </c>
      <c r="H75" s="43" t="str">
        <f t="shared" si="2"/>
        <v>SAV</v>
      </c>
      <c r="I75" s="49" t="str">
        <f t="shared" si="3"/>
        <v>74SAV</v>
      </c>
      <c r="J75" s="54">
        <v>0</v>
      </c>
      <c r="K75" s="50" t="s">
        <v>1346</v>
      </c>
      <c r="L75" s="63" t="s">
        <v>1345</v>
      </c>
      <c r="N75" s="43" t="s">
        <v>1196</v>
      </c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</row>
    <row r="76" spans="1:55" ht="24" customHeight="1">
      <c r="A76" s="45">
        <v>75</v>
      </c>
      <c r="B76" s="51" t="s">
        <v>42</v>
      </c>
      <c r="C76" s="47" t="s">
        <v>58</v>
      </c>
      <c r="D76" s="52" t="s">
        <v>50</v>
      </c>
      <c r="E76" s="52" t="s">
        <v>8</v>
      </c>
      <c r="F76" s="52" t="s">
        <v>59</v>
      </c>
      <c r="G76" s="49">
        <v>3</v>
      </c>
      <c r="H76" s="43" t="str">
        <f t="shared" si="2"/>
        <v>VL2</v>
      </c>
      <c r="I76" s="49" t="str">
        <f t="shared" si="3"/>
        <v>75VL2</v>
      </c>
      <c r="J76" s="49">
        <v>1</v>
      </c>
      <c r="K76" s="50" t="s">
        <v>1463</v>
      </c>
      <c r="N76" s="43" t="s">
        <v>1197</v>
      </c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</row>
    <row r="77" spans="1:55" ht="24" customHeight="1">
      <c r="A77" s="45">
        <v>76</v>
      </c>
      <c r="B77" s="51" t="s">
        <v>42</v>
      </c>
      <c r="C77" s="47" t="s">
        <v>23</v>
      </c>
      <c r="D77" s="52" t="s">
        <v>50</v>
      </c>
      <c r="E77" s="52" t="s">
        <v>10</v>
      </c>
      <c r="F77" s="52" t="s">
        <v>70</v>
      </c>
      <c r="G77" s="49">
        <v>3</v>
      </c>
      <c r="H77" s="43" t="str">
        <f t="shared" si="2"/>
        <v>VL2</v>
      </c>
      <c r="I77" s="49" t="str">
        <f t="shared" si="3"/>
        <v>76VL2</v>
      </c>
      <c r="J77" s="49">
        <v>1</v>
      </c>
      <c r="K77" s="50" t="s">
        <v>1464</v>
      </c>
      <c r="N77" s="43" t="s">
        <v>1198</v>
      </c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</row>
    <row r="78" spans="1:55" ht="24" customHeight="1">
      <c r="A78" s="45">
        <v>77</v>
      </c>
      <c r="B78" s="51" t="s">
        <v>42</v>
      </c>
      <c r="C78" s="47" t="s">
        <v>375</v>
      </c>
      <c r="D78" s="48" t="s">
        <v>50</v>
      </c>
      <c r="E78" s="48" t="s">
        <v>67</v>
      </c>
      <c r="F78" s="48" t="s">
        <v>69</v>
      </c>
      <c r="G78" s="49">
        <v>3</v>
      </c>
      <c r="H78" s="43" t="str">
        <f t="shared" si="2"/>
        <v>VL4</v>
      </c>
      <c r="I78" s="49" t="str">
        <f t="shared" si="3"/>
        <v>77VL4</v>
      </c>
      <c r="J78" s="49">
        <v>1</v>
      </c>
      <c r="K78" s="50" t="s">
        <v>1661</v>
      </c>
      <c r="N78" s="43" t="s">
        <v>1199</v>
      </c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</row>
    <row r="79" spans="1:55" ht="24" customHeight="1">
      <c r="A79" s="45">
        <v>78</v>
      </c>
      <c r="B79" s="51" t="s">
        <v>42</v>
      </c>
      <c r="C79" s="47" t="s">
        <v>61</v>
      </c>
      <c r="D79" s="52" t="s">
        <v>44</v>
      </c>
      <c r="E79" s="52" t="s">
        <v>62</v>
      </c>
      <c r="F79" s="52" t="s">
        <v>63</v>
      </c>
      <c r="G79" s="49">
        <v>3</v>
      </c>
      <c r="H79" s="43" t="str">
        <f t="shared" si="2"/>
        <v>VL6</v>
      </c>
      <c r="I79" s="49" t="str">
        <f t="shared" si="3"/>
        <v>78VL6</v>
      </c>
      <c r="J79" s="49">
        <v>1</v>
      </c>
      <c r="K79" s="50" t="s">
        <v>1465</v>
      </c>
      <c r="N79" s="43" t="s">
        <v>1200</v>
      </c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</row>
    <row r="80" spans="1:55" ht="24" customHeight="1">
      <c r="A80" s="45">
        <v>79</v>
      </c>
      <c r="B80" s="51" t="s">
        <v>42</v>
      </c>
      <c r="C80" s="47" t="s">
        <v>46</v>
      </c>
      <c r="D80" s="52" t="s">
        <v>47</v>
      </c>
      <c r="E80" s="52" t="s">
        <v>8</v>
      </c>
      <c r="F80" s="52" t="s">
        <v>48</v>
      </c>
      <c r="G80" s="49">
        <v>3</v>
      </c>
      <c r="H80" s="43" t="str">
        <f t="shared" si="2"/>
        <v>VL7</v>
      </c>
      <c r="I80" s="49" t="str">
        <f t="shared" si="3"/>
        <v>79VL7</v>
      </c>
      <c r="J80" s="49">
        <v>1</v>
      </c>
      <c r="K80" s="50" t="s">
        <v>1466</v>
      </c>
      <c r="N80" s="43" t="s">
        <v>1201</v>
      </c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</row>
    <row r="81" spans="1:55" ht="24" customHeight="1">
      <c r="A81" s="45">
        <v>80</v>
      </c>
      <c r="B81" s="51" t="s">
        <v>42</v>
      </c>
      <c r="C81" s="47" t="s">
        <v>49</v>
      </c>
      <c r="D81" s="52" t="s">
        <v>50</v>
      </c>
      <c r="E81" s="52" t="s">
        <v>8</v>
      </c>
      <c r="F81" s="52" t="s">
        <v>51</v>
      </c>
      <c r="G81" s="49">
        <v>3</v>
      </c>
      <c r="H81" s="43" t="str">
        <f t="shared" si="2"/>
        <v>VL8</v>
      </c>
      <c r="I81" s="49" t="str">
        <f t="shared" si="3"/>
        <v>80VL8</v>
      </c>
      <c r="J81" s="49">
        <v>1</v>
      </c>
      <c r="K81" s="50" t="s">
        <v>1467</v>
      </c>
      <c r="N81" s="43" t="s">
        <v>1202</v>
      </c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</row>
    <row r="82" spans="1:55" ht="24" customHeight="1">
      <c r="A82" s="45">
        <v>81</v>
      </c>
      <c r="B82" s="51" t="s">
        <v>42</v>
      </c>
      <c r="C82" s="47" t="s">
        <v>9</v>
      </c>
      <c r="D82" s="52" t="s">
        <v>50</v>
      </c>
      <c r="E82" s="52" t="s">
        <v>8</v>
      </c>
      <c r="F82" s="52" t="s">
        <v>56</v>
      </c>
      <c r="G82" s="49">
        <v>3</v>
      </c>
      <c r="H82" s="43" t="str">
        <f t="shared" si="2"/>
        <v>YL1</v>
      </c>
      <c r="I82" s="49" t="str">
        <f t="shared" si="3"/>
        <v>81YL1</v>
      </c>
      <c r="J82" s="49">
        <v>1</v>
      </c>
      <c r="K82" s="50" t="s">
        <v>1468</v>
      </c>
      <c r="N82" s="43" t="s">
        <v>1203</v>
      </c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</row>
    <row r="83" spans="1:55" ht="24" customHeight="1">
      <c r="A83" s="45">
        <v>82</v>
      </c>
      <c r="B83" s="51" t="s">
        <v>42</v>
      </c>
      <c r="C83" s="47" t="s">
        <v>57</v>
      </c>
      <c r="D83" s="52" t="s">
        <v>50</v>
      </c>
      <c r="E83" s="52" t="s">
        <v>8</v>
      </c>
      <c r="F83" s="52">
        <v>552775</v>
      </c>
      <c r="G83" s="49">
        <v>3</v>
      </c>
      <c r="H83" s="43" t="str">
        <f t="shared" si="2"/>
        <v>YL5</v>
      </c>
      <c r="I83" s="49" t="str">
        <f t="shared" si="3"/>
        <v>82YL5</v>
      </c>
      <c r="J83" s="49">
        <v>1</v>
      </c>
      <c r="K83" s="50" t="s">
        <v>1469</v>
      </c>
      <c r="N83" s="43" t="s">
        <v>1204</v>
      </c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</row>
    <row r="84" spans="1:55" ht="24" customHeight="1">
      <c r="A84" s="45">
        <v>83</v>
      </c>
      <c r="B84" s="51" t="s">
        <v>217</v>
      </c>
      <c r="C84" s="47" t="s">
        <v>9</v>
      </c>
      <c r="D84" s="52" t="s">
        <v>218</v>
      </c>
      <c r="E84" s="52" t="s">
        <v>8</v>
      </c>
      <c r="F84" s="52" t="s">
        <v>221</v>
      </c>
      <c r="G84" s="49">
        <v>3</v>
      </c>
      <c r="H84" s="43" t="str">
        <f t="shared" si="2"/>
        <v>YL1</v>
      </c>
      <c r="I84" s="49" t="str">
        <f t="shared" si="3"/>
        <v>83YL1</v>
      </c>
      <c r="J84" s="49">
        <v>2</v>
      </c>
      <c r="N84" s="43" t="s">
        <v>1205</v>
      </c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</row>
    <row r="85" spans="1:55" ht="24" customHeight="1">
      <c r="A85" s="45">
        <v>84</v>
      </c>
      <c r="B85" s="51" t="s">
        <v>222</v>
      </c>
      <c r="C85" s="47" t="s">
        <v>6</v>
      </c>
      <c r="D85" s="52" t="s">
        <v>223</v>
      </c>
      <c r="E85" s="52" t="s">
        <v>8</v>
      </c>
      <c r="F85" s="52">
        <v>553133</v>
      </c>
      <c r="G85" s="49">
        <v>3</v>
      </c>
      <c r="H85" s="43" t="str">
        <f t="shared" si="2"/>
        <v>BL1</v>
      </c>
      <c r="I85" s="49" t="str">
        <f t="shared" si="3"/>
        <v>84BL1</v>
      </c>
      <c r="J85" s="49">
        <v>1</v>
      </c>
      <c r="N85" s="43" t="s">
        <v>1206</v>
      </c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</row>
    <row r="86" spans="1:55" ht="24" customHeight="1">
      <c r="A86" s="45">
        <v>85</v>
      </c>
      <c r="B86" s="51" t="s">
        <v>222</v>
      </c>
      <c r="C86" s="47" t="s">
        <v>226</v>
      </c>
      <c r="D86" s="52" t="s">
        <v>223</v>
      </c>
      <c r="E86" s="52" t="s">
        <v>14</v>
      </c>
      <c r="F86" s="52" t="s">
        <v>227</v>
      </c>
      <c r="G86" s="49">
        <v>3</v>
      </c>
      <c r="H86" s="43" t="str">
        <f t="shared" si="2"/>
        <v>RL3</v>
      </c>
      <c r="I86" s="49" t="str">
        <f t="shared" si="3"/>
        <v>85RL3</v>
      </c>
      <c r="J86" s="49">
        <v>1</v>
      </c>
      <c r="K86" s="50" t="s">
        <v>1470</v>
      </c>
      <c r="N86" s="43" t="s">
        <v>1207</v>
      </c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</row>
    <row r="87" spans="1:55" ht="24" customHeight="1">
      <c r="A87" s="45">
        <v>86</v>
      </c>
      <c r="B87" s="51" t="s">
        <v>222</v>
      </c>
      <c r="C87" s="47" t="s">
        <v>32</v>
      </c>
      <c r="D87" s="52" t="s">
        <v>223</v>
      </c>
      <c r="E87" s="52" t="s">
        <v>8</v>
      </c>
      <c r="F87" s="52" t="s">
        <v>228</v>
      </c>
      <c r="G87" s="49">
        <v>3</v>
      </c>
      <c r="H87" s="43" t="str">
        <f t="shared" si="2"/>
        <v>UV8</v>
      </c>
      <c r="I87" s="49" t="str">
        <f t="shared" si="3"/>
        <v>86UV8</v>
      </c>
      <c r="J87" s="49">
        <v>1</v>
      </c>
      <c r="K87" s="50" t="s">
        <v>1662</v>
      </c>
      <c r="N87" s="43" t="s">
        <v>1208</v>
      </c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</row>
    <row r="88" spans="1:55" ht="24" customHeight="1">
      <c r="A88" s="45">
        <v>87</v>
      </c>
      <c r="B88" s="51" t="s">
        <v>222</v>
      </c>
      <c r="C88" s="47" t="s">
        <v>58</v>
      </c>
      <c r="D88" s="52" t="s">
        <v>223</v>
      </c>
      <c r="E88" s="52" t="s">
        <v>62</v>
      </c>
      <c r="F88" s="52" t="s">
        <v>229</v>
      </c>
      <c r="G88" s="49">
        <v>3</v>
      </c>
      <c r="H88" s="43" t="str">
        <f t="shared" si="2"/>
        <v>VL2</v>
      </c>
      <c r="I88" s="49" t="str">
        <f t="shared" si="3"/>
        <v>87VL2</v>
      </c>
      <c r="J88" s="49">
        <v>1</v>
      </c>
      <c r="K88" s="50" t="s">
        <v>1471</v>
      </c>
      <c r="N88" s="43" t="s">
        <v>1209</v>
      </c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</row>
    <row r="89" spans="1:55" ht="24" customHeight="1">
      <c r="A89" s="45">
        <v>88</v>
      </c>
      <c r="B89" s="51" t="s">
        <v>222</v>
      </c>
      <c r="C89" s="47" t="s">
        <v>57</v>
      </c>
      <c r="D89" s="52" t="s">
        <v>223</v>
      </c>
      <c r="E89" s="52" t="s">
        <v>14</v>
      </c>
      <c r="F89" s="52" t="s">
        <v>225</v>
      </c>
      <c r="G89" s="49">
        <v>3</v>
      </c>
      <c r="H89" s="43" t="str">
        <f t="shared" si="2"/>
        <v>YL5</v>
      </c>
      <c r="I89" s="49" t="str">
        <f t="shared" si="3"/>
        <v>88YL5</v>
      </c>
      <c r="J89" s="49">
        <v>1</v>
      </c>
      <c r="K89" s="50" t="s">
        <v>1472</v>
      </c>
      <c r="N89" s="43" t="s">
        <v>1210</v>
      </c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</row>
    <row r="90" spans="1:55" ht="24" customHeight="1">
      <c r="A90" s="45">
        <v>89</v>
      </c>
      <c r="B90" s="58" t="s">
        <v>243</v>
      </c>
      <c r="C90" s="47" t="s">
        <v>6</v>
      </c>
      <c r="D90" s="52" t="s">
        <v>244</v>
      </c>
      <c r="E90" s="52" t="s">
        <v>103</v>
      </c>
      <c r="F90" s="52">
        <v>553775</v>
      </c>
      <c r="G90" s="49">
        <v>3</v>
      </c>
      <c r="H90" s="43" t="str">
        <f t="shared" si="2"/>
        <v>BL1</v>
      </c>
      <c r="I90" s="49" t="str">
        <f t="shared" si="3"/>
        <v>89BL1</v>
      </c>
      <c r="J90" s="49">
        <v>1</v>
      </c>
      <c r="K90" s="50" t="s">
        <v>1395</v>
      </c>
      <c r="L90" s="49" t="s">
        <v>1396</v>
      </c>
      <c r="N90" s="43" t="s">
        <v>1211</v>
      </c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</row>
    <row r="91" spans="1:55" ht="24" customHeight="1">
      <c r="A91" s="45">
        <v>90</v>
      </c>
      <c r="B91" s="58" t="s">
        <v>243</v>
      </c>
      <c r="C91" s="47" t="s">
        <v>84</v>
      </c>
      <c r="D91" s="52" t="s">
        <v>244</v>
      </c>
      <c r="E91" s="52" t="s">
        <v>14</v>
      </c>
      <c r="F91" s="52" t="s">
        <v>248</v>
      </c>
      <c r="G91" s="49">
        <v>3</v>
      </c>
      <c r="H91" s="43" t="str">
        <f t="shared" si="2"/>
        <v>RL1</v>
      </c>
      <c r="I91" s="49" t="str">
        <f t="shared" si="3"/>
        <v>90RL1</v>
      </c>
      <c r="J91" s="49">
        <v>1</v>
      </c>
      <c r="K91" s="50" t="s">
        <v>1473</v>
      </c>
      <c r="N91" s="43" t="s">
        <v>1212</v>
      </c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</row>
    <row r="92" spans="1:55" ht="24" customHeight="1">
      <c r="A92" s="45">
        <v>91</v>
      </c>
      <c r="B92" s="58" t="s">
        <v>243</v>
      </c>
      <c r="C92" s="47" t="s">
        <v>1244</v>
      </c>
      <c r="D92" s="52" t="s">
        <v>244</v>
      </c>
      <c r="E92" s="52" t="s">
        <v>10</v>
      </c>
      <c r="F92" s="52" t="s">
        <v>247</v>
      </c>
      <c r="G92" s="49">
        <v>3</v>
      </c>
      <c r="H92" s="43" t="str">
        <f t="shared" si="2"/>
        <v>RL3</v>
      </c>
      <c r="I92" s="49" t="str">
        <f t="shared" si="3"/>
        <v>91RL3</v>
      </c>
      <c r="J92" s="49">
        <v>1</v>
      </c>
      <c r="K92" s="50" t="s">
        <v>1474</v>
      </c>
      <c r="N92" s="43" t="s">
        <v>1213</v>
      </c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</row>
    <row r="93" spans="1:55" ht="24" customHeight="1">
      <c r="A93" s="45">
        <v>92</v>
      </c>
      <c r="B93" s="58" t="s">
        <v>243</v>
      </c>
      <c r="C93" s="47" t="s">
        <v>9</v>
      </c>
      <c r="D93" s="52" t="s">
        <v>244</v>
      </c>
      <c r="E93" s="52" t="s">
        <v>8</v>
      </c>
      <c r="F93" s="52">
        <v>553776</v>
      </c>
      <c r="G93" s="49">
        <v>3</v>
      </c>
      <c r="H93" s="43" t="str">
        <f t="shared" si="2"/>
        <v>YL1</v>
      </c>
      <c r="I93" s="49" t="str">
        <f t="shared" si="3"/>
        <v>92YL1</v>
      </c>
      <c r="J93" s="49">
        <v>1</v>
      </c>
      <c r="K93" s="50" t="s">
        <v>1475</v>
      </c>
      <c r="N93" s="43" t="s">
        <v>1214</v>
      </c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</row>
    <row r="94" spans="1:55" ht="24" customHeight="1">
      <c r="A94" s="45">
        <v>93</v>
      </c>
      <c r="B94" s="58" t="s">
        <v>243</v>
      </c>
      <c r="C94" s="47" t="s">
        <v>57</v>
      </c>
      <c r="D94" s="52" t="s">
        <v>244</v>
      </c>
      <c r="E94" s="52" t="s">
        <v>14</v>
      </c>
      <c r="F94" s="52" t="s">
        <v>246</v>
      </c>
      <c r="G94" s="49">
        <v>3</v>
      </c>
      <c r="H94" s="43" t="str">
        <f t="shared" si="2"/>
        <v>YL5</v>
      </c>
      <c r="I94" s="49" t="str">
        <f t="shared" si="3"/>
        <v>93YL5</v>
      </c>
      <c r="J94" s="49">
        <v>1</v>
      </c>
      <c r="K94" s="50" t="s">
        <v>1476</v>
      </c>
      <c r="N94" s="43" t="s">
        <v>1215</v>
      </c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</row>
    <row r="95" spans="1:55" ht="24" customHeight="1">
      <c r="A95" s="45">
        <v>94</v>
      </c>
      <c r="B95" s="51" t="s">
        <v>249</v>
      </c>
      <c r="C95" s="47" t="s">
        <v>6</v>
      </c>
      <c r="D95" s="52">
        <v>104</v>
      </c>
      <c r="E95" s="52" t="s">
        <v>8</v>
      </c>
      <c r="F95" s="52">
        <v>553772</v>
      </c>
      <c r="G95" s="49">
        <v>3</v>
      </c>
      <c r="H95" s="43" t="str">
        <f t="shared" si="2"/>
        <v>BL1</v>
      </c>
      <c r="I95" s="49" t="str">
        <f t="shared" si="3"/>
        <v>94BL1</v>
      </c>
      <c r="J95" s="49">
        <v>1</v>
      </c>
      <c r="K95" s="50" t="s">
        <v>1477</v>
      </c>
      <c r="N95" s="43" t="s">
        <v>1238</v>
      </c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</row>
    <row r="96" spans="1:55" ht="24" customHeight="1">
      <c r="A96" s="45">
        <v>95</v>
      </c>
      <c r="B96" s="51" t="s">
        <v>249</v>
      </c>
      <c r="C96" s="47" t="s">
        <v>30</v>
      </c>
      <c r="D96" s="52">
        <v>104</v>
      </c>
      <c r="E96" s="52" t="s">
        <v>14</v>
      </c>
      <c r="F96" s="52" t="s">
        <v>252</v>
      </c>
      <c r="G96" s="49">
        <v>3</v>
      </c>
      <c r="H96" s="43" t="str">
        <f t="shared" si="2"/>
        <v>BL3</v>
      </c>
      <c r="I96" s="49" t="str">
        <f t="shared" si="3"/>
        <v>95BL3</v>
      </c>
      <c r="J96" s="49">
        <v>1</v>
      </c>
      <c r="K96" s="50" t="s">
        <v>1478</v>
      </c>
      <c r="N96" s="43" t="s">
        <v>1243</v>
      </c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</row>
    <row r="97" spans="1:55" ht="24" customHeight="1">
      <c r="A97" s="45">
        <v>96</v>
      </c>
      <c r="B97" s="51" t="s">
        <v>249</v>
      </c>
      <c r="C97" s="47" t="s">
        <v>84</v>
      </c>
      <c r="D97" s="52">
        <v>104</v>
      </c>
      <c r="E97" s="52" t="s">
        <v>14</v>
      </c>
      <c r="F97" s="52" t="s">
        <v>253</v>
      </c>
      <c r="G97" s="49">
        <v>3</v>
      </c>
      <c r="H97" s="43" t="str">
        <f t="shared" si="2"/>
        <v>RL1</v>
      </c>
      <c r="I97" s="49" t="str">
        <f t="shared" si="3"/>
        <v>96RL1</v>
      </c>
      <c r="J97" s="49">
        <v>1</v>
      </c>
      <c r="K97" s="50" t="s">
        <v>1479</v>
      </c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</row>
    <row r="98" spans="1:55" ht="24" customHeight="1">
      <c r="A98" s="45">
        <v>97</v>
      </c>
      <c r="B98" s="51" t="s">
        <v>249</v>
      </c>
      <c r="C98" s="47" t="s">
        <v>74</v>
      </c>
      <c r="D98" s="52">
        <v>104</v>
      </c>
      <c r="E98" s="52" t="s">
        <v>10</v>
      </c>
      <c r="F98" s="52">
        <v>109824</v>
      </c>
      <c r="G98" s="49">
        <v>3</v>
      </c>
      <c r="H98" s="43" t="str">
        <f t="shared" si="2"/>
        <v>RL3</v>
      </c>
      <c r="I98" s="49" t="str">
        <f t="shared" si="3"/>
        <v>97RL3</v>
      </c>
      <c r="J98" s="49">
        <v>1</v>
      </c>
      <c r="K98" s="50" t="s">
        <v>1480</v>
      </c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</row>
    <row r="99" spans="1:55" ht="24" customHeight="1">
      <c r="A99" s="45">
        <v>98</v>
      </c>
      <c r="B99" s="51" t="s">
        <v>249</v>
      </c>
      <c r="C99" s="47" t="s">
        <v>241</v>
      </c>
      <c r="D99" s="52" t="s">
        <v>238</v>
      </c>
      <c r="E99" s="52" t="s">
        <v>62</v>
      </c>
      <c r="F99" s="52" t="s">
        <v>257</v>
      </c>
      <c r="G99" s="49">
        <v>3</v>
      </c>
      <c r="H99" s="43" t="str">
        <f t="shared" si="2"/>
        <v>UV1</v>
      </c>
      <c r="I99" s="49" t="str">
        <f t="shared" si="3"/>
        <v>98UV1</v>
      </c>
      <c r="J99" s="57">
        <v>1</v>
      </c>
      <c r="K99" s="50" t="s">
        <v>1656</v>
      </c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</row>
    <row r="100" spans="1:55" ht="24" customHeight="1">
      <c r="A100" s="45">
        <v>99</v>
      </c>
      <c r="B100" s="51" t="s">
        <v>249</v>
      </c>
      <c r="C100" s="47" t="s">
        <v>58</v>
      </c>
      <c r="D100" s="52" t="s">
        <v>238</v>
      </c>
      <c r="E100" s="52" t="s">
        <v>62</v>
      </c>
      <c r="F100" s="52" t="s">
        <v>255</v>
      </c>
      <c r="G100" s="49">
        <v>3</v>
      </c>
      <c r="H100" s="43" t="str">
        <f t="shared" si="2"/>
        <v>VL2</v>
      </c>
      <c r="I100" s="49" t="str">
        <f t="shared" si="3"/>
        <v>99VL2</v>
      </c>
      <c r="J100" s="49">
        <v>1</v>
      </c>
      <c r="K100" s="50" t="s">
        <v>1481</v>
      </c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</row>
    <row r="101" spans="1:55" ht="24" customHeight="1">
      <c r="A101" s="45">
        <v>100</v>
      </c>
      <c r="B101" s="51" t="s">
        <v>249</v>
      </c>
      <c r="C101" s="47" t="s">
        <v>61</v>
      </c>
      <c r="D101" s="52" t="s">
        <v>238</v>
      </c>
      <c r="E101" s="52" t="s">
        <v>62</v>
      </c>
      <c r="F101" s="52" t="s">
        <v>256</v>
      </c>
      <c r="G101" s="49">
        <v>3</v>
      </c>
      <c r="H101" s="43" t="str">
        <f t="shared" si="2"/>
        <v>VL6</v>
      </c>
      <c r="I101" s="49" t="str">
        <f t="shared" si="3"/>
        <v>100VL6</v>
      </c>
      <c r="J101" s="49">
        <v>2</v>
      </c>
      <c r="K101" s="50" t="s">
        <v>1482</v>
      </c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</row>
    <row r="102" spans="1:55" ht="24" customHeight="1">
      <c r="A102" s="45">
        <v>101</v>
      </c>
      <c r="B102" s="51" t="s">
        <v>249</v>
      </c>
      <c r="C102" s="47" t="s">
        <v>9</v>
      </c>
      <c r="D102" s="52" t="s">
        <v>238</v>
      </c>
      <c r="E102" s="52" t="s">
        <v>14</v>
      </c>
      <c r="F102" s="52" t="s">
        <v>250</v>
      </c>
      <c r="G102" s="49">
        <v>3</v>
      </c>
      <c r="H102" s="43" t="str">
        <f t="shared" si="2"/>
        <v>YL1</v>
      </c>
      <c r="I102" s="49" t="str">
        <f t="shared" si="3"/>
        <v>101YL1</v>
      </c>
      <c r="J102" s="49">
        <v>1</v>
      </c>
      <c r="K102" s="50" t="s">
        <v>1483</v>
      </c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</row>
    <row r="103" spans="1:55" ht="24" customHeight="1">
      <c r="A103" s="45">
        <v>102</v>
      </c>
      <c r="B103" s="51" t="s">
        <v>230</v>
      </c>
      <c r="C103" s="47" t="s">
        <v>66</v>
      </c>
      <c r="D103" s="52" t="s">
        <v>231</v>
      </c>
      <c r="E103" s="52" t="s">
        <v>8</v>
      </c>
      <c r="F103" s="52">
        <v>553093</v>
      </c>
      <c r="G103" s="49">
        <v>3</v>
      </c>
      <c r="H103" s="43" t="str">
        <f t="shared" si="2"/>
        <v>BL3</v>
      </c>
      <c r="I103" s="49" t="str">
        <f t="shared" si="3"/>
        <v>102BL3</v>
      </c>
      <c r="J103" s="49">
        <v>2</v>
      </c>
      <c r="K103" s="50" t="s">
        <v>1484</v>
      </c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</row>
    <row r="104" spans="1:55" ht="24" customHeight="1">
      <c r="A104" s="45">
        <v>103</v>
      </c>
      <c r="B104" s="51" t="s">
        <v>230</v>
      </c>
      <c r="C104" s="47" t="s">
        <v>84</v>
      </c>
      <c r="D104" s="52" t="s">
        <v>231</v>
      </c>
      <c r="E104" s="52" t="s">
        <v>8</v>
      </c>
      <c r="F104" s="52">
        <v>553092</v>
      </c>
      <c r="G104" s="49">
        <v>3</v>
      </c>
      <c r="H104" s="43" t="str">
        <f t="shared" si="2"/>
        <v>RL1</v>
      </c>
      <c r="I104" s="49" t="str">
        <f t="shared" si="3"/>
        <v>103RL1</v>
      </c>
      <c r="J104" s="49">
        <v>1</v>
      </c>
      <c r="K104" s="50" t="s">
        <v>1485</v>
      </c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</row>
    <row r="105" spans="1:55" ht="24" customHeight="1">
      <c r="A105" s="45">
        <v>104</v>
      </c>
      <c r="B105" s="51" t="s">
        <v>230</v>
      </c>
      <c r="C105" s="47" t="s">
        <v>74</v>
      </c>
      <c r="D105" s="52" t="s">
        <v>231</v>
      </c>
      <c r="E105" s="52" t="s">
        <v>103</v>
      </c>
      <c r="F105" s="52">
        <v>552094</v>
      </c>
      <c r="G105" s="49">
        <v>3</v>
      </c>
      <c r="H105" s="43" t="str">
        <f t="shared" si="2"/>
        <v>RL3</v>
      </c>
      <c r="I105" s="49" t="str">
        <f t="shared" si="3"/>
        <v>104RL3</v>
      </c>
      <c r="J105" s="49">
        <v>1</v>
      </c>
      <c r="K105" s="50" t="s">
        <v>1486</v>
      </c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</row>
    <row r="106" spans="1:55" ht="24" customHeight="1">
      <c r="A106" s="45">
        <v>105</v>
      </c>
      <c r="B106" s="51" t="s">
        <v>230</v>
      </c>
      <c r="C106" s="47" t="s">
        <v>226</v>
      </c>
      <c r="D106" s="52" t="s">
        <v>231</v>
      </c>
      <c r="E106" s="52" t="s">
        <v>14</v>
      </c>
      <c r="F106" s="52" t="s">
        <v>236</v>
      </c>
      <c r="G106" s="49">
        <v>3</v>
      </c>
      <c r="H106" s="43" t="str">
        <f t="shared" si="2"/>
        <v>RL3</v>
      </c>
      <c r="I106" s="49" t="str">
        <f t="shared" si="3"/>
        <v>105RL3</v>
      </c>
      <c r="J106" s="49">
        <v>1</v>
      </c>
      <c r="K106" s="50" t="s">
        <v>1487</v>
      </c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</row>
    <row r="107" spans="1:55" ht="24" customHeight="1">
      <c r="A107" s="45">
        <v>106</v>
      </c>
      <c r="B107" s="51" t="s">
        <v>230</v>
      </c>
      <c r="C107" s="47" t="s">
        <v>1172</v>
      </c>
      <c r="D107" s="52" t="s">
        <v>231</v>
      </c>
      <c r="E107" s="52" t="s">
        <v>8</v>
      </c>
      <c r="F107" s="52" t="s">
        <v>233</v>
      </c>
      <c r="G107" s="49">
        <v>3</v>
      </c>
      <c r="H107" s="43" t="str">
        <f t="shared" si="2"/>
        <v>UV6</v>
      </c>
      <c r="I107" s="49" t="str">
        <f t="shared" si="3"/>
        <v>106UV6</v>
      </c>
      <c r="J107" s="49">
        <v>1</v>
      </c>
      <c r="K107" s="50" t="s">
        <v>1488</v>
      </c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</row>
    <row r="108" spans="1:55" ht="24" customHeight="1">
      <c r="A108" s="45">
        <v>107</v>
      </c>
      <c r="B108" s="51" t="s">
        <v>77</v>
      </c>
      <c r="C108" s="47" t="s">
        <v>9</v>
      </c>
      <c r="D108" s="52" t="s">
        <v>78</v>
      </c>
      <c r="E108" s="52" t="s">
        <v>8</v>
      </c>
      <c r="F108" s="52">
        <v>553023</v>
      </c>
      <c r="G108" s="49">
        <v>3</v>
      </c>
      <c r="H108" s="43" t="str">
        <f t="shared" si="2"/>
        <v>YL1</v>
      </c>
      <c r="I108" s="49" t="str">
        <f t="shared" si="3"/>
        <v>107YL1</v>
      </c>
      <c r="J108" s="49">
        <v>1</v>
      </c>
      <c r="K108" s="50" t="s">
        <v>1489</v>
      </c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</row>
    <row r="109" spans="1:55" ht="24" customHeight="1">
      <c r="A109" s="45">
        <v>108</v>
      </c>
      <c r="B109" s="51" t="s">
        <v>281</v>
      </c>
      <c r="C109" s="47" t="s">
        <v>6</v>
      </c>
      <c r="D109" s="52" t="s">
        <v>282</v>
      </c>
      <c r="E109" s="52" t="s">
        <v>8</v>
      </c>
      <c r="F109" s="52">
        <v>553150</v>
      </c>
      <c r="G109" s="49">
        <v>3</v>
      </c>
      <c r="H109" s="43" t="str">
        <f t="shared" si="2"/>
        <v>BL1</v>
      </c>
      <c r="I109" s="49" t="str">
        <f t="shared" si="3"/>
        <v>108BL1</v>
      </c>
      <c r="J109" s="49">
        <v>1</v>
      </c>
      <c r="K109" s="50" t="s">
        <v>1490</v>
      </c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</row>
    <row r="110" spans="1:55" ht="24" customHeight="1">
      <c r="A110" s="45">
        <v>109</v>
      </c>
      <c r="B110" s="51" t="s">
        <v>281</v>
      </c>
      <c r="C110" s="47" t="s">
        <v>74</v>
      </c>
      <c r="D110" s="52" t="s">
        <v>282</v>
      </c>
      <c r="E110" s="52" t="s">
        <v>8</v>
      </c>
      <c r="F110" s="52" t="s">
        <v>285</v>
      </c>
      <c r="G110" s="49">
        <v>3</v>
      </c>
      <c r="H110" s="43" t="str">
        <f t="shared" si="2"/>
        <v>RL3</v>
      </c>
      <c r="I110" s="49" t="str">
        <f t="shared" si="3"/>
        <v>109RL3</v>
      </c>
      <c r="J110" s="49">
        <v>1</v>
      </c>
      <c r="K110" s="50" t="s">
        <v>1491</v>
      </c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</row>
    <row r="111" spans="1:55" ht="24" customHeight="1">
      <c r="A111" s="45">
        <v>110</v>
      </c>
      <c r="B111" s="51" t="s">
        <v>281</v>
      </c>
      <c r="C111" s="47" t="s">
        <v>23</v>
      </c>
      <c r="D111" s="52" t="s">
        <v>282</v>
      </c>
      <c r="E111" s="52" t="s">
        <v>10</v>
      </c>
      <c r="F111" s="52" t="s">
        <v>283</v>
      </c>
      <c r="G111" s="49">
        <v>3</v>
      </c>
      <c r="H111" s="43" t="str">
        <f t="shared" si="2"/>
        <v>VL2</v>
      </c>
      <c r="I111" s="49" t="str">
        <f t="shared" si="3"/>
        <v>110VL2</v>
      </c>
      <c r="J111" s="54">
        <v>0</v>
      </c>
      <c r="K111" s="50" t="s">
        <v>1492</v>
      </c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</row>
    <row r="112" spans="1:55" ht="24" customHeight="1">
      <c r="A112" s="45">
        <v>111</v>
      </c>
      <c r="B112" s="61" t="s">
        <v>286</v>
      </c>
      <c r="C112" s="47" t="s">
        <v>17</v>
      </c>
      <c r="D112" s="48" t="s">
        <v>287</v>
      </c>
      <c r="E112" s="48" t="s">
        <v>288</v>
      </c>
      <c r="F112" s="48" t="s">
        <v>289</v>
      </c>
      <c r="G112" s="49">
        <v>3</v>
      </c>
      <c r="H112" s="43" t="str">
        <f t="shared" si="2"/>
        <v>BL1</v>
      </c>
      <c r="I112" s="49" t="str">
        <f t="shared" si="3"/>
        <v>111BL1</v>
      </c>
      <c r="J112" s="49">
        <v>1</v>
      </c>
      <c r="K112" s="50" t="s">
        <v>1493</v>
      </c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</row>
    <row r="113" spans="1:55" ht="24" customHeight="1">
      <c r="A113" s="45">
        <v>112</v>
      </c>
      <c r="B113" s="61" t="s">
        <v>286</v>
      </c>
      <c r="C113" s="47" t="s">
        <v>30</v>
      </c>
      <c r="D113" s="48" t="s">
        <v>290</v>
      </c>
      <c r="E113" s="48" t="s">
        <v>10</v>
      </c>
      <c r="F113" s="48" t="s">
        <v>292</v>
      </c>
      <c r="G113" s="49">
        <v>3</v>
      </c>
      <c r="H113" s="43" t="str">
        <f t="shared" si="2"/>
        <v>BL3</v>
      </c>
      <c r="I113" s="49" t="str">
        <f t="shared" si="3"/>
        <v>112BL3</v>
      </c>
      <c r="J113" s="49">
        <v>1</v>
      </c>
      <c r="K113" s="50" t="s">
        <v>1494</v>
      </c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</row>
    <row r="114" spans="1:55" ht="24" customHeight="1">
      <c r="A114" s="45">
        <v>113</v>
      </c>
      <c r="B114" s="61" t="s">
        <v>286</v>
      </c>
      <c r="C114" s="47" t="s">
        <v>49</v>
      </c>
      <c r="D114" s="48" t="s">
        <v>290</v>
      </c>
      <c r="E114" s="52" t="s">
        <v>8</v>
      </c>
      <c r="F114" s="48" t="s">
        <v>291</v>
      </c>
      <c r="G114" s="49">
        <v>3</v>
      </c>
      <c r="H114" s="43" t="str">
        <f t="shared" si="2"/>
        <v>VL8</v>
      </c>
      <c r="I114" s="49" t="str">
        <f t="shared" si="3"/>
        <v>113VL8</v>
      </c>
      <c r="J114" s="49">
        <v>1</v>
      </c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</row>
    <row r="115" spans="1:55" ht="24" customHeight="1">
      <c r="A115" s="45">
        <v>114</v>
      </c>
      <c r="B115" s="61" t="s">
        <v>296</v>
      </c>
      <c r="C115" s="47" t="s">
        <v>6</v>
      </c>
      <c r="D115" s="52" t="s">
        <v>297</v>
      </c>
      <c r="E115" s="52" t="s">
        <v>8</v>
      </c>
      <c r="F115" s="52" t="s">
        <v>300</v>
      </c>
      <c r="G115" s="49">
        <v>3</v>
      </c>
      <c r="H115" s="43" t="str">
        <f t="shared" si="2"/>
        <v>BL1</v>
      </c>
      <c r="I115" s="49" t="str">
        <f t="shared" si="3"/>
        <v>114BL1</v>
      </c>
      <c r="J115" s="49">
        <v>1</v>
      </c>
      <c r="K115" s="50" t="s">
        <v>1495</v>
      </c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</row>
    <row r="116" spans="1:55" ht="24" customHeight="1">
      <c r="A116" s="45">
        <v>115</v>
      </c>
      <c r="B116" s="61" t="s">
        <v>296</v>
      </c>
      <c r="C116" s="47" t="s">
        <v>375</v>
      </c>
      <c r="D116" s="52" t="s">
        <v>297</v>
      </c>
      <c r="E116" s="52" t="s">
        <v>10</v>
      </c>
      <c r="F116" s="52" t="s">
        <v>299</v>
      </c>
      <c r="G116" s="49">
        <v>3</v>
      </c>
      <c r="H116" s="43" t="str">
        <f t="shared" si="2"/>
        <v>VL4</v>
      </c>
      <c r="I116" s="49" t="str">
        <f t="shared" si="3"/>
        <v>115VL4</v>
      </c>
      <c r="J116" s="49">
        <v>1</v>
      </c>
      <c r="K116" s="50" t="s">
        <v>1496</v>
      </c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</row>
    <row r="117" spans="1:55" ht="24" customHeight="1">
      <c r="A117" s="45">
        <v>116</v>
      </c>
      <c r="B117" s="51" t="s">
        <v>305</v>
      </c>
      <c r="C117" s="47" t="s">
        <v>375</v>
      </c>
      <c r="D117" s="52" t="s">
        <v>311</v>
      </c>
      <c r="E117" s="52" t="s">
        <v>10</v>
      </c>
      <c r="F117" s="52" t="s">
        <v>313</v>
      </c>
      <c r="G117" s="49">
        <v>3</v>
      </c>
      <c r="H117" s="43" t="str">
        <f t="shared" si="2"/>
        <v>VL4</v>
      </c>
      <c r="I117" s="49" t="str">
        <f t="shared" si="3"/>
        <v>116VL4</v>
      </c>
      <c r="J117" s="57">
        <v>1</v>
      </c>
      <c r="K117" s="50" t="s">
        <v>1497</v>
      </c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</row>
    <row r="118" spans="1:55" ht="24" customHeight="1">
      <c r="A118" s="45">
        <v>117</v>
      </c>
      <c r="B118" s="51" t="s">
        <v>331</v>
      </c>
      <c r="C118" s="47" t="s">
        <v>9</v>
      </c>
      <c r="D118" s="52" t="s">
        <v>332</v>
      </c>
      <c r="E118" s="52" t="s">
        <v>8</v>
      </c>
      <c r="F118" s="52">
        <v>553692</v>
      </c>
      <c r="G118" s="49">
        <v>3</v>
      </c>
      <c r="H118" s="43" t="str">
        <f t="shared" si="2"/>
        <v>YL1</v>
      </c>
      <c r="I118" s="49" t="str">
        <f t="shared" si="3"/>
        <v>117YL1</v>
      </c>
      <c r="J118" s="49">
        <v>1</v>
      </c>
      <c r="K118" s="50" t="s">
        <v>1498</v>
      </c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</row>
    <row r="119" spans="1:55" ht="24" customHeight="1">
      <c r="A119" s="45">
        <v>118</v>
      </c>
      <c r="B119" s="51" t="s">
        <v>79</v>
      </c>
      <c r="C119" s="47" t="s">
        <v>6</v>
      </c>
      <c r="D119" s="52" t="s">
        <v>81</v>
      </c>
      <c r="E119" s="52" t="s">
        <v>8</v>
      </c>
      <c r="F119" s="52">
        <v>553031</v>
      </c>
      <c r="G119" s="49">
        <v>3</v>
      </c>
      <c r="H119" s="43" t="str">
        <f t="shared" si="2"/>
        <v>BL1</v>
      </c>
      <c r="I119" s="49" t="str">
        <f t="shared" si="3"/>
        <v>118BL1</v>
      </c>
      <c r="J119" s="49">
        <v>1</v>
      </c>
      <c r="K119" s="50" t="s">
        <v>1499</v>
      </c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</row>
    <row r="120" spans="1:55" ht="24" customHeight="1">
      <c r="A120" s="45">
        <v>119</v>
      </c>
      <c r="B120" s="51" t="s">
        <v>79</v>
      </c>
      <c r="C120" s="47" t="s">
        <v>30</v>
      </c>
      <c r="D120" s="52" t="s">
        <v>81</v>
      </c>
      <c r="E120" s="52" t="s">
        <v>8</v>
      </c>
      <c r="F120" s="52">
        <v>551162</v>
      </c>
      <c r="G120" s="49">
        <v>3</v>
      </c>
      <c r="H120" s="43" t="str">
        <f t="shared" si="2"/>
        <v>BL3</v>
      </c>
      <c r="I120" s="49" t="str">
        <f t="shared" si="3"/>
        <v>119BL3</v>
      </c>
      <c r="J120" s="49">
        <v>1</v>
      </c>
      <c r="K120" s="50" t="s">
        <v>1500</v>
      </c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</row>
    <row r="121" spans="1:55" ht="24" customHeight="1">
      <c r="A121" s="45">
        <v>120</v>
      </c>
      <c r="B121" s="51" t="s">
        <v>79</v>
      </c>
      <c r="C121" s="47" t="s">
        <v>84</v>
      </c>
      <c r="D121" s="52" t="s">
        <v>81</v>
      </c>
      <c r="E121" s="52" t="s">
        <v>14</v>
      </c>
      <c r="F121" s="52" t="s">
        <v>85</v>
      </c>
      <c r="G121" s="49">
        <v>3</v>
      </c>
      <c r="H121" s="43" t="str">
        <f t="shared" si="2"/>
        <v>RL1</v>
      </c>
      <c r="I121" s="49" t="str">
        <f t="shared" si="3"/>
        <v>120RL1</v>
      </c>
      <c r="J121" s="49">
        <v>1</v>
      </c>
      <c r="K121" s="50" t="s">
        <v>1501</v>
      </c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</row>
    <row r="122" spans="1:55" ht="24" customHeight="1">
      <c r="A122" s="45">
        <v>121</v>
      </c>
      <c r="B122" s="51" t="s">
        <v>79</v>
      </c>
      <c r="C122" s="47" t="s">
        <v>92</v>
      </c>
      <c r="D122" s="52" t="s">
        <v>81</v>
      </c>
      <c r="E122" s="52" t="s">
        <v>62</v>
      </c>
      <c r="F122" s="52" t="s">
        <v>93</v>
      </c>
      <c r="G122" s="49">
        <v>3</v>
      </c>
      <c r="H122" s="43" t="str">
        <f t="shared" si="2"/>
        <v>RL2</v>
      </c>
      <c r="I122" s="49" t="str">
        <f t="shared" si="3"/>
        <v>121RL2</v>
      </c>
      <c r="J122" s="49">
        <v>1</v>
      </c>
      <c r="K122" s="50" t="s">
        <v>1663</v>
      </c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</row>
    <row r="123" spans="1:55" ht="24" customHeight="1">
      <c r="A123" s="45">
        <v>122</v>
      </c>
      <c r="B123" s="51" t="s">
        <v>79</v>
      </c>
      <c r="C123" s="47" t="s">
        <v>1244</v>
      </c>
      <c r="D123" s="52" t="s">
        <v>81</v>
      </c>
      <c r="E123" s="52" t="s">
        <v>10</v>
      </c>
      <c r="F123" s="52" t="s">
        <v>83</v>
      </c>
      <c r="G123" s="49">
        <v>3</v>
      </c>
      <c r="H123" s="43" t="str">
        <f t="shared" si="2"/>
        <v>RL3</v>
      </c>
      <c r="I123" s="49" t="str">
        <f t="shared" si="3"/>
        <v>122RL3</v>
      </c>
      <c r="J123" s="49">
        <v>1</v>
      </c>
      <c r="K123" s="50" t="s">
        <v>1502</v>
      </c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</row>
    <row r="124" spans="1:55" ht="24" customHeight="1">
      <c r="A124" s="45">
        <v>123</v>
      </c>
      <c r="B124" s="51" t="s">
        <v>79</v>
      </c>
      <c r="C124" s="47" t="s">
        <v>74</v>
      </c>
      <c r="D124" s="52" t="s">
        <v>81</v>
      </c>
      <c r="E124" s="52" t="s">
        <v>8</v>
      </c>
      <c r="F124" s="52" t="s">
        <v>91</v>
      </c>
      <c r="G124" s="49">
        <v>3</v>
      </c>
      <c r="H124" s="43" t="str">
        <f t="shared" si="2"/>
        <v>RL3</v>
      </c>
      <c r="I124" s="49" t="str">
        <f t="shared" si="3"/>
        <v>123RL3</v>
      </c>
      <c r="J124" s="57">
        <v>1</v>
      </c>
      <c r="K124" s="50" t="s">
        <v>1397</v>
      </c>
      <c r="L124" s="49" t="s">
        <v>1398</v>
      </c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</row>
    <row r="125" spans="1:55" ht="24" customHeight="1">
      <c r="A125" s="45">
        <v>124</v>
      </c>
      <c r="B125" s="51" t="s">
        <v>79</v>
      </c>
      <c r="C125" s="47" t="s">
        <v>22</v>
      </c>
      <c r="D125" s="52" t="s">
        <v>81</v>
      </c>
      <c r="E125" s="52" t="s">
        <v>10</v>
      </c>
      <c r="F125" s="52" t="s">
        <v>86</v>
      </c>
      <c r="G125" s="49">
        <v>3</v>
      </c>
      <c r="H125" s="43" t="str">
        <f t="shared" si="2"/>
        <v>VL1</v>
      </c>
      <c r="I125" s="49" t="str">
        <f t="shared" si="3"/>
        <v>124VL1</v>
      </c>
      <c r="J125" s="49">
        <v>1</v>
      </c>
      <c r="K125" s="50" t="s">
        <v>1503</v>
      </c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</row>
    <row r="126" spans="1:55" ht="24" customHeight="1">
      <c r="A126" s="45">
        <v>125</v>
      </c>
      <c r="B126" s="53" t="s">
        <v>79</v>
      </c>
      <c r="C126" s="47" t="s">
        <v>58</v>
      </c>
      <c r="D126" s="52" t="s">
        <v>81</v>
      </c>
      <c r="E126" s="52" t="s">
        <v>8</v>
      </c>
      <c r="F126" s="52" t="s">
        <v>90</v>
      </c>
      <c r="G126" s="49">
        <v>3</v>
      </c>
      <c r="H126" s="43" t="str">
        <f t="shared" si="2"/>
        <v>VL2</v>
      </c>
      <c r="I126" s="49" t="str">
        <f t="shared" si="3"/>
        <v>125VL2</v>
      </c>
      <c r="J126" s="49">
        <v>1</v>
      </c>
      <c r="K126" s="50" t="s">
        <v>1504</v>
      </c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</row>
    <row r="127" spans="1:55" ht="24" customHeight="1">
      <c r="A127" s="45">
        <v>126</v>
      </c>
      <c r="B127" s="51" t="s">
        <v>79</v>
      </c>
      <c r="C127" s="47" t="s">
        <v>9</v>
      </c>
      <c r="D127" s="52" t="s">
        <v>81</v>
      </c>
      <c r="E127" s="52" t="s">
        <v>8</v>
      </c>
      <c r="F127" s="52">
        <v>553033</v>
      </c>
      <c r="G127" s="49">
        <v>3</v>
      </c>
      <c r="H127" s="43" t="str">
        <f t="shared" si="2"/>
        <v>YL1</v>
      </c>
      <c r="I127" s="49" t="str">
        <f t="shared" si="3"/>
        <v>126YL1</v>
      </c>
      <c r="J127" s="49">
        <v>1</v>
      </c>
      <c r="K127" s="50" t="s">
        <v>1505</v>
      </c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</row>
    <row r="128" spans="1:55" ht="24" customHeight="1">
      <c r="A128" s="45">
        <v>127</v>
      </c>
      <c r="B128" s="51" t="s">
        <v>343</v>
      </c>
      <c r="C128" s="47" t="s">
        <v>49</v>
      </c>
      <c r="D128" s="52" t="s">
        <v>344</v>
      </c>
      <c r="E128" s="52" t="s">
        <v>8</v>
      </c>
      <c r="F128" s="52" t="s">
        <v>347</v>
      </c>
      <c r="G128" s="49">
        <v>3</v>
      </c>
      <c r="H128" s="43" t="str">
        <f t="shared" si="2"/>
        <v>VL8</v>
      </c>
      <c r="I128" s="49" t="str">
        <f t="shared" si="3"/>
        <v>127VL8</v>
      </c>
      <c r="J128" s="49">
        <v>1</v>
      </c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</row>
    <row r="129" spans="1:55" ht="24" customHeight="1">
      <c r="A129" s="45">
        <v>128</v>
      </c>
      <c r="B129" s="53" t="s">
        <v>343</v>
      </c>
      <c r="C129" s="47" t="s">
        <v>57</v>
      </c>
      <c r="D129" s="52" t="s">
        <v>344</v>
      </c>
      <c r="E129" s="52" t="s">
        <v>14</v>
      </c>
      <c r="F129" s="52" t="s">
        <v>349</v>
      </c>
      <c r="G129" s="49">
        <v>3</v>
      </c>
      <c r="H129" s="43" t="str">
        <f t="shared" si="2"/>
        <v>YL5</v>
      </c>
      <c r="I129" s="49" t="str">
        <f t="shared" si="3"/>
        <v>128YL5</v>
      </c>
      <c r="J129" s="49">
        <v>1</v>
      </c>
      <c r="K129" s="50" t="s">
        <v>1506</v>
      </c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</row>
    <row r="130" spans="1:55" ht="24" customHeight="1">
      <c r="A130" s="45">
        <v>129</v>
      </c>
      <c r="B130" s="53" t="s">
        <v>350</v>
      </c>
      <c r="C130" s="47" t="s">
        <v>6</v>
      </c>
      <c r="D130" s="52" t="s">
        <v>351</v>
      </c>
      <c r="E130" s="52" t="s">
        <v>8</v>
      </c>
      <c r="F130" s="52" t="s">
        <v>353</v>
      </c>
      <c r="G130" s="49">
        <v>3</v>
      </c>
      <c r="H130" s="43" t="str">
        <f t="shared" ref="H130:H193" si="4">_xlfn.IFNA(VLOOKUP(C130,$N$2:$O$1048576,2,FALSE),"ASK")</f>
        <v>BL1</v>
      </c>
      <c r="I130" s="49" t="str">
        <f t="shared" ref="I130:I193" si="5">_xlfn.CONCAT(A130,H130)</f>
        <v>129BL1</v>
      </c>
      <c r="J130" s="54">
        <v>0</v>
      </c>
      <c r="K130" s="50" t="s">
        <v>1507</v>
      </c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</row>
    <row r="131" spans="1:55" ht="24" customHeight="1">
      <c r="A131" s="45">
        <v>130</v>
      </c>
      <c r="B131" s="51" t="s">
        <v>350</v>
      </c>
      <c r="C131" s="47" t="s">
        <v>1230</v>
      </c>
      <c r="D131" s="52" t="s">
        <v>351</v>
      </c>
      <c r="E131" s="52" t="s">
        <v>8</v>
      </c>
      <c r="F131" s="52" t="s">
        <v>354</v>
      </c>
      <c r="G131" s="49">
        <v>3</v>
      </c>
      <c r="H131" s="43" t="str">
        <f t="shared" si="4"/>
        <v>VL1</v>
      </c>
      <c r="I131" s="49" t="str">
        <f t="shared" si="5"/>
        <v>130VL1</v>
      </c>
      <c r="J131" s="49">
        <v>1</v>
      </c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</row>
    <row r="132" spans="1:55" ht="24" customHeight="1">
      <c r="A132" s="45">
        <v>131</v>
      </c>
      <c r="B132" s="61" t="s">
        <v>935</v>
      </c>
      <c r="C132" s="47" t="s">
        <v>64</v>
      </c>
      <c r="D132" s="48" t="s">
        <v>927</v>
      </c>
      <c r="E132" s="48" t="s">
        <v>14</v>
      </c>
      <c r="F132" s="48" t="s">
        <v>932</v>
      </c>
      <c r="G132" s="49">
        <v>2</v>
      </c>
      <c r="H132" s="43" t="str">
        <f t="shared" si="4"/>
        <v>VL1</v>
      </c>
      <c r="I132" s="49" t="str">
        <f t="shared" si="5"/>
        <v>131VL1</v>
      </c>
      <c r="J132" s="49">
        <v>1</v>
      </c>
      <c r="K132" s="50" t="s">
        <v>1508</v>
      </c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</row>
    <row r="133" spans="1:55" ht="24" customHeight="1">
      <c r="A133" s="45">
        <v>132</v>
      </c>
      <c r="B133" s="61" t="s">
        <v>935</v>
      </c>
      <c r="C133" s="47" t="s">
        <v>306</v>
      </c>
      <c r="D133" s="48" t="s">
        <v>933</v>
      </c>
      <c r="E133" s="48" t="s">
        <v>62</v>
      </c>
      <c r="F133" s="48" t="s">
        <v>934</v>
      </c>
      <c r="G133" s="49">
        <v>2</v>
      </c>
      <c r="H133" s="43" t="str">
        <f t="shared" si="4"/>
        <v>VL1</v>
      </c>
      <c r="I133" s="49" t="str">
        <f t="shared" si="5"/>
        <v>132VL1</v>
      </c>
      <c r="J133" s="49">
        <v>1</v>
      </c>
      <c r="K133" s="50" t="s">
        <v>1509</v>
      </c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</row>
    <row r="134" spans="1:55" ht="24" customHeight="1">
      <c r="A134" s="45">
        <v>133</v>
      </c>
      <c r="B134" s="61" t="s">
        <v>1121</v>
      </c>
      <c r="C134" s="47" t="s">
        <v>66</v>
      </c>
      <c r="D134" s="48" t="s">
        <v>1122</v>
      </c>
      <c r="E134" s="48" t="s">
        <v>1123</v>
      </c>
      <c r="F134" s="48" t="s">
        <v>1124</v>
      </c>
      <c r="G134" s="49">
        <v>2</v>
      </c>
      <c r="H134" s="43" t="str">
        <f t="shared" si="4"/>
        <v>BL3</v>
      </c>
      <c r="I134" s="49" t="str">
        <f t="shared" si="5"/>
        <v>133BL3</v>
      </c>
      <c r="J134" s="54">
        <v>0</v>
      </c>
      <c r="K134" s="50" t="s">
        <v>1510</v>
      </c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</row>
    <row r="135" spans="1:55" ht="24" customHeight="1">
      <c r="A135" s="45">
        <v>134</v>
      </c>
      <c r="B135" s="61" t="s">
        <v>908</v>
      </c>
      <c r="C135" s="47" t="s">
        <v>21</v>
      </c>
      <c r="D135" s="48"/>
      <c r="E135" s="48" t="s">
        <v>890</v>
      </c>
      <c r="F135" s="48" t="s">
        <v>917</v>
      </c>
      <c r="G135" s="49">
        <v>2</v>
      </c>
      <c r="H135" s="43" t="str">
        <f t="shared" si="4"/>
        <v>RL1</v>
      </c>
      <c r="I135" s="49" t="str">
        <f t="shared" si="5"/>
        <v>134RL1</v>
      </c>
      <c r="J135" s="49">
        <v>2</v>
      </c>
      <c r="K135" s="50" t="s">
        <v>1511</v>
      </c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</row>
    <row r="136" spans="1:55" ht="24" customHeight="1">
      <c r="A136" s="45">
        <v>135</v>
      </c>
      <c r="B136" s="61" t="s">
        <v>935</v>
      </c>
      <c r="C136" s="47" t="s">
        <v>241</v>
      </c>
      <c r="D136" s="48" t="s">
        <v>933</v>
      </c>
      <c r="E136" s="48" t="s">
        <v>62</v>
      </c>
      <c r="F136" s="48" t="s">
        <v>938</v>
      </c>
      <c r="G136" s="49">
        <v>2</v>
      </c>
      <c r="H136" s="43" t="str">
        <f t="shared" si="4"/>
        <v>UV1</v>
      </c>
      <c r="I136" s="49" t="str">
        <f t="shared" si="5"/>
        <v>135UV1</v>
      </c>
      <c r="J136" s="49">
        <v>1</v>
      </c>
      <c r="K136" s="50" t="s">
        <v>1512</v>
      </c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</row>
    <row r="137" spans="1:55" ht="24" customHeight="1">
      <c r="A137" s="45">
        <v>136</v>
      </c>
      <c r="B137" s="64" t="s">
        <v>935</v>
      </c>
      <c r="C137" s="47" t="s">
        <v>375</v>
      </c>
      <c r="D137" s="48" t="s">
        <v>933</v>
      </c>
      <c r="E137" s="48" t="s">
        <v>10</v>
      </c>
      <c r="F137" s="48" t="s">
        <v>936</v>
      </c>
      <c r="G137" s="49">
        <v>2</v>
      </c>
      <c r="H137" s="43" t="str">
        <f t="shared" si="4"/>
        <v>VL4</v>
      </c>
      <c r="I137" s="49" t="str">
        <f t="shared" si="5"/>
        <v>136VL4</v>
      </c>
      <c r="J137" s="49">
        <v>1</v>
      </c>
      <c r="K137" s="50" t="s">
        <v>1513</v>
      </c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</row>
    <row r="138" spans="1:55" ht="24" customHeight="1">
      <c r="A138" s="45">
        <v>137</v>
      </c>
      <c r="B138" s="64" t="s">
        <v>935</v>
      </c>
      <c r="C138" s="47" t="s">
        <v>61</v>
      </c>
      <c r="D138" s="48" t="s">
        <v>933</v>
      </c>
      <c r="E138" s="48" t="s">
        <v>10</v>
      </c>
      <c r="F138" s="48" t="s">
        <v>937</v>
      </c>
      <c r="G138" s="49">
        <v>2</v>
      </c>
      <c r="H138" s="43" t="str">
        <f t="shared" si="4"/>
        <v>VL6</v>
      </c>
      <c r="I138" s="49" t="str">
        <f t="shared" si="5"/>
        <v>137VL6</v>
      </c>
      <c r="J138" s="49">
        <v>1</v>
      </c>
      <c r="K138" s="50" t="s">
        <v>1514</v>
      </c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</row>
    <row r="139" spans="1:55" ht="24" customHeight="1">
      <c r="A139" s="45">
        <v>138</v>
      </c>
      <c r="B139" s="64" t="s">
        <v>980</v>
      </c>
      <c r="C139" s="59" t="s">
        <v>189</v>
      </c>
      <c r="D139" s="48" t="s">
        <v>981</v>
      </c>
      <c r="E139" s="48" t="s">
        <v>14</v>
      </c>
      <c r="F139" s="48" t="s">
        <v>982</v>
      </c>
      <c r="G139" s="49">
        <v>2</v>
      </c>
      <c r="H139" s="43" t="str">
        <f t="shared" si="4"/>
        <v>BL4</v>
      </c>
      <c r="I139" s="49" t="str">
        <f t="shared" si="5"/>
        <v>138BL4</v>
      </c>
      <c r="J139" s="54">
        <v>0</v>
      </c>
      <c r="K139" s="50" t="s">
        <v>1515</v>
      </c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</row>
    <row r="140" spans="1:55" ht="24" customHeight="1">
      <c r="A140" s="45">
        <v>139</v>
      </c>
      <c r="B140" s="64" t="s">
        <v>980</v>
      </c>
      <c r="C140" s="47" t="s">
        <v>356</v>
      </c>
      <c r="D140" s="48" t="s">
        <v>981</v>
      </c>
      <c r="E140" s="48" t="s">
        <v>8</v>
      </c>
      <c r="F140" s="48" t="s">
        <v>985</v>
      </c>
      <c r="G140" s="49">
        <v>2</v>
      </c>
      <c r="H140" s="43" t="str">
        <f t="shared" si="4"/>
        <v>UV7</v>
      </c>
      <c r="I140" s="49" t="str">
        <f t="shared" si="5"/>
        <v>139UV7</v>
      </c>
      <c r="J140" s="54">
        <v>0</v>
      </c>
      <c r="K140" s="50" t="s">
        <v>1516</v>
      </c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</row>
    <row r="141" spans="1:55" ht="24" customHeight="1">
      <c r="A141" s="45">
        <v>140</v>
      </c>
      <c r="B141" s="64" t="s">
        <v>980</v>
      </c>
      <c r="C141" s="47" t="s">
        <v>57</v>
      </c>
      <c r="D141" s="48" t="s">
        <v>981</v>
      </c>
      <c r="E141" s="48" t="s">
        <v>14</v>
      </c>
      <c r="F141" s="48" t="s">
        <v>983</v>
      </c>
      <c r="G141" s="49">
        <v>2</v>
      </c>
      <c r="H141" s="43" t="str">
        <f t="shared" si="4"/>
        <v>YL5</v>
      </c>
      <c r="I141" s="49" t="str">
        <f t="shared" si="5"/>
        <v>140YL5</v>
      </c>
      <c r="J141" s="49">
        <v>1</v>
      </c>
      <c r="K141" s="50" t="s">
        <v>1517</v>
      </c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</row>
    <row r="142" spans="1:55" ht="24" customHeight="1">
      <c r="A142" s="45">
        <v>141</v>
      </c>
      <c r="B142" s="53" t="s">
        <v>1045</v>
      </c>
      <c r="C142" s="47" t="s">
        <v>30</v>
      </c>
      <c r="D142" s="52" t="s">
        <v>1046</v>
      </c>
      <c r="E142" s="52" t="s">
        <v>8</v>
      </c>
      <c r="F142" s="52" t="s">
        <v>1047</v>
      </c>
      <c r="G142" s="49">
        <v>2</v>
      </c>
      <c r="H142" s="43" t="str">
        <f t="shared" si="4"/>
        <v>BL3</v>
      </c>
      <c r="I142" s="49" t="str">
        <f t="shared" si="5"/>
        <v>141BL3</v>
      </c>
      <c r="J142" s="49">
        <v>2</v>
      </c>
      <c r="K142" s="50" t="s">
        <v>1518</v>
      </c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</row>
    <row r="143" spans="1:55" ht="24" customHeight="1">
      <c r="A143" s="45">
        <v>142</v>
      </c>
      <c r="B143" s="53" t="s">
        <v>544</v>
      </c>
      <c r="C143" s="47" t="s">
        <v>30</v>
      </c>
      <c r="D143" s="52" t="s">
        <v>545</v>
      </c>
      <c r="E143" s="52" t="s">
        <v>10</v>
      </c>
      <c r="F143" s="52">
        <v>123128</v>
      </c>
      <c r="G143" s="49">
        <v>2</v>
      </c>
      <c r="H143" s="43" t="str">
        <f t="shared" si="4"/>
        <v>BL3</v>
      </c>
      <c r="I143" s="49" t="str">
        <f t="shared" si="5"/>
        <v>142BL3</v>
      </c>
      <c r="J143" s="49">
        <v>1</v>
      </c>
      <c r="K143" s="50" t="s">
        <v>1519</v>
      </c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</row>
    <row r="144" spans="1:55" ht="24" customHeight="1">
      <c r="A144" s="45">
        <v>143</v>
      </c>
      <c r="B144" s="51" t="s">
        <v>544</v>
      </c>
      <c r="C144" s="47" t="s">
        <v>128</v>
      </c>
      <c r="D144" s="52" t="s">
        <v>545</v>
      </c>
      <c r="E144" s="52" t="s">
        <v>10</v>
      </c>
      <c r="F144" s="52" t="s">
        <v>547</v>
      </c>
      <c r="G144" s="49">
        <v>2</v>
      </c>
      <c r="H144" s="43" t="str">
        <f t="shared" si="4"/>
        <v>RL2</v>
      </c>
      <c r="I144" s="49" t="str">
        <f t="shared" si="5"/>
        <v>143RL2</v>
      </c>
      <c r="J144" s="49">
        <v>1</v>
      </c>
      <c r="K144" s="50" t="s">
        <v>1520</v>
      </c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</row>
    <row r="145" spans="1:55" ht="24" customHeight="1">
      <c r="A145" s="45">
        <v>144</v>
      </c>
      <c r="B145" s="51" t="s">
        <v>544</v>
      </c>
      <c r="C145" s="47" t="s">
        <v>74</v>
      </c>
      <c r="D145" s="52" t="s">
        <v>545</v>
      </c>
      <c r="E145" s="52" t="s">
        <v>10</v>
      </c>
      <c r="F145" s="48" t="s">
        <v>546</v>
      </c>
      <c r="G145" s="49">
        <v>2</v>
      </c>
      <c r="H145" s="43" t="str">
        <f t="shared" si="4"/>
        <v>RL3</v>
      </c>
      <c r="I145" s="49" t="str">
        <f t="shared" si="5"/>
        <v>144RL3</v>
      </c>
      <c r="J145" s="54">
        <v>0</v>
      </c>
      <c r="K145" s="50" t="s">
        <v>1521</v>
      </c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</row>
    <row r="146" spans="1:55" ht="24" customHeight="1">
      <c r="A146" s="45">
        <v>145</v>
      </c>
      <c r="B146" s="51" t="s">
        <v>544</v>
      </c>
      <c r="C146" s="47" t="s">
        <v>43</v>
      </c>
      <c r="D146" s="52" t="s">
        <v>548</v>
      </c>
      <c r="E146" s="52" t="s">
        <v>8</v>
      </c>
      <c r="F146" s="52" t="s">
        <v>549</v>
      </c>
      <c r="G146" s="49">
        <v>2</v>
      </c>
      <c r="H146" s="43" t="str">
        <f t="shared" si="4"/>
        <v>UV3</v>
      </c>
      <c r="I146" s="49" t="str">
        <f t="shared" si="5"/>
        <v>145UV3</v>
      </c>
      <c r="J146" s="49">
        <v>2</v>
      </c>
      <c r="K146" s="50" t="s">
        <v>1522</v>
      </c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</row>
    <row r="147" spans="1:55" ht="24" customHeight="1">
      <c r="A147" s="45">
        <v>146</v>
      </c>
      <c r="B147" s="61" t="s">
        <v>1094</v>
      </c>
      <c r="C147" s="47" t="s">
        <v>6</v>
      </c>
      <c r="D147" s="48" t="s">
        <v>1095</v>
      </c>
      <c r="E147" s="48" t="s">
        <v>14</v>
      </c>
      <c r="F147" s="48" t="s">
        <v>1099</v>
      </c>
      <c r="G147" s="49">
        <v>2</v>
      </c>
      <c r="H147" s="43" t="str">
        <f t="shared" si="4"/>
        <v>BL1</v>
      </c>
      <c r="I147" s="49" t="str">
        <f t="shared" si="5"/>
        <v>146BL1</v>
      </c>
      <c r="J147" s="49">
        <v>1</v>
      </c>
      <c r="K147" s="50" t="s">
        <v>1523</v>
      </c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</row>
    <row r="148" spans="1:55" ht="24" customHeight="1">
      <c r="A148" s="45">
        <v>147</v>
      </c>
      <c r="B148" s="61" t="s">
        <v>1094</v>
      </c>
      <c r="C148" s="47" t="s">
        <v>21</v>
      </c>
      <c r="D148" s="48" t="s">
        <v>1097</v>
      </c>
      <c r="E148" s="48" t="s">
        <v>10</v>
      </c>
      <c r="F148" s="48" t="s">
        <v>1098</v>
      </c>
      <c r="G148" s="49">
        <v>2</v>
      </c>
      <c r="H148" s="43" t="str">
        <f t="shared" si="4"/>
        <v>RL1</v>
      </c>
      <c r="I148" s="49" t="str">
        <f t="shared" si="5"/>
        <v>147RL1</v>
      </c>
      <c r="J148" s="49">
        <v>1</v>
      </c>
      <c r="K148" s="50" t="s">
        <v>1524</v>
      </c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</row>
    <row r="149" spans="1:55" ht="24" customHeight="1">
      <c r="A149" s="45">
        <v>148</v>
      </c>
      <c r="B149" s="61" t="s">
        <v>1094</v>
      </c>
      <c r="C149" s="59" t="s">
        <v>57</v>
      </c>
      <c r="D149" s="48" t="s">
        <v>1095</v>
      </c>
      <c r="E149" s="48" t="s">
        <v>14</v>
      </c>
      <c r="F149" s="48" t="s">
        <v>1096</v>
      </c>
      <c r="G149" s="49">
        <v>2</v>
      </c>
      <c r="H149" s="43" t="str">
        <f t="shared" si="4"/>
        <v>YL5</v>
      </c>
      <c r="I149" s="49" t="str">
        <f t="shared" si="5"/>
        <v>148YL5</v>
      </c>
      <c r="J149" s="49">
        <v>2</v>
      </c>
      <c r="K149" s="50" t="s">
        <v>1525</v>
      </c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</row>
    <row r="150" spans="1:55" ht="24" customHeight="1">
      <c r="A150" s="45">
        <v>149</v>
      </c>
      <c r="B150" s="61" t="s">
        <v>579</v>
      </c>
      <c r="C150" s="47" t="s">
        <v>6</v>
      </c>
      <c r="D150" s="52" t="s">
        <v>579</v>
      </c>
      <c r="E150" s="52" t="s">
        <v>581</v>
      </c>
      <c r="F150" s="52" t="s">
        <v>582</v>
      </c>
      <c r="G150" s="49">
        <v>2</v>
      </c>
      <c r="H150" s="43" t="str">
        <f t="shared" si="4"/>
        <v>BL1</v>
      </c>
      <c r="I150" s="49" t="str">
        <f t="shared" si="5"/>
        <v>149BL1</v>
      </c>
      <c r="J150" s="49">
        <v>1</v>
      </c>
      <c r="K150" s="50" t="s">
        <v>1526</v>
      </c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</row>
    <row r="151" spans="1:55" ht="24" customHeight="1">
      <c r="A151" s="45">
        <v>150</v>
      </c>
      <c r="B151" s="61" t="s">
        <v>579</v>
      </c>
      <c r="C151" s="47" t="s">
        <v>30</v>
      </c>
      <c r="D151" s="48" t="s">
        <v>579</v>
      </c>
      <c r="E151" s="48" t="s">
        <v>10</v>
      </c>
      <c r="F151" s="48" t="s">
        <v>580</v>
      </c>
      <c r="G151" s="49">
        <v>2</v>
      </c>
      <c r="H151" s="43" t="str">
        <f t="shared" si="4"/>
        <v>BL3</v>
      </c>
      <c r="I151" s="49" t="str">
        <f t="shared" si="5"/>
        <v>150BL3</v>
      </c>
      <c r="J151" s="49">
        <v>1</v>
      </c>
      <c r="K151" s="50" t="s">
        <v>1527</v>
      </c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</row>
    <row r="152" spans="1:55" ht="24" customHeight="1">
      <c r="A152" s="45">
        <v>151</v>
      </c>
      <c r="B152" s="61" t="s">
        <v>1133</v>
      </c>
      <c r="C152" s="47" t="s">
        <v>9</v>
      </c>
      <c r="D152" s="52" t="s">
        <v>1136</v>
      </c>
      <c r="E152" s="52" t="s">
        <v>14</v>
      </c>
      <c r="F152" s="52" t="s">
        <v>1137</v>
      </c>
      <c r="G152" s="49">
        <v>2</v>
      </c>
      <c r="H152" s="43" t="str">
        <f t="shared" si="4"/>
        <v>YL1</v>
      </c>
      <c r="I152" s="49" t="str">
        <f t="shared" si="5"/>
        <v>151YL1</v>
      </c>
      <c r="J152" s="49">
        <v>1</v>
      </c>
      <c r="K152" s="50" t="s">
        <v>1399</v>
      </c>
      <c r="L152" s="49" t="s">
        <v>1400</v>
      </c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</row>
    <row r="153" spans="1:55" ht="24" customHeight="1">
      <c r="A153" s="45">
        <v>152</v>
      </c>
      <c r="B153" s="61" t="s">
        <v>1133</v>
      </c>
      <c r="C153" s="59" t="s">
        <v>57</v>
      </c>
      <c r="D153" s="48" t="s">
        <v>1134</v>
      </c>
      <c r="E153" s="48" t="s">
        <v>14</v>
      </c>
      <c r="F153" s="48" t="s">
        <v>1135</v>
      </c>
      <c r="G153" s="49">
        <v>2</v>
      </c>
      <c r="H153" s="43" t="str">
        <f t="shared" si="4"/>
        <v>YL5</v>
      </c>
      <c r="I153" s="49" t="str">
        <f t="shared" si="5"/>
        <v>152YL5</v>
      </c>
      <c r="J153" s="49">
        <v>1</v>
      </c>
      <c r="K153" s="50" t="s">
        <v>1528</v>
      </c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</row>
    <row r="154" spans="1:55" ht="24" customHeight="1">
      <c r="A154" s="45">
        <v>153</v>
      </c>
      <c r="B154" s="58" t="s">
        <v>976</v>
      </c>
      <c r="C154" s="59" t="s">
        <v>9</v>
      </c>
      <c r="D154" s="60" t="s">
        <v>977</v>
      </c>
      <c r="E154" s="60" t="s">
        <v>14</v>
      </c>
      <c r="F154" s="60" t="s">
        <v>979</v>
      </c>
      <c r="G154" s="49">
        <v>2</v>
      </c>
      <c r="H154" s="43" t="str">
        <f t="shared" si="4"/>
        <v>YL1</v>
      </c>
      <c r="I154" s="49" t="str">
        <f t="shared" si="5"/>
        <v>153YL1</v>
      </c>
      <c r="J154" s="49">
        <v>1</v>
      </c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</row>
    <row r="155" spans="1:55" ht="24" customHeight="1">
      <c r="A155" s="45">
        <v>154</v>
      </c>
      <c r="B155" s="58" t="s">
        <v>976</v>
      </c>
      <c r="C155" s="47" t="s">
        <v>57</v>
      </c>
      <c r="D155" s="60" t="s">
        <v>977</v>
      </c>
      <c r="E155" s="60" t="s">
        <v>14</v>
      </c>
      <c r="F155" s="60" t="s">
        <v>978</v>
      </c>
      <c r="G155" s="49">
        <v>2</v>
      </c>
      <c r="H155" s="43" t="str">
        <f t="shared" si="4"/>
        <v>YL5</v>
      </c>
      <c r="I155" s="49" t="str">
        <f t="shared" si="5"/>
        <v>154YL5</v>
      </c>
      <c r="J155" s="54">
        <v>0</v>
      </c>
      <c r="K155" s="50" t="s">
        <v>1529</v>
      </c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</row>
    <row r="156" spans="1:55" ht="24" customHeight="1">
      <c r="A156" s="45">
        <v>155</v>
      </c>
      <c r="B156" s="61" t="s">
        <v>1104</v>
      </c>
      <c r="C156" s="47" t="s">
        <v>22</v>
      </c>
      <c r="D156" s="48" t="s">
        <v>1105</v>
      </c>
      <c r="E156" s="48" t="s">
        <v>10</v>
      </c>
      <c r="F156" s="48" t="s">
        <v>1106</v>
      </c>
      <c r="G156" s="49">
        <v>2</v>
      </c>
      <c r="H156" s="43" t="str">
        <f t="shared" si="4"/>
        <v>VL1</v>
      </c>
      <c r="I156" s="49" t="str">
        <f t="shared" si="5"/>
        <v>155VL1</v>
      </c>
      <c r="J156" s="49">
        <v>1</v>
      </c>
      <c r="K156" s="50" t="s">
        <v>1530</v>
      </c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</row>
    <row r="157" spans="1:55" ht="24" customHeight="1">
      <c r="A157" s="45">
        <v>156</v>
      </c>
      <c r="B157" s="61" t="s">
        <v>1255</v>
      </c>
      <c r="C157" s="47" t="s">
        <v>74</v>
      </c>
      <c r="D157" s="48" t="s">
        <v>966</v>
      </c>
      <c r="E157" s="48" t="s">
        <v>67</v>
      </c>
      <c r="F157" s="48" t="s">
        <v>967</v>
      </c>
      <c r="G157" s="49">
        <v>2</v>
      </c>
      <c r="H157" s="43" t="str">
        <f t="shared" si="4"/>
        <v>RL3</v>
      </c>
      <c r="I157" s="49" t="str">
        <f t="shared" si="5"/>
        <v>156RL3</v>
      </c>
      <c r="J157" s="54">
        <v>0</v>
      </c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</row>
    <row r="158" spans="1:55" ht="24" customHeight="1">
      <c r="A158" s="45">
        <v>157</v>
      </c>
      <c r="B158" s="61" t="s">
        <v>1255</v>
      </c>
      <c r="C158" s="47" t="s">
        <v>52</v>
      </c>
      <c r="D158" s="48" t="s">
        <v>958</v>
      </c>
      <c r="E158" s="48" t="s">
        <v>8</v>
      </c>
      <c r="F158" s="48" t="s">
        <v>961</v>
      </c>
      <c r="G158" s="49">
        <v>2</v>
      </c>
      <c r="H158" s="43" t="str">
        <f t="shared" si="4"/>
        <v>UV4</v>
      </c>
      <c r="I158" s="49" t="str">
        <f t="shared" si="5"/>
        <v>157UV4</v>
      </c>
      <c r="J158" s="49">
        <v>1</v>
      </c>
      <c r="K158" s="50" t="s">
        <v>1531</v>
      </c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</row>
    <row r="159" spans="1:55" ht="24" customHeight="1">
      <c r="A159" s="45">
        <v>158</v>
      </c>
      <c r="B159" s="61" t="s">
        <v>1255</v>
      </c>
      <c r="C159" s="47" t="s">
        <v>22</v>
      </c>
      <c r="D159" s="48" t="s">
        <v>958</v>
      </c>
      <c r="E159" s="48" t="s">
        <v>67</v>
      </c>
      <c r="F159" s="48" t="s">
        <v>959</v>
      </c>
      <c r="G159" s="49">
        <v>2</v>
      </c>
      <c r="H159" s="43" t="str">
        <f t="shared" si="4"/>
        <v>VL1</v>
      </c>
      <c r="I159" s="49" t="str">
        <f t="shared" si="5"/>
        <v>158VL1</v>
      </c>
      <c r="J159" s="49">
        <v>2</v>
      </c>
      <c r="K159" s="50" t="s">
        <v>1532</v>
      </c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</row>
    <row r="160" spans="1:55" ht="24" customHeight="1">
      <c r="A160" s="45">
        <v>159</v>
      </c>
      <c r="B160" s="61" t="s">
        <v>1256</v>
      </c>
      <c r="C160" s="59" t="s">
        <v>9</v>
      </c>
      <c r="D160" s="48" t="s">
        <v>950</v>
      </c>
      <c r="E160" s="48" t="s">
        <v>8</v>
      </c>
      <c r="F160" s="48" t="s">
        <v>953</v>
      </c>
      <c r="G160" s="49">
        <v>2</v>
      </c>
      <c r="H160" s="43" t="str">
        <f t="shared" si="4"/>
        <v>YL1</v>
      </c>
      <c r="I160" s="49" t="str">
        <f t="shared" si="5"/>
        <v>159YL1</v>
      </c>
      <c r="J160" s="49">
        <v>1</v>
      </c>
      <c r="K160" s="50" t="s">
        <v>1533</v>
      </c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</row>
    <row r="161" spans="1:55" ht="24" customHeight="1">
      <c r="A161" s="45">
        <v>160</v>
      </c>
      <c r="B161" s="58" t="s">
        <v>687</v>
      </c>
      <c r="C161" s="59" t="s">
        <v>6</v>
      </c>
      <c r="D161" s="60" t="s">
        <v>688</v>
      </c>
      <c r="E161" s="60" t="s">
        <v>8</v>
      </c>
      <c r="F161" s="60">
        <v>554411</v>
      </c>
      <c r="G161" s="49">
        <v>2</v>
      </c>
      <c r="H161" s="43" t="str">
        <f t="shared" si="4"/>
        <v>BL1</v>
      </c>
      <c r="I161" s="49" t="str">
        <f t="shared" si="5"/>
        <v>160BL1</v>
      </c>
      <c r="J161" s="49">
        <v>1</v>
      </c>
      <c r="K161" s="50" t="s">
        <v>1664</v>
      </c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</row>
    <row r="162" spans="1:55" ht="24" customHeight="1">
      <c r="A162" s="45">
        <v>161</v>
      </c>
      <c r="B162" s="58" t="s">
        <v>687</v>
      </c>
      <c r="C162" s="59" t="s">
        <v>84</v>
      </c>
      <c r="D162" s="60" t="s">
        <v>688</v>
      </c>
      <c r="E162" s="60" t="s">
        <v>8</v>
      </c>
      <c r="F162" s="60">
        <v>554413</v>
      </c>
      <c r="G162" s="49">
        <v>2</v>
      </c>
      <c r="H162" s="43" t="str">
        <f t="shared" si="4"/>
        <v>RL1</v>
      </c>
      <c r="I162" s="49" t="str">
        <f t="shared" si="5"/>
        <v>161RL1</v>
      </c>
      <c r="J162" s="49">
        <v>2</v>
      </c>
      <c r="K162" s="50" t="s">
        <v>1534</v>
      </c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</row>
    <row r="163" spans="1:55" ht="24" customHeight="1">
      <c r="A163" s="45">
        <v>162</v>
      </c>
      <c r="B163" s="58" t="s">
        <v>687</v>
      </c>
      <c r="C163" s="59" t="s">
        <v>57</v>
      </c>
      <c r="D163" s="60" t="s">
        <v>688</v>
      </c>
      <c r="E163" s="60" t="s">
        <v>14</v>
      </c>
      <c r="F163" s="60" t="s">
        <v>689</v>
      </c>
      <c r="G163" s="49">
        <v>2</v>
      </c>
      <c r="H163" s="43" t="str">
        <f t="shared" si="4"/>
        <v>YL5</v>
      </c>
      <c r="I163" s="49" t="str">
        <f t="shared" si="5"/>
        <v>162YL5</v>
      </c>
      <c r="J163" s="57">
        <v>1</v>
      </c>
      <c r="K163" s="50" t="s">
        <v>1672</v>
      </c>
      <c r="L163" s="49" t="s">
        <v>1401</v>
      </c>
      <c r="N163" s="6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</row>
    <row r="164" spans="1:55" ht="24" customHeight="1">
      <c r="A164" s="45">
        <v>163</v>
      </c>
      <c r="B164" s="61" t="s">
        <v>668</v>
      </c>
      <c r="C164" s="47" t="s">
        <v>74</v>
      </c>
      <c r="D164" s="66" t="s">
        <v>671</v>
      </c>
      <c r="E164" s="66" t="s">
        <v>103</v>
      </c>
      <c r="F164" s="66">
        <v>560821</v>
      </c>
      <c r="G164" s="49">
        <v>2</v>
      </c>
      <c r="H164" s="43" t="str">
        <f t="shared" si="4"/>
        <v>RL3</v>
      </c>
      <c r="I164" s="49" t="str">
        <f t="shared" si="5"/>
        <v>163RL3</v>
      </c>
      <c r="J164" s="49">
        <v>1</v>
      </c>
      <c r="K164" s="50" t="s">
        <v>1668</v>
      </c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</row>
    <row r="165" spans="1:55" ht="24" customHeight="1">
      <c r="A165" s="45">
        <v>164</v>
      </c>
      <c r="B165" s="58" t="s">
        <v>640</v>
      </c>
      <c r="C165" s="59" t="s">
        <v>84</v>
      </c>
      <c r="D165" s="60"/>
      <c r="E165" s="60" t="s">
        <v>8</v>
      </c>
      <c r="F165" s="60">
        <v>554429</v>
      </c>
      <c r="G165" s="49">
        <v>2</v>
      </c>
      <c r="H165" s="43" t="str">
        <f t="shared" si="4"/>
        <v>RL1</v>
      </c>
      <c r="I165" s="49" t="str">
        <f t="shared" si="5"/>
        <v>164RL1</v>
      </c>
      <c r="J165" s="49">
        <v>1</v>
      </c>
      <c r="K165" s="50" t="s">
        <v>1535</v>
      </c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</row>
    <row r="166" spans="1:55" ht="24" customHeight="1">
      <c r="A166" s="45">
        <v>165</v>
      </c>
      <c r="B166" s="61" t="s">
        <v>1264</v>
      </c>
      <c r="C166" s="59" t="s">
        <v>84</v>
      </c>
      <c r="D166" s="48" t="s">
        <v>700</v>
      </c>
      <c r="E166" s="48" t="s">
        <v>14</v>
      </c>
      <c r="F166" s="48" t="s">
        <v>701</v>
      </c>
      <c r="G166" s="49">
        <v>2</v>
      </c>
      <c r="H166" s="43" t="str">
        <f t="shared" si="4"/>
        <v>RL1</v>
      </c>
      <c r="I166" s="49" t="str">
        <f t="shared" si="5"/>
        <v>165RL1</v>
      </c>
      <c r="J166" s="49">
        <v>1</v>
      </c>
      <c r="K166" s="50" t="s">
        <v>1536</v>
      </c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</row>
    <row r="167" spans="1:55" ht="24" customHeight="1">
      <c r="A167" s="45">
        <v>166</v>
      </c>
      <c r="B167" s="61" t="s">
        <v>1264</v>
      </c>
      <c r="C167" s="47" t="s">
        <v>40</v>
      </c>
      <c r="D167" s="66" t="s">
        <v>700</v>
      </c>
      <c r="E167" s="48" t="s">
        <v>14</v>
      </c>
      <c r="F167" s="66" t="s">
        <v>702</v>
      </c>
      <c r="G167" s="49">
        <v>2</v>
      </c>
      <c r="H167" s="43" t="str">
        <f t="shared" si="4"/>
        <v>SAV</v>
      </c>
      <c r="I167" s="49" t="str">
        <f t="shared" si="5"/>
        <v>166SAV</v>
      </c>
      <c r="J167" s="49">
        <v>1</v>
      </c>
      <c r="K167" s="50" t="s">
        <v>1537</v>
      </c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</row>
    <row r="168" spans="1:55" ht="24" customHeight="1">
      <c r="A168" s="45">
        <v>167</v>
      </c>
      <c r="B168" s="61" t="s">
        <v>1264</v>
      </c>
      <c r="C168" s="59" t="s">
        <v>9</v>
      </c>
      <c r="D168" s="48" t="s">
        <v>699</v>
      </c>
      <c r="E168" s="48" t="s">
        <v>10</v>
      </c>
      <c r="F168" s="48" t="s">
        <v>1617</v>
      </c>
      <c r="G168" s="49">
        <v>2</v>
      </c>
      <c r="H168" s="43" t="str">
        <f t="shared" si="4"/>
        <v>YL1</v>
      </c>
      <c r="I168" s="49" t="str">
        <f t="shared" si="5"/>
        <v>167YL1</v>
      </c>
      <c r="J168" s="49">
        <v>1</v>
      </c>
      <c r="K168" s="50" t="s">
        <v>1538</v>
      </c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</row>
    <row r="169" spans="1:55" ht="24" customHeight="1">
      <c r="A169" s="45">
        <v>168</v>
      </c>
      <c r="B169" s="58" t="s">
        <v>1265</v>
      </c>
      <c r="C169" s="59" t="s">
        <v>9</v>
      </c>
      <c r="D169" s="60" t="s">
        <v>788</v>
      </c>
      <c r="E169" s="60" t="s">
        <v>10</v>
      </c>
      <c r="F169" s="60">
        <v>121006</v>
      </c>
      <c r="G169" s="49">
        <v>2</v>
      </c>
      <c r="H169" s="43" t="str">
        <f t="shared" si="4"/>
        <v>YL1</v>
      </c>
      <c r="I169" s="49" t="str">
        <f t="shared" si="5"/>
        <v>168YL1</v>
      </c>
      <c r="J169" s="49">
        <v>1</v>
      </c>
      <c r="K169" s="50" t="s">
        <v>1539</v>
      </c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</row>
    <row r="170" spans="1:55" ht="24" customHeight="1">
      <c r="A170" s="45">
        <v>169</v>
      </c>
      <c r="B170" s="61" t="s">
        <v>1079</v>
      </c>
      <c r="C170" s="47" t="s">
        <v>9</v>
      </c>
      <c r="D170" s="48" t="s">
        <v>1080</v>
      </c>
      <c r="E170" s="48" t="s">
        <v>1081</v>
      </c>
      <c r="F170" s="48" t="s">
        <v>1082</v>
      </c>
      <c r="G170" s="49">
        <v>2</v>
      </c>
      <c r="H170" s="43" t="str">
        <f t="shared" si="4"/>
        <v>YL1</v>
      </c>
      <c r="I170" s="49" t="str">
        <f t="shared" si="5"/>
        <v>169YL1</v>
      </c>
      <c r="J170" s="49">
        <v>1</v>
      </c>
      <c r="K170" s="50" t="s">
        <v>1540</v>
      </c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</row>
    <row r="171" spans="1:55" ht="24" customHeight="1">
      <c r="A171" s="45">
        <v>170</v>
      </c>
      <c r="B171" s="67" t="s">
        <v>1064</v>
      </c>
      <c r="C171" s="68" t="s">
        <v>1230</v>
      </c>
      <c r="D171" s="48" t="s">
        <v>1065</v>
      </c>
      <c r="E171" s="48" t="s">
        <v>10</v>
      </c>
      <c r="F171" s="48" t="s">
        <v>1066</v>
      </c>
      <c r="G171" s="49">
        <v>2</v>
      </c>
      <c r="H171" s="43" t="str">
        <f t="shared" si="4"/>
        <v>VL1</v>
      </c>
      <c r="I171" s="49" t="str">
        <f t="shared" si="5"/>
        <v>170VL1</v>
      </c>
      <c r="J171" s="49">
        <v>2</v>
      </c>
      <c r="K171" s="50" t="s">
        <v>1541</v>
      </c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</row>
    <row r="172" spans="1:55" ht="24" customHeight="1">
      <c r="A172" s="45">
        <v>171</v>
      </c>
      <c r="B172" s="69" t="s">
        <v>534</v>
      </c>
      <c r="C172" s="68" t="s">
        <v>6</v>
      </c>
      <c r="D172" s="48" t="s">
        <v>535</v>
      </c>
      <c r="E172" s="48" t="s">
        <v>14</v>
      </c>
      <c r="F172" s="48" t="s">
        <v>537</v>
      </c>
      <c r="G172" s="49">
        <v>2</v>
      </c>
      <c r="H172" s="43" t="str">
        <f t="shared" si="4"/>
        <v>BL1</v>
      </c>
      <c r="I172" s="49" t="str">
        <f t="shared" si="5"/>
        <v>171BL1</v>
      </c>
      <c r="J172" s="49">
        <v>1</v>
      </c>
      <c r="K172" s="50" t="s">
        <v>1542</v>
      </c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</row>
    <row r="173" spans="1:55" ht="24" customHeight="1">
      <c r="A173" s="45">
        <v>172</v>
      </c>
      <c r="B173" s="67" t="s">
        <v>1327</v>
      </c>
      <c r="C173" s="68" t="s">
        <v>128</v>
      </c>
      <c r="D173" s="48" t="s">
        <v>565</v>
      </c>
      <c r="E173" s="48" t="s">
        <v>8</v>
      </c>
      <c r="F173" s="48" t="s">
        <v>567</v>
      </c>
      <c r="G173" s="49">
        <v>2</v>
      </c>
      <c r="H173" s="43" t="str">
        <f t="shared" si="4"/>
        <v>RL2</v>
      </c>
      <c r="I173" s="49" t="str">
        <f t="shared" si="5"/>
        <v>172RL2</v>
      </c>
      <c r="J173" s="49">
        <v>1</v>
      </c>
      <c r="K173" s="50" t="s">
        <v>1543</v>
      </c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</row>
    <row r="174" spans="1:55" ht="24" customHeight="1">
      <c r="A174" s="45">
        <v>173</v>
      </c>
      <c r="B174" s="67" t="s">
        <v>1327</v>
      </c>
      <c r="C174" s="70" t="s">
        <v>22</v>
      </c>
      <c r="D174" s="48" t="s">
        <v>565</v>
      </c>
      <c r="E174" s="48" t="s">
        <v>10</v>
      </c>
      <c r="F174" s="52" t="s">
        <v>569</v>
      </c>
      <c r="G174" s="49">
        <v>2</v>
      </c>
      <c r="H174" s="43" t="str">
        <f t="shared" si="4"/>
        <v>VL1</v>
      </c>
      <c r="I174" s="49" t="str">
        <f t="shared" si="5"/>
        <v>173VL1</v>
      </c>
      <c r="J174" s="49">
        <v>1</v>
      </c>
      <c r="K174" s="50" t="s">
        <v>1544</v>
      </c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</row>
    <row r="175" spans="1:55" ht="24" customHeight="1">
      <c r="A175" s="45">
        <v>174</v>
      </c>
      <c r="B175" s="67" t="s">
        <v>1327</v>
      </c>
      <c r="C175" s="68" t="s">
        <v>9</v>
      </c>
      <c r="D175" s="52" t="s">
        <v>565</v>
      </c>
      <c r="E175" s="52" t="s">
        <v>8</v>
      </c>
      <c r="F175" s="52">
        <v>551461</v>
      </c>
      <c r="G175" s="49">
        <v>2</v>
      </c>
      <c r="H175" s="43" t="str">
        <f t="shared" si="4"/>
        <v>YL1</v>
      </c>
      <c r="I175" s="49" t="str">
        <f t="shared" si="5"/>
        <v>174YL1</v>
      </c>
      <c r="J175" s="49">
        <v>1</v>
      </c>
      <c r="K175" s="50" t="s">
        <v>1545</v>
      </c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</row>
    <row r="176" spans="1:55" ht="24" customHeight="1">
      <c r="A176" s="45">
        <v>175</v>
      </c>
      <c r="B176" s="69" t="s">
        <v>551</v>
      </c>
      <c r="C176" s="68" t="s">
        <v>6</v>
      </c>
      <c r="D176" s="52" t="s">
        <v>552</v>
      </c>
      <c r="E176" s="52" t="s">
        <v>8</v>
      </c>
      <c r="F176" s="52">
        <v>553104</v>
      </c>
      <c r="G176" s="49">
        <v>2</v>
      </c>
      <c r="H176" s="43" t="str">
        <f t="shared" si="4"/>
        <v>BL1</v>
      </c>
      <c r="I176" s="49" t="str">
        <f t="shared" si="5"/>
        <v>175BL1</v>
      </c>
      <c r="J176" s="49">
        <v>1</v>
      </c>
      <c r="K176" s="50" t="s">
        <v>1546</v>
      </c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</row>
    <row r="177" spans="1:55" ht="24" customHeight="1">
      <c r="A177" s="45">
        <v>176</v>
      </c>
      <c r="B177" s="69" t="s">
        <v>551</v>
      </c>
      <c r="C177" s="68" t="s">
        <v>74</v>
      </c>
      <c r="D177" s="52" t="s">
        <v>552</v>
      </c>
      <c r="E177" s="52" t="s">
        <v>8</v>
      </c>
      <c r="F177" s="52" t="s">
        <v>553</v>
      </c>
      <c r="G177" s="49">
        <v>2</v>
      </c>
      <c r="H177" s="43" t="str">
        <f t="shared" si="4"/>
        <v>RL3</v>
      </c>
      <c r="I177" s="49" t="str">
        <f t="shared" si="5"/>
        <v>176RL3</v>
      </c>
      <c r="J177" s="49">
        <v>1</v>
      </c>
      <c r="K177" s="50" t="s">
        <v>1547</v>
      </c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</row>
    <row r="178" spans="1:55" ht="24" customHeight="1">
      <c r="A178" s="45">
        <v>177</v>
      </c>
      <c r="B178" s="67" t="s">
        <v>324</v>
      </c>
      <c r="C178" s="68" t="s">
        <v>375</v>
      </c>
      <c r="D178" s="48" t="s">
        <v>329</v>
      </c>
      <c r="E178" s="48" t="s">
        <v>8</v>
      </c>
      <c r="F178" s="48" t="s">
        <v>330</v>
      </c>
      <c r="G178" s="49">
        <v>2</v>
      </c>
      <c r="H178" s="43" t="str">
        <f t="shared" si="4"/>
        <v>VL4</v>
      </c>
      <c r="I178" s="49" t="str">
        <f t="shared" si="5"/>
        <v>177VL4</v>
      </c>
      <c r="J178" s="49">
        <v>1</v>
      </c>
      <c r="K178" s="50" t="s">
        <v>1548</v>
      </c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</row>
    <row r="179" spans="1:55" ht="24" customHeight="1">
      <c r="A179" s="45">
        <v>178</v>
      </c>
      <c r="B179" s="69" t="s">
        <v>538</v>
      </c>
      <c r="C179" s="68" t="s">
        <v>23</v>
      </c>
      <c r="D179" s="52" t="s">
        <v>539</v>
      </c>
      <c r="E179" s="52" t="s">
        <v>62</v>
      </c>
      <c r="F179" s="48" t="s">
        <v>543</v>
      </c>
      <c r="G179" s="49">
        <v>2</v>
      </c>
      <c r="H179" s="43" t="str">
        <f t="shared" si="4"/>
        <v>VL2</v>
      </c>
      <c r="I179" s="49" t="str">
        <f t="shared" si="5"/>
        <v>178VL2</v>
      </c>
      <c r="J179" s="49">
        <v>1</v>
      </c>
      <c r="K179" s="50" t="s">
        <v>1549</v>
      </c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</row>
    <row r="180" spans="1:55" ht="24" customHeight="1">
      <c r="A180" s="45">
        <v>179</v>
      </c>
      <c r="B180" s="67" t="s">
        <v>1176</v>
      </c>
      <c r="C180" s="68" t="s">
        <v>17</v>
      </c>
      <c r="D180" s="71"/>
      <c r="E180" s="71" t="s">
        <v>797</v>
      </c>
      <c r="F180" s="48" t="s">
        <v>1179</v>
      </c>
      <c r="G180" s="49">
        <v>2</v>
      </c>
      <c r="H180" s="43" t="str">
        <f t="shared" si="4"/>
        <v>BL1</v>
      </c>
      <c r="I180" s="49" t="str">
        <f t="shared" si="5"/>
        <v>179BL1</v>
      </c>
      <c r="J180" s="49">
        <v>1</v>
      </c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</row>
    <row r="181" spans="1:55" ht="24" customHeight="1">
      <c r="A181" s="45">
        <v>180</v>
      </c>
      <c r="B181" s="67" t="s">
        <v>178</v>
      </c>
      <c r="C181" s="68" t="s">
        <v>84</v>
      </c>
      <c r="D181" s="48" t="s">
        <v>179</v>
      </c>
      <c r="E181" s="48" t="s">
        <v>10</v>
      </c>
      <c r="F181" s="48" t="s">
        <v>1902</v>
      </c>
      <c r="G181" s="49">
        <v>2</v>
      </c>
      <c r="H181" s="43" t="str">
        <f t="shared" si="4"/>
        <v>RL1</v>
      </c>
      <c r="I181" s="49" t="str">
        <f t="shared" si="5"/>
        <v>180RL1</v>
      </c>
      <c r="J181" s="49">
        <v>1</v>
      </c>
      <c r="K181" s="50" t="s">
        <v>1550</v>
      </c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</row>
    <row r="182" spans="1:55" ht="24" customHeight="1">
      <c r="A182" s="45">
        <v>181</v>
      </c>
      <c r="B182" s="67" t="s">
        <v>178</v>
      </c>
      <c r="C182" s="68" t="s">
        <v>57</v>
      </c>
      <c r="D182" s="48" t="s">
        <v>179</v>
      </c>
      <c r="E182" s="48" t="s">
        <v>10</v>
      </c>
      <c r="F182" s="48" t="s">
        <v>1901</v>
      </c>
      <c r="G182" s="49">
        <v>2</v>
      </c>
      <c r="H182" s="43" t="str">
        <f t="shared" si="4"/>
        <v>YL5</v>
      </c>
      <c r="I182" s="49" t="str">
        <f t="shared" si="5"/>
        <v>181YL5</v>
      </c>
      <c r="J182" s="49">
        <v>1</v>
      </c>
      <c r="K182" s="50" t="s">
        <v>1551</v>
      </c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</row>
    <row r="183" spans="1:55" ht="24" customHeight="1">
      <c r="A183" s="45">
        <v>182</v>
      </c>
      <c r="B183" s="72" t="s">
        <v>575</v>
      </c>
      <c r="C183" s="47" t="s">
        <v>21</v>
      </c>
      <c r="D183" s="48" t="s">
        <v>576</v>
      </c>
      <c r="E183" s="48" t="s">
        <v>103</v>
      </c>
      <c r="F183" s="48" t="s">
        <v>577</v>
      </c>
      <c r="G183" s="49">
        <v>2</v>
      </c>
      <c r="H183" s="43" t="str">
        <f t="shared" si="4"/>
        <v>RL1</v>
      </c>
      <c r="I183" s="49" t="str">
        <f t="shared" si="5"/>
        <v>182RL1</v>
      </c>
      <c r="J183" s="49">
        <v>2</v>
      </c>
      <c r="K183" s="50" t="s">
        <v>1552</v>
      </c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</row>
    <row r="184" spans="1:55" ht="24" customHeight="1">
      <c r="A184" s="45">
        <v>183</v>
      </c>
      <c r="B184" s="64" t="s">
        <v>575</v>
      </c>
      <c r="C184" s="47" t="s">
        <v>9</v>
      </c>
      <c r="D184" s="48" t="s">
        <v>576</v>
      </c>
      <c r="E184" s="48" t="s">
        <v>103</v>
      </c>
      <c r="F184" s="48" t="s">
        <v>578</v>
      </c>
      <c r="G184" s="49">
        <v>2</v>
      </c>
      <c r="H184" s="43" t="str">
        <f t="shared" si="4"/>
        <v>YL1</v>
      </c>
      <c r="I184" s="49" t="str">
        <f t="shared" si="5"/>
        <v>183YL1</v>
      </c>
      <c r="J184" s="49">
        <v>1</v>
      </c>
      <c r="K184" s="50" t="s">
        <v>1553</v>
      </c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</row>
    <row r="185" spans="1:55" ht="24" customHeight="1">
      <c r="A185" s="45">
        <v>184</v>
      </c>
      <c r="B185" s="64" t="s">
        <v>1156</v>
      </c>
      <c r="C185" s="47" t="s">
        <v>66</v>
      </c>
      <c r="D185" s="71"/>
      <c r="E185" s="48" t="s">
        <v>8</v>
      </c>
      <c r="F185" s="48" t="s">
        <v>1160</v>
      </c>
      <c r="G185" s="49">
        <v>2</v>
      </c>
      <c r="H185" s="43" t="str">
        <f t="shared" si="4"/>
        <v>BL3</v>
      </c>
      <c r="I185" s="49" t="str">
        <f t="shared" si="5"/>
        <v>184BL3</v>
      </c>
      <c r="J185" s="49">
        <v>1</v>
      </c>
      <c r="K185" s="50" t="s">
        <v>1554</v>
      </c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</row>
    <row r="186" spans="1:55" ht="24" customHeight="1">
      <c r="A186" s="45">
        <v>185</v>
      </c>
      <c r="B186" s="61" t="s">
        <v>401</v>
      </c>
      <c r="C186" s="47" t="s">
        <v>6</v>
      </c>
      <c r="D186" s="48" t="s">
        <v>403</v>
      </c>
      <c r="E186" s="48" t="s">
        <v>14</v>
      </c>
      <c r="F186" s="48" t="s">
        <v>1347</v>
      </c>
      <c r="G186" s="49">
        <v>0</v>
      </c>
      <c r="H186" s="43" t="str">
        <f t="shared" si="4"/>
        <v>BL1</v>
      </c>
      <c r="I186" s="49" t="str">
        <f t="shared" si="5"/>
        <v>185BL1</v>
      </c>
      <c r="J186" s="49">
        <v>0</v>
      </c>
      <c r="K186" s="50" t="s">
        <v>1348</v>
      </c>
      <c r="L186" s="73" t="s">
        <v>1349</v>
      </c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</row>
    <row r="187" spans="1:55" ht="24" customHeight="1">
      <c r="A187" s="45">
        <v>186</v>
      </c>
      <c r="B187" s="61" t="s">
        <v>1156</v>
      </c>
      <c r="C187" s="47" t="s">
        <v>92</v>
      </c>
      <c r="D187" s="71"/>
      <c r="E187" s="48" t="s">
        <v>8</v>
      </c>
      <c r="F187" s="48" t="s">
        <v>1171</v>
      </c>
      <c r="G187" s="49">
        <v>2</v>
      </c>
      <c r="H187" s="43" t="str">
        <f t="shared" si="4"/>
        <v>RL2</v>
      </c>
      <c r="I187" s="49" t="str">
        <f t="shared" si="5"/>
        <v>186RL2</v>
      </c>
      <c r="J187" s="49">
        <v>1</v>
      </c>
      <c r="K187" s="50" t="s">
        <v>1555</v>
      </c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</row>
    <row r="188" spans="1:55" ht="24" customHeight="1">
      <c r="A188" s="45">
        <v>187</v>
      </c>
      <c r="B188" s="61" t="s">
        <v>1156</v>
      </c>
      <c r="C188" s="47" t="s">
        <v>241</v>
      </c>
      <c r="D188" s="71"/>
      <c r="E188" s="48" t="s">
        <v>62</v>
      </c>
      <c r="F188" s="48" t="s">
        <v>1165</v>
      </c>
      <c r="G188" s="49">
        <v>2</v>
      </c>
      <c r="H188" s="43" t="str">
        <f t="shared" si="4"/>
        <v>UV1</v>
      </c>
      <c r="I188" s="49" t="str">
        <f t="shared" si="5"/>
        <v>187UV1</v>
      </c>
      <c r="J188" s="57">
        <v>1</v>
      </c>
      <c r="K188" s="50" t="s">
        <v>1556</v>
      </c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</row>
    <row r="189" spans="1:55" ht="24" customHeight="1">
      <c r="A189" s="45">
        <v>188</v>
      </c>
      <c r="B189" s="61" t="s">
        <v>1156</v>
      </c>
      <c r="C189" s="47" t="s">
        <v>43</v>
      </c>
      <c r="D189" s="71"/>
      <c r="E189" s="48" t="s">
        <v>8</v>
      </c>
      <c r="F189" s="48" t="s">
        <v>1166</v>
      </c>
      <c r="G189" s="49">
        <v>2</v>
      </c>
      <c r="H189" s="43" t="str">
        <f t="shared" si="4"/>
        <v>UV3</v>
      </c>
      <c r="I189" s="49" t="str">
        <f t="shared" si="5"/>
        <v>188UV3</v>
      </c>
      <c r="J189" s="49">
        <v>1</v>
      </c>
      <c r="K189" s="50" t="s">
        <v>1557</v>
      </c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</row>
    <row r="190" spans="1:55" ht="24" customHeight="1">
      <c r="A190" s="45">
        <v>189</v>
      </c>
      <c r="B190" s="61" t="s">
        <v>1156</v>
      </c>
      <c r="C190" s="47" t="s">
        <v>1172</v>
      </c>
      <c r="D190" s="71"/>
      <c r="E190" s="48" t="s">
        <v>8</v>
      </c>
      <c r="F190" s="48" t="s">
        <v>1173</v>
      </c>
      <c r="G190" s="49">
        <v>2</v>
      </c>
      <c r="H190" s="43" t="str">
        <f t="shared" si="4"/>
        <v>UV6</v>
      </c>
      <c r="I190" s="49" t="str">
        <f t="shared" si="5"/>
        <v>189UV6</v>
      </c>
      <c r="J190" s="49">
        <v>1</v>
      </c>
      <c r="K190" s="50" t="s">
        <v>1558</v>
      </c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</row>
    <row r="191" spans="1:55" ht="24" customHeight="1">
      <c r="A191" s="45">
        <v>190</v>
      </c>
      <c r="B191" s="61" t="s">
        <v>1156</v>
      </c>
      <c r="C191" s="47" t="s">
        <v>356</v>
      </c>
      <c r="D191" s="71"/>
      <c r="E191" s="48" t="s">
        <v>8</v>
      </c>
      <c r="F191" s="48" t="s">
        <v>1175</v>
      </c>
      <c r="G191" s="49">
        <v>2</v>
      </c>
      <c r="H191" s="43" t="str">
        <f t="shared" si="4"/>
        <v>UV7</v>
      </c>
      <c r="I191" s="49" t="str">
        <f t="shared" si="5"/>
        <v>190UV7</v>
      </c>
      <c r="J191" s="49">
        <v>1</v>
      </c>
      <c r="K191" s="50" t="s">
        <v>1559</v>
      </c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</row>
    <row r="192" spans="1:55" ht="24" customHeight="1">
      <c r="A192" s="45">
        <v>191</v>
      </c>
      <c r="B192" s="61" t="s">
        <v>1156</v>
      </c>
      <c r="C192" s="47" t="s">
        <v>22</v>
      </c>
      <c r="D192" s="71"/>
      <c r="E192" s="48" t="s">
        <v>88</v>
      </c>
      <c r="F192" s="48" t="s">
        <v>1161</v>
      </c>
      <c r="G192" s="49">
        <v>2</v>
      </c>
      <c r="H192" s="43" t="str">
        <f t="shared" si="4"/>
        <v>VL1</v>
      </c>
      <c r="I192" s="49" t="str">
        <f t="shared" si="5"/>
        <v>191VL1</v>
      </c>
      <c r="J192" s="49">
        <v>1</v>
      </c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</row>
    <row r="193" spans="1:55" ht="24" customHeight="1">
      <c r="A193" s="45">
        <v>192</v>
      </c>
      <c r="B193" s="61" t="s">
        <v>1156</v>
      </c>
      <c r="C193" s="47" t="s">
        <v>58</v>
      </c>
      <c r="D193" s="71"/>
      <c r="E193" s="48" t="s">
        <v>8</v>
      </c>
      <c r="F193" s="48" t="s">
        <v>1163</v>
      </c>
      <c r="G193" s="49">
        <v>2</v>
      </c>
      <c r="H193" s="43" t="str">
        <f t="shared" si="4"/>
        <v>VL2</v>
      </c>
      <c r="I193" s="49" t="str">
        <f t="shared" si="5"/>
        <v>192VL2</v>
      </c>
      <c r="J193" s="49">
        <v>1</v>
      </c>
      <c r="K193" s="50" t="s">
        <v>1870</v>
      </c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</row>
    <row r="194" spans="1:55" ht="24" customHeight="1">
      <c r="A194" s="45">
        <v>193</v>
      </c>
      <c r="B194" s="61" t="s">
        <v>1156</v>
      </c>
      <c r="C194" s="47" t="s">
        <v>1241</v>
      </c>
      <c r="D194" s="71"/>
      <c r="E194" s="48" t="s">
        <v>1168</v>
      </c>
      <c r="F194" s="48" t="s">
        <v>1169</v>
      </c>
      <c r="G194" s="49">
        <v>2</v>
      </c>
      <c r="H194" s="43" t="str">
        <f t="shared" ref="H194:H217" si="6">_xlfn.IFNA(VLOOKUP(C194,$N$2:$O$1048576,2,FALSE),"ASK")</f>
        <v>VL4</v>
      </c>
      <c r="I194" s="49" t="str">
        <f t="shared" ref="I194:I278" si="7">_xlfn.CONCAT(A194,H194)</f>
        <v>193VL4</v>
      </c>
      <c r="J194" s="49">
        <v>1</v>
      </c>
      <c r="K194" s="50" t="s">
        <v>1560</v>
      </c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</row>
    <row r="195" spans="1:55" ht="24" customHeight="1">
      <c r="A195" s="45">
        <v>194</v>
      </c>
      <c r="B195" s="74" t="s">
        <v>693</v>
      </c>
      <c r="C195" s="59" t="s">
        <v>84</v>
      </c>
      <c r="D195" s="66" t="s">
        <v>694</v>
      </c>
      <c r="E195" s="60" t="s">
        <v>8</v>
      </c>
      <c r="F195" s="60">
        <v>554420</v>
      </c>
      <c r="G195" s="49">
        <v>2</v>
      </c>
      <c r="H195" s="43" t="str">
        <f t="shared" si="6"/>
        <v>RL1</v>
      </c>
      <c r="I195" s="49" t="str">
        <f t="shared" si="7"/>
        <v>194RL1</v>
      </c>
      <c r="J195" s="49">
        <v>1</v>
      </c>
      <c r="K195" s="50" t="s">
        <v>1871</v>
      </c>
      <c r="L195" s="49" t="s">
        <v>1402</v>
      </c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</row>
    <row r="196" spans="1:55" ht="24" customHeight="1">
      <c r="A196" s="45">
        <v>195</v>
      </c>
      <c r="B196" s="74" t="s">
        <v>693</v>
      </c>
      <c r="C196" s="59" t="s">
        <v>57</v>
      </c>
      <c r="D196" s="66" t="s">
        <v>694</v>
      </c>
      <c r="E196" s="66" t="s">
        <v>10</v>
      </c>
      <c r="F196" s="66">
        <v>506324</v>
      </c>
      <c r="G196" s="49">
        <v>2</v>
      </c>
      <c r="H196" s="43" t="str">
        <f t="shared" si="6"/>
        <v>YL5</v>
      </c>
      <c r="I196" s="49" t="str">
        <f t="shared" si="7"/>
        <v>195YL5</v>
      </c>
      <c r="J196" s="49">
        <v>1</v>
      </c>
      <c r="K196" s="50" t="s">
        <v>1562</v>
      </c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</row>
    <row r="197" spans="1:55" ht="24" customHeight="1">
      <c r="A197" s="45">
        <v>196</v>
      </c>
      <c r="B197" s="51" t="s">
        <v>1263</v>
      </c>
      <c r="C197" s="47" t="s">
        <v>43</v>
      </c>
      <c r="D197" s="52" t="s">
        <v>589</v>
      </c>
      <c r="E197" s="52" t="s">
        <v>8</v>
      </c>
      <c r="F197" s="52" t="s">
        <v>590</v>
      </c>
      <c r="G197" s="49">
        <v>2</v>
      </c>
      <c r="H197" s="43" t="str">
        <f t="shared" si="6"/>
        <v>UV3</v>
      </c>
      <c r="I197" s="49" t="str">
        <f t="shared" si="7"/>
        <v>196UV3</v>
      </c>
      <c r="J197" s="49">
        <v>1</v>
      </c>
      <c r="K197" s="50" t="s">
        <v>1561</v>
      </c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</row>
    <row r="198" spans="1:55" ht="24" customHeight="1">
      <c r="A198" s="45">
        <v>197</v>
      </c>
      <c r="B198" s="58" t="s">
        <v>784</v>
      </c>
      <c r="C198" s="59" t="s">
        <v>21</v>
      </c>
      <c r="D198" s="60" t="s">
        <v>785</v>
      </c>
      <c r="E198" s="60" t="s">
        <v>10</v>
      </c>
      <c r="F198" s="60">
        <v>148214</v>
      </c>
      <c r="G198" s="49">
        <v>2</v>
      </c>
      <c r="H198" s="43" t="str">
        <f t="shared" si="6"/>
        <v>RL1</v>
      </c>
      <c r="I198" s="49" t="str">
        <f t="shared" si="7"/>
        <v>197RL1</v>
      </c>
      <c r="J198" s="49">
        <v>2</v>
      </c>
      <c r="K198" s="50" t="s">
        <v>1563</v>
      </c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</row>
    <row r="199" spans="1:55" ht="24" customHeight="1">
      <c r="A199" s="45">
        <v>198</v>
      </c>
      <c r="B199" s="58" t="s">
        <v>1326</v>
      </c>
      <c r="C199" s="59" t="s">
        <v>61</v>
      </c>
      <c r="D199" s="60" t="s">
        <v>1285</v>
      </c>
      <c r="E199" s="60" t="s">
        <v>8</v>
      </c>
      <c r="F199" s="60">
        <v>740754</v>
      </c>
      <c r="G199" s="49">
        <v>1</v>
      </c>
      <c r="H199" s="43" t="str">
        <f t="shared" si="6"/>
        <v>VL6</v>
      </c>
      <c r="I199" s="49" t="str">
        <f t="shared" si="7"/>
        <v>198VL6</v>
      </c>
      <c r="J199" s="49">
        <v>1</v>
      </c>
      <c r="K199" s="50" t="s">
        <v>1564</v>
      </c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</row>
    <row r="200" spans="1:55" ht="24" customHeight="1">
      <c r="A200" s="45">
        <v>199</v>
      </c>
      <c r="B200" s="58" t="s">
        <v>243</v>
      </c>
      <c r="C200" s="88" t="s">
        <v>241</v>
      </c>
      <c r="D200" s="60" t="s">
        <v>244</v>
      </c>
      <c r="E200" s="60" t="s">
        <v>8</v>
      </c>
      <c r="F200" s="60">
        <v>565212</v>
      </c>
      <c r="G200" s="49">
        <v>1</v>
      </c>
      <c r="H200" s="43" t="str">
        <f t="shared" si="6"/>
        <v>UV1</v>
      </c>
      <c r="I200" s="49" t="s">
        <v>1872</v>
      </c>
      <c r="J200" s="49">
        <v>1</v>
      </c>
      <c r="K200" s="50" t="s">
        <v>1873</v>
      </c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</row>
    <row r="201" spans="1:55" ht="24" customHeight="1">
      <c r="A201" s="45">
        <v>200</v>
      </c>
      <c r="B201" s="58" t="s">
        <v>79</v>
      </c>
      <c r="C201" s="88" t="s">
        <v>241</v>
      </c>
      <c r="D201" s="60" t="s">
        <v>81</v>
      </c>
      <c r="E201" s="60" t="s">
        <v>8</v>
      </c>
      <c r="F201" s="60">
        <v>563786</v>
      </c>
      <c r="G201" s="49">
        <v>1</v>
      </c>
      <c r="H201" s="43" t="str">
        <f t="shared" si="6"/>
        <v>UV1</v>
      </c>
      <c r="I201" s="49" t="s">
        <v>1874</v>
      </c>
      <c r="J201" s="49">
        <v>1</v>
      </c>
      <c r="K201" s="50" t="s">
        <v>1875</v>
      </c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</row>
    <row r="202" spans="1:55" ht="24" customHeight="1">
      <c r="A202" s="45">
        <v>201</v>
      </c>
      <c r="B202" s="58" t="s">
        <v>79</v>
      </c>
      <c r="C202" s="59" t="s">
        <v>32</v>
      </c>
      <c r="D202" s="60" t="s">
        <v>81</v>
      </c>
      <c r="E202" s="60" t="s">
        <v>8</v>
      </c>
      <c r="F202" s="60">
        <v>612898</v>
      </c>
      <c r="G202" s="49">
        <v>1</v>
      </c>
      <c r="H202" s="43" t="str">
        <f t="shared" si="6"/>
        <v>UV8</v>
      </c>
      <c r="I202" s="49" t="s">
        <v>1876</v>
      </c>
      <c r="J202" s="49">
        <v>1</v>
      </c>
      <c r="K202" s="50" t="s">
        <v>1877</v>
      </c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</row>
    <row r="203" spans="1:55" ht="24" customHeight="1">
      <c r="A203" s="45">
        <v>202</v>
      </c>
      <c r="B203" s="58" t="s">
        <v>1878</v>
      </c>
      <c r="C203" s="59" t="s">
        <v>241</v>
      </c>
      <c r="D203" s="60" t="s">
        <v>44</v>
      </c>
      <c r="E203" s="60" t="s">
        <v>8</v>
      </c>
      <c r="F203" s="60">
        <v>563790</v>
      </c>
      <c r="G203" s="49">
        <v>1</v>
      </c>
      <c r="H203" s="43" t="str">
        <f t="shared" si="6"/>
        <v>UV1</v>
      </c>
      <c r="I203" s="49" t="s">
        <v>1879</v>
      </c>
      <c r="J203" s="49">
        <v>1</v>
      </c>
      <c r="K203" s="50" t="s">
        <v>1880</v>
      </c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</row>
    <row r="204" spans="1:55" ht="24" customHeight="1">
      <c r="A204" s="45">
        <v>203</v>
      </c>
      <c r="B204" s="58" t="s">
        <v>778</v>
      </c>
      <c r="C204" s="59" t="s">
        <v>17</v>
      </c>
      <c r="D204" s="60" t="s">
        <v>779</v>
      </c>
      <c r="E204" s="60" t="s">
        <v>10</v>
      </c>
      <c r="F204" s="60">
        <v>149048</v>
      </c>
      <c r="G204" s="49">
        <v>1</v>
      </c>
      <c r="H204" s="43" t="str">
        <f t="shared" si="6"/>
        <v>BL1</v>
      </c>
      <c r="I204" s="49" t="s">
        <v>1889</v>
      </c>
      <c r="J204" s="49">
        <v>1</v>
      </c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</row>
    <row r="205" spans="1:55" ht="24" customHeight="1">
      <c r="A205" s="45">
        <v>204</v>
      </c>
      <c r="B205" s="58" t="s">
        <v>1917</v>
      </c>
      <c r="C205" s="59" t="s">
        <v>6</v>
      </c>
      <c r="D205" s="60" t="s">
        <v>1890</v>
      </c>
      <c r="E205" s="60" t="s">
        <v>14</v>
      </c>
      <c r="F205" s="89" t="s">
        <v>1891</v>
      </c>
      <c r="G205" s="49">
        <v>1</v>
      </c>
      <c r="H205" s="43" t="str">
        <f t="shared" si="6"/>
        <v>BL1</v>
      </c>
      <c r="I205" s="49" t="s">
        <v>1892</v>
      </c>
      <c r="J205" s="49">
        <v>1</v>
      </c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</row>
    <row r="206" spans="1:55" ht="24" customHeight="1">
      <c r="A206" s="45">
        <v>205</v>
      </c>
      <c r="B206" s="58" t="s">
        <v>1893</v>
      </c>
      <c r="C206" s="59" t="s">
        <v>17</v>
      </c>
      <c r="D206" s="60" t="s">
        <v>1895</v>
      </c>
      <c r="E206" s="60" t="s">
        <v>14</v>
      </c>
      <c r="F206" s="90" t="s">
        <v>1894</v>
      </c>
      <c r="G206" s="49">
        <v>1</v>
      </c>
      <c r="H206" s="43" t="str">
        <f t="shared" si="6"/>
        <v>BL1</v>
      </c>
      <c r="I206" s="49" t="s">
        <v>1896</v>
      </c>
      <c r="J206" s="49">
        <v>1</v>
      </c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</row>
    <row r="207" spans="1:55" ht="24" customHeight="1">
      <c r="A207" s="45">
        <v>206</v>
      </c>
      <c r="B207" s="58" t="s">
        <v>1897</v>
      </c>
      <c r="C207" s="59" t="s">
        <v>66</v>
      </c>
      <c r="D207" s="60" t="s">
        <v>1898</v>
      </c>
      <c r="E207" s="60" t="s">
        <v>1123</v>
      </c>
      <c r="F207" s="91" t="s">
        <v>1124</v>
      </c>
      <c r="G207" s="49">
        <v>1</v>
      </c>
      <c r="H207" s="43" t="str">
        <f t="shared" si="6"/>
        <v>BL3</v>
      </c>
      <c r="I207" s="49" t="s">
        <v>1899</v>
      </c>
      <c r="J207" s="49">
        <v>1</v>
      </c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</row>
    <row r="208" spans="1:55" ht="24" customHeight="1">
      <c r="A208" s="45">
        <v>207</v>
      </c>
      <c r="B208" s="61" t="s">
        <v>1156</v>
      </c>
      <c r="C208" s="59" t="s">
        <v>1230</v>
      </c>
      <c r="D208" s="60"/>
      <c r="E208" s="60" t="s">
        <v>10</v>
      </c>
      <c r="F208" s="91">
        <v>405225</v>
      </c>
      <c r="G208" s="49">
        <v>1</v>
      </c>
      <c r="H208" s="43" t="str">
        <f t="shared" si="6"/>
        <v>VL1</v>
      </c>
      <c r="I208" s="49" t="s">
        <v>1908</v>
      </c>
      <c r="J208" s="49">
        <v>1</v>
      </c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</row>
    <row r="209" spans="1:55" ht="24" customHeight="1">
      <c r="A209" s="45">
        <v>208</v>
      </c>
      <c r="B209" s="58" t="s">
        <v>778</v>
      </c>
      <c r="C209" s="59" t="s">
        <v>128</v>
      </c>
      <c r="D209" s="60" t="s">
        <v>779</v>
      </c>
      <c r="E209" s="60" t="s">
        <v>10</v>
      </c>
      <c r="F209" s="60">
        <v>149036</v>
      </c>
      <c r="G209" s="49">
        <v>1</v>
      </c>
      <c r="H209" s="43" t="str">
        <f t="shared" si="6"/>
        <v>RL2</v>
      </c>
      <c r="I209" s="49" t="s">
        <v>1900</v>
      </c>
      <c r="J209" s="49">
        <v>1</v>
      </c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</row>
    <row r="210" spans="1:55" ht="24" customHeight="1">
      <c r="A210" s="45">
        <v>209</v>
      </c>
      <c r="B210" s="58" t="s">
        <v>661</v>
      </c>
      <c r="C210" s="59" t="s">
        <v>6</v>
      </c>
      <c r="D210" s="60">
        <v>27537</v>
      </c>
      <c r="E210" s="60" t="s">
        <v>88</v>
      </c>
      <c r="F210" s="60" t="s">
        <v>1903</v>
      </c>
      <c r="G210" s="49">
        <v>1</v>
      </c>
      <c r="H210" s="43" t="str">
        <f t="shared" si="6"/>
        <v>BL1</v>
      </c>
      <c r="I210" s="49" t="s">
        <v>1904</v>
      </c>
      <c r="J210" s="49">
        <v>1</v>
      </c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</row>
    <row r="211" spans="1:55" ht="24" customHeight="1">
      <c r="A211" s="45">
        <v>210</v>
      </c>
      <c r="B211" s="58" t="s">
        <v>1909</v>
      </c>
      <c r="C211" s="59" t="s">
        <v>54</v>
      </c>
      <c r="D211" s="60">
        <v>752551</v>
      </c>
      <c r="E211" s="60" t="s">
        <v>8</v>
      </c>
      <c r="F211" s="60" t="s">
        <v>1910</v>
      </c>
      <c r="G211" s="49">
        <v>1</v>
      </c>
      <c r="H211" s="43" t="str">
        <f t="shared" si="6"/>
        <v>UV5</v>
      </c>
      <c r="I211" s="49" t="s">
        <v>1911</v>
      </c>
      <c r="J211" s="49">
        <v>1</v>
      </c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</row>
    <row r="212" spans="1:55" ht="24" customHeight="1">
      <c r="A212" s="45">
        <v>211</v>
      </c>
      <c r="B212" s="58" t="s">
        <v>718</v>
      </c>
      <c r="C212" s="59" t="s">
        <v>554</v>
      </c>
      <c r="D212" s="60">
        <v>356935</v>
      </c>
      <c r="E212" s="60" t="s">
        <v>10</v>
      </c>
      <c r="F212" s="60" t="s">
        <v>719</v>
      </c>
      <c r="G212" s="49">
        <v>1</v>
      </c>
      <c r="H212" s="43" t="str">
        <f t="shared" si="6"/>
        <v>VL8</v>
      </c>
      <c r="I212" s="49" t="s">
        <v>1912</v>
      </c>
      <c r="J212" s="49">
        <v>1</v>
      </c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</row>
    <row r="213" spans="1:55" ht="24" customHeight="1">
      <c r="A213" s="45">
        <v>212</v>
      </c>
      <c r="B213" s="58" t="s">
        <v>544</v>
      </c>
      <c r="C213" s="59" t="s">
        <v>23</v>
      </c>
      <c r="D213" s="60">
        <v>743280</v>
      </c>
      <c r="E213" s="60" t="s">
        <v>8</v>
      </c>
      <c r="F213" s="60" t="s">
        <v>548</v>
      </c>
      <c r="G213" s="49">
        <v>1</v>
      </c>
      <c r="H213" s="43" t="str">
        <f t="shared" si="6"/>
        <v>VL2</v>
      </c>
      <c r="I213" s="49" t="s">
        <v>1913</v>
      </c>
      <c r="J213" s="49">
        <v>1</v>
      </c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</row>
    <row r="214" spans="1:55" ht="24" customHeight="1">
      <c r="A214" s="45">
        <v>213</v>
      </c>
      <c r="B214" s="58" t="s">
        <v>1327</v>
      </c>
      <c r="C214" s="59" t="s">
        <v>23</v>
      </c>
      <c r="D214" s="60">
        <v>740157</v>
      </c>
      <c r="E214" s="60" t="s">
        <v>8</v>
      </c>
      <c r="F214" s="60" t="s">
        <v>565</v>
      </c>
      <c r="G214" s="49">
        <v>1</v>
      </c>
      <c r="H214" s="43" t="str">
        <f t="shared" si="6"/>
        <v>VL2</v>
      </c>
      <c r="I214" s="49" t="s">
        <v>1914</v>
      </c>
      <c r="J214" s="49">
        <v>1</v>
      </c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</row>
    <row r="215" spans="1:55" ht="24" customHeight="1">
      <c r="A215" s="45">
        <v>214</v>
      </c>
      <c r="B215" s="58" t="s">
        <v>575</v>
      </c>
      <c r="C215" s="59" t="s">
        <v>23</v>
      </c>
      <c r="D215" s="60">
        <v>740158</v>
      </c>
      <c r="E215" s="60" t="s">
        <v>8</v>
      </c>
      <c r="F215" s="60" t="s">
        <v>576</v>
      </c>
      <c r="G215" s="49">
        <v>1</v>
      </c>
      <c r="H215" s="43" t="str">
        <f t="shared" si="6"/>
        <v>VL2</v>
      </c>
      <c r="I215" s="49" t="s">
        <v>1915</v>
      </c>
      <c r="J215" s="49">
        <v>1</v>
      </c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</row>
    <row r="216" spans="1:55" ht="24" customHeight="1">
      <c r="A216" s="45">
        <v>215</v>
      </c>
      <c r="B216" s="58" t="s">
        <v>109</v>
      </c>
      <c r="C216" s="59" t="s">
        <v>23</v>
      </c>
      <c r="D216" s="60">
        <v>562949</v>
      </c>
      <c r="E216" s="60" t="s">
        <v>8</v>
      </c>
      <c r="F216" s="60" t="s">
        <v>112</v>
      </c>
      <c r="G216" s="49">
        <v>1</v>
      </c>
      <c r="H216" s="43" t="str">
        <f t="shared" si="6"/>
        <v>VL2</v>
      </c>
      <c r="I216" s="49" t="s">
        <v>1916</v>
      </c>
      <c r="J216" s="49">
        <v>1</v>
      </c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</row>
    <row r="217" spans="1:55" ht="24" customHeight="1">
      <c r="A217" s="45">
        <v>216</v>
      </c>
      <c r="B217" s="58" t="s">
        <v>1893</v>
      </c>
      <c r="C217" s="59" t="s">
        <v>9</v>
      </c>
      <c r="D217" s="60" t="s">
        <v>1922</v>
      </c>
      <c r="E217" s="60" t="s">
        <v>88</v>
      </c>
      <c r="F217" s="60" t="s">
        <v>1895</v>
      </c>
      <c r="G217" s="49">
        <v>1</v>
      </c>
      <c r="H217" s="43" t="str">
        <f t="shared" si="6"/>
        <v>YL1</v>
      </c>
      <c r="I217" s="49" t="s">
        <v>1923</v>
      </c>
      <c r="J217" s="49">
        <v>1</v>
      </c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</row>
    <row r="218" spans="1:55" ht="24" customHeight="1">
      <c r="A218" s="45"/>
      <c r="B218" s="58"/>
      <c r="C218" s="59"/>
      <c r="D218" s="60"/>
      <c r="E218" s="60"/>
      <c r="F218" s="60"/>
      <c r="I218" s="49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</row>
    <row r="219" spans="1:55" ht="24" customHeight="1">
      <c r="A219" s="45"/>
      <c r="B219" s="58"/>
      <c r="C219" s="59"/>
      <c r="D219" s="60"/>
      <c r="E219" s="60"/>
      <c r="F219" s="60"/>
      <c r="I219" s="49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</row>
    <row r="220" spans="1:55" ht="24" customHeight="1">
      <c r="A220" s="45">
        <v>401</v>
      </c>
      <c r="B220" s="61" t="s">
        <v>926</v>
      </c>
      <c r="C220" s="59" t="s">
        <v>40</v>
      </c>
      <c r="D220" s="48" t="s">
        <v>927</v>
      </c>
      <c r="E220" s="48" t="s">
        <v>890</v>
      </c>
      <c r="F220" s="48" t="s">
        <v>928</v>
      </c>
      <c r="G220" s="49">
        <v>1</v>
      </c>
      <c r="H220" s="43" t="str">
        <f>_xlfn.IFNA(VLOOKUP(C220,$N$2:$O$1048576,2,FALSE),"ASK")</f>
        <v>SAV</v>
      </c>
      <c r="I220" s="49" t="str">
        <f t="shared" si="7"/>
        <v>401SAV</v>
      </c>
      <c r="J220" s="49">
        <v>1</v>
      </c>
      <c r="K220" s="50" t="s">
        <v>1565</v>
      </c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</row>
    <row r="221" spans="1:55" ht="24" customHeight="1">
      <c r="A221" s="45">
        <v>402</v>
      </c>
      <c r="B221" s="61" t="s">
        <v>926</v>
      </c>
      <c r="C221" s="59" t="s">
        <v>40</v>
      </c>
      <c r="D221" s="48" t="s">
        <v>927</v>
      </c>
      <c r="E221" s="48" t="s">
        <v>37</v>
      </c>
      <c r="F221" s="48" t="s">
        <v>929</v>
      </c>
      <c r="G221" s="49">
        <v>1</v>
      </c>
      <c r="H221" s="43" t="str">
        <f>_xlfn.IFNA(VLOOKUP(C221,$N$2:$O$1048576,2,FALSE),"ASK")</f>
        <v>SAV</v>
      </c>
      <c r="I221" s="49" t="str">
        <f t="shared" si="7"/>
        <v>402SAV</v>
      </c>
      <c r="J221" s="49">
        <v>1</v>
      </c>
      <c r="K221" s="50" t="s">
        <v>1566</v>
      </c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</row>
    <row r="222" spans="1:55" ht="24" customHeight="1">
      <c r="A222" s="45">
        <v>403</v>
      </c>
      <c r="B222" s="51" t="s">
        <v>1180</v>
      </c>
      <c r="C222" s="47" t="s">
        <v>6</v>
      </c>
      <c r="D222" s="71"/>
      <c r="E222" s="71" t="s">
        <v>103</v>
      </c>
      <c r="F222" s="48" t="s">
        <v>1181</v>
      </c>
      <c r="G222" s="49">
        <v>1</v>
      </c>
      <c r="H222" s="43" t="str">
        <f>_xlfn.IFNA(VLOOKUP(C222,$N$2:$O$1048576,2,FALSE),"ASK")</f>
        <v>BL1</v>
      </c>
      <c r="I222" s="49" t="str">
        <f t="shared" si="7"/>
        <v>403BL1</v>
      </c>
      <c r="J222" s="49">
        <v>1</v>
      </c>
      <c r="K222" s="50" t="s">
        <v>1567</v>
      </c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</row>
    <row r="223" spans="1:55" ht="24" customHeight="1">
      <c r="A223" s="45">
        <v>404</v>
      </c>
      <c r="B223" s="51"/>
      <c r="C223" s="47"/>
      <c r="D223" s="52"/>
      <c r="E223" s="52"/>
      <c r="F223" s="52"/>
      <c r="I223" s="49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</row>
    <row r="224" spans="1:55" ht="24" customHeight="1">
      <c r="A224" s="45">
        <v>405</v>
      </c>
      <c r="B224" s="61" t="s">
        <v>935</v>
      </c>
      <c r="C224" s="47" t="s">
        <v>23</v>
      </c>
      <c r="D224" s="48" t="s">
        <v>933</v>
      </c>
      <c r="E224" s="48" t="s">
        <v>10</v>
      </c>
      <c r="F224" s="48" t="s">
        <v>939</v>
      </c>
      <c r="G224" s="49">
        <v>1</v>
      </c>
      <c r="H224" s="43" t="str">
        <f t="shared" ref="H224:H255" si="8">_xlfn.IFNA(VLOOKUP(C224,$N$2:$O$1048576,2,FALSE),"ASK")</f>
        <v>VL2</v>
      </c>
      <c r="I224" s="49" t="str">
        <f t="shared" si="7"/>
        <v>405VL2</v>
      </c>
      <c r="J224" s="49">
        <v>2</v>
      </c>
      <c r="K224" s="50" t="s">
        <v>1568</v>
      </c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</row>
    <row r="225" spans="1:55" ht="24" customHeight="1">
      <c r="A225" s="45">
        <v>406</v>
      </c>
      <c r="B225" s="64" t="s">
        <v>844</v>
      </c>
      <c r="C225" s="59" t="s">
        <v>6</v>
      </c>
      <c r="D225" s="48" t="s">
        <v>845</v>
      </c>
      <c r="E225" s="48" t="s">
        <v>8</v>
      </c>
      <c r="F225" s="48" t="s">
        <v>847</v>
      </c>
      <c r="G225" s="49">
        <v>1</v>
      </c>
      <c r="H225" s="43" t="str">
        <f t="shared" si="8"/>
        <v>BL1</v>
      </c>
      <c r="I225" s="49" t="str">
        <f t="shared" si="7"/>
        <v>406BL1</v>
      </c>
      <c r="J225" s="49">
        <v>2</v>
      </c>
      <c r="K225" s="50" t="s">
        <v>1569</v>
      </c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</row>
    <row r="226" spans="1:55" ht="24" customHeight="1">
      <c r="A226" s="45">
        <v>407</v>
      </c>
      <c r="B226" s="61" t="s">
        <v>844</v>
      </c>
      <c r="C226" s="59" t="s">
        <v>30</v>
      </c>
      <c r="D226" s="48" t="s">
        <v>848</v>
      </c>
      <c r="E226" s="48" t="s">
        <v>10</v>
      </c>
      <c r="F226" s="48" t="s">
        <v>849</v>
      </c>
      <c r="G226" s="49">
        <v>1</v>
      </c>
      <c r="H226" s="43" t="str">
        <f t="shared" si="8"/>
        <v>BL3</v>
      </c>
      <c r="I226" s="49" t="str">
        <f t="shared" si="7"/>
        <v>407BL3</v>
      </c>
      <c r="J226" s="49">
        <v>1</v>
      </c>
      <c r="K226" s="50" t="s">
        <v>1570</v>
      </c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</row>
    <row r="227" spans="1:55" ht="24" customHeight="1">
      <c r="A227" s="45">
        <v>408</v>
      </c>
      <c r="B227" s="61" t="s">
        <v>844</v>
      </c>
      <c r="C227" s="59" t="s">
        <v>40</v>
      </c>
      <c r="D227" s="48" t="s">
        <v>845</v>
      </c>
      <c r="E227" s="48" t="s">
        <v>8</v>
      </c>
      <c r="F227" s="48" t="s">
        <v>846</v>
      </c>
      <c r="G227" s="49">
        <v>1</v>
      </c>
      <c r="H227" s="43" t="str">
        <f t="shared" si="8"/>
        <v>SAV</v>
      </c>
      <c r="I227" s="49" t="str">
        <f t="shared" si="7"/>
        <v>408SAV</v>
      </c>
      <c r="J227" s="49">
        <v>1</v>
      </c>
      <c r="K227" s="50" t="s">
        <v>1571</v>
      </c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</row>
    <row r="228" spans="1:55" ht="24" customHeight="1">
      <c r="A228" s="45">
        <v>409</v>
      </c>
      <c r="B228" s="61" t="s">
        <v>649</v>
      </c>
      <c r="C228" s="59" t="s">
        <v>9</v>
      </c>
      <c r="D228" s="48" t="s">
        <v>650</v>
      </c>
      <c r="E228" s="48" t="s">
        <v>373</v>
      </c>
      <c r="F228" s="48" t="s">
        <v>1350</v>
      </c>
      <c r="G228" s="49">
        <v>0</v>
      </c>
      <c r="H228" s="43" t="str">
        <f t="shared" si="8"/>
        <v>YL1</v>
      </c>
      <c r="I228" s="49" t="str">
        <f t="shared" si="7"/>
        <v>409YL1</v>
      </c>
      <c r="J228" s="49">
        <v>0</v>
      </c>
      <c r="K228" s="50" t="s">
        <v>1351</v>
      </c>
      <c r="L228" s="63" t="s">
        <v>1352</v>
      </c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</row>
    <row r="229" spans="1:55" ht="24" customHeight="1">
      <c r="A229" s="45">
        <v>410</v>
      </c>
      <c r="B229" s="61" t="s">
        <v>877</v>
      </c>
      <c r="C229" s="59" t="s">
        <v>6</v>
      </c>
      <c r="D229" s="48" t="s">
        <v>878</v>
      </c>
      <c r="E229" s="48" t="s">
        <v>10</v>
      </c>
      <c r="F229" s="48" t="s">
        <v>879</v>
      </c>
      <c r="G229" s="49">
        <v>1</v>
      </c>
      <c r="H229" s="43" t="str">
        <f t="shared" si="8"/>
        <v>BL1</v>
      </c>
      <c r="I229" s="49" t="str">
        <f t="shared" si="7"/>
        <v>410BL1</v>
      </c>
      <c r="J229" s="49">
        <v>1</v>
      </c>
      <c r="K229" s="50" t="s">
        <v>1572</v>
      </c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</row>
    <row r="230" spans="1:55" ht="24" customHeight="1">
      <c r="A230" s="45">
        <v>411</v>
      </c>
      <c r="B230" s="61" t="s">
        <v>718</v>
      </c>
      <c r="C230" s="59" t="s">
        <v>9</v>
      </c>
      <c r="D230" s="48"/>
      <c r="E230" s="48" t="s">
        <v>1353</v>
      </c>
      <c r="F230" s="48" t="s">
        <v>1354</v>
      </c>
      <c r="G230" s="49">
        <v>0</v>
      </c>
      <c r="H230" s="43" t="str">
        <f t="shared" si="8"/>
        <v>YL1</v>
      </c>
      <c r="I230" s="49" t="str">
        <f t="shared" si="7"/>
        <v>411YL1</v>
      </c>
      <c r="J230" s="49">
        <v>0</v>
      </c>
      <c r="K230" s="50" t="s">
        <v>1355</v>
      </c>
      <c r="L230" s="75" t="s">
        <v>1356</v>
      </c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</row>
    <row r="231" spans="1:55" ht="24" customHeight="1">
      <c r="A231" s="45">
        <v>412</v>
      </c>
      <c r="B231" s="64" t="s">
        <v>877</v>
      </c>
      <c r="C231" s="59" t="s">
        <v>9</v>
      </c>
      <c r="D231" s="48" t="s">
        <v>878</v>
      </c>
      <c r="E231" s="48" t="s">
        <v>10</v>
      </c>
      <c r="F231" s="48" t="s">
        <v>880</v>
      </c>
      <c r="G231" s="49">
        <v>1</v>
      </c>
      <c r="H231" s="43" t="str">
        <f t="shared" si="8"/>
        <v>YL1</v>
      </c>
      <c r="I231" s="49" t="str">
        <f t="shared" si="7"/>
        <v>412YL1</v>
      </c>
      <c r="J231" s="49">
        <v>1</v>
      </c>
      <c r="K231" s="50" t="s">
        <v>1573</v>
      </c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</row>
    <row r="232" spans="1:55" ht="24" customHeight="1">
      <c r="A232" s="45">
        <v>413</v>
      </c>
      <c r="B232" s="61" t="s">
        <v>881</v>
      </c>
      <c r="C232" s="59" t="s">
        <v>6</v>
      </c>
      <c r="D232" s="48"/>
      <c r="E232" s="48" t="s">
        <v>202</v>
      </c>
      <c r="F232" s="48" t="s">
        <v>884</v>
      </c>
      <c r="G232" s="49">
        <v>1</v>
      </c>
      <c r="H232" s="43" t="str">
        <f t="shared" si="8"/>
        <v>BL1</v>
      </c>
      <c r="I232" s="49" t="str">
        <f t="shared" si="7"/>
        <v>413BL1</v>
      </c>
      <c r="J232" s="49">
        <v>2</v>
      </c>
      <c r="K232" s="50" t="s">
        <v>1574</v>
      </c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</row>
    <row r="233" spans="1:55" ht="24" customHeight="1">
      <c r="A233" s="45">
        <v>414</v>
      </c>
      <c r="B233" s="61" t="s">
        <v>881</v>
      </c>
      <c r="C233" s="59" t="s">
        <v>40</v>
      </c>
      <c r="D233" s="48"/>
      <c r="E233" s="48" t="s">
        <v>202</v>
      </c>
      <c r="F233" s="48" t="s">
        <v>882</v>
      </c>
      <c r="G233" s="49">
        <v>1</v>
      </c>
      <c r="H233" s="43" t="str">
        <f t="shared" si="8"/>
        <v>SAV</v>
      </c>
      <c r="I233" s="49" t="str">
        <f t="shared" si="7"/>
        <v>414SAV</v>
      </c>
      <c r="J233" s="49">
        <v>1</v>
      </c>
      <c r="K233" s="50" t="s">
        <v>1575</v>
      </c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</row>
    <row r="234" spans="1:55" ht="24" customHeight="1">
      <c r="A234" s="45">
        <v>415</v>
      </c>
      <c r="B234" s="61" t="s">
        <v>881</v>
      </c>
      <c r="C234" s="59" t="s">
        <v>9</v>
      </c>
      <c r="D234" s="48"/>
      <c r="E234" s="48" t="s">
        <v>202</v>
      </c>
      <c r="F234" s="48" t="s">
        <v>883</v>
      </c>
      <c r="G234" s="49">
        <v>1</v>
      </c>
      <c r="H234" s="43" t="str">
        <f t="shared" si="8"/>
        <v>YL1</v>
      </c>
      <c r="I234" s="49" t="str">
        <f t="shared" si="7"/>
        <v>415YL1</v>
      </c>
      <c r="J234" s="49">
        <v>1</v>
      </c>
      <c r="K234" s="50" t="s">
        <v>1576</v>
      </c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</row>
    <row r="235" spans="1:55" ht="24" customHeight="1">
      <c r="A235" s="45">
        <v>416</v>
      </c>
      <c r="B235" s="61" t="s">
        <v>980</v>
      </c>
      <c r="C235" s="59" t="s">
        <v>6</v>
      </c>
      <c r="D235" s="48" t="s">
        <v>981</v>
      </c>
      <c r="E235" s="48" t="s">
        <v>8</v>
      </c>
      <c r="F235" s="48" t="s">
        <v>984</v>
      </c>
      <c r="G235" s="49">
        <v>1</v>
      </c>
      <c r="H235" s="43" t="str">
        <f t="shared" si="8"/>
        <v>BL1</v>
      </c>
      <c r="I235" s="49" t="str">
        <f t="shared" si="7"/>
        <v>416BL1</v>
      </c>
      <c r="J235" s="49">
        <v>2</v>
      </c>
      <c r="K235" s="50" t="s">
        <v>1577</v>
      </c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</row>
    <row r="236" spans="1:55" ht="24" customHeight="1">
      <c r="A236" s="45">
        <v>417</v>
      </c>
      <c r="B236" s="61" t="s">
        <v>980</v>
      </c>
      <c r="C236" s="59" t="s">
        <v>40</v>
      </c>
      <c r="D236" s="48" t="s">
        <v>986</v>
      </c>
      <c r="E236" s="48" t="s">
        <v>8</v>
      </c>
      <c r="F236" s="48" t="s">
        <v>990</v>
      </c>
      <c r="G236" s="49">
        <v>1</v>
      </c>
      <c r="H236" s="43" t="str">
        <f t="shared" si="8"/>
        <v>SAV</v>
      </c>
      <c r="I236" s="49" t="str">
        <f t="shared" si="7"/>
        <v>417SAV</v>
      </c>
      <c r="J236" s="49">
        <v>1</v>
      </c>
      <c r="K236" s="50" t="s">
        <v>1578</v>
      </c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</row>
    <row r="237" spans="1:55" ht="24" customHeight="1">
      <c r="A237" s="45">
        <v>418</v>
      </c>
      <c r="B237" s="61" t="s">
        <v>991</v>
      </c>
      <c r="C237" s="59" t="s">
        <v>40</v>
      </c>
      <c r="D237" s="48" t="s">
        <v>992</v>
      </c>
      <c r="E237" s="48" t="s">
        <v>8</v>
      </c>
      <c r="F237" s="48" t="s">
        <v>993</v>
      </c>
      <c r="G237" s="49">
        <v>1</v>
      </c>
      <c r="H237" s="43" t="str">
        <f t="shared" si="8"/>
        <v>SAV</v>
      </c>
      <c r="I237" s="49" t="str">
        <f t="shared" si="7"/>
        <v>418SAV</v>
      </c>
      <c r="J237" s="49">
        <v>1</v>
      </c>
      <c r="K237" s="50" t="s">
        <v>1579</v>
      </c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</row>
    <row r="238" spans="1:55" ht="24" customHeight="1">
      <c r="A238" s="45">
        <v>419</v>
      </c>
      <c r="B238" s="61" t="s">
        <v>995</v>
      </c>
      <c r="C238" s="59" t="s">
        <v>40</v>
      </c>
      <c r="D238" s="48" t="s">
        <v>996</v>
      </c>
      <c r="E238" s="48" t="s">
        <v>8</v>
      </c>
      <c r="F238" s="48" t="s">
        <v>997</v>
      </c>
      <c r="G238" s="49">
        <v>1</v>
      </c>
      <c r="H238" s="43" t="str">
        <f t="shared" si="8"/>
        <v>SAV</v>
      </c>
      <c r="I238" s="49" t="str">
        <f t="shared" si="7"/>
        <v>419SAV</v>
      </c>
      <c r="J238" s="49">
        <v>1</v>
      </c>
      <c r="K238" s="50" t="s">
        <v>1580</v>
      </c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</row>
    <row r="239" spans="1:55" ht="24" customHeight="1">
      <c r="A239" s="45">
        <v>420</v>
      </c>
      <c r="B239" s="51" t="s">
        <v>592</v>
      </c>
      <c r="C239" s="47" t="s">
        <v>17</v>
      </c>
      <c r="D239" s="48" t="s">
        <v>593</v>
      </c>
      <c r="E239" s="48" t="s">
        <v>37</v>
      </c>
      <c r="F239" s="48" t="s">
        <v>594</v>
      </c>
      <c r="G239" s="49">
        <v>1</v>
      </c>
      <c r="H239" s="43" t="str">
        <f t="shared" si="8"/>
        <v>BL1</v>
      </c>
      <c r="I239" s="49" t="str">
        <f t="shared" si="7"/>
        <v>420BL1</v>
      </c>
      <c r="J239" s="49">
        <v>1</v>
      </c>
      <c r="K239" s="50" t="s">
        <v>1581</v>
      </c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</row>
    <row r="240" spans="1:55" ht="24" customHeight="1">
      <c r="A240" s="45">
        <v>421</v>
      </c>
      <c r="B240" s="61" t="s">
        <v>733</v>
      </c>
      <c r="C240" s="59" t="s">
        <v>84</v>
      </c>
      <c r="D240" s="48"/>
      <c r="E240" s="48" t="s">
        <v>288</v>
      </c>
      <c r="F240" s="48" t="s">
        <v>734</v>
      </c>
      <c r="G240" s="49">
        <v>1</v>
      </c>
      <c r="H240" s="43" t="str">
        <f t="shared" si="8"/>
        <v>RL1</v>
      </c>
      <c r="I240" s="49" t="str">
        <f t="shared" si="7"/>
        <v>421RL1</v>
      </c>
      <c r="J240" s="49">
        <v>1</v>
      </c>
      <c r="K240" s="50" t="s">
        <v>1582</v>
      </c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</row>
    <row r="241" spans="1:55" ht="24" customHeight="1">
      <c r="A241" s="45">
        <v>422</v>
      </c>
      <c r="B241" s="51" t="s">
        <v>362</v>
      </c>
      <c r="C241" s="47" t="s">
        <v>6</v>
      </c>
      <c r="D241" s="52" t="s">
        <v>367</v>
      </c>
      <c r="E241" s="48" t="s">
        <v>10</v>
      </c>
      <c r="F241" s="52" t="s">
        <v>370</v>
      </c>
      <c r="G241" s="49">
        <v>1</v>
      </c>
      <c r="H241" s="43" t="str">
        <f t="shared" si="8"/>
        <v>BL1</v>
      </c>
      <c r="I241" s="49" t="str">
        <f t="shared" si="7"/>
        <v>422BL1</v>
      </c>
      <c r="J241" s="49">
        <v>1</v>
      </c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</row>
    <row r="242" spans="1:55" ht="24" customHeight="1">
      <c r="A242" s="45">
        <v>423</v>
      </c>
      <c r="B242" s="61" t="s">
        <v>377</v>
      </c>
      <c r="C242" s="47" t="s">
        <v>21</v>
      </c>
      <c r="D242" s="48" t="s">
        <v>378</v>
      </c>
      <c r="E242" s="48" t="s">
        <v>10</v>
      </c>
      <c r="F242" s="48" t="s">
        <v>379</v>
      </c>
      <c r="G242" s="49">
        <v>1</v>
      </c>
      <c r="H242" s="43" t="str">
        <f t="shared" si="8"/>
        <v>RL1</v>
      </c>
      <c r="I242" s="49" t="str">
        <f t="shared" si="7"/>
        <v>423RL1</v>
      </c>
      <c r="J242" s="49">
        <v>1</v>
      </c>
      <c r="K242" s="50" t="s">
        <v>1583</v>
      </c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</row>
    <row r="243" spans="1:55" ht="24" customHeight="1">
      <c r="A243" s="45">
        <v>424</v>
      </c>
      <c r="B243" s="61" t="s">
        <v>380</v>
      </c>
      <c r="C243" s="47" t="s">
        <v>21</v>
      </c>
      <c r="D243" s="48" t="s">
        <v>381</v>
      </c>
      <c r="E243" s="48" t="s">
        <v>10</v>
      </c>
      <c r="F243" s="48" t="s">
        <v>382</v>
      </c>
      <c r="G243" s="49">
        <v>1</v>
      </c>
      <c r="H243" s="43" t="str">
        <f t="shared" si="8"/>
        <v>RL1</v>
      </c>
      <c r="I243" s="49" t="str">
        <f t="shared" si="7"/>
        <v>424RL1</v>
      </c>
      <c r="J243" s="49">
        <v>1</v>
      </c>
      <c r="K243" s="50" t="s">
        <v>1584</v>
      </c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</row>
    <row r="244" spans="1:55" ht="24" customHeight="1">
      <c r="A244" s="45">
        <v>425</v>
      </c>
      <c r="B244" s="64" t="s">
        <v>386</v>
      </c>
      <c r="C244" s="47" t="s">
        <v>84</v>
      </c>
      <c r="D244" s="52" t="s">
        <v>387</v>
      </c>
      <c r="E244" s="52" t="s">
        <v>14</v>
      </c>
      <c r="F244" s="52" t="s">
        <v>388</v>
      </c>
      <c r="G244" s="49">
        <v>1</v>
      </c>
      <c r="H244" s="43" t="str">
        <f t="shared" si="8"/>
        <v>RL1</v>
      </c>
      <c r="I244" s="49" t="str">
        <f t="shared" si="7"/>
        <v>425RL1</v>
      </c>
      <c r="J244" s="49">
        <v>1</v>
      </c>
      <c r="K244" s="50" t="s">
        <v>1585</v>
      </c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</row>
    <row r="245" spans="1:55" ht="24" customHeight="1">
      <c r="A245" s="45">
        <v>426</v>
      </c>
      <c r="B245" s="61" t="s">
        <v>386</v>
      </c>
      <c r="C245" s="47" t="s">
        <v>40</v>
      </c>
      <c r="D245" s="52" t="s">
        <v>387</v>
      </c>
      <c r="E245" s="52" t="s">
        <v>14</v>
      </c>
      <c r="F245" s="52" t="s">
        <v>1334</v>
      </c>
      <c r="G245" s="49">
        <v>1</v>
      </c>
      <c r="H245" s="43" t="str">
        <f t="shared" si="8"/>
        <v>SAV</v>
      </c>
      <c r="I245" s="49" t="str">
        <f t="shared" si="7"/>
        <v>426SAV</v>
      </c>
      <c r="J245" s="49">
        <v>1</v>
      </c>
      <c r="K245" s="50" t="s">
        <v>1586</v>
      </c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</row>
    <row r="246" spans="1:55" ht="24" customHeight="1">
      <c r="A246" s="45">
        <v>427</v>
      </c>
      <c r="B246" s="61" t="s">
        <v>386</v>
      </c>
      <c r="C246" s="47" t="s">
        <v>9</v>
      </c>
      <c r="D246" s="52" t="s">
        <v>387</v>
      </c>
      <c r="E246" s="52" t="s">
        <v>10</v>
      </c>
      <c r="F246" s="52" t="s">
        <v>389</v>
      </c>
      <c r="G246" s="49">
        <v>1</v>
      </c>
      <c r="H246" s="43" t="str">
        <f t="shared" si="8"/>
        <v>YL1</v>
      </c>
      <c r="I246" s="49" t="str">
        <f t="shared" si="7"/>
        <v>427YL1</v>
      </c>
      <c r="J246" s="49">
        <v>1</v>
      </c>
      <c r="K246" s="50" t="s">
        <v>1587</v>
      </c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</row>
    <row r="247" spans="1:55" ht="24" customHeight="1">
      <c r="A247" s="45">
        <v>428</v>
      </c>
      <c r="B247" s="51" t="s">
        <v>96</v>
      </c>
      <c r="C247" s="47" t="s">
        <v>356</v>
      </c>
      <c r="D247" s="52" t="s">
        <v>97</v>
      </c>
      <c r="E247" s="52" t="s">
        <v>8</v>
      </c>
      <c r="F247" s="52" t="s">
        <v>98</v>
      </c>
      <c r="G247" s="49">
        <v>1</v>
      </c>
      <c r="H247" s="43" t="str">
        <f t="shared" si="8"/>
        <v>UV7</v>
      </c>
      <c r="I247" s="49" t="str">
        <f t="shared" si="7"/>
        <v>428UV7</v>
      </c>
      <c r="J247" s="49">
        <v>1</v>
      </c>
      <c r="K247" s="50" t="s">
        <v>1588</v>
      </c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</row>
    <row r="248" spans="1:55" ht="24" customHeight="1">
      <c r="A248" s="45">
        <v>429</v>
      </c>
      <c r="B248" s="51" t="s">
        <v>109</v>
      </c>
      <c r="C248" s="47" t="s">
        <v>6</v>
      </c>
      <c r="D248" s="52" t="s">
        <v>112</v>
      </c>
      <c r="E248" s="52" t="s">
        <v>8</v>
      </c>
      <c r="F248" s="52">
        <v>553801</v>
      </c>
      <c r="G248" s="49">
        <v>1</v>
      </c>
      <c r="H248" s="43" t="str">
        <f t="shared" si="8"/>
        <v>BL1</v>
      </c>
      <c r="I248" s="49" t="str">
        <f t="shared" si="7"/>
        <v>429BL1</v>
      </c>
      <c r="J248" s="49">
        <v>1</v>
      </c>
      <c r="K248" s="50" t="s">
        <v>1589</v>
      </c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</row>
    <row r="249" spans="1:55" ht="24" customHeight="1">
      <c r="A249" s="45">
        <v>430</v>
      </c>
      <c r="B249" s="51" t="s">
        <v>401</v>
      </c>
      <c r="C249" s="47" t="s">
        <v>30</v>
      </c>
      <c r="D249" s="52" t="s">
        <v>403</v>
      </c>
      <c r="E249" s="52" t="s">
        <v>14</v>
      </c>
      <c r="F249" s="52" t="s">
        <v>407</v>
      </c>
      <c r="G249" s="49">
        <v>1</v>
      </c>
      <c r="H249" s="43" t="str">
        <f t="shared" si="8"/>
        <v>BL3</v>
      </c>
      <c r="I249" s="49" t="str">
        <f t="shared" si="7"/>
        <v>430BL3</v>
      </c>
      <c r="J249" s="49">
        <v>1</v>
      </c>
      <c r="K249" s="50" t="s">
        <v>1590</v>
      </c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</row>
    <row r="250" spans="1:55" ht="24" customHeight="1">
      <c r="A250" s="45">
        <v>431</v>
      </c>
      <c r="B250" s="51" t="s">
        <v>408</v>
      </c>
      <c r="C250" s="47" t="s">
        <v>40</v>
      </c>
      <c r="D250" s="52" t="s">
        <v>409</v>
      </c>
      <c r="E250" s="52" t="s">
        <v>10</v>
      </c>
      <c r="F250" s="52" t="s">
        <v>410</v>
      </c>
      <c r="G250" s="49">
        <v>1</v>
      </c>
      <c r="H250" s="43" t="str">
        <f t="shared" si="8"/>
        <v>SAV</v>
      </c>
      <c r="I250" s="49" t="str">
        <f t="shared" si="7"/>
        <v>431SAV</v>
      </c>
      <c r="J250" s="49">
        <v>1</v>
      </c>
      <c r="K250" s="50" t="s">
        <v>1591</v>
      </c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</row>
    <row r="251" spans="1:55" ht="24" customHeight="1">
      <c r="A251" s="45">
        <v>432</v>
      </c>
      <c r="B251" s="51" t="s">
        <v>408</v>
      </c>
      <c r="C251" s="47" t="s">
        <v>9</v>
      </c>
      <c r="D251" s="52" t="s">
        <v>412</v>
      </c>
      <c r="E251" s="52" t="s">
        <v>8</v>
      </c>
      <c r="F251" s="52" t="s">
        <v>413</v>
      </c>
      <c r="G251" s="49">
        <v>1</v>
      </c>
      <c r="H251" s="43" t="str">
        <f t="shared" si="8"/>
        <v>YL1</v>
      </c>
      <c r="I251" s="49" t="str">
        <f t="shared" si="7"/>
        <v>432YL1</v>
      </c>
      <c r="J251" s="49">
        <v>1</v>
      </c>
      <c r="K251" s="50" t="s">
        <v>1592</v>
      </c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</row>
    <row r="252" spans="1:55" ht="24" customHeight="1">
      <c r="A252" s="45">
        <v>433</v>
      </c>
      <c r="B252" s="51" t="s">
        <v>429</v>
      </c>
      <c r="C252" s="47" t="s">
        <v>9</v>
      </c>
      <c r="D252" s="52" t="s">
        <v>433</v>
      </c>
      <c r="E252" s="52" t="s">
        <v>10</v>
      </c>
      <c r="F252" s="52" t="s">
        <v>434</v>
      </c>
      <c r="G252" s="49">
        <v>1</v>
      </c>
      <c r="H252" s="43" t="str">
        <f t="shared" si="8"/>
        <v>YL1</v>
      </c>
      <c r="I252" s="49" t="str">
        <f t="shared" si="7"/>
        <v>433YL1</v>
      </c>
      <c r="J252" s="49">
        <v>2</v>
      </c>
      <c r="K252" s="50" t="s">
        <v>1593</v>
      </c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</row>
    <row r="253" spans="1:55" ht="24" customHeight="1">
      <c r="A253" s="45">
        <v>434</v>
      </c>
      <c r="B253" s="58" t="s">
        <v>708</v>
      </c>
      <c r="C253" s="59" t="s">
        <v>57</v>
      </c>
      <c r="D253" s="60" t="s">
        <v>709</v>
      </c>
      <c r="E253" s="60" t="s">
        <v>10</v>
      </c>
      <c r="F253" s="60">
        <v>126516</v>
      </c>
      <c r="G253" s="49">
        <v>1</v>
      </c>
      <c r="H253" s="43" t="str">
        <f t="shared" si="8"/>
        <v>YL5</v>
      </c>
      <c r="I253" s="49" t="str">
        <f t="shared" si="7"/>
        <v>434YL5</v>
      </c>
      <c r="J253" s="49">
        <v>2</v>
      </c>
      <c r="K253" s="50" t="s">
        <v>1594</v>
      </c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</row>
    <row r="254" spans="1:55" ht="24" customHeight="1">
      <c r="A254" s="45">
        <v>435</v>
      </c>
      <c r="B254" s="58" t="s">
        <v>714</v>
      </c>
      <c r="C254" s="59" t="s">
        <v>6</v>
      </c>
      <c r="D254" s="60" t="s">
        <v>715</v>
      </c>
      <c r="E254" s="60" t="s">
        <v>8</v>
      </c>
      <c r="F254" s="60">
        <v>551967</v>
      </c>
      <c r="G254" s="49">
        <v>1</v>
      </c>
      <c r="H254" s="43" t="str">
        <f t="shared" si="8"/>
        <v>BL1</v>
      </c>
      <c r="I254" s="49" t="str">
        <f t="shared" si="7"/>
        <v>435BL1</v>
      </c>
      <c r="J254" s="49">
        <v>1</v>
      </c>
      <c r="K254" s="50" t="s">
        <v>1595</v>
      </c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</row>
    <row r="255" spans="1:55" ht="24" customHeight="1">
      <c r="A255" s="45">
        <v>436</v>
      </c>
      <c r="B255" s="58" t="s">
        <v>714</v>
      </c>
      <c r="C255" s="47" t="s">
        <v>17</v>
      </c>
      <c r="D255" s="48" t="s">
        <v>716</v>
      </c>
      <c r="E255" s="48" t="s">
        <v>37</v>
      </c>
      <c r="F255" s="48" t="s">
        <v>717</v>
      </c>
      <c r="G255" s="49">
        <v>1</v>
      </c>
      <c r="H255" s="43" t="str">
        <f t="shared" si="8"/>
        <v>BL1</v>
      </c>
      <c r="I255" s="49" t="str">
        <f t="shared" si="7"/>
        <v>436BL1</v>
      </c>
      <c r="J255" s="49">
        <v>1</v>
      </c>
      <c r="K255" s="50" t="s">
        <v>1596</v>
      </c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</row>
    <row r="256" spans="1:55" ht="24" customHeight="1">
      <c r="A256" s="45">
        <v>437</v>
      </c>
      <c r="B256" s="58" t="s">
        <v>714</v>
      </c>
      <c r="C256" s="59" t="s">
        <v>9</v>
      </c>
      <c r="D256" s="60"/>
      <c r="E256" s="60" t="s">
        <v>8</v>
      </c>
      <c r="F256" s="60">
        <v>551966</v>
      </c>
      <c r="G256" s="49">
        <v>1</v>
      </c>
      <c r="H256" s="43" t="str">
        <f t="shared" ref="H256:H287" si="9">_xlfn.IFNA(VLOOKUP(C256,$N$2:$O$1048576,2,FALSE),"ASK")</f>
        <v>YL1</v>
      </c>
      <c r="I256" s="49" t="str">
        <f t="shared" si="7"/>
        <v>437YL1</v>
      </c>
      <c r="J256" s="49">
        <v>1</v>
      </c>
      <c r="K256" s="50" t="s">
        <v>1597</v>
      </c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</row>
    <row r="257" spans="1:55" ht="24" customHeight="1">
      <c r="A257" s="45">
        <v>438</v>
      </c>
      <c r="B257" s="61" t="s">
        <v>718</v>
      </c>
      <c r="C257" s="59" t="s">
        <v>40</v>
      </c>
      <c r="D257" s="60" t="s">
        <v>721</v>
      </c>
      <c r="E257" s="60" t="s">
        <v>140</v>
      </c>
      <c r="F257" s="60">
        <v>624008</v>
      </c>
      <c r="G257" s="49">
        <v>1</v>
      </c>
      <c r="H257" s="43" t="str">
        <f t="shared" si="9"/>
        <v>SAV</v>
      </c>
      <c r="I257" s="49" t="str">
        <f t="shared" si="7"/>
        <v>438SAV</v>
      </c>
      <c r="J257" s="49">
        <v>2</v>
      </c>
      <c r="K257" s="50" t="s">
        <v>1598</v>
      </c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</row>
    <row r="258" spans="1:55" ht="24" customHeight="1">
      <c r="A258" s="45">
        <v>439</v>
      </c>
      <c r="B258" s="51" t="s">
        <v>122</v>
      </c>
      <c r="C258" s="47" t="s">
        <v>64</v>
      </c>
      <c r="D258" s="52" t="s">
        <v>124</v>
      </c>
      <c r="E258" s="52" t="s">
        <v>14</v>
      </c>
      <c r="F258" s="52" t="s">
        <v>137</v>
      </c>
      <c r="G258" s="49">
        <v>1</v>
      </c>
      <c r="H258" s="43" t="str">
        <f t="shared" si="9"/>
        <v>VL1</v>
      </c>
      <c r="I258" s="49" t="str">
        <f t="shared" si="7"/>
        <v>439VL1</v>
      </c>
      <c r="J258" s="49">
        <v>1</v>
      </c>
      <c r="K258" s="50" t="s">
        <v>1599</v>
      </c>
      <c r="L258" s="62" t="s">
        <v>1865</v>
      </c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</row>
    <row r="259" spans="1:55" ht="24" customHeight="1">
      <c r="A259" s="45">
        <v>440</v>
      </c>
      <c r="B259" s="61" t="s">
        <v>450</v>
      </c>
      <c r="C259" s="47" t="s">
        <v>1233</v>
      </c>
      <c r="D259" s="48" t="s">
        <v>451</v>
      </c>
      <c r="E259" s="48" t="s">
        <v>10</v>
      </c>
      <c r="F259" s="48" t="s">
        <v>452</v>
      </c>
      <c r="G259" s="49">
        <v>1</v>
      </c>
      <c r="H259" s="43" t="str">
        <f t="shared" si="9"/>
        <v>VL5</v>
      </c>
      <c r="I259" s="49" t="str">
        <f t="shared" si="7"/>
        <v>440VL5</v>
      </c>
      <c r="J259" s="49">
        <v>1</v>
      </c>
      <c r="K259" s="50" t="s">
        <v>1600</v>
      </c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</row>
    <row r="260" spans="1:55" ht="24" customHeight="1">
      <c r="A260" s="45">
        <v>441</v>
      </c>
      <c r="B260" s="58" t="s">
        <v>744</v>
      </c>
      <c r="C260" s="47" t="s">
        <v>17</v>
      </c>
      <c r="D260" s="48" t="s">
        <v>745</v>
      </c>
      <c r="E260" s="48" t="s">
        <v>288</v>
      </c>
      <c r="F260" s="48" t="s">
        <v>746</v>
      </c>
      <c r="G260" s="49">
        <v>1</v>
      </c>
      <c r="H260" s="43" t="str">
        <f t="shared" si="9"/>
        <v>BL1</v>
      </c>
      <c r="I260" s="49" t="str">
        <f t="shared" si="7"/>
        <v>441BL1</v>
      </c>
      <c r="J260" s="49">
        <v>1</v>
      </c>
      <c r="K260" s="50" t="s">
        <v>1601</v>
      </c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</row>
    <row r="261" spans="1:55" ht="24" customHeight="1">
      <c r="A261" s="45">
        <v>442</v>
      </c>
      <c r="B261" s="58" t="s">
        <v>744</v>
      </c>
      <c r="C261" s="47" t="s">
        <v>1230</v>
      </c>
      <c r="D261" s="60" t="s">
        <v>747</v>
      </c>
      <c r="E261" s="60" t="s">
        <v>10</v>
      </c>
      <c r="F261" s="60">
        <v>129818</v>
      </c>
      <c r="G261" s="49">
        <v>1</v>
      </c>
      <c r="H261" s="43" t="str">
        <f t="shared" si="9"/>
        <v>VL1</v>
      </c>
      <c r="I261" s="49" t="str">
        <f t="shared" si="7"/>
        <v>442VL1</v>
      </c>
      <c r="J261" s="49">
        <v>1</v>
      </c>
      <c r="K261" s="50" t="s">
        <v>1602</v>
      </c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</row>
    <row r="262" spans="1:55" ht="24" customHeight="1">
      <c r="A262" s="45">
        <v>443</v>
      </c>
      <c r="B262" s="58" t="s">
        <v>744</v>
      </c>
      <c r="C262" s="47" t="s">
        <v>23</v>
      </c>
      <c r="D262" s="60">
        <v>140706</v>
      </c>
      <c r="E262" s="60" t="s">
        <v>8</v>
      </c>
      <c r="F262" s="60">
        <v>747832</v>
      </c>
      <c r="G262" s="49">
        <v>1</v>
      </c>
      <c r="H262" s="43" t="str">
        <f t="shared" si="9"/>
        <v>VL2</v>
      </c>
      <c r="I262" s="49" t="str">
        <f t="shared" si="7"/>
        <v>443VL2</v>
      </c>
      <c r="J262" s="49">
        <v>2</v>
      </c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</row>
    <row r="263" spans="1:55" ht="24" customHeight="1">
      <c r="A263" s="45">
        <v>444</v>
      </c>
      <c r="B263" s="58" t="s">
        <v>748</v>
      </c>
      <c r="C263" s="47" t="s">
        <v>17</v>
      </c>
      <c r="D263" s="48" t="s">
        <v>749</v>
      </c>
      <c r="E263" s="48" t="s">
        <v>10</v>
      </c>
      <c r="F263" s="48" t="s">
        <v>752</v>
      </c>
      <c r="G263" s="49">
        <v>1</v>
      </c>
      <c r="H263" s="43" t="str">
        <f t="shared" si="9"/>
        <v>BL1</v>
      </c>
      <c r="I263" s="49" t="str">
        <f t="shared" si="7"/>
        <v>444BL1</v>
      </c>
      <c r="J263" s="49">
        <v>1</v>
      </c>
      <c r="K263" s="50" t="s">
        <v>1603</v>
      </c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</row>
    <row r="264" spans="1:55" ht="24" customHeight="1">
      <c r="A264" s="45">
        <v>445</v>
      </c>
      <c r="B264" s="58" t="s">
        <v>748</v>
      </c>
      <c r="C264" s="59" t="s">
        <v>30</v>
      </c>
      <c r="D264" s="60" t="s">
        <v>749</v>
      </c>
      <c r="E264" s="60" t="s">
        <v>14</v>
      </c>
      <c r="F264" s="60" t="s">
        <v>750</v>
      </c>
      <c r="G264" s="49">
        <v>1</v>
      </c>
      <c r="H264" s="43" t="str">
        <f t="shared" si="9"/>
        <v>BL3</v>
      </c>
      <c r="I264" s="49" t="str">
        <f t="shared" si="7"/>
        <v>445BL3</v>
      </c>
      <c r="J264" s="49">
        <v>1</v>
      </c>
      <c r="K264" s="50" t="s">
        <v>1604</v>
      </c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</row>
    <row r="265" spans="1:55" ht="24" customHeight="1">
      <c r="A265" s="45">
        <v>446</v>
      </c>
      <c r="B265" s="58" t="s">
        <v>748</v>
      </c>
      <c r="C265" s="47" t="s">
        <v>226</v>
      </c>
      <c r="D265" s="60" t="s">
        <v>749</v>
      </c>
      <c r="E265" s="48" t="s">
        <v>37</v>
      </c>
      <c r="F265" s="48" t="s">
        <v>754</v>
      </c>
      <c r="G265" s="49">
        <v>1</v>
      </c>
      <c r="H265" s="43" t="str">
        <f t="shared" si="9"/>
        <v>RL3</v>
      </c>
      <c r="I265" s="49" t="str">
        <f t="shared" si="7"/>
        <v>446RL3</v>
      </c>
      <c r="J265" s="49">
        <v>1</v>
      </c>
      <c r="K265" s="50" t="s">
        <v>1605</v>
      </c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</row>
    <row r="266" spans="1:55" ht="24" customHeight="1">
      <c r="A266" s="45">
        <v>447</v>
      </c>
      <c r="B266" s="58" t="s">
        <v>748</v>
      </c>
      <c r="C266" s="59" t="s">
        <v>40</v>
      </c>
      <c r="D266" s="60" t="s">
        <v>749</v>
      </c>
      <c r="E266" s="60" t="s">
        <v>14</v>
      </c>
      <c r="F266" s="60" t="s">
        <v>753</v>
      </c>
      <c r="G266" s="49">
        <v>1</v>
      </c>
      <c r="H266" s="43" t="str">
        <f t="shared" si="9"/>
        <v>SAV</v>
      </c>
      <c r="I266" s="49" t="str">
        <f t="shared" si="7"/>
        <v>447SAV</v>
      </c>
      <c r="J266" s="49">
        <v>1</v>
      </c>
      <c r="K266" s="50" t="s">
        <v>1606</v>
      </c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</row>
    <row r="267" spans="1:55" ht="24" customHeight="1">
      <c r="A267" s="45">
        <v>448</v>
      </c>
      <c r="B267" s="58" t="s">
        <v>748</v>
      </c>
      <c r="C267" s="59" t="s">
        <v>57</v>
      </c>
      <c r="D267" s="60" t="s">
        <v>749</v>
      </c>
      <c r="E267" s="60" t="s">
        <v>14</v>
      </c>
      <c r="F267" s="60" t="s">
        <v>751</v>
      </c>
      <c r="G267" s="49">
        <v>1</v>
      </c>
      <c r="H267" s="43" t="str">
        <f t="shared" si="9"/>
        <v>YL5</v>
      </c>
      <c r="I267" s="49" t="str">
        <f t="shared" si="7"/>
        <v>448YL5</v>
      </c>
      <c r="J267" s="49">
        <v>1</v>
      </c>
      <c r="K267" s="50" t="s">
        <v>1607</v>
      </c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</row>
    <row r="268" spans="1:55" ht="24" customHeight="1">
      <c r="A268" s="45">
        <v>449</v>
      </c>
      <c r="B268" s="61" t="s">
        <v>1267</v>
      </c>
      <c r="C268" s="47" t="s">
        <v>57</v>
      </c>
      <c r="D268" s="48" t="s">
        <v>453</v>
      </c>
      <c r="E268" s="48" t="s">
        <v>10</v>
      </c>
      <c r="F268" s="48" t="s">
        <v>454</v>
      </c>
      <c r="G268" s="49">
        <v>1</v>
      </c>
      <c r="H268" s="43" t="str">
        <f t="shared" si="9"/>
        <v>YL5</v>
      </c>
      <c r="I268" s="49" t="str">
        <f t="shared" si="7"/>
        <v>449YL5</v>
      </c>
      <c r="J268" s="49">
        <v>1</v>
      </c>
      <c r="K268" s="50" t="s">
        <v>1608</v>
      </c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</row>
    <row r="269" spans="1:55" ht="24" customHeight="1">
      <c r="A269" s="45">
        <v>450</v>
      </c>
      <c r="B269" s="64" t="s">
        <v>458</v>
      </c>
      <c r="C269" s="47" t="s">
        <v>21</v>
      </c>
      <c r="D269" s="52" t="s">
        <v>464</v>
      </c>
      <c r="E269" s="52" t="s">
        <v>14</v>
      </c>
      <c r="F269" s="52" t="s">
        <v>465</v>
      </c>
      <c r="G269" s="49">
        <v>1</v>
      </c>
      <c r="H269" s="43" t="str">
        <f t="shared" si="9"/>
        <v>RL1</v>
      </c>
      <c r="I269" s="49" t="str">
        <f t="shared" si="7"/>
        <v>450RL1</v>
      </c>
      <c r="J269" s="49">
        <v>1</v>
      </c>
      <c r="K269" s="50" t="s">
        <v>1609</v>
      </c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</row>
    <row r="270" spans="1:55" ht="24" customHeight="1">
      <c r="A270" s="45">
        <v>451</v>
      </c>
      <c r="B270" s="64" t="s">
        <v>458</v>
      </c>
      <c r="C270" s="47" t="s">
        <v>9</v>
      </c>
      <c r="D270" s="48" t="s">
        <v>459</v>
      </c>
      <c r="E270" s="48" t="s">
        <v>10</v>
      </c>
      <c r="F270" s="48" t="s">
        <v>460</v>
      </c>
      <c r="G270" s="49">
        <v>1</v>
      </c>
      <c r="H270" s="43" t="str">
        <f t="shared" si="9"/>
        <v>YL1</v>
      </c>
      <c r="I270" s="49" t="str">
        <f t="shared" si="7"/>
        <v>451YL1</v>
      </c>
      <c r="J270" s="49">
        <v>1</v>
      </c>
      <c r="K270" s="50" t="s">
        <v>1610</v>
      </c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</row>
    <row r="271" spans="1:55" ht="24" customHeight="1">
      <c r="A271" s="45">
        <v>452</v>
      </c>
      <c r="B271" s="61" t="s">
        <v>466</v>
      </c>
      <c r="C271" s="47" t="s">
        <v>21</v>
      </c>
      <c r="D271" s="48" t="s">
        <v>467</v>
      </c>
      <c r="E271" s="48" t="s">
        <v>14</v>
      </c>
      <c r="F271" s="48" t="s">
        <v>468</v>
      </c>
      <c r="G271" s="49">
        <v>1</v>
      </c>
      <c r="H271" s="43" t="str">
        <f t="shared" si="9"/>
        <v>RL1</v>
      </c>
      <c r="I271" s="49" t="str">
        <f t="shared" si="7"/>
        <v>452RL1</v>
      </c>
      <c r="J271" s="49">
        <v>1</v>
      </c>
      <c r="K271" s="50" t="s">
        <v>1612</v>
      </c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</row>
    <row r="272" spans="1:55" ht="24" customHeight="1">
      <c r="A272" s="45">
        <v>453</v>
      </c>
      <c r="B272" s="51" t="s">
        <v>142</v>
      </c>
      <c r="C272" s="47" t="s">
        <v>40</v>
      </c>
      <c r="D272" s="52" t="s">
        <v>143</v>
      </c>
      <c r="E272" s="52" t="s">
        <v>14</v>
      </c>
      <c r="F272" s="52" t="s">
        <v>144</v>
      </c>
      <c r="G272" s="49">
        <v>1</v>
      </c>
      <c r="H272" s="43" t="str">
        <f t="shared" si="9"/>
        <v>SAV</v>
      </c>
      <c r="I272" s="49" t="str">
        <f t="shared" si="7"/>
        <v>453SAV</v>
      </c>
      <c r="J272" s="49">
        <v>3</v>
      </c>
      <c r="K272" s="50" t="s">
        <v>1611</v>
      </c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</row>
    <row r="273" spans="1:55" ht="24" customHeight="1">
      <c r="A273" s="45">
        <v>454</v>
      </c>
      <c r="B273" s="51" t="s">
        <v>142</v>
      </c>
      <c r="C273" s="47" t="s">
        <v>9</v>
      </c>
      <c r="D273" s="52" t="s">
        <v>145</v>
      </c>
      <c r="E273" s="52" t="s">
        <v>8</v>
      </c>
      <c r="F273" s="52">
        <v>552957</v>
      </c>
      <c r="G273" s="49">
        <v>1</v>
      </c>
      <c r="H273" s="43" t="str">
        <f t="shared" si="9"/>
        <v>YL1</v>
      </c>
      <c r="I273" s="49" t="str">
        <f t="shared" si="7"/>
        <v>454YL1</v>
      </c>
      <c r="J273" s="49">
        <v>2</v>
      </c>
      <c r="K273" s="50" t="s">
        <v>1613</v>
      </c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</row>
    <row r="274" spans="1:55" ht="24" customHeight="1">
      <c r="A274" s="45">
        <v>455</v>
      </c>
      <c r="B274" s="51" t="s">
        <v>469</v>
      </c>
      <c r="C274" s="47" t="s">
        <v>84</v>
      </c>
      <c r="D274" s="52" t="s">
        <v>470</v>
      </c>
      <c r="E274" s="48" t="s">
        <v>14</v>
      </c>
      <c r="F274" s="52" t="s">
        <v>471</v>
      </c>
      <c r="G274" s="49">
        <v>1</v>
      </c>
      <c r="H274" s="43" t="str">
        <f t="shared" si="9"/>
        <v>RL1</v>
      </c>
      <c r="I274" s="49" t="str">
        <f t="shared" si="7"/>
        <v>455RL1</v>
      </c>
      <c r="J274" s="49">
        <v>2</v>
      </c>
      <c r="K274" s="50" t="s">
        <v>1614</v>
      </c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</row>
    <row r="275" spans="1:55" ht="24" customHeight="1">
      <c r="A275" s="45">
        <v>456</v>
      </c>
      <c r="B275" s="51" t="s">
        <v>153</v>
      </c>
      <c r="C275" s="47" t="s">
        <v>84</v>
      </c>
      <c r="D275" s="52" t="s">
        <v>155</v>
      </c>
      <c r="E275" s="52" t="s">
        <v>8</v>
      </c>
      <c r="F275" s="52">
        <v>557192</v>
      </c>
      <c r="G275" s="49">
        <v>1</v>
      </c>
      <c r="H275" s="43" t="str">
        <f t="shared" si="9"/>
        <v>RL1</v>
      </c>
      <c r="I275" s="49" t="str">
        <f t="shared" si="7"/>
        <v>456RL1</v>
      </c>
      <c r="J275" s="49">
        <v>1</v>
      </c>
      <c r="K275" s="50" t="s">
        <v>1615</v>
      </c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</row>
    <row r="276" spans="1:55" ht="24" customHeight="1">
      <c r="A276" s="45">
        <v>457</v>
      </c>
      <c r="B276" s="51" t="s">
        <v>1268</v>
      </c>
      <c r="C276" s="47" t="s">
        <v>6</v>
      </c>
      <c r="D276" s="48" t="s">
        <v>485</v>
      </c>
      <c r="E276" s="48" t="s">
        <v>14</v>
      </c>
      <c r="F276" s="48" t="s">
        <v>486</v>
      </c>
      <c r="G276" s="49">
        <v>1</v>
      </c>
      <c r="H276" s="43" t="str">
        <f t="shared" si="9"/>
        <v>BL1</v>
      </c>
      <c r="I276" s="49" t="str">
        <f t="shared" si="7"/>
        <v>457BL1</v>
      </c>
      <c r="J276" s="49">
        <v>1</v>
      </c>
      <c r="K276" s="50" t="s">
        <v>1616</v>
      </c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</row>
    <row r="277" spans="1:55" ht="24" customHeight="1">
      <c r="A277" s="45">
        <v>458</v>
      </c>
      <c r="B277" s="51" t="s">
        <v>1268</v>
      </c>
      <c r="C277" s="47" t="s">
        <v>30</v>
      </c>
      <c r="D277" s="52" t="s">
        <v>482</v>
      </c>
      <c r="E277" s="52" t="s">
        <v>10</v>
      </c>
      <c r="F277" s="52" t="s">
        <v>487</v>
      </c>
      <c r="G277" s="49">
        <v>1</v>
      </c>
      <c r="H277" s="43" t="str">
        <f t="shared" si="9"/>
        <v>BL3</v>
      </c>
      <c r="I277" s="49" t="str">
        <f t="shared" si="7"/>
        <v>458BL3</v>
      </c>
      <c r="J277" s="49">
        <v>1</v>
      </c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</row>
    <row r="278" spans="1:55" ht="24" customHeight="1">
      <c r="A278" s="45">
        <v>459</v>
      </c>
      <c r="B278" s="51" t="s">
        <v>1268</v>
      </c>
      <c r="C278" s="47" t="s">
        <v>57</v>
      </c>
      <c r="D278" s="52" t="s">
        <v>482</v>
      </c>
      <c r="E278" s="52" t="s">
        <v>10</v>
      </c>
      <c r="F278" s="52" t="s">
        <v>484</v>
      </c>
      <c r="G278" s="49">
        <v>1</v>
      </c>
      <c r="H278" s="43" t="str">
        <f t="shared" si="9"/>
        <v>YL5</v>
      </c>
      <c r="I278" s="49" t="str">
        <f t="shared" si="7"/>
        <v>459YL5</v>
      </c>
      <c r="J278" s="49">
        <v>1</v>
      </c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</row>
    <row r="279" spans="1:55" ht="24" customHeight="1">
      <c r="A279" s="45">
        <v>460</v>
      </c>
      <c r="B279" s="61" t="s">
        <v>1318</v>
      </c>
      <c r="C279" s="47" t="s">
        <v>57</v>
      </c>
      <c r="D279" s="48" t="s">
        <v>488</v>
      </c>
      <c r="E279" s="48" t="s">
        <v>10</v>
      </c>
      <c r="F279" s="48" t="s">
        <v>490</v>
      </c>
      <c r="G279" s="49">
        <v>1</v>
      </c>
      <c r="H279" s="43" t="str">
        <f t="shared" si="9"/>
        <v>YL5</v>
      </c>
      <c r="I279" s="49" t="str">
        <f t="shared" ref="I279:I342" si="10">_xlfn.CONCAT(A279,H279)</f>
        <v>460YL5</v>
      </c>
      <c r="J279" s="49">
        <v>1</v>
      </c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</row>
    <row r="280" spans="1:55" ht="24" customHeight="1">
      <c r="A280" s="45">
        <v>461</v>
      </c>
      <c r="B280" s="53" t="s">
        <v>497</v>
      </c>
      <c r="C280" s="47" t="s">
        <v>501</v>
      </c>
      <c r="D280" s="52" t="s">
        <v>499</v>
      </c>
      <c r="E280" s="52" t="s">
        <v>62</v>
      </c>
      <c r="F280" s="52" t="s">
        <v>502</v>
      </c>
      <c r="G280" s="49">
        <v>1</v>
      </c>
      <c r="H280" s="43" t="str">
        <f t="shared" si="9"/>
        <v>BL1</v>
      </c>
      <c r="I280" s="49" t="str">
        <f t="shared" si="10"/>
        <v>461BL1</v>
      </c>
      <c r="J280" s="49">
        <v>1</v>
      </c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</row>
    <row r="281" spans="1:55" ht="24" customHeight="1">
      <c r="A281" s="45">
        <v>462</v>
      </c>
      <c r="B281" s="53" t="s">
        <v>16</v>
      </c>
      <c r="C281" s="47" t="s">
        <v>128</v>
      </c>
      <c r="D281" s="52" t="s">
        <v>24</v>
      </c>
      <c r="E281" s="52" t="s">
        <v>10</v>
      </c>
      <c r="F281" s="52" t="s">
        <v>27</v>
      </c>
      <c r="G281" s="49">
        <v>1</v>
      </c>
      <c r="H281" s="43" t="str">
        <f t="shared" si="9"/>
        <v>RL2</v>
      </c>
      <c r="I281" s="49" t="str">
        <f t="shared" si="10"/>
        <v>462RL2</v>
      </c>
      <c r="J281" s="49">
        <v>1</v>
      </c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</row>
    <row r="282" spans="1:55" ht="24" customHeight="1">
      <c r="A282" s="45">
        <v>463</v>
      </c>
      <c r="B282" s="53" t="s">
        <v>16</v>
      </c>
      <c r="C282" s="47" t="s">
        <v>23</v>
      </c>
      <c r="D282" s="52" t="s">
        <v>24</v>
      </c>
      <c r="E282" s="52" t="s">
        <v>25</v>
      </c>
      <c r="F282" s="52" t="s">
        <v>26</v>
      </c>
      <c r="G282" s="49">
        <v>1</v>
      </c>
      <c r="H282" s="43" t="str">
        <f t="shared" si="9"/>
        <v>VL2</v>
      </c>
      <c r="I282" s="49" t="str">
        <f t="shared" si="10"/>
        <v>463VL2</v>
      </c>
      <c r="J282" s="49">
        <v>2</v>
      </c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</row>
    <row r="283" spans="1:55" ht="24" customHeight="1">
      <c r="A283" s="45">
        <v>464</v>
      </c>
      <c r="B283" s="61" t="s">
        <v>767</v>
      </c>
      <c r="C283" s="59" t="s">
        <v>84</v>
      </c>
      <c r="D283" s="48" t="s">
        <v>768</v>
      </c>
      <c r="E283" s="48" t="s">
        <v>10</v>
      </c>
      <c r="F283" s="48" t="s">
        <v>769</v>
      </c>
      <c r="G283" s="49">
        <v>1</v>
      </c>
      <c r="H283" s="43" t="str">
        <f t="shared" si="9"/>
        <v>RL1</v>
      </c>
      <c r="I283" s="49" t="str">
        <f t="shared" si="10"/>
        <v>464RL1</v>
      </c>
      <c r="J283" s="49">
        <v>1</v>
      </c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</row>
    <row r="284" spans="1:55" ht="24" customHeight="1">
      <c r="A284" s="45">
        <v>465</v>
      </c>
      <c r="B284" s="61" t="s">
        <v>770</v>
      </c>
      <c r="C284" s="59" t="s">
        <v>1250</v>
      </c>
      <c r="D284" s="48" t="s">
        <v>771</v>
      </c>
      <c r="E284" s="48" t="s">
        <v>14</v>
      </c>
      <c r="F284" s="48" t="s">
        <v>772</v>
      </c>
      <c r="G284" s="49">
        <v>1</v>
      </c>
      <c r="H284" s="43" t="str">
        <f t="shared" si="9"/>
        <v>RL1</v>
      </c>
      <c r="I284" s="49" t="str">
        <f t="shared" si="10"/>
        <v>465RL1</v>
      </c>
      <c r="J284" s="49">
        <v>1</v>
      </c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</row>
    <row r="285" spans="1:55" ht="24" customHeight="1">
      <c r="A285" s="45">
        <v>466</v>
      </c>
      <c r="B285" s="51" t="s">
        <v>519</v>
      </c>
      <c r="C285" s="47" t="s">
        <v>22</v>
      </c>
      <c r="D285" s="52" t="s">
        <v>520</v>
      </c>
      <c r="E285" s="52" t="s">
        <v>10</v>
      </c>
      <c r="F285" s="52" t="s">
        <v>521</v>
      </c>
      <c r="G285" s="49">
        <v>1</v>
      </c>
      <c r="H285" s="43" t="str">
        <f t="shared" si="9"/>
        <v>VL1</v>
      </c>
      <c r="I285" s="49" t="str">
        <f t="shared" si="10"/>
        <v>466VL1</v>
      </c>
      <c r="J285" s="49">
        <v>1</v>
      </c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</row>
    <row r="286" spans="1:55" ht="24" customHeight="1">
      <c r="A286" s="45">
        <v>467</v>
      </c>
      <c r="B286" s="51" t="s">
        <v>519</v>
      </c>
      <c r="C286" s="47" t="s">
        <v>9</v>
      </c>
      <c r="D286" s="52" t="s">
        <v>520</v>
      </c>
      <c r="E286" s="52" t="s">
        <v>10</v>
      </c>
      <c r="F286" s="52" t="s">
        <v>522</v>
      </c>
      <c r="G286" s="49">
        <v>1</v>
      </c>
      <c r="H286" s="43" t="str">
        <f t="shared" si="9"/>
        <v>YL1</v>
      </c>
      <c r="I286" s="49" t="str">
        <f t="shared" si="10"/>
        <v>467YL1</v>
      </c>
      <c r="J286" s="49">
        <v>1</v>
      </c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</row>
    <row r="287" spans="1:55" ht="24" customHeight="1">
      <c r="A287" s="45">
        <v>468</v>
      </c>
      <c r="B287" s="51" t="s">
        <v>210</v>
      </c>
      <c r="C287" s="47" t="s">
        <v>57</v>
      </c>
      <c r="D287" s="52" t="s">
        <v>211</v>
      </c>
      <c r="E287" s="48" t="s">
        <v>10</v>
      </c>
      <c r="F287" s="52" t="s">
        <v>212</v>
      </c>
      <c r="G287" s="49">
        <v>1</v>
      </c>
      <c r="H287" s="43" t="str">
        <f t="shared" si="9"/>
        <v>YL5</v>
      </c>
      <c r="I287" s="49" t="str">
        <f t="shared" si="10"/>
        <v>468YL5</v>
      </c>
      <c r="J287" s="49">
        <v>1</v>
      </c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</row>
    <row r="288" spans="1:55" ht="24" customHeight="1">
      <c r="A288" s="45">
        <v>469</v>
      </c>
      <c r="B288" s="53" t="s">
        <v>34</v>
      </c>
      <c r="C288" s="47" t="s">
        <v>30</v>
      </c>
      <c r="D288" s="52" t="s">
        <v>36</v>
      </c>
      <c r="E288" s="52" t="s">
        <v>37</v>
      </c>
      <c r="F288" s="52" t="s">
        <v>38</v>
      </c>
      <c r="G288" s="49">
        <v>1</v>
      </c>
      <c r="H288" s="43" t="str">
        <f t="shared" ref="H288:H319" si="11">_xlfn.IFNA(VLOOKUP(C288,$N$2:$O$1048576,2,FALSE),"ASK")</f>
        <v>BL3</v>
      </c>
      <c r="I288" s="49" t="str">
        <f t="shared" si="10"/>
        <v>469BL3</v>
      </c>
      <c r="J288" s="49">
        <v>1</v>
      </c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</row>
    <row r="289" spans="1:55" ht="24" customHeight="1">
      <c r="A289" s="45">
        <v>470</v>
      </c>
      <c r="B289" s="53" t="s">
        <v>42</v>
      </c>
      <c r="C289" s="47" t="s">
        <v>1241</v>
      </c>
      <c r="D289" s="52" t="s">
        <v>50</v>
      </c>
      <c r="E289" s="52" t="s">
        <v>37</v>
      </c>
      <c r="F289" s="52" t="s">
        <v>76</v>
      </c>
      <c r="G289" s="49">
        <v>1</v>
      </c>
      <c r="H289" s="43" t="str">
        <f t="shared" si="11"/>
        <v>VL4</v>
      </c>
      <c r="I289" s="49" t="str">
        <f t="shared" si="10"/>
        <v>470VL4</v>
      </c>
      <c r="J289" s="49">
        <v>1</v>
      </c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</row>
    <row r="290" spans="1:55" ht="24" customHeight="1">
      <c r="A290" s="45">
        <v>471</v>
      </c>
      <c r="B290" s="53" t="s">
        <v>213</v>
      </c>
      <c r="C290" s="47" t="s">
        <v>40</v>
      </c>
      <c r="D290" s="52" t="s">
        <v>214</v>
      </c>
      <c r="E290" s="52" t="s">
        <v>8</v>
      </c>
      <c r="F290" s="52">
        <v>553789</v>
      </c>
      <c r="G290" s="49">
        <v>1</v>
      </c>
      <c r="H290" s="43" t="str">
        <f t="shared" si="11"/>
        <v>SAV</v>
      </c>
      <c r="I290" s="49" t="str">
        <f t="shared" si="10"/>
        <v>471SAV</v>
      </c>
      <c r="J290" s="49">
        <v>1</v>
      </c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</row>
    <row r="291" spans="1:55" ht="24" customHeight="1">
      <c r="A291" s="45">
        <v>472</v>
      </c>
      <c r="B291" s="51" t="s">
        <v>213</v>
      </c>
      <c r="C291" s="47" t="s">
        <v>9</v>
      </c>
      <c r="D291" s="52" t="s">
        <v>214</v>
      </c>
      <c r="E291" s="52" t="s">
        <v>8</v>
      </c>
      <c r="F291" s="52">
        <v>553791</v>
      </c>
      <c r="G291" s="49">
        <v>1</v>
      </c>
      <c r="H291" s="43" t="str">
        <f t="shared" si="11"/>
        <v>YL1</v>
      </c>
      <c r="I291" s="49" t="str">
        <f t="shared" si="10"/>
        <v>472YL1</v>
      </c>
      <c r="J291" s="49">
        <v>1</v>
      </c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</row>
    <row r="292" spans="1:55" ht="24" customHeight="1">
      <c r="A292" s="45">
        <v>473</v>
      </c>
      <c r="B292" s="51" t="s">
        <v>217</v>
      </c>
      <c r="C292" s="47" t="s">
        <v>40</v>
      </c>
      <c r="D292" s="52" t="s">
        <v>218</v>
      </c>
      <c r="E292" s="52" t="s">
        <v>8</v>
      </c>
      <c r="F292" s="52">
        <v>553269</v>
      </c>
      <c r="G292" s="49">
        <v>1</v>
      </c>
      <c r="H292" s="43" t="str">
        <f t="shared" si="11"/>
        <v>SAV</v>
      </c>
      <c r="I292" s="49" t="str">
        <f t="shared" si="10"/>
        <v>473SAV</v>
      </c>
      <c r="J292" s="49">
        <v>1</v>
      </c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</row>
    <row r="293" spans="1:55" ht="24" customHeight="1">
      <c r="A293" s="45">
        <v>474</v>
      </c>
      <c r="B293" s="61" t="s">
        <v>217</v>
      </c>
      <c r="C293" s="47" t="s">
        <v>9</v>
      </c>
      <c r="D293" s="48" t="s">
        <v>219</v>
      </c>
      <c r="E293" s="48" t="s">
        <v>10</v>
      </c>
      <c r="F293" s="48" t="s">
        <v>220</v>
      </c>
      <c r="G293" s="49">
        <v>1</v>
      </c>
      <c r="H293" s="43" t="str">
        <f t="shared" si="11"/>
        <v>YL1</v>
      </c>
      <c r="I293" s="49" t="str">
        <f t="shared" si="10"/>
        <v>474YL1</v>
      </c>
      <c r="J293" s="49">
        <v>0</v>
      </c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</row>
    <row r="294" spans="1:55" ht="24" customHeight="1">
      <c r="A294" s="45">
        <v>475</v>
      </c>
      <c r="B294" s="58" t="s">
        <v>243</v>
      </c>
      <c r="C294" s="47" t="s">
        <v>92</v>
      </c>
      <c r="D294" s="48" t="s">
        <v>244</v>
      </c>
      <c r="E294" s="48" t="s">
        <v>62</v>
      </c>
      <c r="F294" s="48" t="s">
        <v>245</v>
      </c>
      <c r="G294" s="49">
        <v>1</v>
      </c>
      <c r="H294" s="43" t="str">
        <f t="shared" si="11"/>
        <v>RL2</v>
      </c>
      <c r="I294" s="49" t="str">
        <f t="shared" si="10"/>
        <v>475RL2</v>
      </c>
      <c r="J294" s="49">
        <v>1</v>
      </c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</row>
    <row r="295" spans="1:55" ht="24" customHeight="1">
      <c r="A295" s="45">
        <v>476</v>
      </c>
      <c r="B295" s="51" t="s">
        <v>249</v>
      </c>
      <c r="C295" s="47" t="s">
        <v>226</v>
      </c>
      <c r="D295" s="52">
        <v>104</v>
      </c>
      <c r="E295" s="52" t="s">
        <v>14</v>
      </c>
      <c r="F295" s="52" t="s">
        <v>254</v>
      </c>
      <c r="G295" s="49">
        <v>1</v>
      </c>
      <c r="H295" s="43" t="str">
        <f t="shared" si="11"/>
        <v>RL3</v>
      </c>
      <c r="I295" s="49" t="str">
        <f t="shared" si="10"/>
        <v>476RL3</v>
      </c>
      <c r="J295" s="49">
        <v>1</v>
      </c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</row>
    <row r="296" spans="1:55" ht="24" customHeight="1">
      <c r="A296" s="45">
        <v>477</v>
      </c>
      <c r="B296" s="51" t="s">
        <v>249</v>
      </c>
      <c r="C296" s="47" t="s">
        <v>57</v>
      </c>
      <c r="D296" s="52" t="s">
        <v>238</v>
      </c>
      <c r="E296" s="52" t="s">
        <v>8</v>
      </c>
      <c r="F296" s="52" t="s">
        <v>251</v>
      </c>
      <c r="G296" s="49">
        <v>1</v>
      </c>
      <c r="H296" s="43" t="str">
        <f t="shared" si="11"/>
        <v>YL5</v>
      </c>
      <c r="I296" s="49" t="str">
        <f t="shared" si="10"/>
        <v>477YL5</v>
      </c>
      <c r="J296" s="49">
        <v>2</v>
      </c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</row>
    <row r="297" spans="1:55" ht="24" customHeight="1">
      <c r="A297" s="45">
        <v>478</v>
      </c>
      <c r="B297" s="51" t="s">
        <v>230</v>
      </c>
      <c r="C297" s="47" t="s">
        <v>6</v>
      </c>
      <c r="D297" s="52" t="s">
        <v>231</v>
      </c>
      <c r="E297" s="52" t="s">
        <v>8</v>
      </c>
      <c r="F297" s="52">
        <v>553088</v>
      </c>
      <c r="G297" s="49">
        <v>1</v>
      </c>
      <c r="H297" s="43" t="str">
        <f t="shared" si="11"/>
        <v>BL1</v>
      </c>
      <c r="I297" s="49" t="str">
        <f t="shared" si="10"/>
        <v>478BL1</v>
      </c>
      <c r="J297" s="49">
        <v>1</v>
      </c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</row>
    <row r="298" spans="1:55" ht="24" customHeight="1">
      <c r="A298" s="45">
        <v>479</v>
      </c>
      <c r="B298" s="51" t="s">
        <v>230</v>
      </c>
      <c r="C298" s="47" t="s">
        <v>40</v>
      </c>
      <c r="D298" s="52" t="s">
        <v>231</v>
      </c>
      <c r="E298" s="52" t="s">
        <v>8</v>
      </c>
      <c r="F298" s="52">
        <v>553086</v>
      </c>
      <c r="G298" s="49">
        <v>1</v>
      </c>
      <c r="H298" s="43" t="str">
        <f t="shared" si="11"/>
        <v>SAV</v>
      </c>
      <c r="I298" s="49" t="str">
        <f t="shared" si="10"/>
        <v>479SAV</v>
      </c>
      <c r="J298" s="49">
        <v>1</v>
      </c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</row>
    <row r="299" spans="1:55" ht="24" customHeight="1">
      <c r="A299" s="45">
        <v>480</v>
      </c>
      <c r="B299" s="51" t="s">
        <v>230</v>
      </c>
      <c r="C299" s="47" t="s">
        <v>241</v>
      </c>
      <c r="D299" s="52" t="s">
        <v>231</v>
      </c>
      <c r="E299" s="52" t="s">
        <v>140</v>
      </c>
      <c r="F299" s="52" t="s">
        <v>242</v>
      </c>
      <c r="G299" s="49">
        <v>1</v>
      </c>
      <c r="H299" s="43" t="str">
        <f t="shared" si="11"/>
        <v>UV1</v>
      </c>
      <c r="I299" s="49" t="str">
        <f t="shared" si="10"/>
        <v>480UV1</v>
      </c>
      <c r="J299" s="49">
        <v>1</v>
      </c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</row>
    <row r="300" spans="1:55" ht="24" customHeight="1">
      <c r="A300" s="45">
        <v>481</v>
      </c>
      <c r="B300" s="51" t="s">
        <v>281</v>
      </c>
      <c r="C300" s="47" t="s">
        <v>9</v>
      </c>
      <c r="D300" s="52" t="s">
        <v>282</v>
      </c>
      <c r="E300" s="52" t="s">
        <v>14</v>
      </c>
      <c r="F300" s="52" t="s">
        <v>284</v>
      </c>
      <c r="G300" s="49">
        <v>1</v>
      </c>
      <c r="H300" s="43" t="str">
        <f t="shared" si="11"/>
        <v>YL1</v>
      </c>
      <c r="I300" s="49" t="str">
        <f t="shared" si="10"/>
        <v>481YL1</v>
      </c>
      <c r="J300" s="49">
        <v>2</v>
      </c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</row>
    <row r="301" spans="1:55" ht="24" customHeight="1">
      <c r="A301" s="45">
        <v>482</v>
      </c>
      <c r="B301" s="61" t="s">
        <v>293</v>
      </c>
      <c r="C301" s="47" t="s">
        <v>84</v>
      </c>
      <c r="D301" s="48" t="s">
        <v>294</v>
      </c>
      <c r="E301" s="48" t="s">
        <v>10</v>
      </c>
      <c r="F301" s="48" t="s">
        <v>295</v>
      </c>
      <c r="G301" s="49">
        <v>1</v>
      </c>
      <c r="H301" s="43" t="str">
        <f t="shared" si="11"/>
        <v>RL1</v>
      </c>
      <c r="I301" s="49" t="str">
        <f t="shared" si="10"/>
        <v>482RL1</v>
      </c>
      <c r="J301" s="49">
        <v>1</v>
      </c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</row>
    <row r="302" spans="1:55" ht="24" customHeight="1">
      <c r="A302" s="45">
        <v>483</v>
      </c>
      <c r="B302" s="61" t="s">
        <v>296</v>
      </c>
      <c r="C302" s="47" t="s">
        <v>84</v>
      </c>
      <c r="D302" s="48" t="s">
        <v>297</v>
      </c>
      <c r="E302" s="48" t="s">
        <v>14</v>
      </c>
      <c r="F302" s="48" t="s">
        <v>298</v>
      </c>
      <c r="G302" s="49">
        <v>1</v>
      </c>
      <c r="H302" s="43" t="str">
        <f t="shared" si="11"/>
        <v>RL1</v>
      </c>
      <c r="I302" s="49" t="str">
        <f t="shared" si="10"/>
        <v>483RL1</v>
      </c>
      <c r="J302" s="49">
        <v>1</v>
      </c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</row>
    <row r="303" spans="1:55" ht="24" customHeight="1">
      <c r="A303" s="45">
        <v>484</v>
      </c>
      <c r="B303" s="51" t="s">
        <v>305</v>
      </c>
      <c r="C303" s="47" t="s">
        <v>6</v>
      </c>
      <c r="D303" s="52" t="s">
        <v>311</v>
      </c>
      <c r="E303" s="52" t="s">
        <v>10</v>
      </c>
      <c r="F303" s="52" t="s">
        <v>312</v>
      </c>
      <c r="G303" s="49">
        <v>1</v>
      </c>
      <c r="H303" s="43" t="str">
        <f t="shared" si="11"/>
        <v>BL1</v>
      </c>
      <c r="I303" s="49" t="str">
        <f t="shared" si="10"/>
        <v>484BL1</v>
      </c>
      <c r="J303" s="49">
        <v>1</v>
      </c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</row>
    <row r="304" spans="1:55" ht="24" customHeight="1">
      <c r="A304" s="45">
        <v>485</v>
      </c>
      <c r="B304" s="51" t="s">
        <v>315</v>
      </c>
      <c r="C304" s="47" t="s">
        <v>6</v>
      </c>
      <c r="D304" s="52" t="s">
        <v>316</v>
      </c>
      <c r="E304" s="52" t="s">
        <v>8</v>
      </c>
      <c r="F304" s="52">
        <v>553768</v>
      </c>
      <c r="G304" s="49">
        <v>1</v>
      </c>
      <c r="H304" s="43" t="str">
        <f t="shared" si="11"/>
        <v>BL1</v>
      </c>
      <c r="I304" s="49" t="str">
        <f t="shared" si="10"/>
        <v>485BL1</v>
      </c>
      <c r="J304" s="49">
        <v>1</v>
      </c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</row>
    <row r="305" spans="1:55" ht="24" customHeight="1">
      <c r="A305" s="45">
        <v>486</v>
      </c>
      <c r="B305" s="51" t="s">
        <v>315</v>
      </c>
      <c r="C305" s="47" t="s">
        <v>30</v>
      </c>
      <c r="D305" s="52" t="s">
        <v>316</v>
      </c>
      <c r="E305" s="52" t="s">
        <v>10</v>
      </c>
      <c r="F305" s="52" t="s">
        <v>318</v>
      </c>
      <c r="G305" s="49">
        <v>1</v>
      </c>
      <c r="H305" s="43" t="str">
        <f t="shared" si="11"/>
        <v>BL3</v>
      </c>
      <c r="I305" s="49" t="str">
        <f t="shared" si="10"/>
        <v>486BL3</v>
      </c>
      <c r="J305" s="49">
        <v>1</v>
      </c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</row>
    <row r="306" spans="1:55" ht="24" customHeight="1">
      <c r="A306" s="45">
        <v>487</v>
      </c>
      <c r="B306" s="51" t="s">
        <v>315</v>
      </c>
      <c r="C306" s="47" t="s">
        <v>52</v>
      </c>
      <c r="D306" s="52" t="s">
        <v>316</v>
      </c>
      <c r="E306" s="52" t="s">
        <v>8</v>
      </c>
      <c r="F306" s="52" t="s">
        <v>320</v>
      </c>
      <c r="G306" s="49">
        <v>1</v>
      </c>
      <c r="H306" s="43" t="str">
        <f t="shared" si="11"/>
        <v>UV4</v>
      </c>
      <c r="I306" s="49" t="str">
        <f t="shared" si="10"/>
        <v>487UV4</v>
      </c>
      <c r="J306" s="49">
        <v>1</v>
      </c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</row>
    <row r="307" spans="1:55" ht="24" customHeight="1">
      <c r="A307" s="45">
        <v>488</v>
      </c>
      <c r="B307" s="51" t="s">
        <v>315</v>
      </c>
      <c r="C307" s="47" t="s">
        <v>1230</v>
      </c>
      <c r="D307" s="52" t="s">
        <v>316</v>
      </c>
      <c r="E307" s="52" t="s">
        <v>10</v>
      </c>
      <c r="F307" s="52" t="s">
        <v>319</v>
      </c>
      <c r="G307" s="49">
        <v>1</v>
      </c>
      <c r="H307" s="43" t="str">
        <f t="shared" si="11"/>
        <v>VL1</v>
      </c>
      <c r="I307" s="49" t="str">
        <f t="shared" si="10"/>
        <v>488VL1</v>
      </c>
      <c r="J307" s="49">
        <v>1</v>
      </c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</row>
    <row r="308" spans="1:55" ht="24" customHeight="1">
      <c r="A308" s="45">
        <v>489</v>
      </c>
      <c r="B308" s="51" t="s">
        <v>315</v>
      </c>
      <c r="C308" s="47" t="s">
        <v>9</v>
      </c>
      <c r="D308" s="52" t="s">
        <v>316</v>
      </c>
      <c r="E308" s="52" t="s">
        <v>8</v>
      </c>
      <c r="F308" s="52">
        <v>553769</v>
      </c>
      <c r="G308" s="49">
        <v>1</v>
      </c>
      <c r="H308" s="43" t="str">
        <f t="shared" si="11"/>
        <v>YL1</v>
      </c>
      <c r="I308" s="49" t="str">
        <f t="shared" si="10"/>
        <v>489YL1</v>
      </c>
      <c r="J308" s="49">
        <v>1</v>
      </c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</row>
    <row r="309" spans="1:55" ht="24" customHeight="1">
      <c r="A309" s="45">
        <v>490</v>
      </c>
      <c r="B309" s="53" t="s">
        <v>79</v>
      </c>
      <c r="C309" s="47" t="s">
        <v>375</v>
      </c>
      <c r="D309" s="52" t="s">
        <v>81</v>
      </c>
      <c r="E309" s="52" t="s">
        <v>10</v>
      </c>
      <c r="F309" s="52" t="s">
        <v>1665</v>
      </c>
      <c r="G309" s="49">
        <v>1</v>
      </c>
      <c r="H309" s="43" t="str">
        <f t="shared" si="11"/>
        <v>VL4</v>
      </c>
      <c r="I309" s="49" t="str">
        <f t="shared" si="10"/>
        <v>490VL4</v>
      </c>
      <c r="J309" s="57">
        <v>1</v>
      </c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</row>
    <row r="310" spans="1:55" ht="24" customHeight="1">
      <c r="A310" s="45">
        <v>491</v>
      </c>
      <c r="B310" s="51" t="s">
        <v>333</v>
      </c>
      <c r="C310" s="47" t="s">
        <v>84</v>
      </c>
      <c r="D310" s="52" t="s">
        <v>337</v>
      </c>
      <c r="E310" s="52" t="s">
        <v>10</v>
      </c>
      <c r="F310" s="52" t="s">
        <v>338</v>
      </c>
      <c r="G310" s="49">
        <v>1</v>
      </c>
      <c r="H310" s="43" t="str">
        <f t="shared" si="11"/>
        <v>RL1</v>
      </c>
      <c r="I310" s="49" t="str">
        <f t="shared" si="10"/>
        <v>491RL1</v>
      </c>
      <c r="J310" s="49">
        <v>1</v>
      </c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</row>
    <row r="311" spans="1:55" ht="24" customHeight="1">
      <c r="A311" s="45">
        <v>492</v>
      </c>
      <c r="B311" s="51" t="s">
        <v>350</v>
      </c>
      <c r="C311" s="47" t="s">
        <v>9</v>
      </c>
      <c r="D311" s="52" t="s">
        <v>351</v>
      </c>
      <c r="E311" s="52" t="s">
        <v>8</v>
      </c>
      <c r="F311" s="52">
        <v>554258</v>
      </c>
      <c r="G311" s="49">
        <v>1</v>
      </c>
      <c r="H311" s="43" t="str">
        <f t="shared" si="11"/>
        <v>YL1</v>
      </c>
      <c r="I311" s="49" t="str">
        <f t="shared" si="10"/>
        <v>492YL1</v>
      </c>
      <c r="J311" s="49">
        <v>2</v>
      </c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</row>
    <row r="312" spans="1:55" ht="24" customHeight="1">
      <c r="A312" s="45">
        <v>493</v>
      </c>
      <c r="B312" s="61" t="s">
        <v>355</v>
      </c>
      <c r="C312" s="47" t="s">
        <v>356</v>
      </c>
      <c r="D312" s="48" t="s">
        <v>357</v>
      </c>
      <c r="E312" s="48" t="s">
        <v>8</v>
      </c>
      <c r="F312" s="48" t="s">
        <v>358</v>
      </c>
      <c r="G312" s="49">
        <v>1</v>
      </c>
      <c r="H312" s="43" t="str">
        <f t="shared" si="11"/>
        <v>UV7</v>
      </c>
      <c r="I312" s="49" t="str">
        <f t="shared" si="10"/>
        <v>493UV7</v>
      </c>
      <c r="J312" s="49">
        <v>1</v>
      </c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</row>
    <row r="313" spans="1:55" ht="24" customHeight="1">
      <c r="A313" s="45">
        <v>494</v>
      </c>
      <c r="B313" s="61" t="s">
        <v>188</v>
      </c>
      <c r="C313" s="47" t="s">
        <v>189</v>
      </c>
      <c r="D313" s="48" t="s">
        <v>190</v>
      </c>
      <c r="E313" s="48" t="s">
        <v>14</v>
      </c>
      <c r="F313" s="48" t="s">
        <v>191</v>
      </c>
      <c r="G313" s="49">
        <v>1</v>
      </c>
      <c r="H313" s="43" t="str">
        <f t="shared" si="11"/>
        <v>BL4</v>
      </c>
      <c r="I313" s="49" t="str">
        <f t="shared" si="10"/>
        <v>494BL4</v>
      </c>
      <c r="J313" s="49">
        <v>1</v>
      </c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</row>
    <row r="314" spans="1:55" ht="24" customHeight="1">
      <c r="A314" s="45">
        <v>495</v>
      </c>
      <c r="B314" s="61" t="s">
        <v>583</v>
      </c>
      <c r="C314" s="47" t="s">
        <v>226</v>
      </c>
      <c r="D314" s="48" t="s">
        <v>584</v>
      </c>
      <c r="E314" s="48" t="s">
        <v>14</v>
      </c>
      <c r="F314" s="48" t="s">
        <v>585</v>
      </c>
      <c r="G314" s="49">
        <v>1</v>
      </c>
      <c r="H314" s="43" t="str">
        <f t="shared" si="11"/>
        <v>RL3</v>
      </c>
      <c r="I314" s="49" t="str">
        <f t="shared" si="10"/>
        <v>495RL3</v>
      </c>
      <c r="J314" s="49">
        <v>1</v>
      </c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</row>
    <row r="315" spans="1:55" ht="24" customHeight="1">
      <c r="A315" s="45">
        <v>496</v>
      </c>
      <c r="B315" s="61" t="s">
        <v>1039</v>
      </c>
      <c r="C315" s="59" t="s">
        <v>9</v>
      </c>
      <c r="D315" s="48" t="s">
        <v>1040</v>
      </c>
      <c r="E315" s="48" t="s">
        <v>10</v>
      </c>
      <c r="F315" s="48" t="s">
        <v>1041</v>
      </c>
      <c r="G315" s="49">
        <v>1</v>
      </c>
      <c r="H315" s="43" t="str">
        <f t="shared" si="11"/>
        <v>YL1</v>
      </c>
      <c r="I315" s="49" t="str">
        <f t="shared" si="10"/>
        <v>496YL1</v>
      </c>
      <c r="J315" s="49">
        <v>1</v>
      </c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</row>
    <row r="316" spans="1:55" ht="24" customHeight="1">
      <c r="A316" s="45">
        <v>497</v>
      </c>
      <c r="B316" s="53" t="s">
        <v>1067</v>
      </c>
      <c r="C316" s="47" t="s">
        <v>17</v>
      </c>
      <c r="D316" s="52" t="s">
        <v>1070</v>
      </c>
      <c r="E316" s="52" t="s">
        <v>103</v>
      </c>
      <c r="F316" s="52" t="s">
        <v>1071</v>
      </c>
      <c r="G316" s="49">
        <v>1</v>
      </c>
      <c r="H316" s="43" t="str">
        <f t="shared" si="11"/>
        <v>BL1</v>
      </c>
      <c r="I316" s="49" t="str">
        <f t="shared" si="10"/>
        <v>497BL1</v>
      </c>
      <c r="J316" s="49">
        <v>2</v>
      </c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</row>
    <row r="317" spans="1:55" ht="24" customHeight="1">
      <c r="A317" s="45">
        <v>498</v>
      </c>
      <c r="B317" s="51" t="s">
        <v>1067</v>
      </c>
      <c r="C317" s="47" t="s">
        <v>30</v>
      </c>
      <c r="D317" s="52" t="s">
        <v>1068</v>
      </c>
      <c r="E317" s="52" t="s">
        <v>10</v>
      </c>
      <c r="F317" s="52" t="s">
        <v>1069</v>
      </c>
      <c r="G317" s="49">
        <v>1</v>
      </c>
      <c r="H317" s="43" t="str">
        <f t="shared" si="11"/>
        <v>BL3</v>
      </c>
      <c r="I317" s="49" t="str">
        <f t="shared" si="10"/>
        <v>498BL3</v>
      </c>
      <c r="J317" s="49">
        <v>1</v>
      </c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</row>
    <row r="318" spans="1:55" ht="24" customHeight="1">
      <c r="A318" s="45">
        <v>499</v>
      </c>
      <c r="B318" s="51" t="s">
        <v>1101</v>
      </c>
      <c r="C318" s="47" t="s">
        <v>17</v>
      </c>
      <c r="D318" s="52" t="s">
        <v>1102</v>
      </c>
      <c r="E318" s="52" t="s">
        <v>88</v>
      </c>
      <c r="F318" s="52" t="s">
        <v>1103</v>
      </c>
      <c r="G318" s="49">
        <v>1</v>
      </c>
      <c r="H318" s="43" t="str">
        <f t="shared" si="11"/>
        <v>BL1</v>
      </c>
      <c r="I318" s="49" t="str">
        <f t="shared" si="10"/>
        <v>499BL1</v>
      </c>
      <c r="J318" s="49">
        <v>1</v>
      </c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</row>
    <row r="319" spans="1:55" ht="24" customHeight="1">
      <c r="A319" s="45">
        <v>500</v>
      </c>
      <c r="B319" s="64" t="s">
        <v>1133</v>
      </c>
      <c r="C319" s="47" t="s">
        <v>21</v>
      </c>
      <c r="D319" s="52" t="s">
        <v>1136</v>
      </c>
      <c r="E319" s="52" t="s">
        <v>14</v>
      </c>
      <c r="F319" s="52" t="s">
        <v>1138</v>
      </c>
      <c r="G319" s="49">
        <v>1</v>
      </c>
      <c r="H319" s="43" t="str">
        <f t="shared" si="11"/>
        <v>RL1</v>
      </c>
      <c r="I319" s="49" t="str">
        <f t="shared" si="10"/>
        <v>500RL1</v>
      </c>
      <c r="J319" s="49">
        <v>1</v>
      </c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</row>
    <row r="320" spans="1:55" ht="24" customHeight="1">
      <c r="A320" s="45">
        <v>501</v>
      </c>
      <c r="B320" s="64" t="s">
        <v>1255</v>
      </c>
      <c r="C320" s="47" t="s">
        <v>23</v>
      </c>
      <c r="D320" s="48" t="s">
        <v>958</v>
      </c>
      <c r="E320" s="48" t="s">
        <v>67</v>
      </c>
      <c r="F320" s="48" t="s">
        <v>960</v>
      </c>
      <c r="G320" s="49">
        <v>1</v>
      </c>
      <c r="H320" s="43" t="str">
        <f t="shared" ref="H320:H351" si="12">_xlfn.IFNA(VLOOKUP(C320,$N$2:$O$1048576,2,FALSE),"ASK")</f>
        <v>VL2</v>
      </c>
      <c r="I320" s="49" t="str">
        <f t="shared" si="10"/>
        <v>501VL2</v>
      </c>
      <c r="J320" s="49">
        <v>1</v>
      </c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</row>
    <row r="321" spans="1:55" ht="24" customHeight="1">
      <c r="A321" s="45">
        <v>502</v>
      </c>
      <c r="B321" s="64" t="s">
        <v>1255</v>
      </c>
      <c r="C321" s="47" t="s">
        <v>1233</v>
      </c>
      <c r="D321" s="48" t="s">
        <v>958</v>
      </c>
      <c r="E321" s="48" t="s">
        <v>8</v>
      </c>
      <c r="F321" s="48" t="s">
        <v>962</v>
      </c>
      <c r="G321" s="49">
        <v>1</v>
      </c>
      <c r="H321" s="43" t="str">
        <f t="shared" si="12"/>
        <v>VL5</v>
      </c>
      <c r="I321" s="49" t="str">
        <f t="shared" si="10"/>
        <v>502VL5</v>
      </c>
      <c r="J321" s="49">
        <v>1</v>
      </c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</row>
    <row r="322" spans="1:55" ht="24" customHeight="1">
      <c r="A322" s="45">
        <v>503</v>
      </c>
      <c r="B322" s="64" t="s">
        <v>1256</v>
      </c>
      <c r="C322" s="59" t="s">
        <v>6</v>
      </c>
      <c r="D322" s="48" t="s">
        <v>950</v>
      </c>
      <c r="E322" s="48" t="s">
        <v>8</v>
      </c>
      <c r="F322" s="48" t="s">
        <v>952</v>
      </c>
      <c r="G322" s="49">
        <v>1</v>
      </c>
      <c r="H322" s="43" t="str">
        <f t="shared" si="12"/>
        <v>BL1</v>
      </c>
      <c r="I322" s="49" t="str">
        <f t="shared" si="10"/>
        <v>503BL1</v>
      </c>
      <c r="J322" s="49">
        <v>2</v>
      </c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</row>
    <row r="323" spans="1:55" ht="24" customHeight="1">
      <c r="A323" s="45">
        <v>504</v>
      </c>
      <c r="B323" s="51" t="s">
        <v>1269</v>
      </c>
      <c r="C323" s="47" t="s">
        <v>40</v>
      </c>
      <c r="D323" s="52" t="s">
        <v>691</v>
      </c>
      <c r="E323" s="52" t="s">
        <v>103</v>
      </c>
      <c r="F323" s="52" t="s">
        <v>692</v>
      </c>
      <c r="G323" s="49">
        <v>1</v>
      </c>
      <c r="H323" s="43" t="str">
        <f t="shared" si="12"/>
        <v>SAV</v>
      </c>
      <c r="I323" s="49" t="str">
        <f t="shared" si="10"/>
        <v>504SAV</v>
      </c>
      <c r="J323" s="49">
        <v>1</v>
      </c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</row>
    <row r="324" spans="1:55" ht="24" customHeight="1">
      <c r="A324" s="45">
        <v>505</v>
      </c>
      <c r="B324" s="58" t="s">
        <v>1270</v>
      </c>
      <c r="C324" s="59" t="s">
        <v>9</v>
      </c>
      <c r="D324" s="60" t="s">
        <v>690</v>
      </c>
      <c r="E324" s="60" t="s">
        <v>10</v>
      </c>
      <c r="F324" s="60">
        <v>113603</v>
      </c>
      <c r="G324" s="49">
        <v>1</v>
      </c>
      <c r="H324" s="43" t="str">
        <f t="shared" si="12"/>
        <v>YL1</v>
      </c>
      <c r="I324" s="49" t="str">
        <f t="shared" si="10"/>
        <v>505YL1</v>
      </c>
      <c r="J324" s="49">
        <v>1</v>
      </c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</row>
    <row r="325" spans="1:55" ht="24" customHeight="1">
      <c r="A325" s="45">
        <v>506</v>
      </c>
      <c r="B325" s="61" t="s">
        <v>661</v>
      </c>
      <c r="C325" s="59" t="s">
        <v>1250</v>
      </c>
      <c r="D325" s="48" t="s">
        <v>662</v>
      </c>
      <c r="E325" s="48" t="s">
        <v>14</v>
      </c>
      <c r="F325" s="48" t="s">
        <v>663</v>
      </c>
      <c r="G325" s="49">
        <v>1</v>
      </c>
      <c r="H325" s="43" t="str">
        <f t="shared" si="12"/>
        <v>RL1</v>
      </c>
      <c r="I325" s="49" t="str">
        <f t="shared" si="10"/>
        <v>506RL1</v>
      </c>
      <c r="J325" s="49">
        <v>2</v>
      </c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</row>
    <row r="326" spans="1:55" ht="24" customHeight="1">
      <c r="A326" s="45">
        <v>507</v>
      </c>
      <c r="B326" s="76" t="s">
        <v>659</v>
      </c>
      <c r="C326" s="59" t="s">
        <v>9</v>
      </c>
      <c r="D326" s="60" t="s">
        <v>660</v>
      </c>
      <c r="E326" s="60" t="s">
        <v>8</v>
      </c>
      <c r="F326" s="60">
        <v>554479</v>
      </c>
      <c r="G326" s="49">
        <v>1</v>
      </c>
      <c r="H326" s="43" t="str">
        <f t="shared" si="12"/>
        <v>YL1</v>
      </c>
      <c r="I326" s="49" t="str">
        <f t="shared" si="10"/>
        <v>507YL1</v>
      </c>
      <c r="J326" s="49">
        <v>3</v>
      </c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</row>
    <row r="327" spans="1:55" ht="24" customHeight="1">
      <c r="A327" s="45">
        <v>508</v>
      </c>
      <c r="B327" s="76" t="s">
        <v>1271</v>
      </c>
      <c r="C327" s="59" t="s">
        <v>80</v>
      </c>
      <c r="D327" s="60"/>
      <c r="E327" s="60" t="s">
        <v>8</v>
      </c>
      <c r="F327" s="60">
        <v>552819</v>
      </c>
      <c r="G327" s="49">
        <v>1</v>
      </c>
      <c r="H327" s="43" t="str">
        <f t="shared" si="12"/>
        <v>2NDARY</v>
      </c>
      <c r="I327" s="49" t="str">
        <f t="shared" si="10"/>
        <v>5082NDARY</v>
      </c>
      <c r="J327" s="49">
        <v>1</v>
      </c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</row>
    <row r="328" spans="1:55" ht="24" customHeight="1">
      <c r="A328" s="45">
        <v>509</v>
      </c>
      <c r="B328" s="64" t="s">
        <v>668</v>
      </c>
      <c r="C328" s="59" t="s">
        <v>22</v>
      </c>
      <c r="D328" s="60" t="s">
        <v>669</v>
      </c>
      <c r="E328" s="60" t="s">
        <v>67</v>
      </c>
      <c r="F328" s="60">
        <v>506918</v>
      </c>
      <c r="G328" s="49">
        <v>1</v>
      </c>
      <c r="H328" s="43" t="str">
        <f t="shared" si="12"/>
        <v>VL1</v>
      </c>
      <c r="I328" s="49" t="str">
        <f t="shared" si="10"/>
        <v>509VL1</v>
      </c>
      <c r="J328" s="49">
        <v>1</v>
      </c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</row>
    <row r="329" spans="1:55" ht="24" customHeight="1">
      <c r="A329" s="45">
        <v>510</v>
      </c>
      <c r="B329" s="76" t="s">
        <v>640</v>
      </c>
      <c r="C329" s="59" t="s">
        <v>6</v>
      </c>
      <c r="D329" s="60"/>
      <c r="E329" s="60" t="s">
        <v>8</v>
      </c>
      <c r="F329" s="60">
        <v>554427</v>
      </c>
      <c r="G329" s="49">
        <v>1</v>
      </c>
      <c r="H329" s="43" t="str">
        <f t="shared" si="12"/>
        <v>BL1</v>
      </c>
      <c r="I329" s="49" t="str">
        <f t="shared" si="10"/>
        <v>510BL1</v>
      </c>
      <c r="J329" s="49">
        <v>1</v>
      </c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</row>
    <row r="330" spans="1:55" ht="24" customHeight="1">
      <c r="A330" s="45">
        <v>511</v>
      </c>
      <c r="B330" s="76" t="s">
        <v>640</v>
      </c>
      <c r="C330" s="59" t="s">
        <v>9</v>
      </c>
      <c r="D330" s="60" t="s">
        <v>641</v>
      </c>
      <c r="E330" s="60" t="s">
        <v>8</v>
      </c>
      <c r="F330" s="60">
        <v>554428</v>
      </c>
      <c r="G330" s="49">
        <v>1</v>
      </c>
      <c r="H330" s="43" t="str">
        <f t="shared" si="12"/>
        <v>YL1</v>
      </c>
      <c r="I330" s="49" t="str">
        <f t="shared" si="10"/>
        <v>511YL1</v>
      </c>
      <c r="J330" s="49">
        <v>1</v>
      </c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</row>
    <row r="331" spans="1:55" ht="24" customHeight="1">
      <c r="A331" s="45">
        <v>512</v>
      </c>
      <c r="B331" s="61" t="s">
        <v>695</v>
      </c>
      <c r="C331" s="47" t="s">
        <v>17</v>
      </c>
      <c r="D331" s="48" t="s">
        <v>696</v>
      </c>
      <c r="E331" s="48" t="s">
        <v>14</v>
      </c>
      <c r="F331" s="48" t="s">
        <v>697</v>
      </c>
      <c r="G331" s="49">
        <v>1</v>
      </c>
      <c r="H331" s="43" t="str">
        <f t="shared" si="12"/>
        <v>BL1</v>
      </c>
      <c r="I331" s="49" t="str">
        <f t="shared" si="10"/>
        <v>512BL1</v>
      </c>
      <c r="J331" s="49">
        <v>1</v>
      </c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</row>
    <row r="332" spans="1:55" ht="24" customHeight="1">
      <c r="A332" s="45">
        <v>513</v>
      </c>
      <c r="B332" s="61" t="s">
        <v>695</v>
      </c>
      <c r="C332" s="77" t="s">
        <v>21</v>
      </c>
      <c r="D332" s="78" t="s">
        <v>185</v>
      </c>
      <c r="E332" s="78" t="s">
        <v>186</v>
      </c>
      <c r="F332" s="78" t="s">
        <v>698</v>
      </c>
      <c r="G332" s="49">
        <v>1</v>
      </c>
      <c r="H332" s="43" t="str">
        <f t="shared" si="12"/>
        <v>RL1</v>
      </c>
      <c r="I332" s="49" t="str">
        <f t="shared" si="10"/>
        <v>513RL1</v>
      </c>
      <c r="J332" s="49">
        <v>1</v>
      </c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</row>
    <row r="333" spans="1:55" ht="24" customHeight="1">
      <c r="A333" s="45">
        <v>514</v>
      </c>
      <c r="B333" s="61" t="s">
        <v>684</v>
      </c>
      <c r="C333" s="59" t="s">
        <v>57</v>
      </c>
      <c r="D333" s="48" t="s">
        <v>685</v>
      </c>
      <c r="E333" s="48" t="s">
        <v>10</v>
      </c>
      <c r="F333" s="48" t="s">
        <v>686</v>
      </c>
      <c r="G333" s="49">
        <v>1</v>
      </c>
      <c r="H333" s="43" t="str">
        <f t="shared" si="12"/>
        <v>YL5</v>
      </c>
      <c r="I333" s="49" t="str">
        <f t="shared" si="10"/>
        <v>514YL5</v>
      </c>
      <c r="J333" s="49">
        <v>1</v>
      </c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</row>
    <row r="334" spans="1:55" ht="24" customHeight="1">
      <c r="A334" s="45">
        <v>515</v>
      </c>
      <c r="B334" s="74" t="s">
        <v>646</v>
      </c>
      <c r="C334" s="47" t="s">
        <v>1230</v>
      </c>
      <c r="D334" s="66" t="s">
        <v>647</v>
      </c>
      <c r="E334" s="66" t="s">
        <v>10</v>
      </c>
      <c r="F334" s="66">
        <v>504311</v>
      </c>
      <c r="G334" s="49">
        <v>1</v>
      </c>
      <c r="H334" s="43" t="str">
        <f t="shared" si="12"/>
        <v>VL1</v>
      </c>
      <c r="I334" s="49" t="str">
        <f t="shared" si="10"/>
        <v>515VL1</v>
      </c>
      <c r="J334" s="49">
        <v>1</v>
      </c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</row>
    <row r="335" spans="1:55" ht="24" customHeight="1">
      <c r="A335" s="45">
        <v>516</v>
      </c>
      <c r="B335" s="61" t="s">
        <v>1083</v>
      </c>
      <c r="C335" s="47" t="s">
        <v>64</v>
      </c>
      <c r="D335" s="48" t="s">
        <v>1084</v>
      </c>
      <c r="E335" s="48" t="s">
        <v>14</v>
      </c>
      <c r="F335" s="48" t="s">
        <v>1086</v>
      </c>
      <c r="G335" s="49">
        <v>1</v>
      </c>
      <c r="H335" s="43" t="str">
        <f t="shared" si="12"/>
        <v>VL1</v>
      </c>
      <c r="I335" s="49" t="str">
        <f t="shared" si="10"/>
        <v>516VL1</v>
      </c>
      <c r="J335" s="49">
        <v>1</v>
      </c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</row>
    <row r="336" spans="1:55" ht="24" customHeight="1">
      <c r="A336" s="45">
        <v>517</v>
      </c>
      <c r="B336" s="61" t="s">
        <v>1083</v>
      </c>
      <c r="C336" s="59" t="s">
        <v>9</v>
      </c>
      <c r="D336" s="48" t="s">
        <v>1084</v>
      </c>
      <c r="E336" s="48" t="s">
        <v>10</v>
      </c>
      <c r="F336" s="48" t="s">
        <v>1087</v>
      </c>
      <c r="G336" s="49">
        <v>1</v>
      </c>
      <c r="H336" s="43" t="str">
        <f t="shared" si="12"/>
        <v>YL1</v>
      </c>
      <c r="I336" s="49" t="str">
        <f t="shared" si="10"/>
        <v>517YL1</v>
      </c>
      <c r="J336" s="49">
        <v>1</v>
      </c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</row>
    <row r="337" spans="1:55" ht="24" customHeight="1">
      <c r="A337" s="45">
        <v>518</v>
      </c>
      <c r="B337" s="51" t="s">
        <v>1088</v>
      </c>
      <c r="C337" s="47" t="s">
        <v>189</v>
      </c>
      <c r="D337" s="52" t="s">
        <v>1089</v>
      </c>
      <c r="E337" s="52" t="s">
        <v>14</v>
      </c>
      <c r="F337" s="52" t="s">
        <v>1090</v>
      </c>
      <c r="G337" s="49">
        <v>1</v>
      </c>
      <c r="H337" s="43" t="str">
        <f t="shared" si="12"/>
        <v>BL4</v>
      </c>
      <c r="I337" s="49" t="str">
        <f t="shared" si="10"/>
        <v>518BL4</v>
      </c>
      <c r="J337" s="49">
        <v>1</v>
      </c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</row>
    <row r="338" spans="1:55" ht="24" customHeight="1">
      <c r="A338" s="45">
        <v>519</v>
      </c>
      <c r="B338" s="51" t="s">
        <v>534</v>
      </c>
      <c r="C338" s="47" t="s">
        <v>30</v>
      </c>
      <c r="D338" s="52" t="s">
        <v>535</v>
      </c>
      <c r="E338" s="52" t="s">
        <v>10</v>
      </c>
      <c r="F338" s="52" t="s">
        <v>536</v>
      </c>
      <c r="G338" s="49">
        <v>1</v>
      </c>
      <c r="H338" s="43" t="str">
        <f t="shared" si="12"/>
        <v>BL3</v>
      </c>
      <c r="I338" s="49" t="str">
        <f t="shared" si="10"/>
        <v>519BL3</v>
      </c>
      <c r="J338" s="49">
        <v>1</v>
      </c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</row>
    <row r="339" spans="1:55" ht="24" customHeight="1">
      <c r="A339" s="45">
        <v>520</v>
      </c>
      <c r="B339" s="64" t="s">
        <v>781</v>
      </c>
      <c r="C339" s="59" t="s">
        <v>9</v>
      </c>
      <c r="D339" s="48" t="s">
        <v>782</v>
      </c>
      <c r="E339" s="48" t="s">
        <v>14</v>
      </c>
      <c r="F339" s="48" t="s">
        <v>783</v>
      </c>
      <c r="G339" s="49">
        <v>1</v>
      </c>
      <c r="H339" s="43" t="str">
        <f t="shared" si="12"/>
        <v>YL1</v>
      </c>
      <c r="I339" s="49" t="str">
        <f t="shared" si="10"/>
        <v>520YL1</v>
      </c>
      <c r="J339" s="49">
        <v>1</v>
      </c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</row>
    <row r="340" spans="1:55" ht="24" customHeight="1">
      <c r="A340" s="45">
        <v>521</v>
      </c>
      <c r="B340" s="51" t="s">
        <v>551</v>
      </c>
      <c r="C340" s="47" t="s">
        <v>40</v>
      </c>
      <c r="D340" s="52" t="s">
        <v>552</v>
      </c>
      <c r="E340" s="52" t="s">
        <v>8</v>
      </c>
      <c r="F340" s="52">
        <v>557359</v>
      </c>
      <c r="G340" s="49">
        <v>1</v>
      </c>
      <c r="H340" s="43" t="str">
        <f t="shared" si="12"/>
        <v>SAV</v>
      </c>
      <c r="I340" s="49" t="str">
        <f t="shared" si="10"/>
        <v>521SAV</v>
      </c>
      <c r="J340" s="49">
        <v>1</v>
      </c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</row>
    <row r="341" spans="1:55" ht="24" customHeight="1">
      <c r="A341" s="45">
        <v>522</v>
      </c>
      <c r="B341" s="51" t="s">
        <v>551</v>
      </c>
      <c r="C341" s="47" t="s">
        <v>554</v>
      </c>
      <c r="D341" s="52" t="s">
        <v>555</v>
      </c>
      <c r="E341" s="52" t="s">
        <v>67</v>
      </c>
      <c r="F341" s="52" t="s">
        <v>556</v>
      </c>
      <c r="G341" s="49">
        <v>1</v>
      </c>
      <c r="H341" s="43" t="str">
        <f t="shared" si="12"/>
        <v>VL8</v>
      </c>
      <c r="I341" s="49" t="str">
        <f t="shared" si="10"/>
        <v>522VL8</v>
      </c>
      <c r="J341" s="49">
        <v>1</v>
      </c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</row>
    <row r="342" spans="1:55" ht="24" customHeight="1">
      <c r="A342" s="45">
        <v>523</v>
      </c>
      <c r="B342" s="51" t="s">
        <v>557</v>
      </c>
      <c r="C342" s="47" t="s">
        <v>40</v>
      </c>
      <c r="D342" s="48" t="s">
        <v>558</v>
      </c>
      <c r="E342" s="48" t="s">
        <v>14</v>
      </c>
      <c r="F342" s="48" t="s">
        <v>559</v>
      </c>
      <c r="G342" s="49">
        <v>1</v>
      </c>
      <c r="H342" s="43" t="str">
        <f t="shared" si="12"/>
        <v>SAV</v>
      </c>
      <c r="I342" s="49" t="str">
        <f t="shared" si="10"/>
        <v>523SAV</v>
      </c>
      <c r="J342" s="49">
        <v>1</v>
      </c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</row>
    <row r="343" spans="1:55" ht="24" customHeight="1">
      <c r="A343" s="45">
        <v>524</v>
      </c>
      <c r="B343" s="61" t="s">
        <v>180</v>
      </c>
      <c r="C343" s="47" t="s">
        <v>9</v>
      </c>
      <c r="D343" s="48" t="s">
        <v>181</v>
      </c>
      <c r="E343" s="48" t="s">
        <v>37</v>
      </c>
      <c r="F343" s="48" t="s">
        <v>183</v>
      </c>
      <c r="G343" s="49">
        <v>1</v>
      </c>
      <c r="H343" s="43" t="str">
        <f t="shared" si="12"/>
        <v>YL1</v>
      </c>
      <c r="I343" s="49" t="str">
        <f t="shared" ref="I343:I410" si="13">_xlfn.CONCAT(A343,H343)</f>
        <v>524YL1</v>
      </c>
      <c r="J343" s="49">
        <v>1</v>
      </c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</row>
    <row r="344" spans="1:55" ht="24" customHeight="1">
      <c r="A344" s="45">
        <v>525</v>
      </c>
      <c r="B344" s="61" t="s">
        <v>324</v>
      </c>
      <c r="C344" s="47" t="s">
        <v>84</v>
      </c>
      <c r="D344" s="48" t="s">
        <v>325</v>
      </c>
      <c r="E344" s="48" t="s">
        <v>10</v>
      </c>
      <c r="F344" s="48" t="s">
        <v>326</v>
      </c>
      <c r="G344" s="49">
        <v>1</v>
      </c>
      <c r="H344" s="43" t="str">
        <f t="shared" si="12"/>
        <v>RL1</v>
      </c>
      <c r="I344" s="49" t="str">
        <f t="shared" si="13"/>
        <v>525RL1</v>
      </c>
      <c r="J344" s="57" t="s">
        <v>1669</v>
      </c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</row>
    <row r="345" spans="1:55" ht="24" customHeight="1">
      <c r="A345" s="45">
        <v>526</v>
      </c>
      <c r="B345" s="61" t="s">
        <v>324</v>
      </c>
      <c r="C345" s="47" t="s">
        <v>356</v>
      </c>
      <c r="D345" s="48" t="s">
        <v>327</v>
      </c>
      <c r="E345" s="48" t="s">
        <v>88</v>
      </c>
      <c r="F345" s="48" t="s">
        <v>328</v>
      </c>
      <c r="G345" s="49">
        <v>1</v>
      </c>
      <c r="H345" s="43" t="str">
        <f t="shared" si="12"/>
        <v>UV7</v>
      </c>
      <c r="I345" s="49" t="str">
        <f t="shared" si="13"/>
        <v>526UV7</v>
      </c>
      <c r="J345" s="49">
        <v>1</v>
      </c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</row>
    <row r="346" spans="1:55" ht="24" customHeight="1">
      <c r="A346" s="45">
        <v>527</v>
      </c>
      <c r="B346" s="61" t="s">
        <v>1151</v>
      </c>
      <c r="C346" s="47" t="s">
        <v>17</v>
      </c>
      <c r="D346" s="48" t="s">
        <v>1154</v>
      </c>
      <c r="E346" s="48" t="s">
        <v>1081</v>
      </c>
      <c r="F346" s="48" t="s">
        <v>1155</v>
      </c>
      <c r="G346" s="49">
        <v>1</v>
      </c>
      <c r="H346" s="43" t="str">
        <f t="shared" si="12"/>
        <v>BL1</v>
      </c>
      <c r="I346" s="49" t="str">
        <f t="shared" si="13"/>
        <v>527BL1</v>
      </c>
      <c r="J346" s="49">
        <v>1</v>
      </c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</row>
    <row r="347" spans="1:55" ht="24" customHeight="1">
      <c r="A347" s="45">
        <v>528</v>
      </c>
      <c r="B347" s="61" t="s">
        <v>1151</v>
      </c>
      <c r="C347" s="47" t="s">
        <v>9</v>
      </c>
      <c r="D347" s="48" t="s">
        <v>1152</v>
      </c>
      <c r="E347" s="48" t="s">
        <v>288</v>
      </c>
      <c r="F347" s="48" t="s">
        <v>1153</v>
      </c>
      <c r="G347" s="49">
        <v>1</v>
      </c>
      <c r="H347" s="43" t="str">
        <f t="shared" si="12"/>
        <v>YL1</v>
      </c>
      <c r="I347" s="49" t="str">
        <f t="shared" si="13"/>
        <v>528YL1</v>
      </c>
      <c r="J347" s="49">
        <v>1</v>
      </c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</row>
    <row r="348" spans="1:55" ht="24" customHeight="1">
      <c r="A348" s="45">
        <v>529</v>
      </c>
      <c r="B348" s="53" t="s">
        <v>538</v>
      </c>
      <c r="C348" s="47" t="s">
        <v>40</v>
      </c>
      <c r="D348" s="52" t="s">
        <v>539</v>
      </c>
      <c r="E348" s="52" t="s">
        <v>8</v>
      </c>
      <c r="F348" s="52">
        <v>553163</v>
      </c>
      <c r="G348" s="49">
        <v>1</v>
      </c>
      <c r="H348" s="43" t="str">
        <f t="shared" si="12"/>
        <v>SAV</v>
      </c>
      <c r="I348" s="49" t="str">
        <f t="shared" si="13"/>
        <v>529SAV</v>
      </c>
      <c r="J348" s="49">
        <v>1</v>
      </c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</row>
    <row r="349" spans="1:55" ht="24" customHeight="1">
      <c r="A349" s="45">
        <v>530</v>
      </c>
      <c r="B349" s="53" t="s">
        <v>538</v>
      </c>
      <c r="C349" s="47" t="s">
        <v>64</v>
      </c>
      <c r="D349" s="52" t="s">
        <v>539</v>
      </c>
      <c r="E349" s="52" t="s">
        <v>14</v>
      </c>
      <c r="F349" s="52" t="s">
        <v>542</v>
      </c>
      <c r="G349" s="49">
        <v>1</v>
      </c>
      <c r="H349" s="43" t="str">
        <f t="shared" si="12"/>
        <v>VL1</v>
      </c>
      <c r="I349" s="49" t="str">
        <f t="shared" si="13"/>
        <v>530VL1</v>
      </c>
      <c r="J349" s="49">
        <v>1</v>
      </c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</row>
    <row r="350" spans="1:55" ht="24" customHeight="1">
      <c r="A350" s="45">
        <v>531</v>
      </c>
      <c r="B350" s="64" t="s">
        <v>1176</v>
      </c>
      <c r="C350" s="47" t="s">
        <v>21</v>
      </c>
      <c r="D350" s="71"/>
      <c r="E350" s="48" t="s">
        <v>797</v>
      </c>
      <c r="F350" s="48" t="s">
        <v>1178</v>
      </c>
      <c r="G350" s="49">
        <v>1</v>
      </c>
      <c r="H350" s="43" t="str">
        <f t="shared" si="12"/>
        <v>RL1</v>
      </c>
      <c r="I350" s="49" t="str">
        <f t="shared" si="13"/>
        <v>531RL1</v>
      </c>
      <c r="J350" s="49">
        <v>0</v>
      </c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</row>
    <row r="351" spans="1:55" ht="24" customHeight="1">
      <c r="A351" s="45">
        <v>532</v>
      </c>
      <c r="B351" s="51" t="s">
        <v>1316</v>
      </c>
      <c r="C351" s="47" t="s">
        <v>1230</v>
      </c>
      <c r="D351" s="52" t="s">
        <v>623</v>
      </c>
      <c r="E351" s="52" t="s">
        <v>8</v>
      </c>
      <c r="F351" s="52" t="s">
        <v>624</v>
      </c>
      <c r="G351" s="49">
        <v>1</v>
      </c>
      <c r="H351" s="43" t="str">
        <f t="shared" si="12"/>
        <v>VL1</v>
      </c>
      <c r="I351" s="49" t="str">
        <f t="shared" si="13"/>
        <v>532VL1</v>
      </c>
      <c r="J351" s="49">
        <v>1</v>
      </c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</row>
    <row r="352" spans="1:55" ht="24" customHeight="1">
      <c r="A352" s="45">
        <v>533</v>
      </c>
      <c r="B352" s="51" t="s">
        <v>1072</v>
      </c>
      <c r="C352" s="47" t="s">
        <v>9</v>
      </c>
      <c r="D352" s="52" t="s">
        <v>1073</v>
      </c>
      <c r="E352" s="52" t="s">
        <v>14</v>
      </c>
      <c r="F352" s="52" t="s">
        <v>1074</v>
      </c>
      <c r="G352" s="49">
        <v>1</v>
      </c>
      <c r="H352" s="43" t="str">
        <f t="shared" ref="H352:H375" si="14">_xlfn.IFNA(VLOOKUP(C352,$N$2:$O$1048576,2,FALSE),"ASK")</f>
        <v>YL1</v>
      </c>
      <c r="I352" s="49" t="str">
        <f t="shared" si="13"/>
        <v>533YL1</v>
      </c>
      <c r="J352" s="49">
        <v>1</v>
      </c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</row>
    <row r="353" spans="1:55" ht="24" customHeight="1">
      <c r="A353" s="45">
        <v>534</v>
      </c>
      <c r="B353" s="64" t="s">
        <v>598</v>
      </c>
      <c r="C353" s="47" t="s">
        <v>84</v>
      </c>
      <c r="D353" s="48" t="s">
        <v>599</v>
      </c>
      <c r="E353" s="48" t="s">
        <v>10</v>
      </c>
      <c r="F353" s="48" t="s">
        <v>600</v>
      </c>
      <c r="G353" s="49">
        <v>1</v>
      </c>
      <c r="H353" s="43" t="str">
        <f t="shared" si="14"/>
        <v>RL1</v>
      </c>
      <c r="I353" s="49" t="str">
        <f t="shared" si="13"/>
        <v>534RL1</v>
      </c>
      <c r="J353" s="49">
        <v>1</v>
      </c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</row>
    <row r="354" spans="1:55" ht="24" customHeight="1">
      <c r="A354" s="45">
        <v>535</v>
      </c>
      <c r="B354" s="61" t="s">
        <v>598</v>
      </c>
      <c r="C354" s="47" t="s">
        <v>9</v>
      </c>
      <c r="D354" s="48" t="s">
        <v>599</v>
      </c>
      <c r="E354" s="48" t="s">
        <v>10</v>
      </c>
      <c r="F354" s="48" t="s">
        <v>601</v>
      </c>
      <c r="G354" s="49">
        <v>1</v>
      </c>
      <c r="H354" s="43" t="str">
        <f t="shared" si="14"/>
        <v>YL1</v>
      </c>
      <c r="I354" s="49" t="str">
        <f t="shared" si="13"/>
        <v>535YL1</v>
      </c>
      <c r="J354" s="49">
        <v>1</v>
      </c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</row>
    <row r="355" spans="1:55" ht="24" customHeight="1">
      <c r="A355" s="45">
        <v>536</v>
      </c>
      <c r="B355" s="61" t="s">
        <v>1156</v>
      </c>
      <c r="C355" s="59" t="s">
        <v>6</v>
      </c>
      <c r="D355" s="71"/>
      <c r="E355" s="48" t="s">
        <v>8</v>
      </c>
      <c r="F355" s="48" t="s">
        <v>1157</v>
      </c>
      <c r="G355" s="49">
        <v>1</v>
      </c>
      <c r="H355" s="43" t="str">
        <f t="shared" si="14"/>
        <v>BL1</v>
      </c>
      <c r="I355" s="49" t="str">
        <f t="shared" si="13"/>
        <v>536BL1</v>
      </c>
      <c r="J355" s="49">
        <v>1</v>
      </c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</row>
    <row r="356" spans="1:55" ht="24" customHeight="1">
      <c r="A356" s="45">
        <v>537</v>
      </c>
      <c r="B356" s="64" t="s">
        <v>1156</v>
      </c>
      <c r="C356" s="59" t="s">
        <v>84</v>
      </c>
      <c r="D356" s="71"/>
      <c r="E356" s="48" t="s">
        <v>8</v>
      </c>
      <c r="F356" s="48" t="s">
        <v>1159</v>
      </c>
      <c r="G356" s="49">
        <v>1</v>
      </c>
      <c r="H356" s="43" t="str">
        <f t="shared" si="14"/>
        <v>RL1</v>
      </c>
      <c r="I356" s="49" t="str">
        <f t="shared" si="13"/>
        <v>537RL1</v>
      </c>
      <c r="J356" s="49">
        <v>1</v>
      </c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</row>
    <row r="357" spans="1:55" ht="24" customHeight="1">
      <c r="A357" s="45">
        <v>538</v>
      </c>
      <c r="B357" s="61" t="s">
        <v>1156</v>
      </c>
      <c r="C357" s="47" t="s">
        <v>226</v>
      </c>
      <c r="D357" s="71"/>
      <c r="E357" s="48" t="s">
        <v>14</v>
      </c>
      <c r="F357" s="48" t="s">
        <v>1164</v>
      </c>
      <c r="G357" s="49">
        <v>1</v>
      </c>
      <c r="H357" s="43" t="str">
        <f t="shared" si="14"/>
        <v>RL3</v>
      </c>
      <c r="I357" s="49" t="str">
        <f t="shared" si="13"/>
        <v>538RL3</v>
      </c>
      <c r="J357" s="49">
        <v>1</v>
      </c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</row>
    <row r="358" spans="1:55" ht="24" customHeight="1">
      <c r="A358" s="45">
        <v>539</v>
      </c>
      <c r="B358" s="61" t="s">
        <v>740</v>
      </c>
      <c r="C358" s="47" t="s">
        <v>84</v>
      </c>
      <c r="D358" s="48" t="s">
        <v>741</v>
      </c>
      <c r="E358" s="48" t="s">
        <v>10</v>
      </c>
      <c r="F358" s="48" t="s">
        <v>1357</v>
      </c>
      <c r="G358" s="49">
        <v>0</v>
      </c>
      <c r="H358" s="43" t="str">
        <f t="shared" si="14"/>
        <v>RL1</v>
      </c>
      <c r="I358" s="49" t="str">
        <f t="shared" si="13"/>
        <v>539RL1</v>
      </c>
      <c r="J358" s="49">
        <v>0</v>
      </c>
      <c r="K358" s="50" t="s">
        <v>1358</v>
      </c>
      <c r="L358" s="75" t="s">
        <v>1359</v>
      </c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</row>
    <row r="359" spans="1:55" ht="24" customHeight="1">
      <c r="A359" s="45">
        <v>540</v>
      </c>
      <c r="B359" s="61" t="s">
        <v>1156</v>
      </c>
      <c r="C359" s="47" t="s">
        <v>87</v>
      </c>
      <c r="D359" s="71"/>
      <c r="E359" s="48" t="s">
        <v>88</v>
      </c>
      <c r="F359" s="48" t="s">
        <v>1162</v>
      </c>
      <c r="G359" s="49">
        <v>1</v>
      </c>
      <c r="H359" s="43" t="str">
        <f t="shared" si="14"/>
        <v>VL2</v>
      </c>
      <c r="I359" s="49" t="str">
        <f t="shared" si="13"/>
        <v>540VL2</v>
      </c>
      <c r="J359" s="49">
        <v>1</v>
      </c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</row>
    <row r="360" spans="1:55" ht="24" customHeight="1">
      <c r="A360" s="45">
        <v>541</v>
      </c>
      <c r="B360" s="61" t="s">
        <v>1156</v>
      </c>
      <c r="C360" s="47" t="s">
        <v>1254</v>
      </c>
      <c r="D360" s="71"/>
      <c r="E360" s="48" t="s">
        <v>8</v>
      </c>
      <c r="F360" s="48" t="s">
        <v>1170</v>
      </c>
      <c r="G360" s="49">
        <v>1</v>
      </c>
      <c r="H360" s="43" t="str">
        <f t="shared" si="14"/>
        <v>VL2</v>
      </c>
      <c r="I360" s="49" t="str">
        <f t="shared" si="13"/>
        <v>541VL2</v>
      </c>
      <c r="J360" s="49">
        <v>1</v>
      </c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</row>
    <row r="361" spans="1:55" ht="24" customHeight="1">
      <c r="A361" s="45">
        <v>542</v>
      </c>
      <c r="B361" s="61" t="s">
        <v>1156</v>
      </c>
      <c r="C361" s="47" t="s">
        <v>1233</v>
      </c>
      <c r="D361" s="71"/>
      <c r="E361" s="48" t="s">
        <v>140</v>
      </c>
      <c r="F361" s="48" t="s">
        <v>1174</v>
      </c>
      <c r="G361" s="49">
        <v>1</v>
      </c>
      <c r="H361" s="43" t="str">
        <f t="shared" si="14"/>
        <v>VL5</v>
      </c>
      <c r="I361" s="49" t="str">
        <f t="shared" si="13"/>
        <v>542VL5</v>
      </c>
      <c r="J361" s="49">
        <v>1</v>
      </c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</row>
    <row r="362" spans="1:55" ht="24" customHeight="1">
      <c r="A362" s="45">
        <v>543</v>
      </c>
      <c r="B362" s="61" t="s">
        <v>1156</v>
      </c>
      <c r="C362" s="59" t="s">
        <v>9</v>
      </c>
      <c r="D362" s="71"/>
      <c r="E362" s="48" t="s">
        <v>8</v>
      </c>
      <c r="F362" s="48" t="s">
        <v>1158</v>
      </c>
      <c r="G362" s="49">
        <v>1</v>
      </c>
      <c r="H362" s="43" t="str">
        <f t="shared" si="14"/>
        <v>YL1</v>
      </c>
      <c r="I362" s="49" t="str">
        <f t="shared" si="13"/>
        <v>543YL1</v>
      </c>
      <c r="J362" s="49">
        <v>1</v>
      </c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</row>
    <row r="363" spans="1:55" ht="24" customHeight="1">
      <c r="A363" s="45">
        <v>544</v>
      </c>
      <c r="B363" s="61" t="s">
        <v>1156</v>
      </c>
      <c r="C363" s="47" t="s">
        <v>29</v>
      </c>
      <c r="D363" s="71"/>
      <c r="E363" s="48" t="s">
        <v>8</v>
      </c>
      <c r="F363" s="48" t="s">
        <v>1167</v>
      </c>
      <c r="G363" s="49">
        <v>1</v>
      </c>
      <c r="H363" s="43" t="str">
        <f t="shared" si="14"/>
        <v>YL3</v>
      </c>
      <c r="I363" s="49" t="str">
        <f t="shared" si="13"/>
        <v>544YL3</v>
      </c>
      <c r="J363" s="49">
        <v>1</v>
      </c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</row>
    <row r="364" spans="1:55" ht="24" customHeight="1">
      <c r="A364" s="45">
        <v>545</v>
      </c>
      <c r="B364" s="61" t="s">
        <v>1380</v>
      </c>
      <c r="C364" s="47" t="s">
        <v>9</v>
      </c>
      <c r="D364" s="48" t="s">
        <v>1095</v>
      </c>
      <c r="E364" s="48" t="s">
        <v>14</v>
      </c>
      <c r="F364" s="48" t="s">
        <v>1381</v>
      </c>
      <c r="G364" s="49">
        <v>0</v>
      </c>
      <c r="H364" s="43" t="str">
        <f t="shared" si="14"/>
        <v>YL1</v>
      </c>
      <c r="I364" s="49" t="str">
        <f t="shared" si="13"/>
        <v>545YL1</v>
      </c>
      <c r="J364" s="49">
        <v>0</v>
      </c>
      <c r="K364" s="50" t="s">
        <v>1382</v>
      </c>
      <c r="L364" s="75" t="s">
        <v>1383</v>
      </c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</row>
    <row r="365" spans="1:55" ht="24" customHeight="1">
      <c r="A365" s="45">
        <v>546</v>
      </c>
      <c r="B365" s="51" t="s">
        <v>1112</v>
      </c>
      <c r="C365" s="47" t="s">
        <v>17</v>
      </c>
      <c r="D365" s="52" t="s">
        <v>1113</v>
      </c>
      <c r="E365" s="52" t="s">
        <v>288</v>
      </c>
      <c r="F365" s="52" t="s">
        <v>1114</v>
      </c>
      <c r="G365" s="49">
        <v>1</v>
      </c>
      <c r="H365" s="43" t="str">
        <f t="shared" si="14"/>
        <v>BL1</v>
      </c>
      <c r="I365" s="49" t="str">
        <f t="shared" si="13"/>
        <v>546BL1</v>
      </c>
      <c r="J365" s="49">
        <v>1</v>
      </c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</row>
    <row r="366" spans="1:55" ht="24" customHeight="1">
      <c r="A366" s="45">
        <v>547</v>
      </c>
      <c r="B366" s="51" t="s">
        <v>615</v>
      </c>
      <c r="C366" s="47" t="s">
        <v>66</v>
      </c>
      <c r="D366" s="52" t="s">
        <v>617</v>
      </c>
      <c r="E366" s="48" t="s">
        <v>10</v>
      </c>
      <c r="F366" s="48" t="s">
        <v>618</v>
      </c>
      <c r="G366" s="49">
        <v>1</v>
      </c>
      <c r="H366" s="43" t="str">
        <f t="shared" si="14"/>
        <v>BL3</v>
      </c>
      <c r="I366" s="49" t="str">
        <f t="shared" si="13"/>
        <v>547BL3</v>
      </c>
      <c r="J366" s="49">
        <v>1</v>
      </c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</row>
    <row r="367" spans="1:55" ht="24" customHeight="1">
      <c r="A367" s="45">
        <v>548</v>
      </c>
      <c r="B367" s="51" t="s">
        <v>615</v>
      </c>
      <c r="C367" s="47" t="s">
        <v>40</v>
      </c>
      <c r="D367" s="52"/>
      <c r="E367" s="52" t="s">
        <v>8</v>
      </c>
      <c r="F367" s="52" t="s">
        <v>616</v>
      </c>
      <c r="G367" s="49">
        <v>1</v>
      </c>
      <c r="H367" s="43" t="str">
        <f t="shared" si="14"/>
        <v>SAV</v>
      </c>
      <c r="I367" s="49" t="str">
        <f t="shared" si="13"/>
        <v>548SAV</v>
      </c>
      <c r="J367" s="49">
        <v>1</v>
      </c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</row>
    <row r="368" spans="1:55" ht="24" customHeight="1">
      <c r="A368" s="45">
        <v>549</v>
      </c>
      <c r="B368" s="51" t="s">
        <v>1064</v>
      </c>
      <c r="C368" s="47" t="s">
        <v>241</v>
      </c>
      <c r="D368" s="52" t="s">
        <v>1384</v>
      </c>
      <c r="E368" s="52" t="s">
        <v>62</v>
      </c>
      <c r="F368" s="52" t="s">
        <v>1385</v>
      </c>
      <c r="G368" s="49">
        <v>1</v>
      </c>
      <c r="H368" s="43" t="str">
        <f t="shared" si="14"/>
        <v>UV1</v>
      </c>
      <c r="I368" s="49" t="str">
        <f t="shared" si="13"/>
        <v>549UV1</v>
      </c>
      <c r="J368" s="49">
        <v>0</v>
      </c>
      <c r="K368" s="50" t="s">
        <v>1386</v>
      </c>
      <c r="L368" s="75" t="s">
        <v>1387</v>
      </c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</row>
    <row r="369" spans="1:55" ht="24" customHeight="1">
      <c r="A369" s="45">
        <v>550</v>
      </c>
      <c r="B369" s="61" t="s">
        <v>1036</v>
      </c>
      <c r="C369" s="47" t="s">
        <v>189</v>
      </c>
      <c r="D369" s="48" t="s">
        <v>1037</v>
      </c>
      <c r="E369" s="48" t="s">
        <v>14</v>
      </c>
      <c r="F369" s="48" t="s">
        <v>1038</v>
      </c>
      <c r="G369" s="49">
        <v>1</v>
      </c>
      <c r="H369" s="43" t="str">
        <f t="shared" si="14"/>
        <v>BL4</v>
      </c>
      <c r="I369" s="49" t="str">
        <f t="shared" si="13"/>
        <v>550BL4</v>
      </c>
      <c r="J369" s="49">
        <v>1</v>
      </c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</row>
    <row r="370" spans="1:55" ht="24" customHeight="1">
      <c r="A370" s="45">
        <v>551</v>
      </c>
      <c r="B370" s="51" t="s">
        <v>531</v>
      </c>
      <c r="C370" s="47" t="s">
        <v>9</v>
      </c>
      <c r="D370" s="79" t="s">
        <v>532</v>
      </c>
      <c r="E370" s="52" t="s">
        <v>10</v>
      </c>
      <c r="F370" s="52" t="s">
        <v>533</v>
      </c>
      <c r="G370" s="49">
        <v>1</v>
      </c>
      <c r="H370" s="43" t="str">
        <f t="shared" si="14"/>
        <v>YL1</v>
      </c>
      <c r="I370" s="49" t="str">
        <f t="shared" si="13"/>
        <v>551YL1</v>
      </c>
      <c r="J370" s="49">
        <v>1</v>
      </c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</row>
    <row r="371" spans="1:55" ht="24" customHeight="1">
      <c r="A371" s="45">
        <v>552</v>
      </c>
      <c r="B371" s="51" t="s">
        <v>1263</v>
      </c>
      <c r="C371" s="47" t="s">
        <v>9</v>
      </c>
      <c r="D371" s="52" t="s">
        <v>589</v>
      </c>
      <c r="E371" s="52" t="s">
        <v>8</v>
      </c>
      <c r="F371" s="52" t="s">
        <v>591</v>
      </c>
      <c r="G371" s="49">
        <v>1</v>
      </c>
      <c r="H371" s="43" t="str">
        <f t="shared" si="14"/>
        <v>YL1</v>
      </c>
      <c r="I371" s="49" t="str">
        <f t="shared" si="13"/>
        <v>552YL1</v>
      </c>
      <c r="J371" s="49">
        <v>1</v>
      </c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</row>
    <row r="372" spans="1:55" ht="24" customHeight="1">
      <c r="A372" s="45">
        <v>553</v>
      </c>
      <c r="B372" s="61" t="s">
        <v>1019</v>
      </c>
      <c r="C372" s="59" t="s">
        <v>9</v>
      </c>
      <c r="D372" s="48" t="s">
        <v>1020</v>
      </c>
      <c r="E372" s="48" t="s">
        <v>8</v>
      </c>
      <c r="F372" s="48" t="s">
        <v>1021</v>
      </c>
      <c r="G372" s="49">
        <v>1</v>
      </c>
      <c r="H372" s="43" t="str">
        <f t="shared" si="14"/>
        <v>YL1</v>
      </c>
      <c r="I372" s="49" t="str">
        <f t="shared" si="13"/>
        <v>553YL1</v>
      </c>
      <c r="J372" s="49">
        <v>1</v>
      </c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</row>
    <row r="373" spans="1:55" ht="24" customHeight="1">
      <c r="A373" s="45">
        <v>554</v>
      </c>
      <c r="B373" s="61" t="s">
        <v>1000</v>
      </c>
      <c r="C373" s="59" t="s">
        <v>6</v>
      </c>
      <c r="D373" s="48" t="s">
        <v>1001</v>
      </c>
      <c r="E373" s="48" t="s">
        <v>8</v>
      </c>
      <c r="F373" s="48" t="s">
        <v>1002</v>
      </c>
      <c r="G373" s="49">
        <v>1</v>
      </c>
      <c r="H373" s="43" t="str">
        <f t="shared" si="14"/>
        <v>BL1</v>
      </c>
      <c r="I373" s="49" t="str">
        <f t="shared" si="13"/>
        <v>554BL1</v>
      </c>
      <c r="J373" s="49">
        <v>1</v>
      </c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</row>
    <row r="374" spans="1:55" ht="24" customHeight="1">
      <c r="A374" s="45">
        <v>555</v>
      </c>
      <c r="B374" s="61" t="s">
        <v>1008</v>
      </c>
      <c r="C374" s="59" t="s">
        <v>6</v>
      </c>
      <c r="D374" s="48" t="s">
        <v>1009</v>
      </c>
      <c r="E374" s="48" t="s">
        <v>8</v>
      </c>
      <c r="F374" s="48" t="s">
        <v>1010</v>
      </c>
      <c r="G374" s="49">
        <v>1</v>
      </c>
      <c r="H374" s="43" t="str">
        <f t="shared" si="14"/>
        <v>BL1</v>
      </c>
      <c r="I374" s="49" t="str">
        <f t="shared" si="13"/>
        <v>555BL1</v>
      </c>
      <c r="J374" s="49">
        <v>3</v>
      </c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</row>
    <row r="375" spans="1:55" ht="24" customHeight="1">
      <c r="A375" s="45">
        <v>556</v>
      </c>
      <c r="B375" s="58" t="s">
        <v>1674</v>
      </c>
      <c r="C375" s="59" t="s">
        <v>9</v>
      </c>
      <c r="D375" s="60" t="s">
        <v>1675</v>
      </c>
      <c r="E375" s="60" t="s">
        <v>10</v>
      </c>
      <c r="F375" s="60">
        <v>113405</v>
      </c>
      <c r="G375" s="49">
        <v>1</v>
      </c>
      <c r="H375" s="43" t="str">
        <f t="shared" si="14"/>
        <v>YL1</v>
      </c>
      <c r="I375" s="49" t="str">
        <f t="shared" si="13"/>
        <v>556YL1</v>
      </c>
      <c r="J375" s="49">
        <v>0</v>
      </c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</row>
    <row r="376" spans="1:55" ht="24" customHeight="1">
      <c r="A376" s="45">
        <v>557</v>
      </c>
      <c r="B376" s="58" t="s">
        <v>1064</v>
      </c>
      <c r="C376" s="59" t="s">
        <v>356</v>
      </c>
      <c r="D376" s="60" t="s">
        <v>1881</v>
      </c>
      <c r="E376" s="60" t="s">
        <v>14</v>
      </c>
      <c r="F376" s="60" t="s">
        <v>1882</v>
      </c>
      <c r="G376" s="49">
        <v>1</v>
      </c>
      <c r="H376" s="43" t="s">
        <v>1192</v>
      </c>
      <c r="I376" s="49" t="s">
        <v>1883</v>
      </c>
      <c r="J376" s="49">
        <v>1</v>
      </c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</row>
    <row r="377" spans="1:55" ht="24" customHeight="1">
      <c r="A377" s="45">
        <v>558</v>
      </c>
      <c r="B377" s="58" t="s">
        <v>1884</v>
      </c>
      <c r="C377" s="59" t="s">
        <v>1230</v>
      </c>
      <c r="D377" s="60" t="s">
        <v>1885</v>
      </c>
      <c r="E377" s="60" t="s">
        <v>10</v>
      </c>
      <c r="F377" s="60">
        <v>155309</v>
      </c>
      <c r="G377" s="49">
        <v>1</v>
      </c>
      <c r="H377" s="43" t="s">
        <v>1194</v>
      </c>
      <c r="I377" s="49" t="s">
        <v>1886</v>
      </c>
      <c r="J377" s="49">
        <v>1</v>
      </c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</row>
    <row r="378" spans="1:55" ht="24" customHeight="1">
      <c r="A378" s="45">
        <v>559</v>
      </c>
      <c r="B378" s="58" t="s">
        <v>1151</v>
      </c>
      <c r="C378" s="59" t="s">
        <v>9</v>
      </c>
      <c r="D378" s="60" t="s">
        <v>1154</v>
      </c>
      <c r="E378" s="60" t="s">
        <v>1081</v>
      </c>
      <c r="F378" s="60" t="s">
        <v>1887</v>
      </c>
      <c r="G378" s="49">
        <v>1</v>
      </c>
      <c r="H378" s="43" t="str">
        <f>_xlfn.IFNA(VLOOKUP(C378,$N$2:$O$1048576,2,FALSE),"ASK")</f>
        <v>YL1</v>
      </c>
      <c r="I378" s="49" t="s">
        <v>1888</v>
      </c>
      <c r="J378" s="49">
        <v>1</v>
      </c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</row>
    <row r="379" spans="1:55" ht="24" customHeight="1">
      <c r="A379" s="45"/>
      <c r="B379" s="58"/>
      <c r="C379" s="59"/>
      <c r="D379" s="60"/>
      <c r="E379" s="60"/>
      <c r="F379" s="60"/>
      <c r="I379" s="49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</row>
    <row r="380" spans="1:55" ht="24" customHeight="1">
      <c r="A380" s="45">
        <v>701</v>
      </c>
      <c r="B380" s="61"/>
      <c r="C380" s="47"/>
      <c r="D380" s="48"/>
      <c r="E380" s="48"/>
      <c r="F380" s="48"/>
      <c r="I380" s="49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</row>
    <row r="381" spans="1:55" ht="24" customHeight="1">
      <c r="A381" s="45">
        <v>702</v>
      </c>
      <c r="B381" s="61" t="s">
        <v>926</v>
      </c>
      <c r="C381" s="59" t="s">
        <v>9</v>
      </c>
      <c r="D381" s="48" t="s">
        <v>927</v>
      </c>
      <c r="E381" s="48" t="s">
        <v>890</v>
      </c>
      <c r="F381" s="48" t="s">
        <v>931</v>
      </c>
      <c r="G381" s="49">
        <v>0</v>
      </c>
      <c r="H381" s="43" t="str">
        <f t="shared" ref="H381:H412" si="15">_xlfn.IFNA(VLOOKUP(C381,$N$2:$O$1048576,2,FALSE),"ASK")</f>
        <v>YL1</v>
      </c>
      <c r="I381" s="49" t="str">
        <f t="shared" si="13"/>
        <v>702YL1</v>
      </c>
      <c r="J381" s="49">
        <v>1</v>
      </c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</row>
    <row r="382" spans="1:55" ht="24" customHeight="1">
      <c r="A382" s="45">
        <v>703</v>
      </c>
      <c r="B382" s="51" t="s">
        <v>946</v>
      </c>
      <c r="C382" s="59" t="s">
        <v>6</v>
      </c>
      <c r="D382" s="52" t="s">
        <v>941</v>
      </c>
      <c r="E382" s="52" t="s">
        <v>140</v>
      </c>
      <c r="F382" s="52" t="s">
        <v>949</v>
      </c>
      <c r="G382" s="49">
        <v>0</v>
      </c>
      <c r="H382" s="43" t="str">
        <f t="shared" si="15"/>
        <v>BL1</v>
      </c>
      <c r="I382" s="49" t="str">
        <f t="shared" si="13"/>
        <v>703BL1</v>
      </c>
      <c r="J382" s="49">
        <v>1</v>
      </c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</row>
    <row r="383" spans="1:55" ht="24" customHeight="1">
      <c r="A383" s="45">
        <v>704</v>
      </c>
      <c r="B383" s="61" t="s">
        <v>946</v>
      </c>
      <c r="C383" s="59" t="s">
        <v>40</v>
      </c>
      <c r="D383" s="48" t="s">
        <v>947</v>
      </c>
      <c r="E383" s="48" t="s">
        <v>8</v>
      </c>
      <c r="F383" s="48" t="s">
        <v>948</v>
      </c>
      <c r="G383" s="49">
        <v>0</v>
      </c>
      <c r="H383" s="43" t="str">
        <f t="shared" si="15"/>
        <v>SAV</v>
      </c>
      <c r="I383" s="49" t="str">
        <f t="shared" si="13"/>
        <v>704SAV</v>
      </c>
      <c r="J383" s="49">
        <v>1</v>
      </c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</row>
    <row r="384" spans="1:55" ht="24" customHeight="1">
      <c r="A384" s="45">
        <v>705</v>
      </c>
      <c r="B384" s="61" t="s">
        <v>811</v>
      </c>
      <c r="C384" s="59" t="s">
        <v>80</v>
      </c>
      <c r="D384" s="48"/>
      <c r="E384" s="48" t="s">
        <v>812</v>
      </c>
      <c r="F384" s="48" t="s">
        <v>813</v>
      </c>
      <c r="G384" s="49">
        <v>0</v>
      </c>
      <c r="H384" s="43" t="str">
        <f t="shared" si="15"/>
        <v>2NDARY</v>
      </c>
      <c r="I384" s="49" t="str">
        <f t="shared" si="13"/>
        <v>7052NDARY</v>
      </c>
      <c r="J384" s="49">
        <v>1</v>
      </c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</row>
    <row r="385" spans="1:55" ht="24" customHeight="1">
      <c r="A385" s="45">
        <v>706</v>
      </c>
      <c r="B385" s="61" t="s">
        <v>814</v>
      </c>
      <c r="C385" s="59" t="s">
        <v>6</v>
      </c>
      <c r="D385" s="48" t="s">
        <v>819</v>
      </c>
      <c r="E385" s="48" t="s">
        <v>8</v>
      </c>
      <c r="F385" s="48" t="s">
        <v>823</v>
      </c>
      <c r="G385" s="49">
        <v>0</v>
      </c>
      <c r="H385" s="43" t="str">
        <f t="shared" si="15"/>
        <v>BL1</v>
      </c>
      <c r="I385" s="49" t="str">
        <f t="shared" si="13"/>
        <v>706BL1</v>
      </c>
      <c r="J385" s="49">
        <v>1</v>
      </c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</row>
    <row r="386" spans="1:55" ht="24" customHeight="1">
      <c r="A386" s="45">
        <v>707</v>
      </c>
      <c r="B386" s="61" t="s">
        <v>814</v>
      </c>
      <c r="C386" s="47" t="s">
        <v>84</v>
      </c>
      <c r="D386" s="48" t="s">
        <v>821</v>
      </c>
      <c r="E386" s="48" t="s">
        <v>10</v>
      </c>
      <c r="F386" s="48" t="s">
        <v>822</v>
      </c>
      <c r="G386" s="49">
        <v>0</v>
      </c>
      <c r="H386" s="43" t="str">
        <f t="shared" si="15"/>
        <v>RL1</v>
      </c>
      <c r="I386" s="49" t="str">
        <f t="shared" si="13"/>
        <v>707RL1</v>
      </c>
      <c r="J386" s="49">
        <v>1</v>
      </c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</row>
    <row r="387" spans="1:55" ht="24" customHeight="1">
      <c r="A387" s="45">
        <v>708</v>
      </c>
      <c r="B387" s="64" t="s">
        <v>814</v>
      </c>
      <c r="C387" s="59" t="s">
        <v>40</v>
      </c>
      <c r="D387" s="48" t="s">
        <v>815</v>
      </c>
      <c r="E387" s="48" t="s">
        <v>14</v>
      </c>
      <c r="F387" s="48" t="s">
        <v>816</v>
      </c>
      <c r="G387" s="49">
        <v>0</v>
      </c>
      <c r="H387" s="43" t="str">
        <f t="shared" si="15"/>
        <v>SAV</v>
      </c>
      <c r="I387" s="49" t="str">
        <f t="shared" si="13"/>
        <v>708SAV</v>
      </c>
      <c r="J387" s="49">
        <v>1</v>
      </c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</row>
    <row r="388" spans="1:55" ht="24" customHeight="1">
      <c r="A388" s="45">
        <v>709</v>
      </c>
      <c r="B388" s="64" t="s">
        <v>814</v>
      </c>
      <c r="C388" s="59" t="s">
        <v>9</v>
      </c>
      <c r="D388" s="48" t="s">
        <v>815</v>
      </c>
      <c r="E388" s="48" t="s">
        <v>14</v>
      </c>
      <c r="F388" s="48" t="s">
        <v>818</v>
      </c>
      <c r="G388" s="49">
        <v>0</v>
      </c>
      <c r="H388" s="43" t="str">
        <f t="shared" si="15"/>
        <v>YL1</v>
      </c>
      <c r="I388" s="49" t="str">
        <f t="shared" si="13"/>
        <v>709YL1</v>
      </c>
      <c r="J388" s="49">
        <v>1</v>
      </c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</row>
    <row r="389" spans="1:55" ht="24" customHeight="1">
      <c r="A389" s="45">
        <v>710</v>
      </c>
      <c r="B389" s="64" t="s">
        <v>814</v>
      </c>
      <c r="C389" s="59" t="s">
        <v>9</v>
      </c>
      <c r="D389" s="48" t="s">
        <v>819</v>
      </c>
      <c r="E389" s="48" t="s">
        <v>8</v>
      </c>
      <c r="F389" s="48" t="s">
        <v>820</v>
      </c>
      <c r="G389" s="49">
        <v>0</v>
      </c>
      <c r="H389" s="43" t="str">
        <f t="shared" si="15"/>
        <v>YL1</v>
      </c>
      <c r="I389" s="49" t="str">
        <f t="shared" si="13"/>
        <v>710YL1</v>
      </c>
      <c r="J389" s="49">
        <v>1</v>
      </c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</row>
    <row r="390" spans="1:55" ht="24" customHeight="1">
      <c r="A390" s="45">
        <v>711</v>
      </c>
      <c r="B390" s="64" t="s">
        <v>814</v>
      </c>
      <c r="C390" s="47" t="s">
        <v>57</v>
      </c>
      <c r="D390" s="48" t="s">
        <v>815</v>
      </c>
      <c r="E390" s="48" t="s">
        <v>14</v>
      </c>
      <c r="F390" s="48" t="s">
        <v>817</v>
      </c>
      <c r="G390" s="49">
        <v>0</v>
      </c>
      <c r="H390" s="43" t="str">
        <f t="shared" si="15"/>
        <v>YL5</v>
      </c>
      <c r="I390" s="49" t="str">
        <f t="shared" si="13"/>
        <v>711YL5</v>
      </c>
      <c r="J390" s="49">
        <v>1</v>
      </c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</row>
    <row r="391" spans="1:55" ht="24" customHeight="1">
      <c r="A391" s="45">
        <v>712</v>
      </c>
      <c r="B391" s="61" t="s">
        <v>826</v>
      </c>
      <c r="C391" s="47" t="s">
        <v>84</v>
      </c>
      <c r="D391" s="48" t="s">
        <v>827</v>
      </c>
      <c r="E391" s="48" t="s">
        <v>8</v>
      </c>
      <c r="F391" s="48" t="s">
        <v>828</v>
      </c>
      <c r="G391" s="49">
        <v>0</v>
      </c>
      <c r="H391" s="43" t="str">
        <f t="shared" si="15"/>
        <v>RL1</v>
      </c>
      <c r="I391" s="49" t="str">
        <f t="shared" si="13"/>
        <v>712RL1</v>
      </c>
      <c r="J391" s="49">
        <v>1</v>
      </c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</row>
    <row r="392" spans="1:55" ht="24" customHeight="1">
      <c r="A392" s="45">
        <v>713</v>
      </c>
      <c r="B392" s="61" t="s">
        <v>608</v>
      </c>
      <c r="C392" s="47" t="s">
        <v>84</v>
      </c>
      <c r="D392" s="48" t="s">
        <v>609</v>
      </c>
      <c r="E392" s="48" t="s">
        <v>288</v>
      </c>
      <c r="F392" s="48" t="s">
        <v>611</v>
      </c>
      <c r="G392" s="49">
        <v>0</v>
      </c>
      <c r="H392" s="43" t="str">
        <f t="shared" si="15"/>
        <v>RL1</v>
      </c>
      <c r="I392" s="49" t="str">
        <f t="shared" si="13"/>
        <v>713RL1</v>
      </c>
      <c r="J392" s="49">
        <v>1</v>
      </c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</row>
    <row r="393" spans="1:55" ht="24" customHeight="1">
      <c r="A393" s="45">
        <v>714</v>
      </c>
      <c r="B393" s="64" t="s">
        <v>608</v>
      </c>
      <c r="C393" s="47" t="s">
        <v>9</v>
      </c>
      <c r="D393" s="48" t="s">
        <v>609</v>
      </c>
      <c r="E393" s="48" t="s">
        <v>288</v>
      </c>
      <c r="F393" s="48" t="s">
        <v>610</v>
      </c>
      <c r="G393" s="49">
        <v>0</v>
      </c>
      <c r="H393" s="43" t="str">
        <f t="shared" si="15"/>
        <v>YL1</v>
      </c>
      <c r="I393" s="49" t="str">
        <f t="shared" si="13"/>
        <v>714YL1</v>
      </c>
      <c r="J393" s="49">
        <v>1</v>
      </c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</row>
    <row r="394" spans="1:55" ht="24" customHeight="1">
      <c r="A394" s="45">
        <v>715</v>
      </c>
      <c r="B394" s="64" t="s">
        <v>1115</v>
      </c>
      <c r="C394" s="59" t="s">
        <v>40</v>
      </c>
      <c r="D394" s="48" t="s">
        <v>1116</v>
      </c>
      <c r="E394" s="48" t="s">
        <v>14</v>
      </c>
      <c r="F394" s="48" t="s">
        <v>1117</v>
      </c>
      <c r="G394" s="49">
        <v>0</v>
      </c>
      <c r="H394" s="43" t="str">
        <f t="shared" si="15"/>
        <v>SAV</v>
      </c>
      <c r="I394" s="49" t="str">
        <f t="shared" si="13"/>
        <v>715SAV</v>
      </c>
      <c r="J394" s="49">
        <v>1</v>
      </c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</row>
    <row r="395" spans="1:55" ht="24" customHeight="1">
      <c r="A395" s="45">
        <v>716</v>
      </c>
      <c r="B395" s="64" t="s">
        <v>1182</v>
      </c>
      <c r="C395" s="59" t="s">
        <v>1183</v>
      </c>
      <c r="D395" s="71"/>
      <c r="E395" s="71" t="s">
        <v>1184</v>
      </c>
      <c r="F395" s="48" t="s">
        <v>1185</v>
      </c>
      <c r="G395" s="49">
        <v>0</v>
      </c>
      <c r="H395" s="43" t="str">
        <f t="shared" si="15"/>
        <v>ASK</v>
      </c>
      <c r="I395" s="49" t="str">
        <f t="shared" si="13"/>
        <v>716ASK</v>
      </c>
      <c r="J395" s="49">
        <v>1</v>
      </c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</row>
    <row r="396" spans="1:55" ht="24" customHeight="1">
      <c r="A396" s="45">
        <v>717</v>
      </c>
      <c r="B396" s="61" t="s">
        <v>1091</v>
      </c>
      <c r="C396" s="47" t="s">
        <v>9</v>
      </c>
      <c r="D396" s="48" t="s">
        <v>1092</v>
      </c>
      <c r="E396" s="48" t="s">
        <v>14</v>
      </c>
      <c r="F396" s="48" t="s">
        <v>1093</v>
      </c>
      <c r="G396" s="49">
        <v>0</v>
      </c>
      <c r="H396" s="43" t="str">
        <f t="shared" si="15"/>
        <v>YL1</v>
      </c>
      <c r="I396" s="49" t="str">
        <f t="shared" si="13"/>
        <v>717YL1</v>
      </c>
      <c r="J396" s="49">
        <v>1</v>
      </c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</row>
    <row r="397" spans="1:55" ht="24" customHeight="1">
      <c r="A397" s="45">
        <v>718</v>
      </c>
      <c r="B397" s="61" t="s">
        <v>889</v>
      </c>
      <c r="C397" s="59" t="s">
        <v>6</v>
      </c>
      <c r="D397" s="71"/>
      <c r="E397" s="48" t="s">
        <v>890</v>
      </c>
      <c r="F397" s="48" t="s">
        <v>891</v>
      </c>
      <c r="G397" s="49">
        <v>0</v>
      </c>
      <c r="H397" s="43" t="str">
        <f t="shared" si="15"/>
        <v>BL1</v>
      </c>
      <c r="I397" s="49" t="str">
        <f t="shared" si="13"/>
        <v>718BL1</v>
      </c>
      <c r="J397" s="49">
        <v>3</v>
      </c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</row>
    <row r="398" spans="1:55" ht="24" customHeight="1">
      <c r="A398" s="45">
        <v>719</v>
      </c>
      <c r="B398" s="64" t="s">
        <v>889</v>
      </c>
      <c r="C398" s="59" t="s">
        <v>9</v>
      </c>
      <c r="D398" s="71"/>
      <c r="E398" s="48" t="s">
        <v>890</v>
      </c>
      <c r="F398" s="48" t="s">
        <v>901</v>
      </c>
      <c r="G398" s="49">
        <v>0</v>
      </c>
      <c r="H398" s="43" t="str">
        <f t="shared" si="15"/>
        <v>YL1</v>
      </c>
      <c r="I398" s="49" t="str">
        <f t="shared" si="13"/>
        <v>719YL1</v>
      </c>
      <c r="J398" s="49">
        <v>1</v>
      </c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</row>
    <row r="399" spans="1:55" ht="24" customHeight="1">
      <c r="A399" s="45">
        <v>720</v>
      </c>
      <c r="B399" s="64" t="s">
        <v>889</v>
      </c>
      <c r="C399" s="59" t="s">
        <v>9</v>
      </c>
      <c r="D399" s="48"/>
      <c r="E399" s="48" t="s">
        <v>890</v>
      </c>
      <c r="F399" s="48" t="s">
        <v>901</v>
      </c>
      <c r="G399" s="49">
        <v>0</v>
      </c>
      <c r="H399" s="43" t="str">
        <f t="shared" si="15"/>
        <v>YL1</v>
      </c>
      <c r="I399" s="49" t="str">
        <f t="shared" si="13"/>
        <v>720YL1</v>
      </c>
      <c r="J399" s="49">
        <v>1</v>
      </c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</row>
    <row r="400" spans="1:55" ht="24" customHeight="1">
      <c r="A400" s="45">
        <v>721</v>
      </c>
      <c r="B400" s="64" t="s">
        <v>1360</v>
      </c>
      <c r="C400" s="59" t="s">
        <v>84</v>
      </c>
      <c r="D400" s="48" t="s">
        <v>1363</v>
      </c>
      <c r="E400" s="48" t="s">
        <v>288</v>
      </c>
      <c r="F400" s="48" t="s">
        <v>1361</v>
      </c>
      <c r="G400" s="49">
        <v>0</v>
      </c>
      <c r="H400" s="43" t="str">
        <f t="shared" si="15"/>
        <v>RL1</v>
      </c>
      <c r="I400" s="49" t="str">
        <f t="shared" si="13"/>
        <v>721RL1</v>
      </c>
      <c r="J400" s="49">
        <v>0</v>
      </c>
      <c r="K400" s="50" t="s">
        <v>1362</v>
      </c>
      <c r="L400" s="75" t="s">
        <v>1364</v>
      </c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</row>
    <row r="401" spans="1:55" ht="24" customHeight="1">
      <c r="A401" s="45">
        <v>722</v>
      </c>
      <c r="B401" s="64" t="s">
        <v>896</v>
      </c>
      <c r="C401" s="59" t="s">
        <v>40</v>
      </c>
      <c r="D401" s="48" t="s">
        <v>904</v>
      </c>
      <c r="E401" s="48" t="s">
        <v>8</v>
      </c>
      <c r="F401" s="48" t="s">
        <v>905</v>
      </c>
      <c r="G401" s="49">
        <v>0</v>
      </c>
      <c r="H401" s="43" t="str">
        <f t="shared" si="15"/>
        <v>SAV</v>
      </c>
      <c r="I401" s="49" t="str">
        <f t="shared" si="13"/>
        <v>722SAV</v>
      </c>
      <c r="J401" s="49">
        <v>1</v>
      </c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</row>
    <row r="402" spans="1:55" ht="24" customHeight="1">
      <c r="A402" s="45">
        <v>723</v>
      </c>
      <c r="B402" s="64" t="s">
        <v>896</v>
      </c>
      <c r="C402" s="59" t="s">
        <v>9</v>
      </c>
      <c r="D402" s="71"/>
      <c r="E402" s="48" t="s">
        <v>8</v>
      </c>
      <c r="F402" s="48" t="s">
        <v>897</v>
      </c>
      <c r="G402" s="49">
        <v>0</v>
      </c>
      <c r="H402" s="43" t="str">
        <f t="shared" si="15"/>
        <v>YL1</v>
      </c>
      <c r="I402" s="49" t="str">
        <f t="shared" si="13"/>
        <v>723YL1</v>
      </c>
      <c r="J402" s="49">
        <v>1</v>
      </c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</row>
    <row r="403" spans="1:55" ht="24" customHeight="1">
      <c r="A403" s="45">
        <v>724</v>
      </c>
      <c r="B403" s="64" t="s">
        <v>906</v>
      </c>
      <c r="C403" s="59" t="s">
        <v>6</v>
      </c>
      <c r="D403" s="48" t="s">
        <v>899</v>
      </c>
      <c r="E403" s="48" t="s">
        <v>8</v>
      </c>
      <c r="F403" s="48" t="s">
        <v>907</v>
      </c>
      <c r="G403" s="49">
        <v>0</v>
      </c>
      <c r="H403" s="43" t="str">
        <f t="shared" si="15"/>
        <v>BL1</v>
      </c>
      <c r="I403" s="49" t="str">
        <f t="shared" si="13"/>
        <v>724BL1</v>
      </c>
      <c r="J403" s="49">
        <v>1</v>
      </c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</row>
    <row r="404" spans="1:55" ht="24" customHeight="1">
      <c r="A404" s="45">
        <v>725</v>
      </c>
      <c r="B404" s="64" t="s">
        <v>1365</v>
      </c>
      <c r="C404" s="59" t="s">
        <v>9</v>
      </c>
      <c r="D404" s="48" t="s">
        <v>1368</v>
      </c>
      <c r="E404" s="48" t="s">
        <v>88</v>
      </c>
      <c r="F404" s="48" t="s">
        <v>1366</v>
      </c>
      <c r="G404" s="49">
        <v>0</v>
      </c>
      <c r="H404" s="43" t="str">
        <f t="shared" si="15"/>
        <v>YL1</v>
      </c>
      <c r="I404" s="49" t="str">
        <f t="shared" si="13"/>
        <v>725YL1</v>
      </c>
      <c r="J404" s="49">
        <v>0</v>
      </c>
      <c r="K404" s="50" t="s">
        <v>1367</v>
      </c>
      <c r="L404" s="75" t="s">
        <v>1369</v>
      </c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</row>
    <row r="405" spans="1:55" ht="24" customHeight="1">
      <c r="A405" s="45">
        <v>726</v>
      </c>
      <c r="B405" s="64" t="s">
        <v>1370</v>
      </c>
      <c r="C405" s="59" t="s">
        <v>1372</v>
      </c>
      <c r="D405" s="48" t="s">
        <v>1375</v>
      </c>
      <c r="E405" s="48" t="s">
        <v>1119</v>
      </c>
      <c r="F405" s="48" t="s">
        <v>1371</v>
      </c>
      <c r="G405" s="49">
        <v>1</v>
      </c>
      <c r="H405" s="43" t="str">
        <f t="shared" si="15"/>
        <v>VL1</v>
      </c>
      <c r="I405" s="49" t="str">
        <f t="shared" si="13"/>
        <v>726VL1</v>
      </c>
      <c r="J405" s="49">
        <v>0</v>
      </c>
      <c r="K405" s="50" t="s">
        <v>1373</v>
      </c>
      <c r="L405" s="75" t="s">
        <v>1374</v>
      </c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</row>
    <row r="406" spans="1:55" ht="24" customHeight="1">
      <c r="A406" s="45">
        <v>727</v>
      </c>
      <c r="B406" s="64" t="s">
        <v>898</v>
      </c>
      <c r="C406" s="59" t="s">
        <v>40</v>
      </c>
      <c r="D406" s="48" t="s">
        <v>899</v>
      </c>
      <c r="E406" s="48" t="s">
        <v>8</v>
      </c>
      <c r="F406" s="48" t="s">
        <v>900</v>
      </c>
      <c r="G406" s="49">
        <v>0</v>
      </c>
      <c r="H406" s="43" t="str">
        <f t="shared" si="15"/>
        <v>SAV</v>
      </c>
      <c r="I406" s="49" t="str">
        <f t="shared" si="13"/>
        <v>727SAV</v>
      </c>
      <c r="J406" s="49">
        <v>1</v>
      </c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</row>
    <row r="407" spans="1:55" ht="24" customHeight="1">
      <c r="A407" s="45">
        <v>728</v>
      </c>
      <c r="B407" s="61" t="s">
        <v>908</v>
      </c>
      <c r="C407" s="59" t="s">
        <v>6</v>
      </c>
      <c r="D407" s="48"/>
      <c r="E407" s="48" t="s">
        <v>890</v>
      </c>
      <c r="F407" s="48" t="s">
        <v>915</v>
      </c>
      <c r="G407" s="49">
        <v>0</v>
      </c>
      <c r="H407" s="43" t="str">
        <f t="shared" si="15"/>
        <v>BL1</v>
      </c>
      <c r="I407" s="49" t="str">
        <f t="shared" si="13"/>
        <v>728BL1</v>
      </c>
      <c r="J407" s="49">
        <v>3</v>
      </c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</row>
    <row r="408" spans="1:55" ht="24" customHeight="1">
      <c r="A408" s="45">
        <v>729</v>
      </c>
      <c r="B408" s="61" t="s">
        <v>908</v>
      </c>
      <c r="C408" s="59" t="s">
        <v>6</v>
      </c>
      <c r="D408" s="48" t="s">
        <v>909</v>
      </c>
      <c r="E408" s="48" t="s">
        <v>890</v>
      </c>
      <c r="F408" s="48" t="s">
        <v>916</v>
      </c>
      <c r="G408" s="49">
        <v>0</v>
      </c>
      <c r="H408" s="43" t="str">
        <f t="shared" si="15"/>
        <v>BL1</v>
      </c>
      <c r="I408" s="49" t="str">
        <f t="shared" si="13"/>
        <v>729BL1</v>
      </c>
      <c r="J408" s="49">
        <v>1</v>
      </c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</row>
    <row r="409" spans="1:55" ht="24" customHeight="1">
      <c r="A409" s="45">
        <v>730</v>
      </c>
      <c r="B409" s="61" t="s">
        <v>908</v>
      </c>
      <c r="C409" s="47" t="s">
        <v>84</v>
      </c>
      <c r="D409" s="48"/>
      <c r="E409" s="48" t="s">
        <v>88</v>
      </c>
      <c r="F409" s="48" t="s">
        <v>918</v>
      </c>
      <c r="G409" s="49">
        <v>0</v>
      </c>
      <c r="H409" s="43" t="str">
        <f t="shared" si="15"/>
        <v>RL1</v>
      </c>
      <c r="I409" s="49" t="str">
        <f t="shared" si="13"/>
        <v>730RL1</v>
      </c>
      <c r="J409" s="49">
        <v>1</v>
      </c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</row>
    <row r="410" spans="1:55" ht="24" customHeight="1">
      <c r="A410" s="45">
        <v>731</v>
      </c>
      <c r="B410" s="61" t="s">
        <v>908</v>
      </c>
      <c r="C410" s="59" t="s">
        <v>40</v>
      </c>
      <c r="D410" s="48"/>
      <c r="E410" s="48" t="s">
        <v>890</v>
      </c>
      <c r="F410" s="48" t="s">
        <v>911</v>
      </c>
      <c r="G410" s="49">
        <v>0</v>
      </c>
      <c r="H410" s="43" t="str">
        <f t="shared" si="15"/>
        <v>SAV</v>
      </c>
      <c r="I410" s="49" t="str">
        <f t="shared" si="13"/>
        <v>731SAV</v>
      </c>
      <c r="J410" s="49">
        <v>1</v>
      </c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</row>
    <row r="411" spans="1:55" ht="24" customHeight="1">
      <c r="A411" s="45">
        <v>732</v>
      </c>
      <c r="B411" s="61" t="s">
        <v>908</v>
      </c>
      <c r="C411" s="59" t="s">
        <v>40</v>
      </c>
      <c r="D411" s="48" t="s">
        <v>912</v>
      </c>
      <c r="E411" s="48" t="s">
        <v>8</v>
      </c>
      <c r="F411" s="48" t="s">
        <v>913</v>
      </c>
      <c r="G411" s="49">
        <v>0</v>
      </c>
      <c r="H411" s="43" t="str">
        <f t="shared" si="15"/>
        <v>SAV</v>
      </c>
      <c r="I411" s="49" t="str">
        <f t="shared" ref="I411:I474" si="16">_xlfn.CONCAT(A411,H411)</f>
        <v>732SAV</v>
      </c>
      <c r="J411" s="49">
        <v>1</v>
      </c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</row>
    <row r="412" spans="1:55" ht="24" customHeight="1">
      <c r="A412" s="45">
        <v>733</v>
      </c>
      <c r="B412" s="61" t="s">
        <v>908</v>
      </c>
      <c r="C412" s="59" t="s">
        <v>40</v>
      </c>
      <c r="D412" s="48"/>
      <c r="E412" s="48" t="s">
        <v>8</v>
      </c>
      <c r="F412" s="48" t="s">
        <v>914</v>
      </c>
      <c r="G412" s="49">
        <v>0</v>
      </c>
      <c r="H412" s="43" t="str">
        <f t="shared" si="15"/>
        <v>SAV</v>
      </c>
      <c r="I412" s="49" t="str">
        <f t="shared" si="16"/>
        <v>733SAV</v>
      </c>
      <c r="J412" s="49">
        <v>1</v>
      </c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</row>
    <row r="413" spans="1:55" ht="24" customHeight="1">
      <c r="A413" s="45">
        <v>734</v>
      </c>
      <c r="B413" s="61" t="s">
        <v>908</v>
      </c>
      <c r="C413" s="59" t="s">
        <v>9</v>
      </c>
      <c r="D413" s="48" t="s">
        <v>909</v>
      </c>
      <c r="E413" s="48" t="s">
        <v>890</v>
      </c>
      <c r="F413" s="48" t="s">
        <v>910</v>
      </c>
      <c r="G413" s="49">
        <v>0</v>
      </c>
      <c r="H413" s="43" t="str">
        <f t="shared" ref="H413:H444" si="17">_xlfn.IFNA(VLOOKUP(C413,$N$2:$O$1048576,2,FALSE),"ASK")</f>
        <v>YL1</v>
      </c>
      <c r="I413" s="49" t="str">
        <f t="shared" si="16"/>
        <v>734YL1</v>
      </c>
      <c r="J413" s="49">
        <v>1</v>
      </c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</row>
    <row r="414" spans="1:55" ht="24" customHeight="1">
      <c r="A414" s="45">
        <v>735</v>
      </c>
      <c r="B414" s="61" t="s">
        <v>919</v>
      </c>
      <c r="C414" s="59" t="s">
        <v>6</v>
      </c>
      <c r="D414" s="48" t="s">
        <v>920</v>
      </c>
      <c r="E414" s="48" t="s">
        <v>8</v>
      </c>
      <c r="F414" s="48" t="s">
        <v>921</v>
      </c>
      <c r="G414" s="49">
        <v>0</v>
      </c>
      <c r="H414" s="43" t="str">
        <f t="shared" si="17"/>
        <v>BL1</v>
      </c>
      <c r="I414" s="49" t="str">
        <f t="shared" si="16"/>
        <v>735BL1</v>
      </c>
      <c r="J414" s="49">
        <v>1</v>
      </c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</row>
    <row r="415" spans="1:55" ht="24" customHeight="1">
      <c r="A415" s="45">
        <v>736</v>
      </c>
      <c r="B415" s="64" t="s">
        <v>919</v>
      </c>
      <c r="C415" s="59" t="s">
        <v>40</v>
      </c>
      <c r="D415" s="48" t="s">
        <v>920</v>
      </c>
      <c r="E415" s="48" t="s">
        <v>8</v>
      </c>
      <c r="F415" s="48" t="s">
        <v>925</v>
      </c>
      <c r="G415" s="49">
        <v>0</v>
      </c>
      <c r="H415" s="43" t="str">
        <f t="shared" si="17"/>
        <v>SAV</v>
      </c>
      <c r="I415" s="49" t="str">
        <f t="shared" si="16"/>
        <v>736SAV</v>
      </c>
      <c r="J415" s="49">
        <v>1</v>
      </c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</row>
    <row r="416" spans="1:55" ht="24" customHeight="1">
      <c r="A416" s="45">
        <v>737</v>
      </c>
      <c r="B416" s="64" t="s">
        <v>919</v>
      </c>
      <c r="C416" s="59" t="s">
        <v>9</v>
      </c>
      <c r="D416" s="48"/>
      <c r="E416" s="48" t="s">
        <v>8</v>
      </c>
      <c r="F416" s="48" t="s">
        <v>930</v>
      </c>
      <c r="G416" s="49">
        <v>0</v>
      </c>
      <c r="H416" s="43" t="str">
        <f t="shared" si="17"/>
        <v>YL1</v>
      </c>
      <c r="I416" s="49" t="str">
        <f t="shared" si="16"/>
        <v>737YL1</v>
      </c>
      <c r="J416" s="49">
        <v>1</v>
      </c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</row>
    <row r="417" spans="1:55" ht="24" customHeight="1">
      <c r="A417" s="45">
        <v>738</v>
      </c>
      <c r="B417" s="64" t="s">
        <v>922</v>
      </c>
      <c r="C417" s="59" t="s">
        <v>6</v>
      </c>
      <c r="D417" s="48" t="s">
        <v>923</v>
      </c>
      <c r="E417" s="80" t="s">
        <v>8</v>
      </c>
      <c r="F417" s="48" t="s">
        <v>924</v>
      </c>
      <c r="G417" s="49">
        <v>0</v>
      </c>
      <c r="H417" s="43" t="str">
        <f t="shared" si="17"/>
        <v>BL1</v>
      </c>
      <c r="I417" s="49" t="str">
        <f t="shared" si="16"/>
        <v>738BL1</v>
      </c>
      <c r="J417" s="49">
        <v>1</v>
      </c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</row>
    <row r="418" spans="1:55" ht="24" customHeight="1">
      <c r="A418" s="45">
        <v>739</v>
      </c>
      <c r="B418" s="64" t="s">
        <v>940</v>
      </c>
      <c r="C418" s="59" t="s">
        <v>40</v>
      </c>
      <c r="D418" s="48" t="s">
        <v>941</v>
      </c>
      <c r="E418" s="48" t="s">
        <v>8</v>
      </c>
      <c r="F418" s="48" t="s">
        <v>942</v>
      </c>
      <c r="G418" s="49">
        <v>0</v>
      </c>
      <c r="H418" s="43" t="str">
        <f t="shared" si="17"/>
        <v>SAV</v>
      </c>
      <c r="I418" s="49" t="str">
        <f t="shared" si="16"/>
        <v>739SAV</v>
      </c>
      <c r="J418" s="49">
        <v>1</v>
      </c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</row>
    <row r="419" spans="1:55" ht="24" customHeight="1">
      <c r="A419" s="45">
        <v>740</v>
      </c>
      <c r="B419" s="53" t="s">
        <v>943</v>
      </c>
      <c r="C419" s="59" t="s">
        <v>40</v>
      </c>
      <c r="D419" s="52" t="s">
        <v>944</v>
      </c>
      <c r="E419" s="52" t="s">
        <v>8</v>
      </c>
      <c r="F419" s="52" t="s">
        <v>945</v>
      </c>
      <c r="G419" s="49">
        <v>0</v>
      </c>
      <c r="H419" s="43" t="str">
        <f t="shared" si="17"/>
        <v>SAV</v>
      </c>
      <c r="I419" s="49" t="str">
        <f t="shared" si="16"/>
        <v>740SAV</v>
      </c>
      <c r="J419" s="49">
        <v>1</v>
      </c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</row>
    <row r="420" spans="1:55" ht="24" customHeight="1">
      <c r="A420" s="45">
        <v>741</v>
      </c>
      <c r="B420" s="64" t="s">
        <v>840</v>
      </c>
      <c r="C420" s="47" t="s">
        <v>21</v>
      </c>
      <c r="D420" s="48" t="s">
        <v>841</v>
      </c>
      <c r="E420" s="48" t="s">
        <v>10</v>
      </c>
      <c r="F420" s="48" t="s">
        <v>842</v>
      </c>
      <c r="G420" s="49">
        <v>0</v>
      </c>
      <c r="H420" s="43" t="str">
        <f t="shared" si="17"/>
        <v>RL1</v>
      </c>
      <c r="I420" s="49" t="str">
        <f t="shared" si="16"/>
        <v>741RL1</v>
      </c>
      <c r="J420" s="49">
        <v>1</v>
      </c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</row>
    <row r="421" spans="1:55" ht="24" customHeight="1">
      <c r="A421" s="45">
        <v>742</v>
      </c>
      <c r="B421" s="64" t="s">
        <v>840</v>
      </c>
      <c r="C421" s="59" t="s">
        <v>57</v>
      </c>
      <c r="D421" s="48" t="s">
        <v>841</v>
      </c>
      <c r="E421" s="48" t="s">
        <v>10</v>
      </c>
      <c r="F421" s="48" t="s">
        <v>843</v>
      </c>
      <c r="G421" s="49">
        <v>0</v>
      </c>
      <c r="H421" s="43" t="str">
        <f t="shared" si="17"/>
        <v>YL5</v>
      </c>
      <c r="I421" s="49" t="str">
        <f t="shared" si="16"/>
        <v>742YL5</v>
      </c>
      <c r="J421" s="49">
        <v>1</v>
      </c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</row>
    <row r="422" spans="1:55" ht="24" customHeight="1">
      <c r="A422" s="45">
        <v>743</v>
      </c>
      <c r="B422" s="81" t="s">
        <v>836</v>
      </c>
      <c r="C422" s="47" t="s">
        <v>17</v>
      </c>
      <c r="D422" s="48" t="s">
        <v>185</v>
      </c>
      <c r="E422" s="48" t="s">
        <v>838</v>
      </c>
      <c r="F422" s="48" t="s">
        <v>839</v>
      </c>
      <c r="G422" s="49">
        <v>0</v>
      </c>
      <c r="H422" s="43" t="str">
        <f t="shared" si="17"/>
        <v>BL1</v>
      </c>
      <c r="I422" s="49" t="str">
        <f t="shared" si="16"/>
        <v>743BL1</v>
      </c>
      <c r="J422" s="49">
        <v>1</v>
      </c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</row>
    <row r="423" spans="1:55" ht="24" customHeight="1">
      <c r="A423" s="45">
        <v>744</v>
      </c>
      <c r="B423" s="61" t="s">
        <v>836</v>
      </c>
      <c r="C423" s="47" t="s">
        <v>21</v>
      </c>
      <c r="D423" s="71"/>
      <c r="E423" s="71" t="s">
        <v>88</v>
      </c>
      <c r="F423" s="48" t="s">
        <v>837</v>
      </c>
      <c r="G423" s="49">
        <v>0</v>
      </c>
      <c r="H423" s="43" t="str">
        <f t="shared" si="17"/>
        <v>RL1</v>
      </c>
      <c r="I423" s="49" t="str">
        <f t="shared" si="16"/>
        <v>744RL1</v>
      </c>
      <c r="J423" s="49">
        <v>1</v>
      </c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</row>
    <row r="424" spans="1:55" ht="24" customHeight="1">
      <c r="A424" s="45">
        <v>745</v>
      </c>
      <c r="B424" s="61" t="s">
        <v>850</v>
      </c>
      <c r="C424" s="59" t="s">
        <v>40</v>
      </c>
      <c r="D424" s="48" t="s">
        <v>851</v>
      </c>
      <c r="E424" s="48" t="s">
        <v>8</v>
      </c>
      <c r="F424" s="48" t="s">
        <v>852</v>
      </c>
      <c r="G424" s="49">
        <v>0</v>
      </c>
      <c r="H424" s="43" t="str">
        <f t="shared" si="17"/>
        <v>SAV</v>
      </c>
      <c r="I424" s="49" t="str">
        <f t="shared" si="16"/>
        <v>745SAV</v>
      </c>
      <c r="J424" s="49">
        <v>1</v>
      </c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</row>
    <row r="425" spans="1:55" ht="24" customHeight="1">
      <c r="A425" s="45">
        <v>746</v>
      </c>
      <c r="B425" s="61" t="s">
        <v>850</v>
      </c>
      <c r="C425" s="59" t="s">
        <v>241</v>
      </c>
      <c r="D425" s="48" t="s">
        <v>851</v>
      </c>
      <c r="E425" s="48" t="s">
        <v>8</v>
      </c>
      <c r="F425" s="48" t="s">
        <v>853</v>
      </c>
      <c r="G425" s="49">
        <v>0</v>
      </c>
      <c r="H425" s="43" t="str">
        <f t="shared" si="17"/>
        <v>UV1</v>
      </c>
      <c r="I425" s="49" t="str">
        <f t="shared" si="16"/>
        <v>746UV1</v>
      </c>
      <c r="J425" s="49">
        <v>1</v>
      </c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</row>
    <row r="426" spans="1:55" ht="24" customHeight="1">
      <c r="A426" s="45">
        <v>747</v>
      </c>
      <c r="B426" s="61" t="s">
        <v>850</v>
      </c>
      <c r="C426" s="59" t="s">
        <v>61</v>
      </c>
      <c r="D426" s="48" t="s">
        <v>851</v>
      </c>
      <c r="E426" s="48" t="s">
        <v>8</v>
      </c>
      <c r="F426" s="48" t="s">
        <v>854</v>
      </c>
      <c r="G426" s="49">
        <v>0</v>
      </c>
      <c r="H426" s="43" t="str">
        <f t="shared" si="17"/>
        <v>VL6</v>
      </c>
      <c r="I426" s="49" t="str">
        <f t="shared" si="16"/>
        <v>747VL6</v>
      </c>
      <c r="J426" s="49">
        <v>1</v>
      </c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</row>
    <row r="427" spans="1:55" ht="24" customHeight="1">
      <c r="A427" s="45">
        <v>748</v>
      </c>
      <c r="B427" s="61" t="s">
        <v>855</v>
      </c>
      <c r="C427" s="59" t="s">
        <v>40</v>
      </c>
      <c r="D427" s="48" t="s">
        <v>856</v>
      </c>
      <c r="E427" s="48" t="s">
        <v>8</v>
      </c>
      <c r="F427" s="48" t="s">
        <v>857</v>
      </c>
      <c r="G427" s="49">
        <v>0</v>
      </c>
      <c r="H427" s="43" t="str">
        <f t="shared" si="17"/>
        <v>SAV</v>
      </c>
      <c r="I427" s="49" t="str">
        <f t="shared" si="16"/>
        <v>748SAV</v>
      </c>
      <c r="J427" s="49">
        <v>2</v>
      </c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</row>
    <row r="428" spans="1:55" ht="24" customHeight="1">
      <c r="A428" s="45">
        <v>749</v>
      </c>
      <c r="B428" s="61" t="s">
        <v>864</v>
      </c>
      <c r="C428" s="59" t="s">
        <v>80</v>
      </c>
      <c r="D428" s="48" t="s">
        <v>871</v>
      </c>
      <c r="E428" s="48" t="s">
        <v>8</v>
      </c>
      <c r="F428" s="48" t="s">
        <v>872</v>
      </c>
      <c r="G428" s="49">
        <v>0</v>
      </c>
      <c r="H428" s="43" t="str">
        <f t="shared" si="17"/>
        <v>2NDARY</v>
      </c>
      <c r="I428" s="49" t="str">
        <f t="shared" si="16"/>
        <v>7492NDARY</v>
      </c>
      <c r="J428" s="49">
        <v>1</v>
      </c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</row>
    <row r="429" spans="1:55" ht="24" customHeight="1">
      <c r="A429" s="45">
        <v>750</v>
      </c>
      <c r="B429" s="61" t="s">
        <v>864</v>
      </c>
      <c r="C429" s="59" t="s">
        <v>6</v>
      </c>
      <c r="D429" s="48" t="s">
        <v>865</v>
      </c>
      <c r="E429" s="48" t="s">
        <v>8</v>
      </c>
      <c r="F429" s="48" t="s">
        <v>867</v>
      </c>
      <c r="G429" s="49">
        <v>0</v>
      </c>
      <c r="H429" s="43" t="str">
        <f t="shared" si="17"/>
        <v>BL1</v>
      </c>
      <c r="I429" s="49" t="str">
        <f t="shared" si="16"/>
        <v>750BL1</v>
      </c>
      <c r="J429" s="49">
        <v>1</v>
      </c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</row>
    <row r="430" spans="1:55" ht="24" customHeight="1">
      <c r="A430" s="45">
        <v>751</v>
      </c>
      <c r="B430" s="61" t="s">
        <v>864</v>
      </c>
      <c r="C430" s="59" t="s">
        <v>6</v>
      </c>
      <c r="D430" s="48" t="s">
        <v>868</v>
      </c>
      <c r="E430" s="48" t="s">
        <v>10</v>
      </c>
      <c r="F430" s="48" t="s">
        <v>869</v>
      </c>
      <c r="G430" s="49">
        <v>0</v>
      </c>
      <c r="H430" s="43" t="str">
        <f t="shared" si="17"/>
        <v>BL1</v>
      </c>
      <c r="I430" s="49" t="str">
        <f t="shared" si="16"/>
        <v>751BL1</v>
      </c>
      <c r="J430" s="49">
        <v>1</v>
      </c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</row>
    <row r="431" spans="1:55" ht="24" customHeight="1">
      <c r="A431" s="45">
        <v>752</v>
      </c>
      <c r="B431" s="61" t="s">
        <v>864</v>
      </c>
      <c r="C431" s="59" t="s">
        <v>40</v>
      </c>
      <c r="D431" s="48" t="s">
        <v>865</v>
      </c>
      <c r="E431" s="48" t="s">
        <v>8</v>
      </c>
      <c r="F431" s="48" t="s">
        <v>866</v>
      </c>
      <c r="G431" s="49">
        <v>0</v>
      </c>
      <c r="H431" s="43" t="str">
        <f t="shared" si="17"/>
        <v>SAV</v>
      </c>
      <c r="I431" s="49" t="str">
        <f t="shared" si="16"/>
        <v>752SAV</v>
      </c>
      <c r="J431" s="49">
        <v>1</v>
      </c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</row>
    <row r="432" spans="1:55" ht="24" customHeight="1">
      <c r="A432" s="45">
        <v>753</v>
      </c>
      <c r="B432" s="61" t="s">
        <v>864</v>
      </c>
      <c r="C432" s="59" t="s">
        <v>9</v>
      </c>
      <c r="D432" s="48" t="s">
        <v>868</v>
      </c>
      <c r="E432" s="48" t="s">
        <v>10</v>
      </c>
      <c r="F432" s="48" t="s">
        <v>870</v>
      </c>
      <c r="G432" s="49">
        <v>0</v>
      </c>
      <c r="H432" s="43" t="str">
        <f t="shared" si="17"/>
        <v>YL1</v>
      </c>
      <c r="I432" s="49" t="str">
        <f t="shared" si="16"/>
        <v>753YL1</v>
      </c>
      <c r="J432" s="49">
        <v>1</v>
      </c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</row>
    <row r="433" spans="1:55" ht="24" customHeight="1">
      <c r="A433" s="45">
        <v>754</v>
      </c>
      <c r="B433" s="61" t="s">
        <v>873</v>
      </c>
      <c r="C433" s="59" t="s">
        <v>6</v>
      </c>
      <c r="D433" s="48" t="s">
        <v>874</v>
      </c>
      <c r="E433" s="48" t="s">
        <v>373</v>
      </c>
      <c r="F433" s="48" t="s">
        <v>876</v>
      </c>
      <c r="G433" s="49">
        <v>0</v>
      </c>
      <c r="H433" s="43" t="str">
        <f t="shared" si="17"/>
        <v>BL1</v>
      </c>
      <c r="I433" s="49" t="str">
        <f t="shared" si="16"/>
        <v>754BL1</v>
      </c>
      <c r="J433" s="49">
        <v>1</v>
      </c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</row>
    <row r="434" spans="1:55" ht="24" customHeight="1">
      <c r="A434" s="45">
        <v>755</v>
      </c>
      <c r="B434" s="64" t="s">
        <v>873</v>
      </c>
      <c r="C434" s="59" t="s">
        <v>40</v>
      </c>
      <c r="D434" s="48" t="s">
        <v>874</v>
      </c>
      <c r="E434" s="48" t="s">
        <v>8</v>
      </c>
      <c r="F434" s="48" t="s">
        <v>875</v>
      </c>
      <c r="G434" s="49">
        <v>0</v>
      </c>
      <c r="H434" s="43" t="str">
        <f t="shared" si="17"/>
        <v>SAV</v>
      </c>
      <c r="I434" s="49" t="str">
        <f t="shared" si="16"/>
        <v>755SAV</v>
      </c>
      <c r="J434" s="49">
        <v>1</v>
      </c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</row>
    <row r="435" spans="1:55" ht="24" customHeight="1">
      <c r="A435" s="45">
        <v>756</v>
      </c>
      <c r="B435" s="61" t="s">
        <v>858</v>
      </c>
      <c r="C435" s="59" t="s">
        <v>40</v>
      </c>
      <c r="D435" s="48" t="s">
        <v>859</v>
      </c>
      <c r="E435" s="48" t="s">
        <v>8</v>
      </c>
      <c r="F435" s="48" t="s">
        <v>860</v>
      </c>
      <c r="G435" s="49">
        <v>0</v>
      </c>
      <c r="H435" s="43" t="str">
        <f t="shared" si="17"/>
        <v>SAV</v>
      </c>
      <c r="I435" s="49" t="str">
        <f t="shared" si="16"/>
        <v>756SAV</v>
      </c>
      <c r="J435" s="49">
        <v>2</v>
      </c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</row>
    <row r="436" spans="1:55" ht="24" customHeight="1">
      <c r="A436" s="45">
        <v>757</v>
      </c>
      <c r="B436" s="61" t="s">
        <v>861</v>
      </c>
      <c r="C436" s="59" t="s">
        <v>40</v>
      </c>
      <c r="D436" s="48" t="s">
        <v>862</v>
      </c>
      <c r="E436" s="48" t="s">
        <v>8</v>
      </c>
      <c r="F436" s="48" t="s">
        <v>863</v>
      </c>
      <c r="G436" s="49">
        <v>0</v>
      </c>
      <c r="H436" s="43" t="str">
        <f t="shared" si="17"/>
        <v>SAV</v>
      </c>
      <c r="I436" s="49" t="str">
        <f t="shared" si="16"/>
        <v>757SAV</v>
      </c>
      <c r="J436" s="49">
        <v>1</v>
      </c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</row>
    <row r="437" spans="1:55" ht="24" customHeight="1">
      <c r="A437" s="45">
        <v>758</v>
      </c>
      <c r="B437" s="61" t="s">
        <v>885</v>
      </c>
      <c r="C437" s="59" t="s">
        <v>6</v>
      </c>
      <c r="D437" s="48" t="s">
        <v>886</v>
      </c>
      <c r="E437" s="48" t="s">
        <v>8</v>
      </c>
      <c r="F437" s="48" t="s">
        <v>887</v>
      </c>
      <c r="G437" s="49">
        <v>0</v>
      </c>
      <c r="H437" s="43" t="str">
        <f t="shared" si="17"/>
        <v>BL1</v>
      </c>
      <c r="I437" s="49" t="str">
        <f t="shared" si="16"/>
        <v>758BL1</v>
      </c>
      <c r="J437" s="49">
        <v>1</v>
      </c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</row>
    <row r="438" spans="1:55" ht="24" customHeight="1">
      <c r="A438" s="45">
        <v>759</v>
      </c>
      <c r="B438" s="61" t="s">
        <v>885</v>
      </c>
      <c r="C438" s="59" t="s">
        <v>40</v>
      </c>
      <c r="D438" s="48" t="s">
        <v>886</v>
      </c>
      <c r="E438" s="48" t="s">
        <v>8</v>
      </c>
      <c r="F438" s="48" t="s">
        <v>888</v>
      </c>
      <c r="G438" s="49">
        <v>0</v>
      </c>
      <c r="H438" s="43" t="str">
        <f t="shared" si="17"/>
        <v>SAV</v>
      </c>
      <c r="I438" s="49" t="str">
        <f t="shared" si="16"/>
        <v>759SAV</v>
      </c>
      <c r="J438" s="49">
        <v>1</v>
      </c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</row>
    <row r="439" spans="1:55" ht="24" customHeight="1">
      <c r="A439" s="45">
        <v>760</v>
      </c>
      <c r="B439" s="61" t="s">
        <v>902</v>
      </c>
      <c r="C439" s="59" t="s">
        <v>80</v>
      </c>
      <c r="D439" s="71"/>
      <c r="E439" s="48" t="s">
        <v>8</v>
      </c>
      <c r="F439" s="48" t="s">
        <v>903</v>
      </c>
      <c r="G439" s="49">
        <v>0</v>
      </c>
      <c r="H439" s="43" t="str">
        <f t="shared" si="17"/>
        <v>2NDARY</v>
      </c>
      <c r="I439" s="49" t="str">
        <f t="shared" si="16"/>
        <v>7602NDARY</v>
      </c>
      <c r="J439" s="49">
        <v>1</v>
      </c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</row>
    <row r="440" spans="1:55" ht="24" customHeight="1">
      <c r="A440" s="45">
        <v>761</v>
      </c>
      <c r="B440" s="61" t="s">
        <v>1376</v>
      </c>
      <c r="C440" s="47" t="s">
        <v>21</v>
      </c>
      <c r="D440" s="48" t="s">
        <v>1368</v>
      </c>
      <c r="E440" s="48" t="s">
        <v>1081</v>
      </c>
      <c r="F440" s="48" t="s">
        <v>1377</v>
      </c>
      <c r="G440" s="49">
        <v>1</v>
      </c>
      <c r="H440" s="43" t="str">
        <f t="shared" si="17"/>
        <v>RL1</v>
      </c>
      <c r="I440" s="49" t="str">
        <f t="shared" si="16"/>
        <v>761RL1</v>
      </c>
      <c r="J440" s="49">
        <v>0</v>
      </c>
      <c r="K440" s="50" t="s">
        <v>1378</v>
      </c>
      <c r="L440" s="75" t="s">
        <v>1379</v>
      </c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</row>
    <row r="441" spans="1:55" ht="24" customHeight="1">
      <c r="A441" s="45">
        <v>762</v>
      </c>
      <c r="B441" s="64" t="s">
        <v>980</v>
      </c>
      <c r="C441" s="59" t="s">
        <v>9</v>
      </c>
      <c r="D441" s="48" t="s">
        <v>986</v>
      </c>
      <c r="E441" s="48" t="s">
        <v>8</v>
      </c>
      <c r="F441" s="48" t="s">
        <v>987</v>
      </c>
      <c r="G441" s="49">
        <v>0</v>
      </c>
      <c r="H441" s="43" t="str">
        <f t="shared" si="17"/>
        <v>YL1</v>
      </c>
      <c r="I441" s="49" t="str">
        <f t="shared" si="16"/>
        <v>762YL1</v>
      </c>
      <c r="J441" s="49">
        <v>1</v>
      </c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</row>
    <row r="442" spans="1:55" ht="24" customHeight="1">
      <c r="A442" s="45">
        <v>763</v>
      </c>
      <c r="B442" s="64" t="s">
        <v>980</v>
      </c>
      <c r="C442" s="59" t="s">
        <v>9</v>
      </c>
      <c r="D442" s="48" t="s">
        <v>988</v>
      </c>
      <c r="E442" s="48" t="s">
        <v>10</v>
      </c>
      <c r="F442" s="48" t="s">
        <v>989</v>
      </c>
      <c r="G442" s="49">
        <v>0</v>
      </c>
      <c r="H442" s="43" t="str">
        <f t="shared" si="17"/>
        <v>YL1</v>
      </c>
      <c r="I442" s="49" t="str">
        <f t="shared" si="16"/>
        <v>763YL1</v>
      </c>
      <c r="J442" s="49">
        <v>1</v>
      </c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</row>
    <row r="443" spans="1:55" ht="24" customHeight="1">
      <c r="A443" s="45">
        <v>764</v>
      </c>
      <c r="B443" s="64" t="s">
        <v>991</v>
      </c>
      <c r="C443" s="59" t="s">
        <v>6</v>
      </c>
      <c r="D443" s="48" t="s">
        <v>992</v>
      </c>
      <c r="E443" s="48" t="s">
        <v>8</v>
      </c>
      <c r="F443" s="48" t="s">
        <v>994</v>
      </c>
      <c r="G443" s="49">
        <v>0</v>
      </c>
      <c r="H443" s="43" t="str">
        <f t="shared" si="17"/>
        <v>BL1</v>
      </c>
      <c r="I443" s="49" t="str">
        <f t="shared" si="16"/>
        <v>764BL1</v>
      </c>
      <c r="J443" s="49">
        <v>1</v>
      </c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</row>
    <row r="444" spans="1:55" ht="24" customHeight="1">
      <c r="A444" s="45">
        <v>765</v>
      </c>
      <c r="B444" s="61" t="s">
        <v>995</v>
      </c>
      <c r="C444" s="59" t="s">
        <v>6</v>
      </c>
      <c r="D444" s="48" t="s">
        <v>996</v>
      </c>
      <c r="E444" s="48" t="s">
        <v>8</v>
      </c>
      <c r="F444" s="48" t="s">
        <v>998</v>
      </c>
      <c r="G444" s="49">
        <v>0</v>
      </c>
      <c r="H444" s="43" t="str">
        <f t="shared" si="17"/>
        <v>BL1</v>
      </c>
      <c r="I444" s="49" t="str">
        <f t="shared" si="16"/>
        <v>765BL1</v>
      </c>
      <c r="J444" s="49">
        <v>3</v>
      </c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</row>
    <row r="445" spans="1:55" ht="24" customHeight="1">
      <c r="A445" s="45">
        <v>766</v>
      </c>
      <c r="B445" s="61" t="s">
        <v>995</v>
      </c>
      <c r="C445" s="59" t="s">
        <v>9</v>
      </c>
      <c r="D445" s="48" t="s">
        <v>996</v>
      </c>
      <c r="E445" s="48" t="s">
        <v>8</v>
      </c>
      <c r="F445" s="48" t="s">
        <v>999</v>
      </c>
      <c r="G445" s="49">
        <v>0</v>
      </c>
      <c r="H445" s="43" t="str">
        <f t="shared" ref="H445:H476" si="18">_xlfn.IFNA(VLOOKUP(C445,$N$2:$O$1048576,2,FALSE),"ASK")</f>
        <v>YL1</v>
      </c>
      <c r="I445" s="49" t="str">
        <f t="shared" si="16"/>
        <v>766YL1</v>
      </c>
      <c r="J445" s="49">
        <v>1</v>
      </c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</row>
    <row r="446" spans="1:55" ht="24" customHeight="1">
      <c r="A446" s="45">
        <v>767</v>
      </c>
      <c r="B446" s="61" t="s">
        <v>894</v>
      </c>
      <c r="C446" s="59" t="s">
        <v>9</v>
      </c>
      <c r="D446" s="48" t="s">
        <v>1251</v>
      </c>
      <c r="E446" s="48" t="s">
        <v>890</v>
      </c>
      <c r="F446" s="48" t="s">
        <v>895</v>
      </c>
      <c r="G446" s="49">
        <v>0</v>
      </c>
      <c r="H446" s="43" t="str">
        <f t="shared" si="18"/>
        <v>YL1</v>
      </c>
      <c r="I446" s="49" t="str">
        <f t="shared" si="16"/>
        <v>767YL1</v>
      </c>
      <c r="J446" s="49">
        <v>1</v>
      </c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</row>
    <row r="447" spans="1:55" ht="24" customHeight="1">
      <c r="A447" s="45">
        <v>768</v>
      </c>
      <c r="B447" s="61" t="s">
        <v>892</v>
      </c>
      <c r="C447" s="59" t="s">
        <v>40</v>
      </c>
      <c r="D447" s="71"/>
      <c r="E447" s="48" t="s">
        <v>890</v>
      </c>
      <c r="F447" s="48" t="s">
        <v>893</v>
      </c>
      <c r="G447" s="49">
        <v>0</v>
      </c>
      <c r="H447" s="43" t="str">
        <f t="shared" si="18"/>
        <v>SAV</v>
      </c>
      <c r="I447" s="49" t="str">
        <f t="shared" si="16"/>
        <v>768SAV</v>
      </c>
      <c r="J447" s="49">
        <v>1</v>
      </c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</row>
    <row r="448" spans="1:55" ht="24" customHeight="1">
      <c r="A448" s="45">
        <v>769</v>
      </c>
      <c r="B448" s="61" t="s">
        <v>796</v>
      </c>
      <c r="C448" s="47" t="s">
        <v>21</v>
      </c>
      <c r="D448" s="71"/>
      <c r="E448" s="48" t="s">
        <v>797</v>
      </c>
      <c r="F448" s="48" t="s">
        <v>798</v>
      </c>
      <c r="G448" s="49">
        <v>0</v>
      </c>
      <c r="H448" s="43" t="str">
        <f t="shared" si="18"/>
        <v>RL1</v>
      </c>
      <c r="I448" s="49" t="str">
        <f t="shared" si="16"/>
        <v>769RL1</v>
      </c>
      <c r="J448" s="49">
        <v>1</v>
      </c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</row>
    <row r="449" spans="1:55" ht="24" customHeight="1">
      <c r="A449" s="45">
        <v>770</v>
      </c>
      <c r="B449" s="61" t="s">
        <v>792</v>
      </c>
      <c r="C449" s="59" t="s">
        <v>6</v>
      </c>
      <c r="D449" s="71"/>
      <c r="E449" s="48" t="s">
        <v>373</v>
      </c>
      <c r="F449" s="48" t="s">
        <v>793</v>
      </c>
      <c r="G449" s="49">
        <v>0</v>
      </c>
      <c r="H449" s="43" t="str">
        <f t="shared" si="18"/>
        <v>BL1</v>
      </c>
      <c r="I449" s="49" t="str">
        <f t="shared" si="16"/>
        <v>770BL1</v>
      </c>
      <c r="J449" s="49">
        <v>1</v>
      </c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</row>
    <row r="450" spans="1:55" ht="24" customHeight="1">
      <c r="A450" s="45">
        <v>771</v>
      </c>
      <c r="B450" s="61" t="s">
        <v>794</v>
      </c>
      <c r="C450" s="59" t="s">
        <v>6</v>
      </c>
      <c r="D450" s="71"/>
      <c r="E450" s="48" t="s">
        <v>373</v>
      </c>
      <c r="F450" s="48" t="s">
        <v>795</v>
      </c>
      <c r="G450" s="49">
        <v>0</v>
      </c>
      <c r="H450" s="43" t="str">
        <f t="shared" si="18"/>
        <v>BL1</v>
      </c>
      <c r="I450" s="49" t="str">
        <f t="shared" si="16"/>
        <v>771BL1</v>
      </c>
      <c r="J450" s="49">
        <v>1</v>
      </c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</row>
    <row r="451" spans="1:55" ht="24" customHeight="1">
      <c r="A451" s="45">
        <v>772</v>
      </c>
      <c r="B451" s="51" t="s">
        <v>1045</v>
      </c>
      <c r="C451" s="47" t="s">
        <v>9</v>
      </c>
      <c r="D451" s="52" t="s">
        <v>1046</v>
      </c>
      <c r="E451" s="52" t="s">
        <v>8</v>
      </c>
      <c r="F451" s="52">
        <v>561522</v>
      </c>
      <c r="G451" s="49">
        <v>0</v>
      </c>
      <c r="H451" s="43" t="str">
        <f t="shared" si="18"/>
        <v>YL1</v>
      </c>
      <c r="I451" s="49" t="str">
        <f t="shared" si="16"/>
        <v>772YL1</v>
      </c>
      <c r="J451" s="49">
        <v>3</v>
      </c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</row>
    <row r="452" spans="1:55" ht="24" customHeight="1">
      <c r="A452" s="45">
        <v>773</v>
      </c>
      <c r="B452" s="53" t="s">
        <v>1048</v>
      </c>
      <c r="C452" s="47" t="s">
        <v>66</v>
      </c>
      <c r="D452" s="52"/>
      <c r="E452" s="52" t="s">
        <v>1052</v>
      </c>
      <c r="F452" s="52" t="s">
        <v>1053</v>
      </c>
      <c r="G452" s="49">
        <v>0</v>
      </c>
      <c r="H452" s="43" t="str">
        <f t="shared" si="18"/>
        <v>BL3</v>
      </c>
      <c r="I452" s="49" t="str">
        <f t="shared" si="16"/>
        <v>773BL3</v>
      </c>
      <c r="J452" s="49">
        <v>1</v>
      </c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</row>
    <row r="453" spans="1:55" ht="24" customHeight="1">
      <c r="A453" s="45">
        <v>774</v>
      </c>
      <c r="B453" s="53" t="s">
        <v>1048</v>
      </c>
      <c r="C453" s="47" t="s">
        <v>1230</v>
      </c>
      <c r="D453" s="48" t="s">
        <v>1049</v>
      </c>
      <c r="E453" s="48" t="s">
        <v>140</v>
      </c>
      <c r="F453" s="48" t="s">
        <v>1051</v>
      </c>
      <c r="G453" s="49">
        <v>0</v>
      </c>
      <c r="H453" s="43" t="str">
        <f t="shared" si="18"/>
        <v>VL1</v>
      </c>
      <c r="I453" s="49" t="str">
        <f t="shared" si="16"/>
        <v>774VL1</v>
      </c>
      <c r="J453" s="49">
        <v>1</v>
      </c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</row>
    <row r="454" spans="1:55" ht="24" customHeight="1">
      <c r="A454" s="45">
        <v>775</v>
      </c>
      <c r="B454" s="53" t="s">
        <v>1048</v>
      </c>
      <c r="C454" s="47" t="s">
        <v>9</v>
      </c>
      <c r="D454" s="52" t="s">
        <v>1049</v>
      </c>
      <c r="E454" s="52" t="s">
        <v>140</v>
      </c>
      <c r="F454" s="52" t="s">
        <v>1050</v>
      </c>
      <c r="G454" s="49">
        <v>0</v>
      </c>
      <c r="H454" s="43" t="str">
        <f t="shared" si="18"/>
        <v>YL1</v>
      </c>
      <c r="I454" s="49" t="str">
        <f t="shared" si="16"/>
        <v>775YL1</v>
      </c>
      <c r="J454" s="49">
        <v>1</v>
      </c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</row>
    <row r="455" spans="1:55" ht="24" customHeight="1">
      <c r="A455" s="45">
        <v>776</v>
      </c>
      <c r="B455" s="53" t="s">
        <v>784</v>
      </c>
      <c r="C455" s="47" t="s">
        <v>30</v>
      </c>
      <c r="D455" s="52" t="s">
        <v>785</v>
      </c>
      <c r="E455" s="52" t="s">
        <v>10</v>
      </c>
      <c r="F455" s="52" t="s">
        <v>1619</v>
      </c>
      <c r="G455" s="49">
        <v>0</v>
      </c>
      <c r="H455" s="43" t="str">
        <f t="shared" si="18"/>
        <v>BL3</v>
      </c>
      <c r="I455" s="49" t="str">
        <f t="shared" si="16"/>
        <v>776BL3</v>
      </c>
      <c r="J455" s="57">
        <v>1</v>
      </c>
      <c r="K455" s="50" t="s">
        <v>1620</v>
      </c>
      <c r="L455" s="49" t="s">
        <v>1621</v>
      </c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</row>
    <row r="456" spans="1:55" ht="24" customHeight="1">
      <c r="A456" s="45">
        <v>777</v>
      </c>
      <c r="B456" s="51" t="s">
        <v>612</v>
      </c>
      <c r="C456" s="47" t="s">
        <v>40</v>
      </c>
      <c r="D456" s="52" t="s">
        <v>613</v>
      </c>
      <c r="E456" s="52" t="s">
        <v>14</v>
      </c>
      <c r="F456" s="52" t="s">
        <v>614</v>
      </c>
      <c r="G456" s="49">
        <v>0</v>
      </c>
      <c r="H456" s="43" t="str">
        <f t="shared" si="18"/>
        <v>SAV</v>
      </c>
      <c r="I456" s="49" t="str">
        <f t="shared" si="16"/>
        <v>777SAV</v>
      </c>
      <c r="J456" s="49">
        <v>1</v>
      </c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</row>
    <row r="457" spans="1:55" ht="24" customHeight="1">
      <c r="A457" s="45">
        <v>778</v>
      </c>
      <c r="B457" s="51" t="s">
        <v>784</v>
      </c>
      <c r="C457" s="47" t="s">
        <v>74</v>
      </c>
      <c r="D457" s="52" t="s">
        <v>785</v>
      </c>
      <c r="E457" s="52" t="s">
        <v>10</v>
      </c>
      <c r="F457" s="52" t="s">
        <v>1622</v>
      </c>
      <c r="G457" s="49">
        <v>1</v>
      </c>
      <c r="H457" s="43" t="str">
        <f t="shared" si="18"/>
        <v>RL3</v>
      </c>
      <c r="I457" s="49" t="str">
        <f t="shared" si="16"/>
        <v>778RL3</v>
      </c>
      <c r="J457" s="49">
        <v>0</v>
      </c>
      <c r="K457" s="50" t="s">
        <v>1623</v>
      </c>
      <c r="L457" s="49" t="s">
        <v>1624</v>
      </c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</row>
    <row r="458" spans="1:55" ht="24" customHeight="1">
      <c r="A458" s="45">
        <v>779</v>
      </c>
      <c r="B458" s="51" t="s">
        <v>362</v>
      </c>
      <c r="C458" s="47" t="s">
        <v>40</v>
      </c>
      <c r="D458" s="52" t="s">
        <v>367</v>
      </c>
      <c r="E458" s="52" t="s">
        <v>14</v>
      </c>
      <c r="F458" s="52" t="s">
        <v>368</v>
      </c>
      <c r="G458" s="49">
        <v>0</v>
      </c>
      <c r="H458" s="43" t="str">
        <f t="shared" si="18"/>
        <v>SAV</v>
      </c>
      <c r="I458" s="49" t="str">
        <f t="shared" si="16"/>
        <v>779SAV</v>
      </c>
      <c r="J458" s="49">
        <v>1</v>
      </c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</row>
    <row r="459" spans="1:55" ht="24" customHeight="1">
      <c r="A459" s="45">
        <v>780</v>
      </c>
      <c r="B459" s="61" t="s">
        <v>371</v>
      </c>
      <c r="C459" s="47" t="s">
        <v>6</v>
      </c>
      <c r="D459" s="52" t="s">
        <v>372</v>
      </c>
      <c r="E459" s="52" t="s">
        <v>8</v>
      </c>
      <c r="F459" s="52">
        <v>553332</v>
      </c>
      <c r="G459" s="49">
        <v>0</v>
      </c>
      <c r="H459" s="43" t="str">
        <f t="shared" si="18"/>
        <v>BL1</v>
      </c>
      <c r="I459" s="49" t="str">
        <f t="shared" si="16"/>
        <v>780BL1</v>
      </c>
      <c r="J459" s="49">
        <v>1</v>
      </c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</row>
    <row r="460" spans="1:55" ht="24" customHeight="1">
      <c r="A460" s="45">
        <v>781</v>
      </c>
      <c r="B460" s="64" t="s">
        <v>371</v>
      </c>
      <c r="C460" s="47" t="s">
        <v>40</v>
      </c>
      <c r="D460" s="48" t="s">
        <v>372</v>
      </c>
      <c r="E460" s="48" t="s">
        <v>373</v>
      </c>
      <c r="F460" s="48" t="s">
        <v>374</v>
      </c>
      <c r="G460" s="49">
        <v>0</v>
      </c>
      <c r="H460" s="43" t="str">
        <f t="shared" si="18"/>
        <v>SAV</v>
      </c>
      <c r="I460" s="49" t="str">
        <f t="shared" si="16"/>
        <v>781SAV</v>
      </c>
      <c r="J460" s="49">
        <v>1</v>
      </c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</row>
    <row r="461" spans="1:55" ht="24" customHeight="1">
      <c r="A461" s="45">
        <v>782</v>
      </c>
      <c r="B461" s="64" t="s">
        <v>371</v>
      </c>
      <c r="C461" s="47" t="s">
        <v>375</v>
      </c>
      <c r="D461" s="52" t="s">
        <v>372</v>
      </c>
      <c r="E461" s="52" t="s">
        <v>8</v>
      </c>
      <c r="F461" s="52" t="s">
        <v>376</v>
      </c>
      <c r="G461" s="49">
        <v>0</v>
      </c>
      <c r="H461" s="43" t="str">
        <f t="shared" si="18"/>
        <v>VL4</v>
      </c>
      <c r="I461" s="49" t="str">
        <f t="shared" si="16"/>
        <v>782VL4</v>
      </c>
      <c r="J461" s="49">
        <v>1</v>
      </c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</row>
    <row r="462" spans="1:55" ht="24" customHeight="1">
      <c r="A462" s="45">
        <v>783</v>
      </c>
      <c r="B462" s="61" t="s">
        <v>383</v>
      </c>
      <c r="C462" s="47" t="s">
        <v>74</v>
      </c>
      <c r="D462" s="52" t="s">
        <v>384</v>
      </c>
      <c r="E462" s="52" t="s">
        <v>67</v>
      </c>
      <c r="F462" s="52" t="s">
        <v>385</v>
      </c>
      <c r="G462" s="49">
        <v>0</v>
      </c>
      <c r="H462" s="43" t="str">
        <f t="shared" si="18"/>
        <v>RL3</v>
      </c>
      <c r="I462" s="49" t="str">
        <f t="shared" si="16"/>
        <v>783RL3</v>
      </c>
      <c r="J462" s="49">
        <v>1</v>
      </c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</row>
    <row r="463" spans="1:55" ht="24" customHeight="1">
      <c r="A463" s="45">
        <v>784</v>
      </c>
      <c r="B463" s="61" t="s">
        <v>286</v>
      </c>
      <c r="C463" s="47" t="s">
        <v>375</v>
      </c>
      <c r="D463" s="52" t="s">
        <v>290</v>
      </c>
      <c r="E463" s="52" t="s">
        <v>10</v>
      </c>
      <c r="F463" s="52" t="s">
        <v>1625</v>
      </c>
      <c r="G463" s="49">
        <v>1</v>
      </c>
      <c r="H463" s="43" t="str">
        <f t="shared" si="18"/>
        <v>VL4</v>
      </c>
      <c r="I463" s="49" t="str">
        <f t="shared" si="16"/>
        <v>784VL4</v>
      </c>
      <c r="J463" s="57">
        <v>1</v>
      </c>
      <c r="K463" s="50" t="s">
        <v>1626</v>
      </c>
      <c r="L463" s="49" t="s">
        <v>1627</v>
      </c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</row>
    <row r="464" spans="1:55" ht="24" customHeight="1">
      <c r="A464" s="45">
        <v>785</v>
      </c>
      <c r="B464" s="51" t="s">
        <v>390</v>
      </c>
      <c r="C464" s="47" t="s">
        <v>64</v>
      </c>
      <c r="D464" s="52" t="s">
        <v>391</v>
      </c>
      <c r="E464" s="52" t="s">
        <v>14</v>
      </c>
      <c r="F464" s="52" t="s">
        <v>392</v>
      </c>
      <c r="G464" s="49">
        <v>0</v>
      </c>
      <c r="H464" s="43" t="str">
        <f t="shared" si="18"/>
        <v>VL1</v>
      </c>
      <c r="I464" s="49" t="str">
        <f t="shared" si="16"/>
        <v>785VL1</v>
      </c>
      <c r="J464" s="57">
        <v>1</v>
      </c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</row>
    <row r="465" spans="1:55" ht="24" customHeight="1">
      <c r="A465" s="45">
        <v>786</v>
      </c>
      <c r="B465" s="51" t="s">
        <v>96</v>
      </c>
      <c r="C465" s="47" t="s">
        <v>6</v>
      </c>
      <c r="D465" s="52" t="s">
        <v>99</v>
      </c>
      <c r="E465" s="52" t="s">
        <v>10</v>
      </c>
      <c r="F465" s="52" t="s">
        <v>100</v>
      </c>
      <c r="G465" s="49">
        <v>0</v>
      </c>
      <c r="H465" s="43" t="str">
        <f t="shared" si="18"/>
        <v>BL1</v>
      </c>
      <c r="I465" s="49" t="str">
        <f t="shared" si="16"/>
        <v>786BL1</v>
      </c>
      <c r="J465" s="49">
        <v>1</v>
      </c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</row>
    <row r="466" spans="1:55" ht="24" customHeight="1">
      <c r="A466" s="45">
        <v>787</v>
      </c>
      <c r="B466" s="51" t="s">
        <v>101</v>
      </c>
      <c r="C466" s="47" t="s">
        <v>1247</v>
      </c>
      <c r="D466" s="48" t="s">
        <v>102</v>
      </c>
      <c r="E466" s="48" t="s">
        <v>14</v>
      </c>
      <c r="F466" s="48" t="s">
        <v>108</v>
      </c>
      <c r="G466" s="49">
        <v>0</v>
      </c>
      <c r="H466" s="43" t="str">
        <f t="shared" si="18"/>
        <v>BL2</v>
      </c>
      <c r="I466" s="49" t="str">
        <f t="shared" si="16"/>
        <v>787BL2</v>
      </c>
      <c r="J466" s="49">
        <v>1</v>
      </c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</row>
    <row r="467" spans="1:55" ht="24" customHeight="1">
      <c r="A467" s="45">
        <v>788</v>
      </c>
      <c r="B467" s="51" t="s">
        <v>101</v>
      </c>
      <c r="C467" s="47" t="s">
        <v>84</v>
      </c>
      <c r="D467" s="52" t="s">
        <v>102</v>
      </c>
      <c r="E467" s="52" t="s">
        <v>8</v>
      </c>
      <c r="F467" s="52">
        <v>553312</v>
      </c>
      <c r="G467" s="49">
        <v>0</v>
      </c>
      <c r="H467" s="43" t="str">
        <f t="shared" si="18"/>
        <v>RL1</v>
      </c>
      <c r="I467" s="49" t="str">
        <f t="shared" si="16"/>
        <v>788RL1</v>
      </c>
      <c r="J467" s="49">
        <v>3</v>
      </c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</row>
    <row r="468" spans="1:55" ht="24" customHeight="1">
      <c r="A468" s="45">
        <v>789</v>
      </c>
      <c r="B468" s="51" t="s">
        <v>101</v>
      </c>
      <c r="C468" s="47" t="s">
        <v>40</v>
      </c>
      <c r="D468" s="52" t="s">
        <v>102</v>
      </c>
      <c r="E468" s="52" t="s">
        <v>67</v>
      </c>
      <c r="F468" s="52">
        <v>101204</v>
      </c>
      <c r="G468" s="49">
        <v>0</v>
      </c>
      <c r="H468" s="43" t="str">
        <f t="shared" si="18"/>
        <v>SAV</v>
      </c>
      <c r="I468" s="49" t="str">
        <f t="shared" si="16"/>
        <v>789SAV</v>
      </c>
      <c r="J468" s="49">
        <v>2</v>
      </c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</row>
    <row r="469" spans="1:55" ht="24" customHeight="1">
      <c r="A469" s="45">
        <v>790</v>
      </c>
      <c r="B469" s="53" t="s">
        <v>693</v>
      </c>
      <c r="C469" s="47" t="s">
        <v>1230</v>
      </c>
      <c r="D469" s="48" t="s">
        <v>694</v>
      </c>
      <c r="E469" s="48" t="s">
        <v>62</v>
      </c>
      <c r="F469" s="48" t="s">
        <v>1628</v>
      </c>
      <c r="G469" s="49">
        <v>1</v>
      </c>
      <c r="H469" s="43" t="str">
        <f t="shared" si="18"/>
        <v>VL1</v>
      </c>
      <c r="I469" s="49" t="str">
        <f t="shared" si="16"/>
        <v>790VL1</v>
      </c>
      <c r="J469" s="57">
        <v>1</v>
      </c>
      <c r="K469" s="50" t="s">
        <v>1629</v>
      </c>
      <c r="L469" s="49" t="s">
        <v>1630</v>
      </c>
      <c r="N469" s="6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</row>
    <row r="470" spans="1:55" ht="24" customHeight="1">
      <c r="A470" s="45">
        <v>791</v>
      </c>
      <c r="B470" s="53" t="s">
        <v>101</v>
      </c>
      <c r="C470" s="47" t="s">
        <v>9</v>
      </c>
      <c r="D470" s="52" t="s">
        <v>102</v>
      </c>
      <c r="E470" s="52" t="s">
        <v>8</v>
      </c>
      <c r="F470" s="52">
        <v>553311</v>
      </c>
      <c r="G470" s="49">
        <v>0</v>
      </c>
      <c r="H470" s="43" t="str">
        <f t="shared" si="18"/>
        <v>YL1</v>
      </c>
      <c r="I470" s="49" t="str">
        <f t="shared" si="16"/>
        <v>791YL1</v>
      </c>
      <c r="J470" s="49">
        <v>1</v>
      </c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</row>
    <row r="471" spans="1:55" ht="24" customHeight="1">
      <c r="A471" s="45">
        <v>792</v>
      </c>
      <c r="B471" s="51" t="s">
        <v>101</v>
      </c>
      <c r="C471" s="47" t="s">
        <v>29</v>
      </c>
      <c r="D471" s="48" t="s">
        <v>102</v>
      </c>
      <c r="E471" s="48" t="s">
        <v>105</v>
      </c>
      <c r="F471" s="48" t="s">
        <v>106</v>
      </c>
      <c r="G471" s="49">
        <v>0</v>
      </c>
      <c r="H471" s="43" t="str">
        <f t="shared" si="18"/>
        <v>YL3</v>
      </c>
      <c r="I471" s="49" t="str">
        <f t="shared" si="16"/>
        <v>792YL3</v>
      </c>
      <c r="J471" s="49">
        <v>2</v>
      </c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</row>
    <row r="472" spans="1:55" ht="24" customHeight="1">
      <c r="A472" s="45">
        <v>793</v>
      </c>
      <c r="B472" s="51" t="s">
        <v>109</v>
      </c>
      <c r="C472" s="47" t="s">
        <v>84</v>
      </c>
      <c r="D472" s="52" t="s">
        <v>112</v>
      </c>
      <c r="E472" s="52" t="s">
        <v>8</v>
      </c>
      <c r="F472" s="52">
        <v>550261</v>
      </c>
      <c r="G472" s="49">
        <v>0</v>
      </c>
      <c r="H472" s="43" t="str">
        <f t="shared" si="18"/>
        <v>RL1</v>
      </c>
      <c r="I472" s="49" t="str">
        <f t="shared" si="16"/>
        <v>793RL1</v>
      </c>
      <c r="J472" s="49">
        <v>2</v>
      </c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</row>
    <row r="473" spans="1:55" ht="24" customHeight="1">
      <c r="A473" s="45">
        <v>794</v>
      </c>
      <c r="B473" s="51" t="s">
        <v>109</v>
      </c>
      <c r="C473" s="47" t="s">
        <v>40</v>
      </c>
      <c r="D473" s="52" t="s">
        <v>110</v>
      </c>
      <c r="E473" s="52" t="s">
        <v>14</v>
      </c>
      <c r="F473" s="52" t="s">
        <v>111</v>
      </c>
      <c r="G473" s="49">
        <v>0</v>
      </c>
      <c r="H473" s="43" t="str">
        <f t="shared" si="18"/>
        <v>SAV</v>
      </c>
      <c r="I473" s="49" t="str">
        <f t="shared" si="16"/>
        <v>794SAV</v>
      </c>
      <c r="J473" s="49">
        <v>1</v>
      </c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</row>
    <row r="474" spans="1:55" ht="24" customHeight="1">
      <c r="A474" s="45">
        <v>795</v>
      </c>
      <c r="B474" s="51" t="s">
        <v>109</v>
      </c>
      <c r="C474" s="47" t="s">
        <v>375</v>
      </c>
      <c r="D474" s="52" t="s">
        <v>110</v>
      </c>
      <c r="E474" s="52" t="s">
        <v>10</v>
      </c>
      <c r="F474" s="52" t="s">
        <v>113</v>
      </c>
      <c r="G474" s="49">
        <v>0</v>
      </c>
      <c r="H474" s="43" t="str">
        <f t="shared" si="18"/>
        <v>VL4</v>
      </c>
      <c r="I474" s="49" t="str">
        <f t="shared" si="16"/>
        <v>795VL4</v>
      </c>
      <c r="J474" s="49">
        <v>1</v>
      </c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</row>
    <row r="475" spans="1:55" ht="24" customHeight="1">
      <c r="A475" s="45">
        <v>796</v>
      </c>
      <c r="B475" s="51" t="s">
        <v>109</v>
      </c>
      <c r="C475" s="47" t="s">
        <v>9</v>
      </c>
      <c r="D475" s="52" t="s">
        <v>112</v>
      </c>
      <c r="E475" s="52" t="s">
        <v>8</v>
      </c>
      <c r="F475" s="52">
        <v>557401</v>
      </c>
      <c r="G475" s="49">
        <v>0</v>
      </c>
      <c r="H475" s="43" t="str">
        <f t="shared" si="18"/>
        <v>YL1</v>
      </c>
      <c r="I475" s="49" t="str">
        <f t="shared" ref="I475:I538" si="19">_xlfn.CONCAT(A475,H475)</f>
        <v>796YL1</v>
      </c>
      <c r="J475" s="49">
        <v>1</v>
      </c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</row>
    <row r="476" spans="1:55" ht="24" customHeight="1">
      <c r="A476" s="45">
        <v>797</v>
      </c>
      <c r="B476" s="51" t="s">
        <v>109</v>
      </c>
      <c r="C476" s="47" t="s">
        <v>29</v>
      </c>
      <c r="D476" s="48" t="s">
        <v>110</v>
      </c>
      <c r="E476" s="48" t="s">
        <v>105</v>
      </c>
      <c r="F476" s="48" t="s">
        <v>114</v>
      </c>
      <c r="G476" s="49">
        <v>0</v>
      </c>
      <c r="H476" s="43" t="str">
        <f t="shared" si="18"/>
        <v>YL3</v>
      </c>
      <c r="I476" s="49" t="str">
        <f t="shared" si="19"/>
        <v>797YL3</v>
      </c>
      <c r="J476" s="49">
        <v>2</v>
      </c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</row>
    <row r="477" spans="1:55" ht="24" customHeight="1">
      <c r="A477" s="45">
        <v>798</v>
      </c>
      <c r="B477" s="51" t="s">
        <v>393</v>
      </c>
      <c r="C477" s="47" t="s">
        <v>9</v>
      </c>
      <c r="D477" s="52" t="s">
        <v>394</v>
      </c>
      <c r="E477" s="52" t="s">
        <v>8</v>
      </c>
      <c r="F477" s="52">
        <v>553362</v>
      </c>
      <c r="G477" s="49">
        <v>0</v>
      </c>
      <c r="H477" s="43" t="str">
        <f t="shared" ref="H477:H508" si="20">_xlfn.IFNA(VLOOKUP(C477,$N$2:$O$1048576,2,FALSE),"ASK")</f>
        <v>YL1</v>
      </c>
      <c r="I477" s="49" t="str">
        <f t="shared" si="19"/>
        <v>798YL1</v>
      </c>
      <c r="J477" s="49">
        <v>1</v>
      </c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</row>
    <row r="478" spans="1:55" ht="24" customHeight="1">
      <c r="A478" s="45">
        <v>799</v>
      </c>
      <c r="B478" s="61" t="s">
        <v>395</v>
      </c>
      <c r="C478" s="47" t="s">
        <v>57</v>
      </c>
      <c r="D478" s="48" t="s">
        <v>396</v>
      </c>
      <c r="E478" s="48" t="s">
        <v>10</v>
      </c>
      <c r="F478" s="48" t="s">
        <v>397</v>
      </c>
      <c r="G478" s="49">
        <v>0</v>
      </c>
      <c r="H478" s="43" t="str">
        <f t="shared" si="20"/>
        <v>YL5</v>
      </c>
      <c r="I478" s="49" t="str">
        <f t="shared" si="19"/>
        <v>799YL5</v>
      </c>
      <c r="J478" s="49">
        <v>1</v>
      </c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</row>
    <row r="479" spans="1:55" ht="24" customHeight="1">
      <c r="A479" s="45">
        <v>800</v>
      </c>
      <c r="B479" s="61" t="s">
        <v>398</v>
      </c>
      <c r="C479" s="47" t="s">
        <v>57</v>
      </c>
      <c r="D479" s="48" t="s">
        <v>399</v>
      </c>
      <c r="E479" s="48" t="s">
        <v>14</v>
      </c>
      <c r="F479" s="48" t="s">
        <v>400</v>
      </c>
      <c r="G479" s="49">
        <v>0</v>
      </c>
      <c r="H479" s="43" t="str">
        <f t="shared" si="20"/>
        <v>YL5</v>
      </c>
      <c r="I479" s="49" t="str">
        <f t="shared" si="19"/>
        <v>800YL5</v>
      </c>
      <c r="J479" s="49">
        <v>1</v>
      </c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</row>
    <row r="480" spans="1:55" ht="24" customHeight="1">
      <c r="A480" s="45">
        <v>801</v>
      </c>
      <c r="B480" s="51" t="s">
        <v>401</v>
      </c>
      <c r="C480" s="47" t="s">
        <v>40</v>
      </c>
      <c r="D480" s="52" t="s">
        <v>402</v>
      </c>
      <c r="E480" s="52" t="s">
        <v>8</v>
      </c>
      <c r="F480" s="52">
        <v>555288</v>
      </c>
      <c r="G480" s="49">
        <v>0</v>
      </c>
      <c r="H480" s="43" t="str">
        <f t="shared" si="20"/>
        <v>SAV</v>
      </c>
      <c r="I480" s="49" t="str">
        <f t="shared" si="19"/>
        <v>801SAV</v>
      </c>
      <c r="J480" s="49">
        <v>1</v>
      </c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</row>
    <row r="481" spans="1:55" ht="24" customHeight="1">
      <c r="A481" s="45">
        <v>802</v>
      </c>
      <c r="B481" s="51" t="s">
        <v>401</v>
      </c>
      <c r="C481" s="47" t="s">
        <v>40</v>
      </c>
      <c r="D481" s="52" t="s">
        <v>403</v>
      </c>
      <c r="E481" s="52" t="s">
        <v>14</v>
      </c>
      <c r="F481" s="52" t="s">
        <v>404</v>
      </c>
      <c r="G481" s="49">
        <v>0</v>
      </c>
      <c r="H481" s="43" t="str">
        <f t="shared" si="20"/>
        <v>SAV</v>
      </c>
      <c r="I481" s="49" t="str">
        <f t="shared" si="19"/>
        <v>802SAV</v>
      </c>
      <c r="J481" s="49">
        <v>1</v>
      </c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</row>
    <row r="482" spans="1:55" ht="24" customHeight="1">
      <c r="A482" s="45">
        <v>803</v>
      </c>
      <c r="B482" s="51" t="s">
        <v>401</v>
      </c>
      <c r="C482" s="47" t="s">
        <v>9</v>
      </c>
      <c r="D482" s="52" t="s">
        <v>405</v>
      </c>
      <c r="E482" s="52" t="s">
        <v>8</v>
      </c>
      <c r="F482" s="52">
        <v>552543</v>
      </c>
      <c r="G482" s="49">
        <v>0</v>
      </c>
      <c r="H482" s="43" t="str">
        <f t="shared" si="20"/>
        <v>YL1</v>
      </c>
      <c r="I482" s="49" t="str">
        <f t="shared" si="19"/>
        <v>803YL1</v>
      </c>
      <c r="J482" s="49">
        <v>1</v>
      </c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</row>
    <row r="483" spans="1:55" ht="24" customHeight="1">
      <c r="A483" s="45">
        <v>804</v>
      </c>
      <c r="B483" s="51" t="s">
        <v>408</v>
      </c>
      <c r="C483" s="47" t="s">
        <v>29</v>
      </c>
      <c r="D483" s="52" t="s">
        <v>409</v>
      </c>
      <c r="E483" s="52" t="s">
        <v>37</v>
      </c>
      <c r="F483" s="52" t="s">
        <v>411</v>
      </c>
      <c r="G483" s="49">
        <v>0</v>
      </c>
      <c r="H483" s="43" t="str">
        <f t="shared" si="20"/>
        <v>YL3</v>
      </c>
      <c r="I483" s="49" t="str">
        <f t="shared" si="19"/>
        <v>804YL3</v>
      </c>
      <c r="J483" s="49">
        <v>1</v>
      </c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</row>
    <row r="484" spans="1:55" ht="24" customHeight="1">
      <c r="A484" s="45">
        <v>805</v>
      </c>
      <c r="B484" s="51" t="s">
        <v>414</v>
      </c>
      <c r="C484" s="47" t="s">
        <v>40</v>
      </c>
      <c r="D484" s="52" t="s">
        <v>415</v>
      </c>
      <c r="E484" s="52" t="s">
        <v>8</v>
      </c>
      <c r="F484" s="52">
        <v>553713</v>
      </c>
      <c r="G484" s="49">
        <v>0</v>
      </c>
      <c r="H484" s="43" t="str">
        <f t="shared" si="20"/>
        <v>SAV</v>
      </c>
      <c r="I484" s="49" t="str">
        <f t="shared" si="19"/>
        <v>805SAV</v>
      </c>
      <c r="J484" s="49">
        <v>1</v>
      </c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</row>
    <row r="485" spans="1:55" ht="24" customHeight="1">
      <c r="A485" s="45">
        <v>806</v>
      </c>
      <c r="B485" s="53" t="s">
        <v>420</v>
      </c>
      <c r="C485" s="47" t="s">
        <v>1172</v>
      </c>
      <c r="D485" s="52" t="s">
        <v>421</v>
      </c>
      <c r="E485" s="52" t="s">
        <v>8</v>
      </c>
      <c r="F485" s="52" t="s">
        <v>425</v>
      </c>
      <c r="G485" s="49">
        <v>0</v>
      </c>
      <c r="H485" s="43" t="str">
        <f t="shared" si="20"/>
        <v>UV6</v>
      </c>
      <c r="I485" s="49" t="str">
        <f t="shared" si="19"/>
        <v>806UV6</v>
      </c>
      <c r="J485" s="49">
        <v>1</v>
      </c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</row>
    <row r="486" spans="1:55" ht="24" customHeight="1">
      <c r="A486" s="45">
        <v>807</v>
      </c>
      <c r="B486" s="53" t="s">
        <v>420</v>
      </c>
      <c r="C486" s="47" t="s">
        <v>1230</v>
      </c>
      <c r="D486" s="52" t="s">
        <v>421</v>
      </c>
      <c r="E486" s="52" t="s">
        <v>8</v>
      </c>
      <c r="F486" s="52" t="s">
        <v>424</v>
      </c>
      <c r="G486" s="49">
        <v>0</v>
      </c>
      <c r="H486" s="43" t="str">
        <f t="shared" si="20"/>
        <v>VL1</v>
      </c>
      <c r="I486" s="49" t="str">
        <f t="shared" si="19"/>
        <v>807VL1</v>
      </c>
      <c r="J486" s="49">
        <v>0</v>
      </c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</row>
    <row r="487" spans="1:55" ht="24" customHeight="1">
      <c r="A487" s="45">
        <v>808</v>
      </c>
      <c r="B487" s="53" t="s">
        <v>420</v>
      </c>
      <c r="C487" s="47" t="s">
        <v>1233</v>
      </c>
      <c r="D487" s="52" t="s">
        <v>421</v>
      </c>
      <c r="E487" s="52" t="s">
        <v>8</v>
      </c>
      <c r="F487" s="52" t="s">
        <v>422</v>
      </c>
      <c r="G487" s="49">
        <v>0</v>
      </c>
      <c r="H487" s="43" t="str">
        <f t="shared" si="20"/>
        <v>VL5</v>
      </c>
      <c r="I487" s="49" t="str">
        <f t="shared" si="19"/>
        <v>808VL5</v>
      </c>
      <c r="J487" s="49">
        <v>0</v>
      </c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</row>
    <row r="488" spans="1:55" ht="24" customHeight="1">
      <c r="A488" s="45">
        <v>809</v>
      </c>
      <c r="B488" s="53" t="s">
        <v>426</v>
      </c>
      <c r="C488" s="47" t="s">
        <v>57</v>
      </c>
      <c r="D488" s="52" t="s">
        <v>427</v>
      </c>
      <c r="E488" s="52" t="s">
        <v>10</v>
      </c>
      <c r="F488" s="52" t="s">
        <v>428</v>
      </c>
      <c r="G488" s="49">
        <v>0</v>
      </c>
      <c r="H488" s="43" t="str">
        <f t="shared" si="20"/>
        <v>YL5</v>
      </c>
      <c r="I488" s="49" t="str">
        <f t="shared" si="19"/>
        <v>809YL5</v>
      </c>
      <c r="J488" s="49">
        <v>1</v>
      </c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</row>
    <row r="489" spans="1:55" ht="24" customHeight="1">
      <c r="A489" s="45">
        <v>810</v>
      </c>
      <c r="B489" s="53" t="s">
        <v>429</v>
      </c>
      <c r="C489" s="47" t="s">
        <v>6</v>
      </c>
      <c r="D489" s="52" t="s">
        <v>430</v>
      </c>
      <c r="E489" s="52" t="s">
        <v>431</v>
      </c>
      <c r="F489" s="52" t="s">
        <v>432</v>
      </c>
      <c r="G489" s="49">
        <v>0</v>
      </c>
      <c r="H489" s="43" t="str">
        <f t="shared" si="20"/>
        <v>BL1</v>
      </c>
      <c r="I489" s="49" t="str">
        <f t="shared" si="19"/>
        <v>810BL1</v>
      </c>
      <c r="J489" s="49">
        <v>1</v>
      </c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</row>
    <row r="490" spans="1:55" ht="24" customHeight="1">
      <c r="A490" s="45">
        <v>811</v>
      </c>
      <c r="B490" s="53" t="s">
        <v>435</v>
      </c>
      <c r="C490" s="47" t="s">
        <v>80</v>
      </c>
      <c r="D490" s="52"/>
      <c r="E490" s="52" t="s">
        <v>8</v>
      </c>
      <c r="F490" s="52" t="s">
        <v>436</v>
      </c>
      <c r="G490" s="49">
        <v>0</v>
      </c>
      <c r="H490" s="43" t="str">
        <f t="shared" si="20"/>
        <v>2NDARY</v>
      </c>
      <c r="I490" s="49" t="str">
        <f t="shared" si="19"/>
        <v>8112NDARY</v>
      </c>
      <c r="J490" s="49">
        <v>1</v>
      </c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</row>
    <row r="491" spans="1:55" ht="24" customHeight="1">
      <c r="A491" s="45">
        <v>812</v>
      </c>
      <c r="B491" s="51" t="s">
        <v>435</v>
      </c>
      <c r="C491" s="47" t="s">
        <v>84</v>
      </c>
      <c r="D491" s="52" t="s">
        <v>437</v>
      </c>
      <c r="E491" s="52" t="s">
        <v>14</v>
      </c>
      <c r="F491" s="52" t="s">
        <v>440</v>
      </c>
      <c r="G491" s="49">
        <v>0</v>
      </c>
      <c r="H491" s="43" t="str">
        <f t="shared" si="20"/>
        <v>RL1</v>
      </c>
      <c r="I491" s="49" t="str">
        <f t="shared" si="19"/>
        <v>812RL1</v>
      </c>
      <c r="J491" s="49">
        <v>1</v>
      </c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</row>
    <row r="492" spans="1:55" ht="24" customHeight="1">
      <c r="A492" s="45">
        <v>813</v>
      </c>
      <c r="B492" s="51" t="s">
        <v>435</v>
      </c>
      <c r="C492" s="47" t="s">
        <v>40</v>
      </c>
      <c r="D492" s="52" t="s">
        <v>437</v>
      </c>
      <c r="E492" s="52" t="s">
        <v>14</v>
      </c>
      <c r="F492" s="52" t="s">
        <v>438</v>
      </c>
      <c r="G492" s="49">
        <v>0</v>
      </c>
      <c r="H492" s="43" t="str">
        <f t="shared" si="20"/>
        <v>SAV</v>
      </c>
      <c r="I492" s="49" t="str">
        <f t="shared" si="19"/>
        <v>813SAV</v>
      </c>
      <c r="J492" s="49">
        <v>1</v>
      </c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</row>
    <row r="493" spans="1:55" ht="24" customHeight="1">
      <c r="A493" s="45">
        <v>814</v>
      </c>
      <c r="B493" s="51" t="s">
        <v>435</v>
      </c>
      <c r="C493" s="47" t="s">
        <v>9</v>
      </c>
      <c r="D493" s="52" t="s">
        <v>437</v>
      </c>
      <c r="E493" s="52" t="s">
        <v>14</v>
      </c>
      <c r="F493" s="52" t="s">
        <v>439</v>
      </c>
      <c r="G493" s="49">
        <v>0</v>
      </c>
      <c r="H493" s="43" t="str">
        <f t="shared" si="20"/>
        <v>YL1</v>
      </c>
      <c r="I493" s="49" t="str">
        <f t="shared" si="19"/>
        <v>814YL1</v>
      </c>
      <c r="J493" s="49">
        <v>1</v>
      </c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</row>
    <row r="494" spans="1:55" ht="24" customHeight="1">
      <c r="A494" s="45">
        <v>815</v>
      </c>
      <c r="B494" s="51" t="s">
        <v>117</v>
      </c>
      <c r="C494" s="47" t="s">
        <v>6</v>
      </c>
      <c r="D494" s="52" t="s">
        <v>118</v>
      </c>
      <c r="E494" s="52" t="s">
        <v>8</v>
      </c>
      <c r="F494" s="52">
        <v>553144</v>
      </c>
      <c r="G494" s="49">
        <v>0</v>
      </c>
      <c r="H494" s="43" t="str">
        <f t="shared" si="20"/>
        <v>BL1</v>
      </c>
      <c r="I494" s="49" t="str">
        <f t="shared" si="19"/>
        <v>815BL1</v>
      </c>
      <c r="J494" s="49">
        <v>1</v>
      </c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</row>
    <row r="495" spans="1:55" ht="24" customHeight="1">
      <c r="A495" s="45">
        <v>816</v>
      </c>
      <c r="B495" s="51" t="s">
        <v>441</v>
      </c>
      <c r="C495" s="47" t="s">
        <v>21</v>
      </c>
      <c r="D495" s="52" t="s">
        <v>442</v>
      </c>
      <c r="E495" s="52" t="s">
        <v>37</v>
      </c>
      <c r="F495" s="52" t="s">
        <v>443</v>
      </c>
      <c r="G495" s="49">
        <v>0</v>
      </c>
      <c r="H495" s="43" t="str">
        <f t="shared" si="20"/>
        <v>RL1</v>
      </c>
      <c r="I495" s="49" t="str">
        <f t="shared" si="19"/>
        <v>816RL1</v>
      </c>
      <c r="J495" s="49">
        <v>1</v>
      </c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</row>
    <row r="496" spans="1:55" ht="24" customHeight="1">
      <c r="A496" s="45">
        <v>817</v>
      </c>
      <c r="B496" s="51" t="s">
        <v>448</v>
      </c>
      <c r="C496" s="47" t="s">
        <v>80</v>
      </c>
      <c r="D496" s="52" t="s">
        <v>449</v>
      </c>
      <c r="E496" s="52" t="s">
        <v>8</v>
      </c>
      <c r="F496" s="52">
        <v>558271</v>
      </c>
      <c r="G496" s="49">
        <v>0</v>
      </c>
      <c r="H496" s="43" t="str">
        <f t="shared" si="20"/>
        <v>2NDARY</v>
      </c>
      <c r="I496" s="49" t="str">
        <f t="shared" si="19"/>
        <v>8172NDARY</v>
      </c>
      <c r="J496" s="49">
        <v>1</v>
      </c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</row>
    <row r="497" spans="1:55" ht="24" customHeight="1">
      <c r="A497" s="45">
        <v>818</v>
      </c>
      <c r="B497" s="51" t="s">
        <v>119</v>
      </c>
      <c r="C497" s="47" t="s">
        <v>9</v>
      </c>
      <c r="D497" s="52" t="s">
        <v>120</v>
      </c>
      <c r="E497" s="52" t="s">
        <v>10</v>
      </c>
      <c r="F497" s="52" t="s">
        <v>121</v>
      </c>
      <c r="G497" s="49">
        <v>0</v>
      </c>
      <c r="H497" s="43" t="str">
        <f t="shared" si="20"/>
        <v>YL1</v>
      </c>
      <c r="I497" s="49" t="str">
        <f t="shared" si="19"/>
        <v>818YL1</v>
      </c>
      <c r="J497" s="49">
        <v>1</v>
      </c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</row>
    <row r="498" spans="1:55" ht="24" customHeight="1">
      <c r="A498" s="45">
        <v>819</v>
      </c>
      <c r="B498" s="58" t="s">
        <v>708</v>
      </c>
      <c r="C498" s="59" t="s">
        <v>40</v>
      </c>
      <c r="D498" s="60" t="s">
        <v>709</v>
      </c>
      <c r="E498" s="60" t="s">
        <v>10</v>
      </c>
      <c r="F498" s="48" t="s">
        <v>710</v>
      </c>
      <c r="G498" s="49">
        <v>0</v>
      </c>
      <c r="H498" s="43" t="str">
        <f t="shared" si="20"/>
        <v>SAV</v>
      </c>
      <c r="I498" s="49" t="str">
        <f t="shared" si="19"/>
        <v>819SAV</v>
      </c>
      <c r="J498" s="49">
        <v>1</v>
      </c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</row>
    <row r="499" spans="1:55" ht="24" customHeight="1">
      <c r="A499" s="45">
        <v>820</v>
      </c>
      <c r="B499" s="58" t="s">
        <v>708</v>
      </c>
      <c r="C499" s="59" t="s">
        <v>32</v>
      </c>
      <c r="D499" s="60" t="s">
        <v>709</v>
      </c>
      <c r="E499" s="60" t="s">
        <v>8</v>
      </c>
      <c r="F499" s="60">
        <v>748700</v>
      </c>
      <c r="G499" s="49">
        <v>0</v>
      </c>
      <c r="H499" s="43" t="str">
        <f t="shared" si="20"/>
        <v>UV8</v>
      </c>
      <c r="I499" s="49" t="str">
        <f t="shared" si="19"/>
        <v>820UV8</v>
      </c>
      <c r="J499" s="49">
        <v>1</v>
      </c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</row>
    <row r="500" spans="1:55" ht="24" customHeight="1">
      <c r="A500" s="45">
        <v>821</v>
      </c>
      <c r="B500" s="58" t="s">
        <v>708</v>
      </c>
      <c r="C500" s="59" t="s">
        <v>9</v>
      </c>
      <c r="D500" s="60" t="s">
        <v>709</v>
      </c>
      <c r="E500" s="60" t="s">
        <v>14</v>
      </c>
      <c r="F500" s="60" t="s">
        <v>711</v>
      </c>
      <c r="G500" s="49">
        <v>0</v>
      </c>
      <c r="H500" s="43" t="str">
        <f t="shared" si="20"/>
        <v>YL1</v>
      </c>
      <c r="I500" s="49" t="str">
        <f t="shared" si="19"/>
        <v>821YL1</v>
      </c>
      <c r="J500" s="49">
        <v>1</v>
      </c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</row>
    <row r="501" spans="1:55" ht="24" customHeight="1">
      <c r="A501" s="45">
        <v>822</v>
      </c>
      <c r="B501" s="58" t="s">
        <v>714</v>
      </c>
      <c r="C501" s="59" t="s">
        <v>40</v>
      </c>
      <c r="D501" s="60"/>
      <c r="E501" s="60" t="s">
        <v>10</v>
      </c>
      <c r="F501" s="60">
        <v>146516</v>
      </c>
      <c r="G501" s="49">
        <v>0</v>
      </c>
      <c r="H501" s="43" t="str">
        <f t="shared" si="20"/>
        <v>SAV</v>
      </c>
      <c r="I501" s="49" t="str">
        <f t="shared" si="19"/>
        <v>822SAV</v>
      </c>
      <c r="J501" s="49">
        <v>1</v>
      </c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</row>
    <row r="502" spans="1:55" ht="24" customHeight="1">
      <c r="A502" s="45">
        <v>823</v>
      </c>
      <c r="B502" s="61" t="s">
        <v>718</v>
      </c>
      <c r="C502" s="47" t="s">
        <v>6</v>
      </c>
      <c r="D502" s="48" t="s">
        <v>719</v>
      </c>
      <c r="E502" s="48" t="s">
        <v>10</v>
      </c>
      <c r="F502" s="48" t="s">
        <v>720</v>
      </c>
      <c r="G502" s="49">
        <v>0</v>
      </c>
      <c r="H502" s="43" t="str">
        <f t="shared" si="20"/>
        <v>BL1</v>
      </c>
      <c r="I502" s="49" t="str">
        <f t="shared" si="19"/>
        <v>823BL1</v>
      </c>
      <c r="J502" s="49">
        <v>1</v>
      </c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</row>
    <row r="503" spans="1:55" ht="24" customHeight="1">
      <c r="A503" s="45">
        <v>824</v>
      </c>
      <c r="B503" s="58" t="s">
        <v>723</v>
      </c>
      <c r="C503" s="47" t="s">
        <v>1230</v>
      </c>
      <c r="D503" s="60" t="s">
        <v>724</v>
      </c>
      <c r="E503" s="60" t="s">
        <v>10</v>
      </c>
      <c r="F503" s="60">
        <v>151109</v>
      </c>
      <c r="G503" s="49">
        <v>0</v>
      </c>
      <c r="H503" s="43" t="str">
        <f t="shared" si="20"/>
        <v>VL1</v>
      </c>
      <c r="I503" s="49" t="str">
        <f t="shared" si="19"/>
        <v>824VL1</v>
      </c>
      <c r="J503" s="49">
        <v>1</v>
      </c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</row>
    <row r="504" spans="1:55" ht="24" customHeight="1">
      <c r="A504" s="45">
        <v>825</v>
      </c>
      <c r="B504" s="51" t="s">
        <v>122</v>
      </c>
      <c r="C504" s="47" t="s">
        <v>80</v>
      </c>
      <c r="D504" s="52"/>
      <c r="E504" s="52" t="s">
        <v>8</v>
      </c>
      <c r="F504" s="52" t="s">
        <v>123</v>
      </c>
      <c r="G504" s="49">
        <v>0</v>
      </c>
      <c r="H504" s="43" t="str">
        <f t="shared" si="20"/>
        <v>2NDARY</v>
      </c>
      <c r="I504" s="49" t="str">
        <f t="shared" si="19"/>
        <v>8252NDARY</v>
      </c>
      <c r="J504" s="49">
        <v>1</v>
      </c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</row>
    <row r="505" spans="1:55" ht="24" customHeight="1">
      <c r="A505" s="45">
        <v>826</v>
      </c>
      <c r="B505" s="51" t="s">
        <v>122</v>
      </c>
      <c r="C505" s="47" t="s">
        <v>134</v>
      </c>
      <c r="D505" s="52" t="s">
        <v>124</v>
      </c>
      <c r="E505" s="52" t="s">
        <v>14</v>
      </c>
      <c r="F505" s="52" t="s">
        <v>135</v>
      </c>
      <c r="G505" s="49">
        <v>0</v>
      </c>
      <c r="H505" s="43" t="str">
        <f t="shared" si="20"/>
        <v>ASK</v>
      </c>
      <c r="I505" s="49" t="str">
        <f t="shared" si="19"/>
        <v>826ASK</v>
      </c>
      <c r="J505" s="49">
        <v>1</v>
      </c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</row>
    <row r="506" spans="1:55" ht="24" customHeight="1">
      <c r="A506" s="45">
        <v>827</v>
      </c>
      <c r="B506" s="53" t="s">
        <v>122</v>
      </c>
      <c r="C506" s="47" t="s">
        <v>138</v>
      </c>
      <c r="D506" s="52" t="s">
        <v>124</v>
      </c>
      <c r="E506" s="52" t="s">
        <v>14</v>
      </c>
      <c r="F506" s="52" t="s">
        <v>139</v>
      </c>
      <c r="G506" s="49">
        <v>0</v>
      </c>
      <c r="H506" s="43" t="str">
        <f t="shared" si="20"/>
        <v>ASK</v>
      </c>
      <c r="I506" s="49" t="str">
        <f t="shared" si="19"/>
        <v>827ASK</v>
      </c>
      <c r="J506" s="49">
        <v>1</v>
      </c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</row>
    <row r="507" spans="1:55" ht="24" customHeight="1">
      <c r="A507" s="45">
        <v>828</v>
      </c>
      <c r="B507" s="51" t="s">
        <v>122</v>
      </c>
      <c r="C507" s="47" t="s">
        <v>6</v>
      </c>
      <c r="D507" s="52" t="s">
        <v>125</v>
      </c>
      <c r="E507" s="52" t="s">
        <v>14</v>
      </c>
      <c r="F507" s="52" t="s">
        <v>126</v>
      </c>
      <c r="G507" s="49">
        <v>0</v>
      </c>
      <c r="H507" s="43" t="str">
        <f t="shared" si="20"/>
        <v>BL1</v>
      </c>
      <c r="I507" s="49" t="str">
        <f t="shared" si="19"/>
        <v>828BL1</v>
      </c>
      <c r="J507" s="49">
        <v>1</v>
      </c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</row>
    <row r="508" spans="1:55" ht="24" customHeight="1">
      <c r="A508" s="45">
        <v>829</v>
      </c>
      <c r="B508" s="51" t="s">
        <v>122</v>
      </c>
      <c r="C508" s="47" t="s">
        <v>128</v>
      </c>
      <c r="D508" s="52" t="s">
        <v>124</v>
      </c>
      <c r="E508" s="52" t="s">
        <v>14</v>
      </c>
      <c r="F508" s="52" t="s">
        <v>129</v>
      </c>
      <c r="G508" s="49">
        <v>0</v>
      </c>
      <c r="H508" s="43" t="str">
        <f t="shared" si="20"/>
        <v>RL2</v>
      </c>
      <c r="I508" s="49" t="str">
        <f t="shared" si="19"/>
        <v>829RL2</v>
      </c>
      <c r="J508" s="49">
        <v>1</v>
      </c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</row>
    <row r="509" spans="1:55" ht="24" customHeight="1">
      <c r="A509" s="45">
        <v>830</v>
      </c>
      <c r="B509" s="53" t="s">
        <v>122</v>
      </c>
      <c r="C509" s="47" t="s">
        <v>40</v>
      </c>
      <c r="D509" s="52" t="s">
        <v>124</v>
      </c>
      <c r="E509" s="52" t="s">
        <v>8</v>
      </c>
      <c r="F509" s="52">
        <v>553784</v>
      </c>
      <c r="G509" s="49">
        <v>0</v>
      </c>
      <c r="H509" s="43" t="str">
        <f t="shared" ref="H509:H522" si="21">_xlfn.IFNA(VLOOKUP(C509,$N$2:$O$1048576,2,FALSE),"ASK")</f>
        <v>SAV</v>
      </c>
      <c r="I509" s="49" t="str">
        <f t="shared" si="19"/>
        <v>830SAV</v>
      </c>
      <c r="J509" s="49">
        <v>1</v>
      </c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</row>
    <row r="510" spans="1:55" ht="24" customHeight="1">
      <c r="A510" s="45">
        <v>831</v>
      </c>
      <c r="B510" s="53" t="s">
        <v>1636</v>
      </c>
      <c r="C510" s="47" t="s">
        <v>9</v>
      </c>
      <c r="D510" s="52" t="s">
        <v>1637</v>
      </c>
      <c r="E510" s="52" t="s">
        <v>1638</v>
      </c>
      <c r="F510" s="52" t="s">
        <v>1639</v>
      </c>
      <c r="G510" s="49">
        <v>1</v>
      </c>
      <c r="H510" s="43" t="str">
        <f t="shared" si="21"/>
        <v>YL1</v>
      </c>
      <c r="I510" s="49" t="str">
        <f t="shared" si="19"/>
        <v>831YL1</v>
      </c>
      <c r="J510" s="49">
        <v>0</v>
      </c>
      <c r="K510" s="50" t="s">
        <v>1641</v>
      </c>
      <c r="L510" s="49" t="s">
        <v>1640</v>
      </c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</row>
    <row r="511" spans="1:55" ht="24" customHeight="1">
      <c r="A511" s="45">
        <v>832</v>
      </c>
      <c r="B511" s="53" t="s">
        <v>122</v>
      </c>
      <c r="C511" s="47" t="s">
        <v>132</v>
      </c>
      <c r="D511" s="52" t="s">
        <v>124</v>
      </c>
      <c r="E511" s="52" t="s">
        <v>14</v>
      </c>
      <c r="F511" s="52" t="s">
        <v>133</v>
      </c>
      <c r="G511" s="49">
        <v>0</v>
      </c>
      <c r="H511" s="43" t="str">
        <f t="shared" si="21"/>
        <v>VL4</v>
      </c>
      <c r="I511" s="49" t="str">
        <f t="shared" si="19"/>
        <v>832VL4</v>
      </c>
      <c r="J511" s="49">
        <v>1</v>
      </c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</row>
    <row r="512" spans="1:55" ht="24" customHeight="1">
      <c r="A512" s="45">
        <v>833</v>
      </c>
      <c r="B512" s="51" t="s">
        <v>122</v>
      </c>
      <c r="C512" s="47" t="s">
        <v>9</v>
      </c>
      <c r="D512" s="52" t="s">
        <v>124</v>
      </c>
      <c r="E512" s="52" t="s">
        <v>8</v>
      </c>
      <c r="F512" s="52">
        <v>553786</v>
      </c>
      <c r="G512" s="49">
        <v>0</v>
      </c>
      <c r="H512" s="43" t="str">
        <f t="shared" si="21"/>
        <v>YL1</v>
      </c>
      <c r="I512" s="49" t="str">
        <f t="shared" si="19"/>
        <v>833YL1</v>
      </c>
      <c r="J512" s="49">
        <v>1</v>
      </c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</row>
    <row r="513" spans="1:55" ht="24" customHeight="1">
      <c r="A513" s="45">
        <v>834</v>
      </c>
      <c r="B513" s="51" t="s">
        <v>122</v>
      </c>
      <c r="C513" s="47" t="s">
        <v>57</v>
      </c>
      <c r="D513" s="52" t="s">
        <v>124</v>
      </c>
      <c r="E513" s="52" t="s">
        <v>14</v>
      </c>
      <c r="F513" s="52" t="s">
        <v>127</v>
      </c>
      <c r="G513" s="49">
        <v>0</v>
      </c>
      <c r="H513" s="43" t="str">
        <f t="shared" si="21"/>
        <v>YL5</v>
      </c>
      <c r="I513" s="49" t="str">
        <f t="shared" si="19"/>
        <v>834YL5</v>
      </c>
      <c r="J513" s="49">
        <v>1</v>
      </c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</row>
    <row r="514" spans="1:55" ht="24" customHeight="1">
      <c r="A514" s="45">
        <v>835</v>
      </c>
      <c r="B514" s="61" t="s">
        <v>730</v>
      </c>
      <c r="C514" s="59" t="s">
        <v>9</v>
      </c>
      <c r="D514" s="48" t="s">
        <v>731</v>
      </c>
      <c r="E514" s="48" t="s">
        <v>10</v>
      </c>
      <c r="F514" s="48" t="s">
        <v>732</v>
      </c>
      <c r="G514" s="49">
        <v>0</v>
      </c>
      <c r="H514" s="43" t="str">
        <f t="shared" si="21"/>
        <v>YL1</v>
      </c>
      <c r="I514" s="49" t="str">
        <f t="shared" si="19"/>
        <v>835YL1</v>
      </c>
      <c r="J514" s="49">
        <v>1</v>
      </c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</row>
    <row r="515" spans="1:55" ht="24" customHeight="1">
      <c r="A515" s="45">
        <v>836</v>
      </c>
      <c r="B515" s="61" t="s">
        <v>736</v>
      </c>
      <c r="C515" s="47" t="s">
        <v>1230</v>
      </c>
      <c r="D515" s="48" t="s">
        <v>737</v>
      </c>
      <c r="E515" s="48" t="s">
        <v>10</v>
      </c>
      <c r="F515" s="48" t="s">
        <v>738</v>
      </c>
      <c r="G515" s="49">
        <v>0</v>
      </c>
      <c r="H515" s="43" t="str">
        <f t="shared" si="21"/>
        <v>VL1</v>
      </c>
      <c r="I515" s="49" t="str">
        <f t="shared" si="19"/>
        <v>836VL1</v>
      </c>
      <c r="J515" s="49">
        <v>1</v>
      </c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</row>
    <row r="516" spans="1:55" ht="24" customHeight="1">
      <c r="A516" s="45">
        <v>837</v>
      </c>
      <c r="B516" s="64" t="s">
        <v>736</v>
      </c>
      <c r="C516" s="59" t="s">
        <v>57</v>
      </c>
      <c r="D516" s="48" t="s">
        <v>737</v>
      </c>
      <c r="E516" s="48" t="s">
        <v>10</v>
      </c>
      <c r="F516" s="48" t="s">
        <v>739</v>
      </c>
      <c r="G516" s="49">
        <v>0</v>
      </c>
      <c r="H516" s="43" t="str">
        <f t="shared" si="21"/>
        <v>YL5</v>
      </c>
      <c r="I516" s="49" t="str">
        <f t="shared" si="19"/>
        <v>837YL5</v>
      </c>
      <c r="J516" s="49">
        <v>1</v>
      </c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</row>
    <row r="517" spans="1:55" ht="24" customHeight="1">
      <c r="A517" s="45">
        <v>838</v>
      </c>
      <c r="B517" s="76" t="s">
        <v>740</v>
      </c>
      <c r="C517" s="59" t="s">
        <v>40</v>
      </c>
      <c r="D517" s="60" t="s">
        <v>741</v>
      </c>
      <c r="E517" s="60" t="s">
        <v>67</v>
      </c>
      <c r="F517" s="60">
        <v>107004</v>
      </c>
      <c r="G517" s="49">
        <v>0</v>
      </c>
      <c r="H517" s="43" t="str">
        <f t="shared" si="21"/>
        <v>SAV</v>
      </c>
      <c r="I517" s="49" t="str">
        <f t="shared" si="19"/>
        <v>838SAV</v>
      </c>
      <c r="J517" s="49">
        <v>1</v>
      </c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</row>
    <row r="518" spans="1:55" ht="24" customHeight="1">
      <c r="A518" s="45">
        <v>839</v>
      </c>
      <c r="B518" s="76" t="s">
        <v>740</v>
      </c>
      <c r="C518" s="47" t="s">
        <v>1230</v>
      </c>
      <c r="D518" s="48" t="s">
        <v>742</v>
      </c>
      <c r="E518" s="60" t="s">
        <v>8</v>
      </c>
      <c r="F518" s="48" t="s">
        <v>743</v>
      </c>
      <c r="G518" s="49">
        <v>0</v>
      </c>
      <c r="H518" s="43" t="str">
        <f t="shared" si="21"/>
        <v>VL1</v>
      </c>
      <c r="I518" s="49" t="str">
        <f t="shared" si="19"/>
        <v>839VL1</v>
      </c>
      <c r="J518" s="49">
        <v>1</v>
      </c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</row>
    <row r="519" spans="1:55" ht="24" customHeight="1">
      <c r="A519" s="45">
        <v>840</v>
      </c>
      <c r="B519" s="76" t="s">
        <v>740</v>
      </c>
      <c r="C519" s="59" t="s">
        <v>9</v>
      </c>
      <c r="D519" s="60"/>
      <c r="E519" s="60" t="s">
        <v>8</v>
      </c>
      <c r="F519" s="60">
        <v>559923</v>
      </c>
      <c r="G519" s="49">
        <v>0</v>
      </c>
      <c r="H519" s="43" t="str">
        <f t="shared" si="21"/>
        <v>YL1</v>
      </c>
      <c r="I519" s="49" t="str">
        <f t="shared" si="19"/>
        <v>840YL1</v>
      </c>
      <c r="J519" s="49">
        <v>1</v>
      </c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</row>
    <row r="520" spans="1:55" ht="24" customHeight="1">
      <c r="A520" s="45">
        <v>841</v>
      </c>
      <c r="B520" s="76" t="s">
        <v>744</v>
      </c>
      <c r="C520" s="59" t="s">
        <v>21</v>
      </c>
      <c r="D520" s="60">
        <v>140706</v>
      </c>
      <c r="E520" s="60" t="s">
        <v>103</v>
      </c>
      <c r="F520" s="60">
        <v>557976</v>
      </c>
      <c r="G520" s="49">
        <v>0</v>
      </c>
      <c r="H520" s="43" t="str">
        <f t="shared" si="21"/>
        <v>RL1</v>
      </c>
      <c r="I520" s="49" t="str">
        <f t="shared" si="19"/>
        <v>841RL1</v>
      </c>
      <c r="J520" s="49">
        <v>1</v>
      </c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</row>
    <row r="521" spans="1:55" ht="24" customHeight="1">
      <c r="A521" s="45">
        <v>842</v>
      </c>
      <c r="B521" s="76" t="s">
        <v>755</v>
      </c>
      <c r="C521" s="59" t="s">
        <v>30</v>
      </c>
      <c r="D521" s="48" t="s">
        <v>756</v>
      </c>
      <c r="E521" s="48" t="s">
        <v>10</v>
      </c>
      <c r="F521" s="48" t="s">
        <v>757</v>
      </c>
      <c r="G521" s="49">
        <v>0</v>
      </c>
      <c r="H521" s="43" t="str">
        <f t="shared" si="21"/>
        <v>BL3</v>
      </c>
      <c r="I521" s="49" t="str">
        <f t="shared" si="19"/>
        <v>842BL3</v>
      </c>
      <c r="J521" s="49">
        <v>1</v>
      </c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</row>
    <row r="522" spans="1:55" ht="24" customHeight="1">
      <c r="A522" s="45">
        <v>843</v>
      </c>
      <c r="B522" s="64" t="s">
        <v>758</v>
      </c>
      <c r="C522" s="59" t="s">
        <v>21</v>
      </c>
      <c r="D522" s="48" t="s">
        <v>759</v>
      </c>
      <c r="E522" s="48" t="s">
        <v>10</v>
      </c>
      <c r="F522" s="48" t="s">
        <v>760</v>
      </c>
      <c r="G522" s="49">
        <v>0</v>
      </c>
      <c r="H522" s="43" t="str">
        <f t="shared" si="21"/>
        <v>RL1</v>
      </c>
      <c r="I522" s="49" t="str">
        <f t="shared" si="19"/>
        <v>843RL1</v>
      </c>
      <c r="J522" s="49">
        <v>1</v>
      </c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</row>
    <row r="523" spans="1:55" ht="24" customHeight="1">
      <c r="A523" s="45">
        <v>844</v>
      </c>
      <c r="B523" s="64"/>
      <c r="C523" s="59"/>
      <c r="D523" s="48"/>
      <c r="E523" s="48"/>
      <c r="F523" s="48"/>
      <c r="I523" s="49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</row>
    <row r="524" spans="1:55" ht="24" customHeight="1">
      <c r="A524" s="45">
        <v>845</v>
      </c>
      <c r="B524" s="53" t="s">
        <v>5</v>
      </c>
      <c r="C524" s="47" t="s">
        <v>9</v>
      </c>
      <c r="D524" s="52" t="s">
        <v>7</v>
      </c>
      <c r="E524" s="52" t="s">
        <v>10</v>
      </c>
      <c r="F524" s="52" t="s">
        <v>11</v>
      </c>
      <c r="G524" s="49">
        <v>0</v>
      </c>
      <c r="H524" s="43" t="str">
        <f t="shared" ref="H524:H555" si="22">_xlfn.IFNA(VLOOKUP(C524,$N$2:$O$1048576,2,FALSE),"ASK")</f>
        <v>YL1</v>
      </c>
      <c r="I524" s="49" t="str">
        <f t="shared" si="19"/>
        <v>845YL1</v>
      </c>
      <c r="J524" s="49">
        <v>1</v>
      </c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</row>
    <row r="525" spans="1:55" ht="24" customHeight="1">
      <c r="A525" s="45">
        <v>846</v>
      </c>
      <c r="B525" s="53" t="s">
        <v>12</v>
      </c>
      <c r="C525" s="47" t="s">
        <v>9</v>
      </c>
      <c r="D525" s="52" t="s">
        <v>13</v>
      </c>
      <c r="E525" s="52" t="s">
        <v>14</v>
      </c>
      <c r="F525" s="52" t="s">
        <v>15</v>
      </c>
      <c r="G525" s="49">
        <v>0</v>
      </c>
      <c r="H525" s="43" t="str">
        <f t="shared" si="22"/>
        <v>YL1</v>
      </c>
      <c r="I525" s="49" t="str">
        <f t="shared" si="19"/>
        <v>846YL1</v>
      </c>
      <c r="J525" s="49">
        <v>1</v>
      </c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</row>
    <row r="526" spans="1:55" ht="24" customHeight="1">
      <c r="A526" s="45">
        <v>847</v>
      </c>
      <c r="B526" s="64" t="s">
        <v>458</v>
      </c>
      <c r="C526" s="47" t="s">
        <v>40</v>
      </c>
      <c r="D526" s="52" t="s">
        <v>461</v>
      </c>
      <c r="E526" s="52" t="s">
        <v>462</v>
      </c>
      <c r="F526" s="52" t="s">
        <v>463</v>
      </c>
      <c r="G526" s="49">
        <v>0</v>
      </c>
      <c r="H526" s="43" t="str">
        <f t="shared" si="22"/>
        <v>SAV</v>
      </c>
      <c r="I526" s="49" t="str">
        <f t="shared" si="19"/>
        <v>847SAV</v>
      </c>
      <c r="J526" s="49">
        <v>1</v>
      </c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</row>
    <row r="527" spans="1:55" ht="24" customHeight="1">
      <c r="A527" s="45">
        <v>848</v>
      </c>
      <c r="B527" s="64" t="s">
        <v>761</v>
      </c>
      <c r="C527" s="47" t="s">
        <v>64</v>
      </c>
      <c r="D527" s="48" t="s">
        <v>762</v>
      </c>
      <c r="E527" s="48" t="s">
        <v>14</v>
      </c>
      <c r="F527" s="48" t="s">
        <v>763</v>
      </c>
      <c r="G527" s="49">
        <v>0</v>
      </c>
      <c r="H527" s="43" t="str">
        <f t="shared" si="22"/>
        <v>VL1</v>
      </c>
      <c r="I527" s="49" t="str">
        <f t="shared" si="19"/>
        <v>848VL1</v>
      </c>
      <c r="J527" s="49">
        <v>1</v>
      </c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</row>
    <row r="528" spans="1:55" ht="24" customHeight="1">
      <c r="A528" s="45">
        <v>849</v>
      </c>
      <c r="B528" s="53" t="s">
        <v>472</v>
      </c>
      <c r="C528" s="47" t="s">
        <v>9</v>
      </c>
      <c r="D528" s="52" t="s">
        <v>473</v>
      </c>
      <c r="E528" s="52" t="s">
        <v>10</v>
      </c>
      <c r="F528" s="52" t="s">
        <v>474</v>
      </c>
      <c r="G528" s="49">
        <v>0</v>
      </c>
      <c r="H528" s="43" t="str">
        <f t="shared" si="22"/>
        <v>YL1</v>
      </c>
      <c r="I528" s="49" t="str">
        <f t="shared" si="19"/>
        <v>849YL1</v>
      </c>
      <c r="J528" s="49">
        <v>1</v>
      </c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</row>
    <row r="529" spans="1:55" ht="24" customHeight="1">
      <c r="A529" s="45">
        <v>850</v>
      </c>
      <c r="B529" s="53" t="s">
        <v>147</v>
      </c>
      <c r="C529" s="47" t="s">
        <v>6</v>
      </c>
      <c r="D529" s="52" t="s">
        <v>148</v>
      </c>
      <c r="E529" s="52" t="s">
        <v>8</v>
      </c>
      <c r="F529" s="52">
        <v>553138</v>
      </c>
      <c r="G529" s="49">
        <v>0</v>
      </c>
      <c r="H529" s="43" t="str">
        <f t="shared" si="22"/>
        <v>BL1</v>
      </c>
      <c r="I529" s="49" t="str">
        <f t="shared" si="19"/>
        <v>850BL1</v>
      </c>
      <c r="J529" s="49">
        <v>1</v>
      </c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</row>
    <row r="530" spans="1:55" ht="24" customHeight="1">
      <c r="A530" s="45">
        <v>851</v>
      </c>
      <c r="B530" s="53" t="s">
        <v>147</v>
      </c>
      <c r="C530" s="47" t="s">
        <v>57</v>
      </c>
      <c r="D530" s="52" t="s">
        <v>148</v>
      </c>
      <c r="E530" s="52" t="s">
        <v>67</v>
      </c>
      <c r="F530" s="52">
        <v>101614</v>
      </c>
      <c r="G530" s="49">
        <v>0</v>
      </c>
      <c r="H530" s="43" t="str">
        <f t="shared" si="22"/>
        <v>YL5</v>
      </c>
      <c r="I530" s="49" t="str">
        <f t="shared" si="19"/>
        <v>851YL5</v>
      </c>
      <c r="J530" s="49">
        <v>1</v>
      </c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</row>
    <row r="531" spans="1:55" ht="24" customHeight="1">
      <c r="A531" s="45">
        <v>852</v>
      </c>
      <c r="B531" s="53" t="s">
        <v>150</v>
      </c>
      <c r="C531" s="47" t="s">
        <v>40</v>
      </c>
      <c r="D531" s="52" t="s">
        <v>151</v>
      </c>
      <c r="E531" s="52" t="s">
        <v>8</v>
      </c>
      <c r="F531" s="52">
        <v>553260</v>
      </c>
      <c r="G531" s="49">
        <v>0</v>
      </c>
      <c r="H531" s="43" t="str">
        <f t="shared" si="22"/>
        <v>SAV</v>
      </c>
      <c r="I531" s="49" t="str">
        <f t="shared" si="19"/>
        <v>852SAV</v>
      </c>
      <c r="J531" s="49">
        <v>1</v>
      </c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</row>
    <row r="532" spans="1:55" ht="24" customHeight="1">
      <c r="A532" s="45">
        <v>853</v>
      </c>
      <c r="B532" s="51" t="s">
        <v>153</v>
      </c>
      <c r="C532" s="47" t="s">
        <v>40</v>
      </c>
      <c r="D532" s="52" t="s">
        <v>154</v>
      </c>
      <c r="E532" s="52" t="s">
        <v>8</v>
      </c>
      <c r="F532" s="52">
        <v>553070</v>
      </c>
      <c r="G532" s="49">
        <v>0</v>
      </c>
      <c r="H532" s="43" t="str">
        <f t="shared" si="22"/>
        <v>SAV</v>
      </c>
      <c r="I532" s="49" t="str">
        <f t="shared" si="19"/>
        <v>853SAV</v>
      </c>
      <c r="J532" s="49">
        <v>2</v>
      </c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</row>
    <row r="533" spans="1:55" ht="24" customHeight="1">
      <c r="A533" s="45">
        <v>854</v>
      </c>
      <c r="B533" s="51" t="s">
        <v>153</v>
      </c>
      <c r="C533" s="47" t="s">
        <v>9</v>
      </c>
      <c r="D533" s="52" t="s">
        <v>155</v>
      </c>
      <c r="E533" s="52" t="s">
        <v>8</v>
      </c>
      <c r="F533" s="52">
        <v>553866</v>
      </c>
      <c r="G533" s="49">
        <v>0</v>
      </c>
      <c r="H533" s="43" t="str">
        <f t="shared" si="22"/>
        <v>YL1</v>
      </c>
      <c r="I533" s="49" t="str">
        <f t="shared" si="19"/>
        <v>854YL1</v>
      </c>
      <c r="J533" s="49">
        <v>1</v>
      </c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</row>
    <row r="534" spans="1:55" ht="24" customHeight="1">
      <c r="A534" s="45">
        <v>855</v>
      </c>
      <c r="B534" s="61" t="s">
        <v>475</v>
      </c>
      <c r="C534" s="47" t="s">
        <v>40</v>
      </c>
      <c r="D534" s="48" t="s">
        <v>476</v>
      </c>
      <c r="E534" s="48" t="s">
        <v>14</v>
      </c>
      <c r="F534" s="48" t="s">
        <v>477</v>
      </c>
      <c r="G534" s="49">
        <v>0</v>
      </c>
      <c r="H534" s="43" t="str">
        <f t="shared" si="22"/>
        <v>SAV</v>
      </c>
      <c r="I534" s="49" t="str">
        <f t="shared" si="19"/>
        <v>855SAV</v>
      </c>
      <c r="J534" s="49">
        <v>1</v>
      </c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</row>
    <row r="535" spans="1:55" ht="24" customHeight="1">
      <c r="A535" s="45">
        <v>856</v>
      </c>
      <c r="B535" s="51" t="s">
        <v>478</v>
      </c>
      <c r="C535" s="47" t="s">
        <v>21</v>
      </c>
      <c r="D535" s="52" t="s">
        <v>479</v>
      </c>
      <c r="E535" s="52" t="s">
        <v>14</v>
      </c>
      <c r="F535" s="52" t="s">
        <v>480</v>
      </c>
      <c r="G535" s="49">
        <v>0</v>
      </c>
      <c r="H535" s="43" t="str">
        <f t="shared" si="22"/>
        <v>RL1</v>
      </c>
      <c r="I535" s="49" t="str">
        <f t="shared" si="19"/>
        <v>856RL1</v>
      </c>
      <c r="J535" s="49">
        <v>2</v>
      </c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</row>
    <row r="536" spans="1:55" ht="24" customHeight="1">
      <c r="A536" s="45">
        <v>857</v>
      </c>
      <c r="B536" s="51" t="s">
        <v>157</v>
      </c>
      <c r="C536" s="47" t="s">
        <v>6</v>
      </c>
      <c r="D536" s="52" t="s">
        <v>159</v>
      </c>
      <c r="E536" s="52" t="s">
        <v>67</v>
      </c>
      <c r="F536" s="52" t="s">
        <v>160</v>
      </c>
      <c r="G536" s="49">
        <v>0</v>
      </c>
      <c r="H536" s="43" t="str">
        <f t="shared" si="22"/>
        <v>BL1</v>
      </c>
      <c r="I536" s="49" t="str">
        <f t="shared" si="19"/>
        <v>857BL1</v>
      </c>
      <c r="J536" s="49">
        <v>1</v>
      </c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</row>
    <row r="537" spans="1:55" ht="24" customHeight="1">
      <c r="A537" s="45">
        <v>858</v>
      </c>
      <c r="B537" s="51" t="s">
        <v>157</v>
      </c>
      <c r="C537" s="47" t="s">
        <v>9</v>
      </c>
      <c r="D537" s="52" t="s">
        <v>158</v>
      </c>
      <c r="E537" s="52" t="s">
        <v>8</v>
      </c>
      <c r="F537" s="52">
        <v>558754</v>
      </c>
      <c r="G537" s="49">
        <v>0</v>
      </c>
      <c r="H537" s="43" t="str">
        <f t="shared" si="22"/>
        <v>YL1</v>
      </c>
      <c r="I537" s="49" t="str">
        <f t="shared" si="19"/>
        <v>858YL1</v>
      </c>
      <c r="J537" s="49">
        <v>1</v>
      </c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</row>
    <row r="538" spans="1:55" ht="24" customHeight="1">
      <c r="A538" s="45">
        <v>859</v>
      </c>
      <c r="B538" s="64" t="s">
        <v>764</v>
      </c>
      <c r="C538" s="59" t="s">
        <v>9</v>
      </c>
      <c r="D538" s="48" t="s">
        <v>765</v>
      </c>
      <c r="E538" s="48" t="s">
        <v>14</v>
      </c>
      <c r="F538" s="48" t="s">
        <v>766</v>
      </c>
      <c r="G538" s="49">
        <v>0</v>
      </c>
      <c r="H538" s="43" t="str">
        <f t="shared" si="22"/>
        <v>YL1</v>
      </c>
      <c r="I538" s="49" t="str">
        <f t="shared" si="19"/>
        <v>859YL1</v>
      </c>
      <c r="J538" s="49">
        <v>1</v>
      </c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</row>
    <row r="539" spans="1:55" ht="24" customHeight="1">
      <c r="A539" s="45">
        <v>860</v>
      </c>
      <c r="B539" s="53" t="s">
        <v>481</v>
      </c>
      <c r="C539" s="47" t="s">
        <v>40</v>
      </c>
      <c r="D539" s="52" t="s">
        <v>482</v>
      </c>
      <c r="E539" s="48" t="s">
        <v>14</v>
      </c>
      <c r="F539" s="48" t="s">
        <v>483</v>
      </c>
      <c r="G539" s="49">
        <v>0</v>
      </c>
      <c r="H539" s="43" t="str">
        <f t="shared" si="22"/>
        <v>SAV</v>
      </c>
      <c r="I539" s="49" t="str">
        <f t="shared" ref="I539:I601" si="23">_xlfn.CONCAT(A539,H539)</f>
        <v>860SAV</v>
      </c>
      <c r="J539" s="49">
        <v>1</v>
      </c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</row>
    <row r="540" spans="1:55" ht="24" customHeight="1">
      <c r="A540" s="45">
        <v>861</v>
      </c>
      <c r="B540" s="64" t="s">
        <v>1318</v>
      </c>
      <c r="C540" s="47" t="s">
        <v>40</v>
      </c>
      <c r="D540" s="48" t="s">
        <v>488</v>
      </c>
      <c r="E540" s="48" t="s">
        <v>10</v>
      </c>
      <c r="F540" s="48" t="s">
        <v>489</v>
      </c>
      <c r="G540" s="49">
        <v>0</v>
      </c>
      <c r="H540" s="43" t="str">
        <f t="shared" si="22"/>
        <v>SAV</v>
      </c>
      <c r="I540" s="49" t="str">
        <f t="shared" si="23"/>
        <v>861SAV</v>
      </c>
      <c r="J540" s="49">
        <v>1</v>
      </c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</row>
    <row r="541" spans="1:55" ht="24" customHeight="1">
      <c r="A541" s="45">
        <v>862</v>
      </c>
      <c r="B541" s="51" t="s">
        <v>494</v>
      </c>
      <c r="C541" s="47" t="s">
        <v>9</v>
      </c>
      <c r="D541" s="52" t="s">
        <v>495</v>
      </c>
      <c r="E541" s="48" t="s">
        <v>10</v>
      </c>
      <c r="F541" s="52" t="s">
        <v>496</v>
      </c>
      <c r="G541" s="49">
        <v>0</v>
      </c>
      <c r="H541" s="43" t="str">
        <f t="shared" si="22"/>
        <v>YL1</v>
      </c>
      <c r="I541" s="49" t="str">
        <f t="shared" si="23"/>
        <v>862YL1</v>
      </c>
      <c r="J541" s="49">
        <v>1</v>
      </c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</row>
    <row r="542" spans="1:55" ht="24" customHeight="1">
      <c r="A542" s="45">
        <v>863</v>
      </c>
      <c r="B542" s="51" t="s">
        <v>497</v>
      </c>
      <c r="C542" s="47" t="s">
        <v>40</v>
      </c>
      <c r="D542" s="52" t="s">
        <v>498</v>
      </c>
      <c r="E542" s="52" t="s">
        <v>8</v>
      </c>
      <c r="F542" s="52">
        <v>552145</v>
      </c>
      <c r="G542" s="49">
        <v>0</v>
      </c>
      <c r="H542" s="43" t="str">
        <f t="shared" si="22"/>
        <v>SAV</v>
      </c>
      <c r="I542" s="49" t="str">
        <f t="shared" si="23"/>
        <v>863SAV</v>
      </c>
      <c r="J542" s="49">
        <v>1</v>
      </c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</row>
    <row r="543" spans="1:55" ht="24" customHeight="1">
      <c r="A543" s="45">
        <v>864</v>
      </c>
      <c r="B543" s="82" t="s">
        <v>497</v>
      </c>
      <c r="C543" s="47" t="s">
        <v>9</v>
      </c>
      <c r="D543" s="52" t="s">
        <v>499</v>
      </c>
      <c r="E543" s="52" t="s">
        <v>14</v>
      </c>
      <c r="F543" s="52" t="s">
        <v>500</v>
      </c>
      <c r="G543" s="49">
        <v>0</v>
      </c>
      <c r="H543" s="43" t="str">
        <f t="shared" si="22"/>
        <v>YL1</v>
      </c>
      <c r="I543" s="49" t="str">
        <f t="shared" si="23"/>
        <v>864YL1</v>
      </c>
      <c r="J543" s="49">
        <v>1</v>
      </c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</row>
    <row r="544" spans="1:55" ht="24" customHeight="1">
      <c r="A544" s="45">
        <v>865</v>
      </c>
      <c r="B544" s="53" t="s">
        <v>497</v>
      </c>
      <c r="C544" s="47" t="s">
        <v>29</v>
      </c>
      <c r="D544" s="52" t="s">
        <v>498</v>
      </c>
      <c r="E544" s="52" t="s">
        <v>14</v>
      </c>
      <c r="F544" s="52" t="s">
        <v>503</v>
      </c>
      <c r="G544" s="49">
        <v>0</v>
      </c>
      <c r="H544" s="43" t="str">
        <f t="shared" si="22"/>
        <v>YL3</v>
      </c>
      <c r="I544" s="49" t="str">
        <f t="shared" si="23"/>
        <v>865YL3</v>
      </c>
      <c r="J544" s="49">
        <v>2</v>
      </c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</row>
    <row r="545" spans="1:55" ht="24" customHeight="1">
      <c r="A545" s="45">
        <v>866</v>
      </c>
      <c r="B545" s="53" t="s">
        <v>504</v>
      </c>
      <c r="C545" s="47" t="s">
        <v>40</v>
      </c>
      <c r="D545" s="52" t="s">
        <v>505</v>
      </c>
      <c r="E545" s="52" t="s">
        <v>14</v>
      </c>
      <c r="F545" s="52" t="s">
        <v>506</v>
      </c>
      <c r="G545" s="49">
        <v>0</v>
      </c>
      <c r="H545" s="43" t="str">
        <f t="shared" si="22"/>
        <v>SAV</v>
      </c>
      <c r="I545" s="49" t="str">
        <f t="shared" si="23"/>
        <v>866SAV</v>
      </c>
      <c r="J545" s="49">
        <v>1</v>
      </c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</row>
    <row r="546" spans="1:55" ht="24" customHeight="1">
      <c r="A546" s="45">
        <v>867</v>
      </c>
      <c r="B546" s="53" t="s">
        <v>161</v>
      </c>
      <c r="C546" s="47" t="s">
        <v>84</v>
      </c>
      <c r="D546" s="52">
        <v>37.51</v>
      </c>
      <c r="E546" s="52" t="s">
        <v>14</v>
      </c>
      <c r="F546" s="52" t="s">
        <v>162</v>
      </c>
      <c r="G546" s="49">
        <v>0</v>
      </c>
      <c r="H546" s="43" t="str">
        <f t="shared" si="22"/>
        <v>RL1</v>
      </c>
      <c r="I546" s="49" t="str">
        <f t="shared" si="23"/>
        <v>867RL1</v>
      </c>
      <c r="J546" s="49">
        <v>1</v>
      </c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</row>
    <row r="547" spans="1:55" ht="24" customHeight="1">
      <c r="A547" s="45">
        <v>868</v>
      </c>
      <c r="B547" s="53" t="s">
        <v>161</v>
      </c>
      <c r="C547" s="47" t="s">
        <v>40</v>
      </c>
      <c r="D547" s="52">
        <v>37.51</v>
      </c>
      <c r="E547" s="52" t="s">
        <v>8</v>
      </c>
      <c r="F547" s="52">
        <v>553296</v>
      </c>
      <c r="G547" s="49">
        <v>0</v>
      </c>
      <c r="H547" s="43" t="str">
        <f t="shared" si="22"/>
        <v>SAV</v>
      </c>
      <c r="I547" s="49" t="str">
        <f t="shared" si="23"/>
        <v>868SAV</v>
      </c>
      <c r="J547" s="49">
        <v>1</v>
      </c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</row>
    <row r="548" spans="1:55" ht="24" customHeight="1">
      <c r="A548" s="45">
        <v>869</v>
      </c>
      <c r="B548" s="53" t="s">
        <v>161</v>
      </c>
      <c r="C548" s="47" t="s">
        <v>9</v>
      </c>
      <c r="D548" s="52">
        <v>37.51</v>
      </c>
      <c r="E548" s="52" t="s">
        <v>8</v>
      </c>
      <c r="F548" s="52">
        <v>553297</v>
      </c>
      <c r="G548" s="49">
        <v>0</v>
      </c>
      <c r="H548" s="43" t="str">
        <f t="shared" si="22"/>
        <v>YL1</v>
      </c>
      <c r="I548" s="49" t="str">
        <f t="shared" si="23"/>
        <v>869YL1</v>
      </c>
      <c r="J548" s="49">
        <v>1</v>
      </c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</row>
    <row r="549" spans="1:55" ht="24" customHeight="1">
      <c r="A549" s="45">
        <v>870</v>
      </c>
      <c r="B549" s="53" t="s">
        <v>163</v>
      </c>
      <c r="C549" s="47" t="s">
        <v>17</v>
      </c>
      <c r="D549" s="52" t="s">
        <v>165</v>
      </c>
      <c r="E549" s="52" t="s">
        <v>10</v>
      </c>
      <c r="F549" s="52" t="s">
        <v>166</v>
      </c>
      <c r="G549" s="49">
        <v>0</v>
      </c>
      <c r="H549" s="43" t="str">
        <f t="shared" si="22"/>
        <v>BL1</v>
      </c>
      <c r="I549" s="49" t="str">
        <f t="shared" si="23"/>
        <v>870BL1</v>
      </c>
      <c r="J549" s="49">
        <v>1</v>
      </c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</row>
    <row r="550" spans="1:55" ht="24" customHeight="1">
      <c r="A550" s="45">
        <v>871</v>
      </c>
      <c r="B550" s="53" t="s">
        <v>163</v>
      </c>
      <c r="C550" s="47" t="s">
        <v>84</v>
      </c>
      <c r="D550" s="52" t="s">
        <v>167</v>
      </c>
      <c r="E550" s="52" t="s">
        <v>88</v>
      </c>
      <c r="F550" s="52" t="s">
        <v>168</v>
      </c>
      <c r="G550" s="49">
        <v>0</v>
      </c>
      <c r="H550" s="43" t="str">
        <f t="shared" si="22"/>
        <v>RL1</v>
      </c>
      <c r="I550" s="49" t="str">
        <f t="shared" si="23"/>
        <v>871RL1</v>
      </c>
      <c r="J550" s="49">
        <v>1</v>
      </c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</row>
    <row r="551" spans="1:55" ht="24" customHeight="1">
      <c r="A551" s="45">
        <v>872</v>
      </c>
      <c r="B551" s="53" t="s">
        <v>163</v>
      </c>
      <c r="C551" s="47" t="s">
        <v>40</v>
      </c>
      <c r="D551" s="52" t="s">
        <v>164</v>
      </c>
      <c r="E551" s="52" t="s">
        <v>8</v>
      </c>
      <c r="F551" s="52">
        <v>555004</v>
      </c>
      <c r="G551" s="49">
        <v>0</v>
      </c>
      <c r="H551" s="43" t="str">
        <f t="shared" si="22"/>
        <v>SAV</v>
      </c>
      <c r="I551" s="49" t="str">
        <f t="shared" si="23"/>
        <v>872SAV</v>
      </c>
      <c r="J551" s="49">
        <v>1</v>
      </c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</row>
    <row r="552" spans="1:55" ht="24" customHeight="1">
      <c r="A552" s="45">
        <v>873</v>
      </c>
      <c r="B552" s="53" t="s">
        <v>16</v>
      </c>
      <c r="C552" s="47" t="s">
        <v>17</v>
      </c>
      <c r="D552" s="52" t="s">
        <v>18</v>
      </c>
      <c r="E552" s="52" t="s">
        <v>19</v>
      </c>
      <c r="F552" s="52" t="s">
        <v>20</v>
      </c>
      <c r="G552" s="49">
        <v>0</v>
      </c>
      <c r="H552" s="43" t="str">
        <f t="shared" si="22"/>
        <v>BL1</v>
      </c>
      <c r="I552" s="49" t="str">
        <f t="shared" si="23"/>
        <v>873BL1</v>
      </c>
      <c r="J552" s="49">
        <v>1</v>
      </c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</row>
    <row r="553" spans="1:55" ht="24" customHeight="1">
      <c r="A553" s="45">
        <v>875</v>
      </c>
      <c r="B553" s="53" t="s">
        <v>16</v>
      </c>
      <c r="C553" s="47" t="s">
        <v>32</v>
      </c>
      <c r="D553" s="52" t="s">
        <v>24</v>
      </c>
      <c r="E553" s="52" t="s">
        <v>25</v>
      </c>
      <c r="F553" s="52" t="s">
        <v>33</v>
      </c>
      <c r="G553" s="49">
        <v>0</v>
      </c>
      <c r="H553" s="43" t="str">
        <f t="shared" si="22"/>
        <v>UV8</v>
      </c>
      <c r="I553" s="49" t="str">
        <f t="shared" si="23"/>
        <v>875UV8</v>
      </c>
      <c r="J553" s="49">
        <v>1</v>
      </c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</row>
    <row r="554" spans="1:55" ht="24" customHeight="1">
      <c r="A554" s="45">
        <v>876</v>
      </c>
      <c r="B554" s="53" t="s">
        <v>16</v>
      </c>
      <c r="C554" s="47" t="s">
        <v>29</v>
      </c>
      <c r="D554" s="52" t="s">
        <v>24</v>
      </c>
      <c r="E554" s="52" t="s">
        <v>8</v>
      </c>
      <c r="F554" s="52">
        <v>555276</v>
      </c>
      <c r="G554" s="49">
        <v>0</v>
      </c>
      <c r="H554" s="43" t="str">
        <f t="shared" si="22"/>
        <v>YL3</v>
      </c>
      <c r="I554" s="49" t="str">
        <f t="shared" si="23"/>
        <v>876YL3</v>
      </c>
      <c r="J554" s="49">
        <v>1</v>
      </c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</row>
    <row r="555" spans="1:55" ht="24" customHeight="1">
      <c r="A555" s="45">
        <v>877</v>
      </c>
      <c r="B555" s="53" t="s">
        <v>169</v>
      </c>
      <c r="C555" s="47" t="s">
        <v>40</v>
      </c>
      <c r="D555" s="52"/>
      <c r="E555" s="52" t="s">
        <v>8</v>
      </c>
      <c r="F555" s="52" t="s">
        <v>170</v>
      </c>
      <c r="G555" s="49">
        <v>0</v>
      </c>
      <c r="H555" s="43" t="str">
        <f t="shared" si="22"/>
        <v>SAV</v>
      </c>
      <c r="I555" s="49" t="str">
        <f t="shared" si="23"/>
        <v>877SAV</v>
      </c>
      <c r="J555" s="49">
        <v>1</v>
      </c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</row>
    <row r="556" spans="1:55" ht="24" customHeight="1">
      <c r="A556" s="45">
        <v>878</v>
      </c>
      <c r="B556" s="53" t="s">
        <v>169</v>
      </c>
      <c r="C556" s="47" t="s">
        <v>9</v>
      </c>
      <c r="D556" s="52"/>
      <c r="E556" s="52" t="s">
        <v>8</v>
      </c>
      <c r="F556" s="52" t="s">
        <v>171</v>
      </c>
      <c r="G556" s="49">
        <v>0</v>
      </c>
      <c r="H556" s="43" t="str">
        <f t="shared" ref="H556:H587" si="24">_xlfn.IFNA(VLOOKUP(C556,$N$2:$O$1048576,2,FALSE),"ASK")</f>
        <v>YL1</v>
      </c>
      <c r="I556" s="49" t="str">
        <f t="shared" si="23"/>
        <v>878YL1</v>
      </c>
      <c r="J556" s="49">
        <v>1</v>
      </c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</row>
    <row r="557" spans="1:55" ht="24" customHeight="1">
      <c r="A557" s="45">
        <v>879</v>
      </c>
      <c r="B557" s="53" t="s">
        <v>510</v>
      </c>
      <c r="C557" s="59" t="s">
        <v>1250</v>
      </c>
      <c r="D557" s="52" t="s">
        <v>511</v>
      </c>
      <c r="E557" s="52" t="s">
        <v>37</v>
      </c>
      <c r="F557" s="52" t="s">
        <v>512</v>
      </c>
      <c r="G557" s="49">
        <v>0</v>
      </c>
      <c r="H557" s="43" t="str">
        <f t="shared" si="24"/>
        <v>RL1</v>
      </c>
      <c r="I557" s="49" t="str">
        <f t="shared" si="23"/>
        <v>879RL1</v>
      </c>
      <c r="J557" s="49">
        <v>1</v>
      </c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</row>
    <row r="558" spans="1:55" ht="24" customHeight="1">
      <c r="A558" s="45">
        <v>880</v>
      </c>
      <c r="B558" s="64" t="s">
        <v>172</v>
      </c>
      <c r="C558" s="47" t="s">
        <v>43</v>
      </c>
      <c r="D558" s="52" t="s">
        <v>174</v>
      </c>
      <c r="E558" s="52" t="s">
        <v>8</v>
      </c>
      <c r="F558" s="52" t="s">
        <v>175</v>
      </c>
      <c r="G558" s="49">
        <v>0</v>
      </c>
      <c r="H558" s="43" t="str">
        <f t="shared" si="24"/>
        <v>UV3</v>
      </c>
      <c r="I558" s="49" t="str">
        <f t="shared" si="23"/>
        <v>880UV3</v>
      </c>
      <c r="J558" s="49">
        <v>1</v>
      </c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</row>
    <row r="559" spans="1:55" ht="24" customHeight="1">
      <c r="A559" s="45">
        <v>881</v>
      </c>
      <c r="B559" s="64" t="s">
        <v>513</v>
      </c>
      <c r="C559" s="47" t="s">
        <v>57</v>
      </c>
      <c r="D559" s="48" t="s">
        <v>514</v>
      </c>
      <c r="E559" s="48" t="s">
        <v>14</v>
      </c>
      <c r="F559" s="48" t="s">
        <v>515</v>
      </c>
      <c r="G559" s="49">
        <v>0</v>
      </c>
      <c r="H559" s="43" t="str">
        <f t="shared" si="24"/>
        <v>YL5</v>
      </c>
      <c r="I559" s="49" t="str">
        <f t="shared" si="23"/>
        <v>881YL5</v>
      </c>
      <c r="J559" s="49">
        <v>1</v>
      </c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</row>
    <row r="560" spans="1:55" ht="24" customHeight="1">
      <c r="A560" s="45">
        <v>882</v>
      </c>
      <c r="B560" s="64" t="s">
        <v>770</v>
      </c>
      <c r="C560" s="59" t="s">
        <v>57</v>
      </c>
      <c r="D560" s="48" t="s">
        <v>771</v>
      </c>
      <c r="E560" s="48" t="s">
        <v>10</v>
      </c>
      <c r="F560" s="48" t="s">
        <v>773</v>
      </c>
      <c r="G560" s="49">
        <v>0</v>
      </c>
      <c r="H560" s="43" t="str">
        <f t="shared" si="24"/>
        <v>YL5</v>
      </c>
      <c r="I560" s="49" t="str">
        <f t="shared" si="23"/>
        <v>882YL5</v>
      </c>
      <c r="J560" s="49">
        <v>1</v>
      </c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</row>
    <row r="561" spans="1:55" ht="24" customHeight="1">
      <c r="A561" s="45">
        <v>883</v>
      </c>
      <c r="B561" s="53" t="s">
        <v>516</v>
      </c>
      <c r="C561" s="47" t="s">
        <v>1230</v>
      </c>
      <c r="D561" s="52" t="s">
        <v>517</v>
      </c>
      <c r="E561" s="52" t="s">
        <v>10</v>
      </c>
      <c r="F561" s="52" t="s">
        <v>518</v>
      </c>
      <c r="G561" s="49">
        <v>0</v>
      </c>
      <c r="H561" s="43" t="str">
        <f t="shared" si="24"/>
        <v>VL1</v>
      </c>
      <c r="I561" s="49" t="str">
        <f t="shared" si="23"/>
        <v>883VL1</v>
      </c>
      <c r="J561" s="49">
        <v>1</v>
      </c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</row>
    <row r="562" spans="1:55" ht="24" customHeight="1">
      <c r="A562" s="45">
        <v>884</v>
      </c>
      <c r="B562" s="53" t="s">
        <v>194</v>
      </c>
      <c r="C562" s="47" t="s">
        <v>40</v>
      </c>
      <c r="D562" s="52" t="s">
        <v>195</v>
      </c>
      <c r="E562" s="52" t="s">
        <v>8</v>
      </c>
      <c r="F562" s="52" t="s">
        <v>196</v>
      </c>
      <c r="G562" s="49">
        <v>0</v>
      </c>
      <c r="H562" s="43" t="str">
        <f t="shared" si="24"/>
        <v>SAV</v>
      </c>
      <c r="I562" s="49" t="str">
        <f t="shared" si="23"/>
        <v>884SAV</v>
      </c>
      <c r="J562" s="49">
        <v>1</v>
      </c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</row>
    <row r="563" spans="1:55" ht="24" customHeight="1">
      <c r="A563" s="45">
        <v>885</v>
      </c>
      <c r="B563" s="53" t="s">
        <v>197</v>
      </c>
      <c r="C563" s="47" t="s">
        <v>84</v>
      </c>
      <c r="D563" s="52" t="s">
        <v>198</v>
      </c>
      <c r="E563" s="52" t="s">
        <v>10</v>
      </c>
      <c r="F563" s="52" t="s">
        <v>199</v>
      </c>
      <c r="G563" s="49">
        <v>0</v>
      </c>
      <c r="H563" s="43" t="str">
        <f t="shared" si="24"/>
        <v>RL1</v>
      </c>
      <c r="I563" s="49" t="str">
        <f t="shared" si="23"/>
        <v>885RL1</v>
      </c>
      <c r="J563" s="49">
        <v>1</v>
      </c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</row>
    <row r="564" spans="1:55" ht="24" customHeight="1">
      <c r="A564" s="45">
        <v>886</v>
      </c>
      <c r="B564" s="53" t="s">
        <v>200</v>
      </c>
      <c r="C564" s="47" t="s">
        <v>6</v>
      </c>
      <c r="D564" s="52" t="s">
        <v>201</v>
      </c>
      <c r="E564" s="52" t="s">
        <v>202</v>
      </c>
      <c r="F564" s="52" t="s">
        <v>204</v>
      </c>
      <c r="G564" s="49">
        <v>0</v>
      </c>
      <c r="H564" s="43" t="str">
        <f t="shared" si="24"/>
        <v>BL1</v>
      </c>
      <c r="I564" s="49" t="str">
        <f t="shared" si="23"/>
        <v>886BL1</v>
      </c>
      <c r="J564" s="49">
        <v>1</v>
      </c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</row>
    <row r="565" spans="1:55" ht="24" customHeight="1">
      <c r="A565" s="45">
        <v>887</v>
      </c>
      <c r="B565" s="53" t="s">
        <v>200</v>
      </c>
      <c r="C565" s="47" t="s">
        <v>84</v>
      </c>
      <c r="D565" s="52">
        <v>90</v>
      </c>
      <c r="E565" s="52" t="s">
        <v>14</v>
      </c>
      <c r="F565" s="52" t="s">
        <v>205</v>
      </c>
      <c r="G565" s="49">
        <v>0</v>
      </c>
      <c r="H565" s="43" t="str">
        <f t="shared" si="24"/>
        <v>RL1</v>
      </c>
      <c r="I565" s="49" t="str">
        <f t="shared" si="23"/>
        <v>887RL1</v>
      </c>
      <c r="J565" s="49">
        <v>1</v>
      </c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</row>
    <row r="566" spans="1:55" ht="24" customHeight="1">
      <c r="A566" s="45">
        <v>888</v>
      </c>
      <c r="B566" s="53" t="s">
        <v>200</v>
      </c>
      <c r="C566" s="47" t="s">
        <v>40</v>
      </c>
      <c r="D566" s="52" t="s">
        <v>201</v>
      </c>
      <c r="E566" s="52" t="s">
        <v>202</v>
      </c>
      <c r="F566" s="52" t="s">
        <v>203</v>
      </c>
      <c r="G566" s="49">
        <v>0</v>
      </c>
      <c r="H566" s="43" t="str">
        <f t="shared" si="24"/>
        <v>SAV</v>
      </c>
      <c r="I566" s="49" t="str">
        <f t="shared" si="23"/>
        <v>888SAV</v>
      </c>
      <c r="J566" s="49">
        <v>1</v>
      </c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</row>
    <row r="567" spans="1:55" ht="24" customHeight="1">
      <c r="A567" s="45">
        <v>889</v>
      </c>
      <c r="B567" s="53" t="s">
        <v>200</v>
      </c>
      <c r="C567" s="47" t="s">
        <v>9</v>
      </c>
      <c r="D567" s="52">
        <v>90</v>
      </c>
      <c r="E567" s="52" t="s">
        <v>67</v>
      </c>
      <c r="F567" s="52" t="s">
        <v>207</v>
      </c>
      <c r="G567" s="49">
        <v>0</v>
      </c>
      <c r="H567" s="43" t="str">
        <f t="shared" si="24"/>
        <v>YL1</v>
      </c>
      <c r="I567" s="49" t="str">
        <f t="shared" si="23"/>
        <v>889YL1</v>
      </c>
      <c r="J567" s="49">
        <v>1</v>
      </c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</row>
    <row r="568" spans="1:55" ht="24" customHeight="1">
      <c r="A568" s="45">
        <v>890</v>
      </c>
      <c r="B568" s="53" t="s">
        <v>34</v>
      </c>
      <c r="C568" s="47" t="s">
        <v>40</v>
      </c>
      <c r="D568" s="52" t="s">
        <v>36</v>
      </c>
      <c r="E568" s="52" t="s">
        <v>14</v>
      </c>
      <c r="F568" s="52" t="s">
        <v>41</v>
      </c>
      <c r="G568" s="49">
        <v>0</v>
      </c>
      <c r="H568" s="43" t="str">
        <f t="shared" si="24"/>
        <v>SAV</v>
      </c>
      <c r="I568" s="49" t="str">
        <f t="shared" si="23"/>
        <v>890SAV</v>
      </c>
      <c r="J568" s="49">
        <v>1</v>
      </c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</row>
    <row r="569" spans="1:55" ht="24" customHeight="1">
      <c r="A569" s="45">
        <v>891</v>
      </c>
      <c r="B569" s="53" t="s">
        <v>34</v>
      </c>
      <c r="C569" s="47" t="s">
        <v>9</v>
      </c>
      <c r="D569" s="52" t="s">
        <v>35</v>
      </c>
      <c r="E569" s="52" t="s">
        <v>8</v>
      </c>
      <c r="F569" s="52">
        <v>553240</v>
      </c>
      <c r="G569" s="49">
        <v>1</v>
      </c>
      <c r="H569" s="43" t="str">
        <f t="shared" si="24"/>
        <v>YL1</v>
      </c>
      <c r="I569" s="49" t="str">
        <f t="shared" si="23"/>
        <v>891YL1</v>
      </c>
      <c r="J569" s="49">
        <v>1</v>
      </c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</row>
    <row r="570" spans="1:55" ht="24" customHeight="1">
      <c r="A570" s="45">
        <v>892</v>
      </c>
      <c r="B570" s="53" t="s">
        <v>213</v>
      </c>
      <c r="C570" s="47" t="s">
        <v>29</v>
      </c>
      <c r="D570" s="52" t="s">
        <v>215</v>
      </c>
      <c r="E570" s="52" t="s">
        <v>14</v>
      </c>
      <c r="F570" s="52" t="s">
        <v>216</v>
      </c>
      <c r="G570" s="49">
        <v>0</v>
      </c>
      <c r="H570" s="43" t="str">
        <f t="shared" si="24"/>
        <v>YL3</v>
      </c>
      <c r="I570" s="49" t="str">
        <f t="shared" si="23"/>
        <v>892YL3</v>
      </c>
      <c r="J570" s="49">
        <v>1</v>
      </c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</row>
    <row r="571" spans="1:55" ht="24" customHeight="1">
      <c r="A571" s="45">
        <v>893</v>
      </c>
      <c r="B571" s="53" t="s">
        <v>222</v>
      </c>
      <c r="C571" s="47" t="s">
        <v>9</v>
      </c>
      <c r="D571" s="52" t="s">
        <v>223</v>
      </c>
      <c r="E571" s="52" t="s">
        <v>14</v>
      </c>
      <c r="F571" s="52" t="s">
        <v>224</v>
      </c>
      <c r="G571" s="49">
        <v>0</v>
      </c>
      <c r="H571" s="43" t="str">
        <f t="shared" si="24"/>
        <v>YL1</v>
      </c>
      <c r="I571" s="49" t="str">
        <f t="shared" si="23"/>
        <v>893YL1</v>
      </c>
      <c r="J571" s="49">
        <v>1</v>
      </c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</row>
    <row r="572" spans="1:55" ht="24" customHeight="1">
      <c r="A572" s="45">
        <v>894</v>
      </c>
      <c r="B572" s="53" t="s">
        <v>258</v>
      </c>
      <c r="C572" s="47" t="s">
        <v>64</v>
      </c>
      <c r="D572" s="52" t="s">
        <v>259</v>
      </c>
      <c r="E572" s="52" t="s">
        <v>88</v>
      </c>
      <c r="F572" s="52" t="s">
        <v>260</v>
      </c>
      <c r="G572" s="49">
        <v>0</v>
      </c>
      <c r="H572" s="43" t="str">
        <f t="shared" si="24"/>
        <v>VL1</v>
      </c>
      <c r="I572" s="49" t="str">
        <f t="shared" si="23"/>
        <v>894VL1</v>
      </c>
      <c r="J572" s="49">
        <v>1</v>
      </c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</row>
    <row r="573" spans="1:55" ht="24" customHeight="1">
      <c r="A573" s="45">
        <v>895</v>
      </c>
      <c r="B573" s="76" t="s">
        <v>243</v>
      </c>
      <c r="C573" s="47" t="s">
        <v>40</v>
      </c>
      <c r="D573" s="52" t="s">
        <v>244</v>
      </c>
      <c r="E573" s="52" t="s">
        <v>8</v>
      </c>
      <c r="F573" s="52">
        <v>553774</v>
      </c>
      <c r="G573" s="49">
        <v>0</v>
      </c>
      <c r="H573" s="43" t="str">
        <f t="shared" si="24"/>
        <v>SAV</v>
      </c>
      <c r="I573" s="49" t="str">
        <f t="shared" si="23"/>
        <v>895SAV</v>
      </c>
      <c r="J573" s="49">
        <v>1</v>
      </c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</row>
    <row r="574" spans="1:55" ht="24" customHeight="1">
      <c r="A574" s="45">
        <v>896</v>
      </c>
      <c r="B574" s="53" t="s">
        <v>249</v>
      </c>
      <c r="C574" s="47" t="s">
        <v>40</v>
      </c>
      <c r="D574" s="52">
        <v>104</v>
      </c>
      <c r="E574" s="52" t="s">
        <v>8</v>
      </c>
      <c r="F574" s="52">
        <v>553771</v>
      </c>
      <c r="G574" s="49">
        <v>0</v>
      </c>
      <c r="H574" s="43" t="str">
        <f t="shared" si="24"/>
        <v>SAV</v>
      </c>
      <c r="I574" s="49" t="str">
        <f t="shared" si="23"/>
        <v>896SAV</v>
      </c>
      <c r="J574" s="49">
        <v>1</v>
      </c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</row>
    <row r="575" spans="1:55" ht="24" customHeight="1">
      <c r="A575" s="45">
        <v>897</v>
      </c>
      <c r="B575" s="53" t="s">
        <v>230</v>
      </c>
      <c r="C575" s="47" t="s">
        <v>234</v>
      </c>
      <c r="D575" s="52" t="s">
        <v>231</v>
      </c>
      <c r="E575" s="52" t="s">
        <v>8</v>
      </c>
      <c r="F575" s="52" t="s">
        <v>235</v>
      </c>
      <c r="G575" s="49">
        <v>0</v>
      </c>
      <c r="H575" s="43" t="str">
        <f t="shared" si="24"/>
        <v>ASK</v>
      </c>
      <c r="I575" s="49" t="str">
        <f t="shared" si="23"/>
        <v>897ASK</v>
      </c>
      <c r="J575" s="49">
        <v>1</v>
      </c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</row>
    <row r="576" spans="1:55" ht="24" customHeight="1">
      <c r="A576" s="45">
        <v>898</v>
      </c>
      <c r="B576" s="53" t="s">
        <v>230</v>
      </c>
      <c r="C576" s="47" t="s">
        <v>17</v>
      </c>
      <c r="D576" s="52" t="s">
        <v>231</v>
      </c>
      <c r="E576" s="52" t="s">
        <v>19</v>
      </c>
      <c r="F576" s="52" t="s">
        <v>1618</v>
      </c>
      <c r="G576" s="49">
        <v>0</v>
      </c>
      <c r="H576" s="43" t="str">
        <f t="shared" si="24"/>
        <v>BL1</v>
      </c>
      <c r="I576" s="49" t="str">
        <f t="shared" si="23"/>
        <v>898BL1</v>
      </c>
      <c r="J576" s="49">
        <v>1</v>
      </c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</row>
    <row r="577" spans="1:55" ht="24" customHeight="1">
      <c r="A577" s="45">
        <v>899</v>
      </c>
      <c r="B577" s="53" t="s">
        <v>230</v>
      </c>
      <c r="C577" s="47" t="s">
        <v>21</v>
      </c>
      <c r="D577" s="52" t="s">
        <v>231</v>
      </c>
      <c r="E577" s="52" t="s">
        <v>19</v>
      </c>
      <c r="F577" s="52" t="s">
        <v>232</v>
      </c>
      <c r="G577" s="49">
        <v>0</v>
      </c>
      <c r="H577" s="43" t="str">
        <f t="shared" si="24"/>
        <v>RL1</v>
      </c>
      <c r="I577" s="49" t="str">
        <f t="shared" si="23"/>
        <v>899RL1</v>
      </c>
      <c r="J577" s="49">
        <v>1</v>
      </c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</row>
    <row r="578" spans="1:55" ht="24" customHeight="1">
      <c r="A578" s="45">
        <v>900</v>
      </c>
      <c r="B578" s="53" t="s">
        <v>230</v>
      </c>
      <c r="C578" s="47" t="s">
        <v>43</v>
      </c>
      <c r="D578" s="52" t="s">
        <v>238</v>
      </c>
      <c r="E578" s="52" t="s">
        <v>8</v>
      </c>
      <c r="F578" s="52" t="s">
        <v>239</v>
      </c>
      <c r="G578" s="49">
        <v>0</v>
      </c>
      <c r="H578" s="43" t="str">
        <f t="shared" si="24"/>
        <v>UV3</v>
      </c>
      <c r="I578" s="49" t="str">
        <f t="shared" si="23"/>
        <v>900UV3</v>
      </c>
      <c r="J578" s="49">
        <v>1</v>
      </c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</row>
    <row r="579" spans="1:55" ht="24" customHeight="1">
      <c r="A579" s="45">
        <v>901</v>
      </c>
      <c r="B579" s="53" t="s">
        <v>230</v>
      </c>
      <c r="C579" s="47" t="s">
        <v>64</v>
      </c>
      <c r="D579" s="52" t="s">
        <v>231</v>
      </c>
      <c r="E579" s="48" t="s">
        <v>14</v>
      </c>
      <c r="F579" s="48" t="s">
        <v>240</v>
      </c>
      <c r="G579" s="49">
        <v>0</v>
      </c>
      <c r="H579" s="43" t="str">
        <f t="shared" si="24"/>
        <v>VL1</v>
      </c>
      <c r="I579" s="49" t="str">
        <f t="shared" si="23"/>
        <v>901VL1</v>
      </c>
      <c r="J579" s="49">
        <v>1</v>
      </c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</row>
    <row r="580" spans="1:55" ht="24" customHeight="1">
      <c r="A580" s="45">
        <v>902</v>
      </c>
      <c r="B580" s="53" t="s">
        <v>230</v>
      </c>
      <c r="C580" s="47" t="s">
        <v>87</v>
      </c>
      <c r="D580" s="52" t="s">
        <v>231</v>
      </c>
      <c r="E580" s="52" t="s">
        <v>88</v>
      </c>
      <c r="F580" s="52" t="s">
        <v>237</v>
      </c>
      <c r="G580" s="49">
        <v>0</v>
      </c>
      <c r="H580" s="43" t="str">
        <f t="shared" si="24"/>
        <v>VL2</v>
      </c>
      <c r="I580" s="49" t="str">
        <f t="shared" si="23"/>
        <v>902VL2</v>
      </c>
      <c r="J580" s="49">
        <v>1</v>
      </c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</row>
    <row r="581" spans="1:55" ht="24" customHeight="1">
      <c r="A581" s="45">
        <v>903</v>
      </c>
      <c r="B581" s="53" t="s">
        <v>230</v>
      </c>
      <c r="C581" s="47" t="s">
        <v>9</v>
      </c>
      <c r="D581" s="52" t="s">
        <v>231</v>
      </c>
      <c r="E581" s="52" t="s">
        <v>8</v>
      </c>
      <c r="F581" s="52">
        <v>553090</v>
      </c>
      <c r="G581" s="49">
        <v>0</v>
      </c>
      <c r="H581" s="43" t="str">
        <f t="shared" si="24"/>
        <v>YL1</v>
      </c>
      <c r="I581" s="49" t="str">
        <f t="shared" si="23"/>
        <v>903YL1</v>
      </c>
      <c r="J581" s="49">
        <v>1</v>
      </c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</row>
    <row r="582" spans="1:55" ht="24" customHeight="1">
      <c r="A582" s="45">
        <v>904</v>
      </c>
      <c r="B582" s="64" t="s">
        <v>261</v>
      </c>
      <c r="C582" s="47" t="s">
        <v>6</v>
      </c>
      <c r="D582" s="48" t="s">
        <v>262</v>
      </c>
      <c r="E582" s="48" t="s">
        <v>10</v>
      </c>
      <c r="F582" s="48" t="s">
        <v>263</v>
      </c>
      <c r="G582" s="49">
        <v>0</v>
      </c>
      <c r="H582" s="43" t="str">
        <f t="shared" si="24"/>
        <v>BL1</v>
      </c>
      <c r="I582" s="49" t="str">
        <f t="shared" si="23"/>
        <v>904BL1</v>
      </c>
      <c r="J582" s="49">
        <v>1</v>
      </c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</row>
    <row r="583" spans="1:55" ht="24" customHeight="1">
      <c r="A583" s="45">
        <v>905</v>
      </c>
      <c r="B583" s="53" t="s">
        <v>264</v>
      </c>
      <c r="C583" s="47" t="s">
        <v>1244</v>
      </c>
      <c r="D583" s="52" t="s">
        <v>265</v>
      </c>
      <c r="E583" s="48" t="s">
        <v>10</v>
      </c>
      <c r="F583" s="52" t="s">
        <v>266</v>
      </c>
      <c r="G583" s="49">
        <v>0</v>
      </c>
      <c r="H583" s="43" t="str">
        <f t="shared" si="24"/>
        <v>RL3</v>
      </c>
      <c r="I583" s="49" t="str">
        <f t="shared" si="23"/>
        <v>905RL3</v>
      </c>
      <c r="J583" s="49">
        <v>1</v>
      </c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</row>
    <row r="584" spans="1:55" ht="24" customHeight="1">
      <c r="A584" s="45">
        <v>906</v>
      </c>
      <c r="B584" s="53" t="s">
        <v>267</v>
      </c>
      <c r="C584" s="47" t="s">
        <v>30</v>
      </c>
      <c r="D584" s="52" t="s">
        <v>268</v>
      </c>
      <c r="E584" s="52" t="s">
        <v>10</v>
      </c>
      <c r="F584" s="52" t="s">
        <v>271</v>
      </c>
      <c r="G584" s="49">
        <v>0</v>
      </c>
      <c r="H584" s="43" t="str">
        <f t="shared" si="24"/>
        <v>BL3</v>
      </c>
      <c r="I584" s="49" t="str">
        <f t="shared" si="23"/>
        <v>906BL3</v>
      </c>
      <c r="J584" s="49">
        <v>1</v>
      </c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</row>
    <row r="585" spans="1:55" ht="24" customHeight="1">
      <c r="A585" s="45">
        <v>907</v>
      </c>
      <c r="B585" s="53" t="s">
        <v>267</v>
      </c>
      <c r="C585" s="47" t="s">
        <v>84</v>
      </c>
      <c r="D585" s="52" t="s">
        <v>268</v>
      </c>
      <c r="E585" s="52" t="s">
        <v>14</v>
      </c>
      <c r="F585" s="52" t="s">
        <v>270</v>
      </c>
      <c r="G585" s="49">
        <v>0</v>
      </c>
      <c r="H585" s="43" t="str">
        <f t="shared" si="24"/>
        <v>RL1</v>
      </c>
      <c r="I585" s="49" t="str">
        <f t="shared" si="23"/>
        <v>907RL1</v>
      </c>
      <c r="J585" s="49">
        <v>1</v>
      </c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</row>
    <row r="586" spans="1:55" ht="24" customHeight="1">
      <c r="A586" s="45">
        <v>908</v>
      </c>
      <c r="B586" s="53" t="s">
        <v>267</v>
      </c>
      <c r="C586" s="47" t="s">
        <v>40</v>
      </c>
      <c r="D586" s="52" t="s">
        <v>268</v>
      </c>
      <c r="E586" s="52" t="s">
        <v>8</v>
      </c>
      <c r="F586" s="52">
        <v>553856</v>
      </c>
      <c r="G586" s="49">
        <v>0</v>
      </c>
      <c r="H586" s="43" t="str">
        <f t="shared" si="24"/>
        <v>SAV</v>
      </c>
      <c r="I586" s="49" t="str">
        <f t="shared" si="23"/>
        <v>908SAV</v>
      </c>
      <c r="J586" s="49">
        <v>1</v>
      </c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</row>
    <row r="587" spans="1:55" ht="24" customHeight="1">
      <c r="A587" s="45">
        <v>909</v>
      </c>
      <c r="B587" s="53" t="s">
        <v>267</v>
      </c>
      <c r="C587" s="47" t="s">
        <v>9</v>
      </c>
      <c r="D587" s="52" t="s">
        <v>268</v>
      </c>
      <c r="E587" s="52" t="s">
        <v>14</v>
      </c>
      <c r="F587" s="52" t="s">
        <v>272</v>
      </c>
      <c r="G587" s="49">
        <v>0</v>
      </c>
      <c r="H587" s="43" t="str">
        <f t="shared" si="24"/>
        <v>YL1</v>
      </c>
      <c r="I587" s="49" t="str">
        <f t="shared" si="23"/>
        <v>909YL1</v>
      </c>
      <c r="J587" s="49">
        <v>1</v>
      </c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</row>
    <row r="588" spans="1:55" ht="24" customHeight="1">
      <c r="A588" s="45">
        <v>910</v>
      </c>
      <c r="B588" s="53" t="s">
        <v>267</v>
      </c>
      <c r="C588" s="47" t="s">
        <v>57</v>
      </c>
      <c r="D588" s="52" t="s">
        <v>268</v>
      </c>
      <c r="E588" s="52" t="s">
        <v>14</v>
      </c>
      <c r="F588" s="52" t="s">
        <v>269</v>
      </c>
      <c r="G588" s="49">
        <v>0</v>
      </c>
      <c r="H588" s="43" t="str">
        <f t="shared" ref="H588:H619" si="25">_xlfn.IFNA(VLOOKUP(C588,$N$2:$O$1048576,2,FALSE),"ASK")</f>
        <v>YL5</v>
      </c>
      <c r="I588" s="49" t="str">
        <f t="shared" si="23"/>
        <v>910YL5</v>
      </c>
      <c r="J588" s="49">
        <v>1</v>
      </c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</row>
    <row r="589" spans="1:55" ht="24" customHeight="1">
      <c r="A589" s="45">
        <v>911</v>
      </c>
      <c r="B589" s="53" t="s">
        <v>273</v>
      </c>
      <c r="C589" s="47" t="s">
        <v>6</v>
      </c>
      <c r="D589" s="52" t="s">
        <v>276</v>
      </c>
      <c r="E589" s="52" t="s">
        <v>8</v>
      </c>
      <c r="F589" s="52">
        <v>553156</v>
      </c>
      <c r="G589" s="49">
        <v>0</v>
      </c>
      <c r="H589" s="43" t="str">
        <f t="shared" si="25"/>
        <v>BL1</v>
      </c>
      <c r="I589" s="49" t="str">
        <f t="shared" si="23"/>
        <v>911BL1</v>
      </c>
      <c r="J589" s="49">
        <v>1</v>
      </c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</row>
    <row r="590" spans="1:55" ht="24" customHeight="1">
      <c r="A590" s="45">
        <v>912</v>
      </c>
      <c r="B590" s="53" t="s">
        <v>273</v>
      </c>
      <c r="C590" s="47" t="s">
        <v>9</v>
      </c>
      <c r="D590" s="52" t="s">
        <v>274</v>
      </c>
      <c r="E590" s="52" t="s">
        <v>103</v>
      </c>
      <c r="F590" s="52" t="s">
        <v>275</v>
      </c>
      <c r="G590" s="49">
        <v>0</v>
      </c>
      <c r="H590" s="43" t="str">
        <f t="shared" si="25"/>
        <v>YL1</v>
      </c>
      <c r="I590" s="49" t="str">
        <f t="shared" si="23"/>
        <v>912YL1</v>
      </c>
      <c r="J590" s="49">
        <v>1</v>
      </c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</row>
    <row r="591" spans="1:55" ht="24" customHeight="1">
      <c r="A591" s="45">
        <v>913</v>
      </c>
      <c r="B591" s="53" t="s">
        <v>273</v>
      </c>
      <c r="C591" s="47" t="s">
        <v>57</v>
      </c>
      <c r="D591" s="52" t="s">
        <v>276</v>
      </c>
      <c r="E591" s="52" t="s">
        <v>10</v>
      </c>
      <c r="F591" s="52" t="s">
        <v>277</v>
      </c>
      <c r="G591" s="49">
        <v>0</v>
      </c>
      <c r="H591" s="43" t="str">
        <f t="shared" si="25"/>
        <v>YL5</v>
      </c>
      <c r="I591" s="49" t="str">
        <f t="shared" si="23"/>
        <v>913YL5</v>
      </c>
      <c r="J591" s="49">
        <v>1</v>
      </c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</row>
    <row r="592" spans="1:55" ht="24" customHeight="1">
      <c r="A592" s="45">
        <v>914</v>
      </c>
      <c r="B592" s="53" t="s">
        <v>77</v>
      </c>
      <c r="C592" s="47" t="s">
        <v>40</v>
      </c>
      <c r="D592" s="52" t="s">
        <v>78</v>
      </c>
      <c r="E592" s="52" t="s">
        <v>8</v>
      </c>
      <c r="F592" s="52">
        <v>553018</v>
      </c>
      <c r="G592" s="49">
        <v>0</v>
      </c>
      <c r="H592" s="43" t="str">
        <f t="shared" si="25"/>
        <v>SAV</v>
      </c>
      <c r="I592" s="49" t="str">
        <f t="shared" si="23"/>
        <v>914SAV</v>
      </c>
      <c r="J592" s="49">
        <v>1</v>
      </c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</row>
    <row r="593" spans="1:55" ht="24" customHeight="1">
      <c r="A593" s="45">
        <v>915</v>
      </c>
      <c r="B593" s="53" t="s">
        <v>278</v>
      </c>
      <c r="C593" s="47" t="s">
        <v>40</v>
      </c>
      <c r="D593" s="52" t="s">
        <v>279</v>
      </c>
      <c r="E593" s="52" t="s">
        <v>8</v>
      </c>
      <c r="F593" s="52">
        <v>553251</v>
      </c>
      <c r="G593" s="49">
        <v>0</v>
      </c>
      <c r="H593" s="43" t="str">
        <f t="shared" si="25"/>
        <v>SAV</v>
      </c>
      <c r="I593" s="49" t="str">
        <f t="shared" si="23"/>
        <v>915SAV</v>
      </c>
      <c r="J593" s="49">
        <v>1</v>
      </c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</row>
    <row r="594" spans="1:55" ht="24" customHeight="1">
      <c r="A594" s="45">
        <v>916</v>
      </c>
      <c r="B594" s="53" t="s">
        <v>278</v>
      </c>
      <c r="C594" s="47" t="s">
        <v>23</v>
      </c>
      <c r="D594" s="52" t="s">
        <v>279</v>
      </c>
      <c r="E594" s="48" t="s">
        <v>62</v>
      </c>
      <c r="F594" s="48" t="s">
        <v>280</v>
      </c>
      <c r="G594" s="49">
        <v>0</v>
      </c>
      <c r="H594" s="43" t="str">
        <f t="shared" si="25"/>
        <v>VL2</v>
      </c>
      <c r="I594" s="49" t="str">
        <f t="shared" si="23"/>
        <v>916VL2</v>
      </c>
      <c r="J594" s="49">
        <v>1</v>
      </c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</row>
    <row r="595" spans="1:55" ht="24" customHeight="1">
      <c r="A595" s="45">
        <v>917</v>
      </c>
      <c r="B595" s="53" t="s">
        <v>278</v>
      </c>
      <c r="C595" s="47" t="s">
        <v>9</v>
      </c>
      <c r="D595" s="52" t="s">
        <v>279</v>
      </c>
      <c r="E595" s="52" t="s">
        <v>8</v>
      </c>
      <c r="F595" s="52">
        <v>553253</v>
      </c>
      <c r="G595" s="49">
        <v>0</v>
      </c>
      <c r="H595" s="43" t="str">
        <f t="shared" si="25"/>
        <v>YL1</v>
      </c>
      <c r="I595" s="49" t="str">
        <f t="shared" si="23"/>
        <v>917YL1</v>
      </c>
      <c r="J595" s="49">
        <v>1</v>
      </c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</row>
    <row r="596" spans="1:55" ht="24" customHeight="1">
      <c r="A596" s="45">
        <v>918</v>
      </c>
      <c r="B596" s="53" t="s">
        <v>301</v>
      </c>
      <c r="C596" s="47" t="s">
        <v>40</v>
      </c>
      <c r="D596" s="52" t="s">
        <v>302</v>
      </c>
      <c r="E596" s="52" t="s">
        <v>140</v>
      </c>
      <c r="F596" s="52" t="s">
        <v>303</v>
      </c>
      <c r="G596" s="49">
        <v>0</v>
      </c>
      <c r="H596" s="43" t="str">
        <f t="shared" si="25"/>
        <v>SAV</v>
      </c>
      <c r="I596" s="49" t="str">
        <f t="shared" si="23"/>
        <v>918SAV</v>
      </c>
      <c r="J596" s="49">
        <v>1</v>
      </c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</row>
    <row r="597" spans="1:55" ht="24" customHeight="1">
      <c r="A597" s="45">
        <v>919</v>
      </c>
      <c r="B597" s="53" t="s">
        <v>301</v>
      </c>
      <c r="C597" s="47" t="s">
        <v>40</v>
      </c>
      <c r="D597" s="52" t="s">
        <v>302</v>
      </c>
      <c r="E597" s="52" t="s">
        <v>14</v>
      </c>
      <c r="F597" s="52" t="s">
        <v>304</v>
      </c>
      <c r="G597" s="49">
        <v>0</v>
      </c>
      <c r="H597" s="43" t="str">
        <f t="shared" si="25"/>
        <v>SAV</v>
      </c>
      <c r="I597" s="49" t="str">
        <f t="shared" si="23"/>
        <v>919SAV</v>
      </c>
      <c r="J597" s="49">
        <v>1</v>
      </c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</row>
    <row r="598" spans="1:55" ht="24" customHeight="1">
      <c r="A598" s="45">
        <v>920</v>
      </c>
      <c r="B598" s="53" t="s">
        <v>1631</v>
      </c>
      <c r="C598" s="47" t="s">
        <v>6</v>
      </c>
      <c r="D598" s="52" t="s">
        <v>1632</v>
      </c>
      <c r="E598" s="52" t="s">
        <v>10</v>
      </c>
      <c r="F598" s="52" t="s">
        <v>1633</v>
      </c>
      <c r="G598" s="49">
        <v>0</v>
      </c>
      <c r="H598" s="43" t="str">
        <f t="shared" si="25"/>
        <v>BL1</v>
      </c>
      <c r="I598" s="49" t="str">
        <f t="shared" si="23"/>
        <v>920BL1</v>
      </c>
      <c r="J598" s="49">
        <v>0</v>
      </c>
      <c r="K598" s="50" t="s">
        <v>1634</v>
      </c>
      <c r="L598" s="49" t="s">
        <v>1635</v>
      </c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</row>
    <row r="599" spans="1:55" ht="24" customHeight="1">
      <c r="A599" s="45">
        <v>921</v>
      </c>
      <c r="B599" s="53" t="s">
        <v>305</v>
      </c>
      <c r="C599" s="47" t="s">
        <v>309</v>
      </c>
      <c r="D599" s="52" t="s">
        <v>307</v>
      </c>
      <c r="E599" s="52" t="s">
        <v>10</v>
      </c>
      <c r="F599" s="52" t="s">
        <v>310</v>
      </c>
      <c r="G599" s="49">
        <v>0</v>
      </c>
      <c r="H599" s="43" t="str">
        <f t="shared" si="25"/>
        <v>ASK</v>
      </c>
      <c r="I599" s="49" t="str">
        <f t="shared" si="23"/>
        <v>921ASK</v>
      </c>
      <c r="J599" s="49">
        <v>1</v>
      </c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</row>
    <row r="600" spans="1:55" ht="24" customHeight="1">
      <c r="A600" s="45">
        <v>922</v>
      </c>
      <c r="B600" s="53" t="s">
        <v>305</v>
      </c>
      <c r="C600" s="47" t="s">
        <v>306</v>
      </c>
      <c r="D600" s="52" t="s">
        <v>307</v>
      </c>
      <c r="E600" s="52" t="s">
        <v>8</v>
      </c>
      <c r="F600" s="52" t="s">
        <v>308</v>
      </c>
      <c r="G600" s="49">
        <v>0</v>
      </c>
      <c r="H600" s="43" t="str">
        <f t="shared" si="25"/>
        <v>VL1</v>
      </c>
      <c r="I600" s="49" t="str">
        <f t="shared" si="23"/>
        <v>922VL1</v>
      </c>
      <c r="J600" s="49">
        <v>2</v>
      </c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</row>
    <row r="601" spans="1:55" ht="24" customHeight="1">
      <c r="A601" s="45">
        <v>923</v>
      </c>
      <c r="B601" s="53" t="s">
        <v>305</v>
      </c>
      <c r="C601" s="47" t="s">
        <v>9</v>
      </c>
      <c r="D601" s="52" t="s">
        <v>307</v>
      </c>
      <c r="E601" s="52" t="s">
        <v>8</v>
      </c>
      <c r="F601" s="52" t="s">
        <v>314</v>
      </c>
      <c r="G601" s="49">
        <v>0</v>
      </c>
      <c r="H601" s="43" t="str">
        <f t="shared" si="25"/>
        <v>YL1</v>
      </c>
      <c r="I601" s="49" t="str">
        <f t="shared" si="23"/>
        <v>923YL1</v>
      </c>
      <c r="J601" s="49">
        <v>1</v>
      </c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</row>
    <row r="602" spans="1:55" ht="24" customHeight="1">
      <c r="A602" s="45">
        <v>924</v>
      </c>
      <c r="B602" s="53" t="s">
        <v>315</v>
      </c>
      <c r="C602" s="47" t="s">
        <v>21</v>
      </c>
      <c r="D602" s="52" t="s">
        <v>316</v>
      </c>
      <c r="E602" s="52" t="s">
        <v>67</v>
      </c>
      <c r="F602" s="52">
        <v>104718</v>
      </c>
      <c r="G602" s="49">
        <v>0</v>
      </c>
      <c r="H602" s="43" t="str">
        <f t="shared" si="25"/>
        <v>RL1</v>
      </c>
      <c r="I602" s="49" t="str">
        <f t="shared" ref="I602:I665" si="26">_xlfn.CONCAT(A602,H602)</f>
        <v>924RL1</v>
      </c>
      <c r="J602" s="49">
        <v>1</v>
      </c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</row>
    <row r="603" spans="1:55" ht="24" customHeight="1">
      <c r="A603" s="45">
        <v>925</v>
      </c>
      <c r="B603" s="53" t="s">
        <v>315</v>
      </c>
      <c r="C603" s="47" t="s">
        <v>40</v>
      </c>
      <c r="D603" s="52" t="s">
        <v>316</v>
      </c>
      <c r="E603" s="52" t="s">
        <v>14</v>
      </c>
      <c r="F603" s="52" t="s">
        <v>317</v>
      </c>
      <c r="G603" s="49">
        <v>0</v>
      </c>
      <c r="H603" s="43" t="str">
        <f t="shared" si="25"/>
        <v>SAV</v>
      </c>
      <c r="I603" s="49" t="str">
        <f t="shared" si="26"/>
        <v>925SAV</v>
      </c>
      <c r="J603" s="49">
        <v>1</v>
      </c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</row>
    <row r="604" spans="1:55" ht="24" customHeight="1">
      <c r="A604" s="45">
        <v>926</v>
      </c>
      <c r="B604" s="53" t="s">
        <v>321</v>
      </c>
      <c r="C604" s="47" t="s">
        <v>6</v>
      </c>
      <c r="D604" s="52" t="s">
        <v>322</v>
      </c>
      <c r="E604" s="52" t="s">
        <v>14</v>
      </c>
      <c r="F604" s="52" t="s">
        <v>323</v>
      </c>
      <c r="G604" s="49">
        <v>0</v>
      </c>
      <c r="H604" s="43" t="str">
        <f t="shared" si="25"/>
        <v>BL1</v>
      </c>
      <c r="I604" s="49" t="str">
        <f t="shared" si="26"/>
        <v>926BL1</v>
      </c>
      <c r="J604" s="49">
        <v>1</v>
      </c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</row>
    <row r="605" spans="1:55" ht="24" customHeight="1">
      <c r="A605" s="45">
        <v>927</v>
      </c>
      <c r="B605" s="53" t="s">
        <v>331</v>
      </c>
      <c r="C605" s="47" t="s">
        <v>6</v>
      </c>
      <c r="D605" s="52" t="s">
        <v>332</v>
      </c>
      <c r="E605" s="52" t="s">
        <v>8</v>
      </c>
      <c r="F605" s="52">
        <v>553691</v>
      </c>
      <c r="G605" s="49">
        <v>0</v>
      </c>
      <c r="H605" s="43" t="str">
        <f t="shared" si="25"/>
        <v>BL1</v>
      </c>
      <c r="I605" s="49" t="str">
        <f t="shared" si="26"/>
        <v>927BL1</v>
      </c>
      <c r="J605" s="49">
        <v>1</v>
      </c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</row>
    <row r="606" spans="1:55" ht="24" customHeight="1">
      <c r="A606" s="45">
        <v>928</v>
      </c>
      <c r="B606" s="53" t="s">
        <v>331</v>
      </c>
      <c r="C606" s="47" t="s">
        <v>40</v>
      </c>
      <c r="D606" s="52" t="s">
        <v>332</v>
      </c>
      <c r="E606" s="52" t="s">
        <v>8</v>
      </c>
      <c r="F606" s="52">
        <v>553690</v>
      </c>
      <c r="G606" s="49">
        <v>0</v>
      </c>
      <c r="H606" s="43" t="str">
        <f t="shared" si="25"/>
        <v>SAV</v>
      </c>
      <c r="I606" s="49" t="str">
        <f t="shared" si="26"/>
        <v>928SAV</v>
      </c>
      <c r="J606" s="49">
        <v>1</v>
      </c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</row>
    <row r="607" spans="1:55" ht="24" customHeight="1">
      <c r="A607" s="45">
        <v>929</v>
      </c>
      <c r="B607" s="53" t="s">
        <v>1651</v>
      </c>
      <c r="C607" s="47" t="s">
        <v>84</v>
      </c>
      <c r="D607" s="52" t="s">
        <v>1653</v>
      </c>
      <c r="E607" s="52" t="s">
        <v>288</v>
      </c>
      <c r="F607" s="52" t="s">
        <v>1654</v>
      </c>
      <c r="G607" s="49">
        <v>0</v>
      </c>
      <c r="H607" s="43" t="str">
        <f t="shared" si="25"/>
        <v>RL1</v>
      </c>
      <c r="I607" s="49" t="str">
        <f t="shared" si="26"/>
        <v>929RL1</v>
      </c>
      <c r="J607" s="49">
        <v>1</v>
      </c>
      <c r="K607" s="50" t="s">
        <v>1655</v>
      </c>
      <c r="L607" s="49" t="s">
        <v>1652</v>
      </c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</row>
    <row r="608" spans="1:55" ht="24" customHeight="1">
      <c r="A608" s="45">
        <v>930</v>
      </c>
      <c r="B608" s="53" t="s">
        <v>79</v>
      </c>
      <c r="C608" s="47" t="s">
        <v>40</v>
      </c>
      <c r="D608" s="52" t="s">
        <v>81</v>
      </c>
      <c r="E608" s="52" t="s">
        <v>10</v>
      </c>
      <c r="F608" s="52" t="s">
        <v>82</v>
      </c>
      <c r="G608" s="49">
        <v>0</v>
      </c>
      <c r="H608" s="43" t="str">
        <f t="shared" si="25"/>
        <v>SAV</v>
      </c>
      <c r="I608" s="49" t="str">
        <f t="shared" si="26"/>
        <v>930SAV</v>
      </c>
      <c r="J608" s="49">
        <v>1</v>
      </c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</row>
    <row r="609" spans="1:55" ht="24" customHeight="1">
      <c r="A609" s="45">
        <v>931</v>
      </c>
      <c r="B609" s="53" t="s">
        <v>79</v>
      </c>
      <c r="C609" s="47" t="s">
        <v>87</v>
      </c>
      <c r="D609" s="52" t="s">
        <v>81</v>
      </c>
      <c r="E609" s="52" t="s">
        <v>88</v>
      </c>
      <c r="F609" s="52" t="s">
        <v>89</v>
      </c>
      <c r="G609" s="49">
        <v>0</v>
      </c>
      <c r="H609" s="43" t="str">
        <f t="shared" si="25"/>
        <v>VL2</v>
      </c>
      <c r="I609" s="49" t="str">
        <f t="shared" si="26"/>
        <v>931VL2</v>
      </c>
      <c r="J609" s="49">
        <v>4</v>
      </c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</row>
    <row r="610" spans="1:55" ht="24" customHeight="1">
      <c r="A610" s="45">
        <v>932</v>
      </c>
      <c r="B610" s="53" t="s">
        <v>94</v>
      </c>
      <c r="C610" s="47" t="s">
        <v>40</v>
      </c>
      <c r="D610" s="52" t="s">
        <v>95</v>
      </c>
      <c r="E610" s="52" t="s">
        <v>8</v>
      </c>
      <c r="F610" s="52">
        <v>558749</v>
      </c>
      <c r="G610" s="49">
        <v>0</v>
      </c>
      <c r="H610" s="43" t="str">
        <f t="shared" si="25"/>
        <v>SAV</v>
      </c>
      <c r="I610" s="49" t="str">
        <f t="shared" si="26"/>
        <v>932SAV</v>
      </c>
      <c r="J610" s="49">
        <v>1</v>
      </c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</row>
    <row r="611" spans="1:55" ht="24" customHeight="1">
      <c r="A611" s="45">
        <v>933</v>
      </c>
      <c r="B611" s="51" t="s">
        <v>333</v>
      </c>
      <c r="C611" s="47" t="s">
        <v>6</v>
      </c>
      <c r="D611" s="52" t="s">
        <v>334</v>
      </c>
      <c r="E611" s="52" t="s">
        <v>8</v>
      </c>
      <c r="F611" s="52">
        <v>554894</v>
      </c>
      <c r="G611" s="49">
        <v>0</v>
      </c>
      <c r="H611" s="43" t="str">
        <f t="shared" si="25"/>
        <v>BL1</v>
      </c>
      <c r="I611" s="49" t="str">
        <f t="shared" si="26"/>
        <v>933BL1</v>
      </c>
      <c r="J611" s="49">
        <v>1</v>
      </c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</row>
    <row r="612" spans="1:55" ht="24" customHeight="1">
      <c r="A612" s="45">
        <v>934</v>
      </c>
      <c r="B612" s="51" t="s">
        <v>333</v>
      </c>
      <c r="C612" s="47" t="s">
        <v>30</v>
      </c>
      <c r="D612" s="48" t="s">
        <v>334</v>
      </c>
      <c r="E612" s="48" t="s">
        <v>335</v>
      </c>
      <c r="F612" s="48" t="s">
        <v>336</v>
      </c>
      <c r="G612" s="49">
        <v>0</v>
      </c>
      <c r="H612" s="43" t="str">
        <f t="shared" si="25"/>
        <v>BL3</v>
      </c>
      <c r="I612" s="49" t="str">
        <f t="shared" si="26"/>
        <v>934BL3</v>
      </c>
      <c r="J612" s="49">
        <v>1</v>
      </c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</row>
    <row r="613" spans="1:55" ht="24" customHeight="1">
      <c r="A613" s="45">
        <v>935</v>
      </c>
      <c r="B613" s="51" t="s">
        <v>333</v>
      </c>
      <c r="C613" s="47" t="s">
        <v>9</v>
      </c>
      <c r="D613" s="52" t="s">
        <v>337</v>
      </c>
      <c r="E613" s="52" t="s">
        <v>8</v>
      </c>
      <c r="F613" s="52">
        <v>554898</v>
      </c>
      <c r="G613" s="49">
        <v>0</v>
      </c>
      <c r="H613" s="43" t="str">
        <f t="shared" si="25"/>
        <v>YL1</v>
      </c>
      <c r="I613" s="49" t="str">
        <f t="shared" si="26"/>
        <v>935YL1</v>
      </c>
      <c r="J613" s="49">
        <v>1</v>
      </c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</row>
    <row r="614" spans="1:55" ht="24" customHeight="1">
      <c r="A614" s="45">
        <v>936</v>
      </c>
      <c r="B614" s="53" t="s">
        <v>339</v>
      </c>
      <c r="C614" s="47" t="s">
        <v>6</v>
      </c>
      <c r="D614" s="52" t="s">
        <v>340</v>
      </c>
      <c r="E614" s="52" t="s">
        <v>14</v>
      </c>
      <c r="F614" s="52" t="s">
        <v>341</v>
      </c>
      <c r="G614" s="49">
        <v>0</v>
      </c>
      <c r="H614" s="43" t="str">
        <f t="shared" si="25"/>
        <v>BL1</v>
      </c>
      <c r="I614" s="49" t="str">
        <f t="shared" si="26"/>
        <v>936BL1</v>
      </c>
      <c r="J614" s="49">
        <v>1</v>
      </c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</row>
    <row r="615" spans="1:55" ht="24" customHeight="1">
      <c r="A615" s="45">
        <v>937</v>
      </c>
      <c r="B615" s="53" t="s">
        <v>339</v>
      </c>
      <c r="C615" s="47" t="s">
        <v>84</v>
      </c>
      <c r="D615" s="52" t="s">
        <v>340</v>
      </c>
      <c r="E615" s="52" t="s">
        <v>8</v>
      </c>
      <c r="F615" s="52">
        <v>553007</v>
      </c>
      <c r="G615" s="49">
        <v>0</v>
      </c>
      <c r="H615" s="43" t="str">
        <f t="shared" si="25"/>
        <v>RL1</v>
      </c>
      <c r="I615" s="49" t="str">
        <f t="shared" si="26"/>
        <v>937RL1</v>
      </c>
      <c r="J615" s="49">
        <v>1</v>
      </c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</row>
    <row r="616" spans="1:55" ht="24" customHeight="1">
      <c r="A616" s="45">
        <v>938</v>
      </c>
      <c r="B616" s="53" t="s">
        <v>339</v>
      </c>
      <c r="C616" s="47" t="s">
        <v>40</v>
      </c>
      <c r="D616" s="52" t="s">
        <v>340</v>
      </c>
      <c r="E616" s="52" t="s">
        <v>8</v>
      </c>
      <c r="F616" s="52">
        <v>553002</v>
      </c>
      <c r="G616" s="49">
        <v>0</v>
      </c>
      <c r="H616" s="43" t="str">
        <f t="shared" si="25"/>
        <v>SAV</v>
      </c>
      <c r="I616" s="49" t="str">
        <f t="shared" si="26"/>
        <v>938SAV</v>
      </c>
      <c r="J616" s="49">
        <v>1</v>
      </c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</row>
    <row r="617" spans="1:55" ht="24" customHeight="1">
      <c r="A617" s="45">
        <v>939</v>
      </c>
      <c r="B617" s="51" t="s">
        <v>339</v>
      </c>
      <c r="C617" s="47" t="s">
        <v>356</v>
      </c>
      <c r="D617" s="52" t="s">
        <v>340</v>
      </c>
      <c r="E617" s="52" t="s">
        <v>8</v>
      </c>
      <c r="F617" s="52" t="s">
        <v>342</v>
      </c>
      <c r="G617" s="49">
        <v>0</v>
      </c>
      <c r="H617" s="43" t="str">
        <f t="shared" si="25"/>
        <v>UV7</v>
      </c>
      <c r="I617" s="49" t="str">
        <f t="shared" si="26"/>
        <v>939UV7</v>
      </c>
      <c r="J617" s="49">
        <v>1</v>
      </c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</row>
    <row r="618" spans="1:55" ht="24" customHeight="1">
      <c r="A618" s="45">
        <v>940</v>
      </c>
      <c r="B618" s="51" t="s">
        <v>339</v>
      </c>
      <c r="C618" s="47" t="s">
        <v>9</v>
      </c>
      <c r="D618" s="52" t="s">
        <v>340</v>
      </c>
      <c r="E618" s="52" t="s">
        <v>8</v>
      </c>
      <c r="F618" s="52">
        <v>553006</v>
      </c>
      <c r="G618" s="49">
        <v>0</v>
      </c>
      <c r="H618" s="43" t="str">
        <f t="shared" si="25"/>
        <v>YL1</v>
      </c>
      <c r="I618" s="49" t="str">
        <f t="shared" si="26"/>
        <v>940YL1</v>
      </c>
      <c r="J618" s="49">
        <v>1</v>
      </c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</row>
    <row r="619" spans="1:55" ht="24" customHeight="1">
      <c r="A619" s="45">
        <v>941</v>
      </c>
      <c r="B619" s="51" t="s">
        <v>343</v>
      </c>
      <c r="C619" s="47" t="s">
        <v>6</v>
      </c>
      <c r="D619" s="52" t="s">
        <v>344</v>
      </c>
      <c r="E619" s="52" t="s">
        <v>14</v>
      </c>
      <c r="F619" s="48" t="s">
        <v>345</v>
      </c>
      <c r="G619" s="49">
        <v>0</v>
      </c>
      <c r="H619" s="43" t="str">
        <f t="shared" si="25"/>
        <v>BL1</v>
      </c>
      <c r="I619" s="49" t="str">
        <f t="shared" si="26"/>
        <v>941BL1</v>
      </c>
      <c r="J619" s="49">
        <v>1</v>
      </c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</row>
    <row r="620" spans="1:55" ht="24" customHeight="1">
      <c r="A620" s="45">
        <v>942</v>
      </c>
      <c r="B620" s="51" t="s">
        <v>343</v>
      </c>
      <c r="C620" s="47" t="s">
        <v>30</v>
      </c>
      <c r="D620" s="52" t="s">
        <v>344</v>
      </c>
      <c r="E620" s="48" t="s">
        <v>67</v>
      </c>
      <c r="F620" s="48" t="s">
        <v>346</v>
      </c>
      <c r="G620" s="49">
        <v>0</v>
      </c>
      <c r="H620" s="43" t="str">
        <f t="shared" ref="H620:H643" si="27">_xlfn.IFNA(VLOOKUP(C620,$N$2:$O$1048576,2,FALSE),"ASK")</f>
        <v>BL3</v>
      </c>
      <c r="I620" s="49" t="str">
        <f t="shared" si="26"/>
        <v>942BL3</v>
      </c>
      <c r="J620" s="49">
        <v>1</v>
      </c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</row>
    <row r="621" spans="1:55" ht="24" customHeight="1">
      <c r="A621" s="45">
        <v>943</v>
      </c>
      <c r="B621" s="51" t="s">
        <v>343</v>
      </c>
      <c r="C621" s="47" t="s">
        <v>40</v>
      </c>
      <c r="D621" s="52" t="s">
        <v>344</v>
      </c>
      <c r="E621" s="52" t="s">
        <v>14</v>
      </c>
      <c r="F621" s="52" t="s">
        <v>348</v>
      </c>
      <c r="G621" s="49">
        <v>0</v>
      </c>
      <c r="H621" s="43" t="str">
        <f t="shared" si="27"/>
        <v>SAV</v>
      </c>
      <c r="I621" s="49" t="str">
        <f t="shared" si="26"/>
        <v>943SAV</v>
      </c>
      <c r="J621" s="49">
        <v>1</v>
      </c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</row>
    <row r="622" spans="1:55" ht="24" customHeight="1">
      <c r="A622" s="45">
        <v>944</v>
      </c>
      <c r="B622" s="51" t="s">
        <v>350</v>
      </c>
      <c r="C622" s="47" t="s">
        <v>40</v>
      </c>
      <c r="D622" s="52" t="s">
        <v>351</v>
      </c>
      <c r="E622" s="52" t="s">
        <v>103</v>
      </c>
      <c r="F622" s="52" t="s">
        <v>352</v>
      </c>
      <c r="G622" s="49">
        <v>0</v>
      </c>
      <c r="H622" s="43" t="str">
        <f t="shared" si="27"/>
        <v>SAV</v>
      </c>
      <c r="I622" s="49" t="str">
        <f t="shared" si="26"/>
        <v>944SAV</v>
      </c>
      <c r="J622" s="49">
        <v>1</v>
      </c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</row>
    <row r="623" spans="1:55" ht="24" customHeight="1">
      <c r="A623" s="45">
        <v>945</v>
      </c>
      <c r="B623" s="61" t="s">
        <v>184</v>
      </c>
      <c r="C623" s="47" t="s">
        <v>40</v>
      </c>
      <c r="D623" s="48" t="s">
        <v>185</v>
      </c>
      <c r="E623" s="48" t="s">
        <v>186</v>
      </c>
      <c r="F623" s="48" t="s">
        <v>187</v>
      </c>
      <c r="G623" s="49">
        <v>0</v>
      </c>
      <c r="H623" s="43" t="str">
        <f t="shared" si="27"/>
        <v>SAV</v>
      </c>
      <c r="I623" s="49" t="str">
        <f t="shared" si="26"/>
        <v>945SAV</v>
      </c>
      <c r="J623" s="49">
        <v>1</v>
      </c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</row>
    <row r="624" spans="1:55" ht="24" customHeight="1">
      <c r="A624" s="45">
        <v>946</v>
      </c>
      <c r="B624" s="61" t="s">
        <v>188</v>
      </c>
      <c r="C624" s="47" t="s">
        <v>9</v>
      </c>
      <c r="D624" s="48" t="s">
        <v>192</v>
      </c>
      <c r="E624" s="52" t="s">
        <v>10</v>
      </c>
      <c r="F624" s="48" t="s">
        <v>193</v>
      </c>
      <c r="G624" s="49">
        <v>0</v>
      </c>
      <c r="H624" s="43" t="str">
        <f t="shared" si="27"/>
        <v>YL1</v>
      </c>
      <c r="I624" s="49" t="str">
        <f t="shared" si="26"/>
        <v>946YL1</v>
      </c>
      <c r="J624" s="49">
        <v>1</v>
      </c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</row>
    <row r="625" spans="1:55" ht="24" customHeight="1">
      <c r="A625" s="45">
        <v>947</v>
      </c>
      <c r="B625" s="64" t="s">
        <v>778</v>
      </c>
      <c r="C625" s="59" t="s">
        <v>9</v>
      </c>
      <c r="D625" s="48" t="s">
        <v>779</v>
      </c>
      <c r="E625" s="48" t="s">
        <v>10</v>
      </c>
      <c r="F625" s="48" t="s">
        <v>780</v>
      </c>
      <c r="G625" s="57">
        <v>1</v>
      </c>
      <c r="H625" s="43" t="str">
        <f t="shared" si="27"/>
        <v>YL1</v>
      </c>
      <c r="I625" s="49" t="str">
        <f t="shared" si="26"/>
        <v>947YL1</v>
      </c>
      <c r="J625" s="49">
        <v>1</v>
      </c>
      <c r="K625" s="83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</row>
    <row r="626" spans="1:55" ht="24" customHeight="1">
      <c r="A626" s="45">
        <v>948</v>
      </c>
      <c r="B626" s="64" t="s">
        <v>727</v>
      </c>
      <c r="C626" s="59" t="s">
        <v>9</v>
      </c>
      <c r="D626" s="48" t="s">
        <v>728</v>
      </c>
      <c r="E626" s="60" t="s">
        <v>103</v>
      </c>
      <c r="F626" s="48" t="s">
        <v>729</v>
      </c>
      <c r="G626" s="49">
        <v>0</v>
      </c>
      <c r="H626" s="43" t="str">
        <f t="shared" si="27"/>
        <v>YL1</v>
      </c>
      <c r="I626" s="49" t="str">
        <f t="shared" si="26"/>
        <v>948YL1</v>
      </c>
      <c r="J626" s="49">
        <v>1</v>
      </c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</row>
    <row r="627" spans="1:55" ht="24" customHeight="1">
      <c r="A627" s="45">
        <v>949</v>
      </c>
      <c r="B627" s="58" t="s">
        <v>725</v>
      </c>
      <c r="C627" s="59" t="s">
        <v>9</v>
      </c>
      <c r="D627" s="60" t="s">
        <v>726</v>
      </c>
      <c r="E627" s="60" t="s">
        <v>10</v>
      </c>
      <c r="F627" s="60">
        <v>515603</v>
      </c>
      <c r="G627" s="49">
        <v>0</v>
      </c>
      <c r="H627" s="43" t="str">
        <f t="shared" si="27"/>
        <v>YL1</v>
      </c>
      <c r="I627" s="49" t="str">
        <f t="shared" si="26"/>
        <v>949YL1</v>
      </c>
      <c r="J627" s="49">
        <v>1</v>
      </c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</row>
    <row r="628" spans="1:55" ht="24" customHeight="1">
      <c r="A628" s="45">
        <v>950</v>
      </c>
      <c r="B628" s="58" t="s">
        <v>789</v>
      </c>
      <c r="C628" s="59" t="s">
        <v>9</v>
      </c>
      <c r="D628" s="60" t="s">
        <v>790</v>
      </c>
      <c r="E628" s="60" t="s">
        <v>288</v>
      </c>
      <c r="F628" s="60" t="s">
        <v>791</v>
      </c>
      <c r="G628" s="49">
        <v>0</v>
      </c>
      <c r="H628" s="43" t="str">
        <f t="shared" si="27"/>
        <v>YL1</v>
      </c>
      <c r="I628" s="49" t="str">
        <f t="shared" si="26"/>
        <v>950YL1</v>
      </c>
      <c r="J628" s="49">
        <v>1</v>
      </c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</row>
    <row r="629" spans="1:55" ht="24" customHeight="1">
      <c r="A629" s="45">
        <v>951</v>
      </c>
      <c r="B629" s="58" t="s">
        <v>786</v>
      </c>
      <c r="C629" s="59" t="s">
        <v>84</v>
      </c>
      <c r="D629" s="60" t="s">
        <v>787</v>
      </c>
      <c r="E629" s="60" t="s">
        <v>10</v>
      </c>
      <c r="F629" s="60">
        <v>124913</v>
      </c>
      <c r="G629" s="49">
        <v>0</v>
      </c>
      <c r="H629" s="43" t="str">
        <f t="shared" si="27"/>
        <v>RL1</v>
      </c>
      <c r="I629" s="49" t="str">
        <f t="shared" si="26"/>
        <v>951RL1</v>
      </c>
      <c r="J629" s="49">
        <v>1</v>
      </c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</row>
    <row r="630" spans="1:55" ht="24" customHeight="1">
      <c r="A630" s="45">
        <v>952</v>
      </c>
      <c r="B630" s="61" t="s">
        <v>1142</v>
      </c>
      <c r="C630" s="59" t="s">
        <v>40</v>
      </c>
      <c r="D630" s="48" t="s">
        <v>1143</v>
      </c>
      <c r="E630" s="48" t="s">
        <v>14</v>
      </c>
      <c r="F630" s="48" t="s">
        <v>1144</v>
      </c>
      <c r="G630" s="49">
        <v>0</v>
      </c>
      <c r="H630" s="43" t="str">
        <f t="shared" si="27"/>
        <v>SAV</v>
      </c>
      <c r="I630" s="49" t="str">
        <f t="shared" si="26"/>
        <v>952SAV</v>
      </c>
      <c r="J630" s="49">
        <v>1</v>
      </c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</row>
    <row r="631" spans="1:55" ht="24" customHeight="1">
      <c r="A631" s="45">
        <v>953</v>
      </c>
      <c r="B631" s="61" t="s">
        <v>1060</v>
      </c>
      <c r="C631" s="59" t="s">
        <v>189</v>
      </c>
      <c r="D631" s="52" t="s">
        <v>1061</v>
      </c>
      <c r="E631" s="52" t="s">
        <v>14</v>
      </c>
      <c r="F631" s="52" t="s">
        <v>1063</v>
      </c>
      <c r="G631" s="49">
        <v>0</v>
      </c>
      <c r="H631" s="43" t="str">
        <f t="shared" si="27"/>
        <v>BL4</v>
      </c>
      <c r="I631" s="49" t="str">
        <f t="shared" si="26"/>
        <v>953BL4</v>
      </c>
      <c r="J631" s="49">
        <v>1</v>
      </c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</row>
    <row r="632" spans="1:55" ht="24" customHeight="1">
      <c r="A632" s="45">
        <v>954</v>
      </c>
      <c r="B632" s="61" t="s">
        <v>1060</v>
      </c>
      <c r="C632" s="59" t="s">
        <v>57</v>
      </c>
      <c r="D632" s="48" t="s">
        <v>1061</v>
      </c>
      <c r="E632" s="48" t="s">
        <v>14</v>
      </c>
      <c r="F632" s="48" t="s">
        <v>1062</v>
      </c>
      <c r="G632" s="49">
        <v>0</v>
      </c>
      <c r="H632" s="43" t="str">
        <f t="shared" si="27"/>
        <v>YL5</v>
      </c>
      <c r="I632" s="49" t="str">
        <f t="shared" si="26"/>
        <v>954YL5</v>
      </c>
      <c r="J632" s="49">
        <v>1</v>
      </c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</row>
    <row r="633" spans="1:55" ht="24" customHeight="1">
      <c r="A633" s="45">
        <v>955</v>
      </c>
      <c r="B633" s="51" t="s">
        <v>544</v>
      </c>
      <c r="C633" s="47" t="s">
        <v>29</v>
      </c>
      <c r="D633" s="52" t="s">
        <v>545</v>
      </c>
      <c r="E633" s="52" t="s">
        <v>10</v>
      </c>
      <c r="F633" s="52" t="s">
        <v>550</v>
      </c>
      <c r="G633" s="49">
        <v>0</v>
      </c>
      <c r="H633" s="43" t="str">
        <f t="shared" si="27"/>
        <v>YL3</v>
      </c>
      <c r="I633" s="49" t="str">
        <f t="shared" si="26"/>
        <v>955YL3</v>
      </c>
      <c r="J633" s="49">
        <v>2</v>
      </c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</row>
    <row r="634" spans="1:55" ht="24" customHeight="1">
      <c r="A634" s="45">
        <v>956</v>
      </c>
      <c r="B634" s="61" t="s">
        <v>1118</v>
      </c>
      <c r="C634" s="47" t="s">
        <v>6</v>
      </c>
      <c r="D634" s="48" t="s">
        <v>185</v>
      </c>
      <c r="E634" s="48" t="s">
        <v>1119</v>
      </c>
      <c r="F634" s="48" t="s">
        <v>1120</v>
      </c>
      <c r="G634" s="49">
        <v>0</v>
      </c>
      <c r="H634" s="43" t="str">
        <f t="shared" si="27"/>
        <v>BL1</v>
      </c>
      <c r="I634" s="49" t="str">
        <f t="shared" si="26"/>
        <v>956BL1</v>
      </c>
      <c r="J634" s="49">
        <v>1</v>
      </c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</row>
    <row r="635" spans="1:55" ht="24" customHeight="1">
      <c r="A635" s="45">
        <v>957</v>
      </c>
      <c r="B635" s="51" t="s">
        <v>583</v>
      </c>
      <c r="C635" s="47" t="s">
        <v>40</v>
      </c>
      <c r="D635" s="52" t="s">
        <v>586</v>
      </c>
      <c r="E635" s="52" t="s">
        <v>14</v>
      </c>
      <c r="F635" s="52" t="s">
        <v>587</v>
      </c>
      <c r="G635" s="49">
        <v>0</v>
      </c>
      <c r="H635" s="43" t="str">
        <f t="shared" si="27"/>
        <v>SAV</v>
      </c>
      <c r="I635" s="49" t="str">
        <f t="shared" si="26"/>
        <v>957SAV</v>
      </c>
      <c r="J635" s="49">
        <v>3</v>
      </c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</row>
    <row r="636" spans="1:55" ht="24" customHeight="1">
      <c r="A636" s="45">
        <v>958</v>
      </c>
      <c r="B636" s="61" t="s">
        <v>1094</v>
      </c>
      <c r="C636" s="47" t="s">
        <v>40</v>
      </c>
      <c r="D636" s="48" t="s">
        <v>1095</v>
      </c>
      <c r="E636" s="48" t="s">
        <v>14</v>
      </c>
      <c r="F636" s="48" t="s">
        <v>1100</v>
      </c>
      <c r="G636" s="49">
        <v>0</v>
      </c>
      <c r="H636" s="43" t="str">
        <f t="shared" si="27"/>
        <v>SAV</v>
      </c>
      <c r="I636" s="49" t="str">
        <f t="shared" si="26"/>
        <v>958SAV</v>
      </c>
      <c r="J636" s="49">
        <v>1</v>
      </c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</row>
    <row r="637" spans="1:55" ht="24" customHeight="1">
      <c r="A637" s="45">
        <v>959</v>
      </c>
      <c r="B637" s="81" t="s">
        <v>579</v>
      </c>
      <c r="C637" s="47" t="s">
        <v>6</v>
      </c>
      <c r="D637" s="48"/>
      <c r="E637" s="48" t="s">
        <v>103</v>
      </c>
      <c r="F637" s="48" t="s">
        <v>582</v>
      </c>
      <c r="G637" s="49">
        <v>0</v>
      </c>
      <c r="H637" s="43" t="str">
        <f t="shared" si="27"/>
        <v>BL1</v>
      </c>
      <c r="I637" s="49" t="str">
        <f t="shared" si="26"/>
        <v>959BL1</v>
      </c>
      <c r="J637" s="49">
        <v>1</v>
      </c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</row>
    <row r="638" spans="1:55" ht="24" customHeight="1">
      <c r="A638" s="45">
        <v>960</v>
      </c>
      <c r="B638" s="61" t="s">
        <v>1257</v>
      </c>
      <c r="C638" s="59" t="s">
        <v>84</v>
      </c>
      <c r="D638" s="48" t="s">
        <v>972</v>
      </c>
      <c r="E638" s="48" t="s">
        <v>10</v>
      </c>
      <c r="F638" s="48" t="s">
        <v>973</v>
      </c>
      <c r="G638" s="49">
        <v>0</v>
      </c>
      <c r="H638" s="43" t="str">
        <f t="shared" si="27"/>
        <v>RL1</v>
      </c>
      <c r="I638" s="49" t="str">
        <f t="shared" si="26"/>
        <v>960RL1</v>
      </c>
      <c r="J638" s="49">
        <v>1</v>
      </c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</row>
    <row r="639" spans="1:55" ht="24" customHeight="1">
      <c r="A639" s="45">
        <v>961</v>
      </c>
      <c r="B639" s="61" t="s">
        <v>1257</v>
      </c>
      <c r="C639" s="59" t="s">
        <v>40</v>
      </c>
      <c r="D639" s="48" t="s">
        <v>974</v>
      </c>
      <c r="E639" s="48" t="s">
        <v>14</v>
      </c>
      <c r="F639" s="48" t="s">
        <v>975</v>
      </c>
      <c r="G639" s="49">
        <v>0</v>
      </c>
      <c r="H639" s="43" t="str">
        <f t="shared" si="27"/>
        <v>SAV</v>
      </c>
      <c r="I639" s="49" t="str">
        <f t="shared" si="26"/>
        <v>961SAV</v>
      </c>
      <c r="J639" s="49">
        <v>1</v>
      </c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</row>
    <row r="640" spans="1:55" ht="24" customHeight="1">
      <c r="A640" s="45">
        <v>962</v>
      </c>
      <c r="B640" s="61" t="s">
        <v>831</v>
      </c>
      <c r="C640" s="59" t="s">
        <v>22</v>
      </c>
      <c r="D640" s="48" t="s">
        <v>834</v>
      </c>
      <c r="E640" s="48" t="s">
        <v>10</v>
      </c>
      <c r="F640" s="48" t="s">
        <v>835</v>
      </c>
      <c r="G640" s="49">
        <v>0</v>
      </c>
      <c r="H640" s="43" t="str">
        <f t="shared" si="27"/>
        <v>VL1</v>
      </c>
      <c r="I640" s="49" t="str">
        <f t="shared" si="26"/>
        <v>962VL1</v>
      </c>
      <c r="J640" s="49">
        <v>1</v>
      </c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</row>
    <row r="641" spans="1:55" ht="24" customHeight="1">
      <c r="A641" s="45">
        <v>963</v>
      </c>
      <c r="B641" s="61" t="s">
        <v>831</v>
      </c>
      <c r="C641" s="59" t="s">
        <v>9</v>
      </c>
      <c r="D641" s="48" t="s">
        <v>832</v>
      </c>
      <c r="E641" s="48" t="s">
        <v>14</v>
      </c>
      <c r="F641" s="48" t="s">
        <v>833</v>
      </c>
      <c r="G641" s="49">
        <v>0</v>
      </c>
      <c r="H641" s="43" t="str">
        <f t="shared" si="27"/>
        <v>YL1</v>
      </c>
      <c r="I641" s="49" t="str">
        <f t="shared" si="26"/>
        <v>963YL1</v>
      </c>
      <c r="J641" s="49">
        <v>1</v>
      </c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</row>
    <row r="642" spans="1:55" ht="24" customHeight="1">
      <c r="A642" s="45">
        <v>964</v>
      </c>
      <c r="B642" s="51" t="s">
        <v>1320</v>
      </c>
      <c r="C642" s="47" t="s">
        <v>21</v>
      </c>
      <c r="D642" s="52" t="s">
        <v>625</v>
      </c>
      <c r="E642" s="52" t="s">
        <v>8</v>
      </c>
      <c r="F642" s="52" t="s">
        <v>626</v>
      </c>
      <c r="G642" s="49">
        <v>0</v>
      </c>
      <c r="H642" s="43" t="str">
        <f t="shared" si="27"/>
        <v>RL1</v>
      </c>
      <c r="I642" s="49" t="str">
        <f t="shared" si="26"/>
        <v>964RL1</v>
      </c>
      <c r="J642" s="49">
        <v>2</v>
      </c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</row>
    <row r="643" spans="1:55" ht="24" customHeight="1">
      <c r="A643" s="45">
        <v>965</v>
      </c>
      <c r="B643" s="61" t="s">
        <v>1255</v>
      </c>
      <c r="C643" s="47" t="s">
        <v>1244</v>
      </c>
      <c r="D643" s="48" t="s">
        <v>964</v>
      </c>
      <c r="E643" s="48" t="s">
        <v>67</v>
      </c>
      <c r="F643" s="48" t="s">
        <v>965</v>
      </c>
      <c r="G643" s="49">
        <v>0</v>
      </c>
      <c r="H643" s="43" t="str">
        <f t="shared" si="27"/>
        <v>RL3</v>
      </c>
      <c r="I643" s="49" t="str">
        <f t="shared" si="26"/>
        <v>965RL3</v>
      </c>
      <c r="J643" s="49">
        <v>1</v>
      </c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</row>
    <row r="644" spans="1:55" ht="24" customHeight="1">
      <c r="A644" s="45">
        <v>966</v>
      </c>
      <c r="B644" s="61"/>
      <c r="C644" s="47"/>
      <c r="D644" s="48"/>
      <c r="E644" s="48"/>
      <c r="F644" s="48"/>
      <c r="I644" s="49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</row>
    <row r="645" spans="1:55" ht="24" customHeight="1">
      <c r="A645" s="45">
        <v>967</v>
      </c>
      <c r="B645" s="61" t="s">
        <v>1255</v>
      </c>
      <c r="C645" s="47" t="s">
        <v>1253</v>
      </c>
      <c r="D645" s="48" t="s">
        <v>958</v>
      </c>
      <c r="E645" s="48" t="s">
        <v>37</v>
      </c>
      <c r="F645" s="48" t="s">
        <v>963</v>
      </c>
      <c r="G645" s="49">
        <v>0</v>
      </c>
      <c r="H645" s="43" t="str">
        <f t="shared" ref="H645:H676" si="28">_xlfn.IFNA(VLOOKUP(C645,$N$2:$O$1048576,2,FALSE),"ASK")</f>
        <v>VL5</v>
      </c>
      <c r="I645" s="49" t="str">
        <f t="shared" si="26"/>
        <v>967VL5</v>
      </c>
      <c r="J645" s="49">
        <v>1</v>
      </c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</row>
    <row r="646" spans="1:55" ht="24" customHeight="1">
      <c r="A646" s="45">
        <v>968</v>
      </c>
      <c r="B646" s="64" t="s">
        <v>1256</v>
      </c>
      <c r="C646" s="59" t="s">
        <v>40</v>
      </c>
      <c r="D646" s="48" t="s">
        <v>950</v>
      </c>
      <c r="E646" s="48" t="s">
        <v>8</v>
      </c>
      <c r="F646" s="48" t="s">
        <v>951</v>
      </c>
      <c r="G646" s="49">
        <v>0</v>
      </c>
      <c r="H646" s="43" t="str">
        <f t="shared" si="28"/>
        <v>SAV</v>
      </c>
      <c r="I646" s="49" t="str">
        <f t="shared" si="26"/>
        <v>968SAV</v>
      </c>
      <c r="J646" s="49">
        <v>1</v>
      </c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</row>
    <row r="647" spans="1:55" ht="24" customHeight="1">
      <c r="A647" s="45">
        <v>969</v>
      </c>
      <c r="B647" s="64" t="s">
        <v>1258</v>
      </c>
      <c r="C647" s="59" t="s">
        <v>9</v>
      </c>
      <c r="D647" s="48" t="s">
        <v>954</v>
      </c>
      <c r="E647" s="48" t="s">
        <v>8</v>
      </c>
      <c r="F647" s="48" t="s">
        <v>955</v>
      </c>
      <c r="G647" s="49">
        <v>0</v>
      </c>
      <c r="H647" s="43" t="str">
        <f t="shared" si="28"/>
        <v>YL1</v>
      </c>
      <c r="I647" s="49" t="str">
        <f t="shared" si="26"/>
        <v>969YL1</v>
      </c>
      <c r="J647" s="49">
        <v>1</v>
      </c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</row>
    <row r="648" spans="1:55" ht="24" customHeight="1">
      <c r="A648" s="45">
        <v>970</v>
      </c>
      <c r="B648" s="61" t="s">
        <v>1259</v>
      </c>
      <c r="C648" s="59" t="s">
        <v>6</v>
      </c>
      <c r="D648" s="48"/>
      <c r="E648" s="48" t="s">
        <v>8</v>
      </c>
      <c r="F648" s="48" t="s">
        <v>956</v>
      </c>
      <c r="G648" s="49">
        <v>0</v>
      </c>
      <c r="H648" s="43" t="str">
        <f t="shared" si="28"/>
        <v>BL1</v>
      </c>
      <c r="I648" s="49" t="str">
        <f t="shared" si="26"/>
        <v>970BL1</v>
      </c>
      <c r="J648" s="49">
        <v>0</v>
      </c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</row>
    <row r="649" spans="1:55" ht="24" customHeight="1">
      <c r="A649" s="45">
        <v>971</v>
      </c>
      <c r="B649" s="61" t="s">
        <v>1260</v>
      </c>
      <c r="C649" s="59" t="s">
        <v>40</v>
      </c>
      <c r="D649" s="48"/>
      <c r="E649" s="48" t="s">
        <v>8</v>
      </c>
      <c r="F649" s="48" t="s">
        <v>957</v>
      </c>
      <c r="G649" s="49">
        <v>0</v>
      </c>
      <c r="H649" s="43" t="str">
        <f t="shared" si="28"/>
        <v>SAV</v>
      </c>
      <c r="I649" s="49" t="str">
        <f t="shared" si="26"/>
        <v>971SAV</v>
      </c>
      <c r="J649" s="49">
        <v>1</v>
      </c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</row>
    <row r="650" spans="1:55" ht="24" customHeight="1">
      <c r="A650" s="45">
        <v>972</v>
      </c>
      <c r="B650" s="61" t="s">
        <v>1261</v>
      </c>
      <c r="C650" s="59" t="s">
        <v>6</v>
      </c>
      <c r="D650" s="48"/>
      <c r="E650" s="48" t="s">
        <v>8</v>
      </c>
      <c r="F650" s="48" t="s">
        <v>968</v>
      </c>
      <c r="G650" s="49">
        <v>0</v>
      </c>
      <c r="H650" s="43" t="str">
        <f t="shared" si="28"/>
        <v>BL1</v>
      </c>
      <c r="I650" s="49" t="str">
        <f t="shared" si="26"/>
        <v>972BL1</v>
      </c>
      <c r="J650" s="49">
        <v>1</v>
      </c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</row>
    <row r="651" spans="1:55" ht="24" customHeight="1">
      <c r="A651" s="45">
        <v>973</v>
      </c>
      <c r="B651" s="64" t="s">
        <v>1262</v>
      </c>
      <c r="C651" s="47" t="s">
        <v>21</v>
      </c>
      <c r="D651" s="48" t="s">
        <v>969</v>
      </c>
      <c r="E651" s="48" t="s">
        <v>970</v>
      </c>
      <c r="F651" s="48" t="s">
        <v>971</v>
      </c>
      <c r="G651" s="49">
        <v>0</v>
      </c>
      <c r="H651" s="43" t="str">
        <f t="shared" si="28"/>
        <v>RL1</v>
      </c>
      <c r="I651" s="49" t="str">
        <f t="shared" si="26"/>
        <v>973RL1</v>
      </c>
      <c r="J651" s="49">
        <v>1</v>
      </c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</row>
    <row r="652" spans="1:55" ht="24" customHeight="1">
      <c r="A652" s="45">
        <v>974</v>
      </c>
      <c r="B652" s="64" t="s">
        <v>1145</v>
      </c>
      <c r="C652" s="47" t="s">
        <v>64</v>
      </c>
      <c r="D652" s="48" t="s">
        <v>1146</v>
      </c>
      <c r="E652" s="52" t="s">
        <v>88</v>
      </c>
      <c r="F652" s="48" t="s">
        <v>1147</v>
      </c>
      <c r="G652" s="49">
        <v>0</v>
      </c>
      <c r="H652" s="43" t="str">
        <f t="shared" si="28"/>
        <v>VL1</v>
      </c>
      <c r="I652" s="49" t="str">
        <f t="shared" si="26"/>
        <v>974VL1</v>
      </c>
      <c r="J652" s="49">
        <v>1</v>
      </c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</row>
    <row r="653" spans="1:55" ht="24" customHeight="1">
      <c r="A653" s="45">
        <v>975</v>
      </c>
      <c r="B653" s="64" t="s">
        <v>1148</v>
      </c>
      <c r="C653" s="47" t="s">
        <v>9</v>
      </c>
      <c r="D653" s="48" t="s">
        <v>1149</v>
      </c>
      <c r="E653" s="52" t="s">
        <v>103</v>
      </c>
      <c r="F653" s="48" t="s">
        <v>1150</v>
      </c>
      <c r="G653" s="49">
        <v>0</v>
      </c>
      <c r="H653" s="43" t="str">
        <f t="shared" si="28"/>
        <v>YL1</v>
      </c>
      <c r="I653" s="49" t="str">
        <f t="shared" si="26"/>
        <v>975YL1</v>
      </c>
      <c r="J653" s="49">
        <v>1</v>
      </c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</row>
    <row r="654" spans="1:55" ht="24" customHeight="1">
      <c r="A654" s="45">
        <v>976</v>
      </c>
      <c r="B654" s="76" t="s">
        <v>687</v>
      </c>
      <c r="C654" s="59" t="s">
        <v>80</v>
      </c>
      <c r="D654" s="60"/>
      <c r="E654" s="60" t="s">
        <v>8</v>
      </c>
      <c r="F654" s="60">
        <v>551216</v>
      </c>
      <c r="G654" s="49">
        <v>0</v>
      </c>
      <c r="H654" s="43" t="str">
        <f t="shared" si="28"/>
        <v>2NDARY</v>
      </c>
      <c r="I654" s="49" t="str">
        <f t="shared" si="26"/>
        <v>9762NDARY</v>
      </c>
      <c r="J654" s="49">
        <v>1</v>
      </c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</row>
    <row r="655" spans="1:55" ht="24" customHeight="1">
      <c r="A655" s="45">
        <v>977</v>
      </c>
      <c r="B655" s="76" t="s">
        <v>654</v>
      </c>
      <c r="C655" s="47" t="s">
        <v>17</v>
      </c>
      <c r="D655" s="48" t="s">
        <v>657</v>
      </c>
      <c r="E655" s="48" t="s">
        <v>10</v>
      </c>
      <c r="F655" s="48" t="s">
        <v>658</v>
      </c>
      <c r="G655" s="57">
        <v>1</v>
      </c>
      <c r="H655" s="43" t="str">
        <f t="shared" si="28"/>
        <v>BL1</v>
      </c>
      <c r="I655" s="49" t="str">
        <f t="shared" si="26"/>
        <v>977BL1</v>
      </c>
      <c r="J655" s="49">
        <v>1</v>
      </c>
      <c r="K655" s="83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</row>
    <row r="656" spans="1:55" ht="24" customHeight="1">
      <c r="A656" s="45">
        <v>978</v>
      </c>
      <c r="B656" s="76" t="s">
        <v>654</v>
      </c>
      <c r="C656" s="59" t="s">
        <v>84</v>
      </c>
      <c r="D656" s="60"/>
      <c r="E656" s="60" t="s">
        <v>8</v>
      </c>
      <c r="F656" s="60">
        <v>554468</v>
      </c>
      <c r="G656" s="49">
        <v>0</v>
      </c>
      <c r="H656" s="43" t="str">
        <f t="shared" si="28"/>
        <v>RL1</v>
      </c>
      <c r="I656" s="49" t="str">
        <f t="shared" si="26"/>
        <v>978RL1</v>
      </c>
      <c r="J656" s="49">
        <v>1</v>
      </c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</row>
    <row r="657" spans="1:55" ht="24" customHeight="1">
      <c r="A657" s="45">
        <v>979</v>
      </c>
      <c r="B657" s="76" t="s">
        <v>654</v>
      </c>
      <c r="C657" s="59" t="s">
        <v>40</v>
      </c>
      <c r="D657" s="60"/>
      <c r="E657" s="60" t="s">
        <v>8</v>
      </c>
      <c r="F657" s="60">
        <v>554465</v>
      </c>
      <c r="G657" s="49">
        <v>0</v>
      </c>
      <c r="H657" s="43" t="str">
        <f t="shared" si="28"/>
        <v>SAV</v>
      </c>
      <c r="I657" s="49" t="str">
        <f t="shared" si="26"/>
        <v>979SAV</v>
      </c>
      <c r="J657" s="49">
        <v>1</v>
      </c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</row>
    <row r="658" spans="1:55" ht="24" customHeight="1">
      <c r="A658" s="45">
        <v>980</v>
      </c>
      <c r="B658" s="76" t="s">
        <v>654</v>
      </c>
      <c r="C658" s="59" t="s">
        <v>9</v>
      </c>
      <c r="D658" s="48" t="s">
        <v>655</v>
      </c>
      <c r="E658" s="48" t="s">
        <v>14</v>
      </c>
      <c r="F658" s="48" t="s">
        <v>656</v>
      </c>
      <c r="G658" s="49">
        <v>0</v>
      </c>
      <c r="H658" s="43" t="str">
        <f t="shared" si="28"/>
        <v>YL1</v>
      </c>
      <c r="I658" s="49" t="str">
        <f t="shared" si="26"/>
        <v>980YL1</v>
      </c>
      <c r="J658" s="49">
        <v>1</v>
      </c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</row>
    <row r="659" spans="1:55" ht="24" customHeight="1">
      <c r="A659" s="45">
        <v>981</v>
      </c>
      <c r="B659" s="76" t="s">
        <v>664</v>
      </c>
      <c r="C659" s="59" t="s">
        <v>9</v>
      </c>
      <c r="D659" s="60" t="s">
        <v>665</v>
      </c>
      <c r="E659" s="60" t="s">
        <v>14</v>
      </c>
      <c r="F659" s="60" t="s">
        <v>667</v>
      </c>
      <c r="G659" s="49">
        <v>0</v>
      </c>
      <c r="H659" s="43" t="str">
        <f t="shared" si="28"/>
        <v>YL1</v>
      </c>
      <c r="I659" s="49" t="str">
        <f t="shared" si="26"/>
        <v>981YL1</v>
      </c>
      <c r="J659" s="49">
        <v>1</v>
      </c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</row>
    <row r="660" spans="1:55" ht="24" customHeight="1">
      <c r="A660" s="45">
        <v>982</v>
      </c>
      <c r="B660" s="76" t="s">
        <v>664</v>
      </c>
      <c r="C660" s="59" t="s">
        <v>57</v>
      </c>
      <c r="D660" s="60" t="s">
        <v>665</v>
      </c>
      <c r="E660" s="60" t="s">
        <v>14</v>
      </c>
      <c r="F660" s="60" t="s">
        <v>666</v>
      </c>
      <c r="G660" s="49">
        <v>0</v>
      </c>
      <c r="H660" s="43" t="str">
        <f t="shared" si="28"/>
        <v>YL5</v>
      </c>
      <c r="I660" s="49" t="str">
        <f t="shared" si="26"/>
        <v>982YL5</v>
      </c>
      <c r="J660" s="49">
        <v>1</v>
      </c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</row>
    <row r="661" spans="1:55" ht="24" customHeight="1">
      <c r="A661" s="45">
        <v>983</v>
      </c>
      <c r="B661" s="64" t="s">
        <v>668</v>
      </c>
      <c r="C661" s="59" t="s">
        <v>84</v>
      </c>
      <c r="D661" s="66" t="s">
        <v>669</v>
      </c>
      <c r="E661" s="66" t="s">
        <v>10</v>
      </c>
      <c r="F661" s="66">
        <v>506916</v>
      </c>
      <c r="G661" s="49">
        <v>0</v>
      </c>
      <c r="H661" s="43" t="str">
        <f t="shared" si="28"/>
        <v>RL1</v>
      </c>
      <c r="I661" s="49" t="str">
        <f t="shared" si="26"/>
        <v>983RL1</v>
      </c>
      <c r="J661" s="49">
        <v>1</v>
      </c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</row>
    <row r="662" spans="1:55" ht="24" customHeight="1">
      <c r="A662" s="45">
        <v>984</v>
      </c>
      <c r="B662" s="64" t="s">
        <v>668</v>
      </c>
      <c r="C662" s="59" t="s">
        <v>9</v>
      </c>
      <c r="D662" s="48" t="s">
        <v>669</v>
      </c>
      <c r="E662" s="48" t="s">
        <v>581</v>
      </c>
      <c r="F662" s="48" t="s">
        <v>670</v>
      </c>
      <c r="G662" s="49">
        <v>0</v>
      </c>
      <c r="H662" s="43" t="str">
        <f t="shared" si="28"/>
        <v>YL1</v>
      </c>
      <c r="I662" s="49" t="str">
        <f t="shared" si="26"/>
        <v>984YL1</v>
      </c>
      <c r="J662" s="49">
        <v>1</v>
      </c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</row>
    <row r="663" spans="1:55" ht="24" customHeight="1">
      <c r="A663" s="45">
        <v>985</v>
      </c>
      <c r="B663" s="61" t="s">
        <v>672</v>
      </c>
      <c r="C663" s="59" t="s">
        <v>84</v>
      </c>
      <c r="D663" s="48" t="s">
        <v>673</v>
      </c>
      <c r="E663" s="60" t="s">
        <v>88</v>
      </c>
      <c r="F663" s="48" t="s">
        <v>675</v>
      </c>
      <c r="G663" s="49">
        <v>0</v>
      </c>
      <c r="H663" s="43" t="str">
        <f t="shared" si="28"/>
        <v>RL1</v>
      </c>
      <c r="I663" s="49" t="str">
        <f t="shared" si="26"/>
        <v>985RL1</v>
      </c>
      <c r="J663" s="49">
        <v>1</v>
      </c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</row>
    <row r="664" spans="1:55" ht="24" customHeight="1">
      <c r="A664" s="45">
        <v>986</v>
      </c>
      <c r="B664" s="61" t="s">
        <v>672</v>
      </c>
      <c r="C664" s="59" t="s">
        <v>9</v>
      </c>
      <c r="D664" s="48" t="s">
        <v>673</v>
      </c>
      <c r="E664" s="48" t="s">
        <v>14</v>
      </c>
      <c r="F664" s="48" t="s">
        <v>674</v>
      </c>
      <c r="G664" s="49">
        <v>0</v>
      </c>
      <c r="H664" s="43" t="str">
        <f t="shared" si="28"/>
        <v>YL1</v>
      </c>
      <c r="I664" s="49" t="str">
        <f t="shared" si="26"/>
        <v>986YL1</v>
      </c>
      <c r="J664" s="49">
        <v>1</v>
      </c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</row>
    <row r="665" spans="1:55" ht="24" customHeight="1">
      <c r="A665" s="45">
        <v>987</v>
      </c>
      <c r="B665" s="61" t="s">
        <v>676</v>
      </c>
      <c r="C665" s="59" t="s">
        <v>84</v>
      </c>
      <c r="D665" s="48" t="s">
        <v>677</v>
      </c>
      <c r="E665" s="48" t="s">
        <v>288</v>
      </c>
      <c r="F665" s="48" t="s">
        <v>678</v>
      </c>
      <c r="G665" s="49">
        <v>0</v>
      </c>
      <c r="H665" s="43" t="str">
        <f t="shared" si="28"/>
        <v>RL1</v>
      </c>
      <c r="I665" s="49" t="str">
        <f t="shared" si="26"/>
        <v>987RL1</v>
      </c>
      <c r="J665" s="49">
        <v>0</v>
      </c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</row>
    <row r="666" spans="1:55" ht="24" customHeight="1">
      <c r="A666" s="45">
        <v>988</v>
      </c>
      <c r="B666" s="58" t="s">
        <v>642</v>
      </c>
      <c r="C666" s="59" t="s">
        <v>84</v>
      </c>
      <c r="D666" s="60" t="s">
        <v>644</v>
      </c>
      <c r="E666" s="60" t="s">
        <v>8</v>
      </c>
      <c r="F666" s="60">
        <v>554436</v>
      </c>
      <c r="G666" s="49">
        <v>0</v>
      </c>
      <c r="H666" s="43" t="str">
        <f t="shared" si="28"/>
        <v>RL1</v>
      </c>
      <c r="I666" s="49" t="str">
        <f t="shared" ref="I666:I729" si="29">_xlfn.CONCAT(A666,H666)</f>
        <v>988RL1</v>
      </c>
      <c r="J666" s="49">
        <v>1</v>
      </c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</row>
    <row r="667" spans="1:55" ht="24" customHeight="1">
      <c r="A667" s="45">
        <v>989</v>
      </c>
      <c r="B667" s="58" t="s">
        <v>642</v>
      </c>
      <c r="C667" s="59" t="s">
        <v>84</v>
      </c>
      <c r="D667" s="60" t="s">
        <v>644</v>
      </c>
      <c r="E667" s="60" t="s">
        <v>88</v>
      </c>
      <c r="F667" s="60" t="s">
        <v>645</v>
      </c>
      <c r="G667" s="49">
        <v>0</v>
      </c>
      <c r="H667" s="43" t="str">
        <f t="shared" si="28"/>
        <v>RL1</v>
      </c>
      <c r="I667" s="49" t="str">
        <f t="shared" si="29"/>
        <v>989RL1</v>
      </c>
      <c r="J667" s="49">
        <v>1</v>
      </c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</row>
    <row r="668" spans="1:55" ht="24" customHeight="1">
      <c r="A668" s="45">
        <v>990</v>
      </c>
      <c r="B668" s="58" t="s">
        <v>642</v>
      </c>
      <c r="C668" s="59" t="s">
        <v>40</v>
      </c>
      <c r="D668" s="60" t="s">
        <v>643</v>
      </c>
      <c r="E668" s="60" t="s">
        <v>8</v>
      </c>
      <c r="F668" s="60">
        <v>554390</v>
      </c>
      <c r="G668" s="49">
        <v>0</v>
      </c>
      <c r="H668" s="43" t="str">
        <f t="shared" si="28"/>
        <v>SAV</v>
      </c>
      <c r="I668" s="49" t="str">
        <f t="shared" si="29"/>
        <v>990SAV</v>
      </c>
      <c r="J668" s="49">
        <v>1</v>
      </c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</row>
    <row r="669" spans="1:55" ht="24" customHeight="1">
      <c r="A669" s="45">
        <v>991</v>
      </c>
      <c r="B669" s="58" t="s">
        <v>642</v>
      </c>
      <c r="C669" s="59" t="s">
        <v>9</v>
      </c>
      <c r="D669" s="60" t="s">
        <v>644</v>
      </c>
      <c r="E669" s="60" t="s">
        <v>8</v>
      </c>
      <c r="F669" s="60">
        <v>554435</v>
      </c>
      <c r="G669" s="49">
        <v>0</v>
      </c>
      <c r="H669" s="43" t="str">
        <f t="shared" si="28"/>
        <v>YL1</v>
      </c>
      <c r="I669" s="49" t="str">
        <f t="shared" si="29"/>
        <v>991YL1</v>
      </c>
      <c r="J669" s="49">
        <v>1</v>
      </c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</row>
    <row r="670" spans="1:55" ht="24" customHeight="1">
      <c r="A670" s="45">
        <v>992</v>
      </c>
      <c r="B670" s="74" t="s">
        <v>646</v>
      </c>
      <c r="C670" s="59" t="s">
        <v>40</v>
      </c>
      <c r="D670" s="60" t="s">
        <v>648</v>
      </c>
      <c r="E670" s="60" t="s">
        <v>8</v>
      </c>
      <c r="F670" s="60">
        <v>554397</v>
      </c>
      <c r="G670" s="49">
        <v>0</v>
      </c>
      <c r="H670" s="43" t="str">
        <f t="shared" si="28"/>
        <v>SAV</v>
      </c>
      <c r="I670" s="49" t="str">
        <f t="shared" si="29"/>
        <v>992SAV</v>
      </c>
      <c r="J670" s="49">
        <v>1</v>
      </c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</row>
    <row r="671" spans="1:55" ht="24" customHeight="1">
      <c r="A671" s="45">
        <v>993</v>
      </c>
      <c r="B671" s="61" t="s">
        <v>649</v>
      </c>
      <c r="C671" s="59" t="s">
        <v>189</v>
      </c>
      <c r="D671" s="48" t="s">
        <v>650</v>
      </c>
      <c r="E671" s="48" t="s">
        <v>14</v>
      </c>
      <c r="F671" s="48" t="s">
        <v>651</v>
      </c>
      <c r="G671" s="49">
        <v>0</v>
      </c>
      <c r="H671" s="43" t="str">
        <f t="shared" si="28"/>
        <v>BL4</v>
      </c>
      <c r="I671" s="49" t="str">
        <f t="shared" si="29"/>
        <v>993BL4</v>
      </c>
      <c r="J671" s="49">
        <v>1</v>
      </c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</row>
    <row r="672" spans="1:55" ht="24" customHeight="1">
      <c r="A672" s="45">
        <v>994</v>
      </c>
      <c r="B672" s="74" t="s">
        <v>652</v>
      </c>
      <c r="C672" s="59" t="s">
        <v>84</v>
      </c>
      <c r="D672" s="66" t="s">
        <v>653</v>
      </c>
      <c r="E672" s="66" t="s">
        <v>10</v>
      </c>
      <c r="F672" s="66">
        <v>514105</v>
      </c>
      <c r="G672" s="49">
        <v>0</v>
      </c>
      <c r="H672" s="43" t="str">
        <f t="shared" si="28"/>
        <v>RL1</v>
      </c>
      <c r="I672" s="49" t="str">
        <f t="shared" si="29"/>
        <v>994RL1</v>
      </c>
      <c r="J672" s="49">
        <v>1</v>
      </c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</row>
    <row r="673" spans="1:55" ht="24" customHeight="1">
      <c r="A673" s="45">
        <v>995</v>
      </c>
      <c r="B673" s="84" t="s">
        <v>652</v>
      </c>
      <c r="C673" s="59" t="s">
        <v>9</v>
      </c>
      <c r="D673" s="66" t="s">
        <v>653</v>
      </c>
      <c r="E673" s="66" t="s">
        <v>10</v>
      </c>
      <c r="F673" s="66">
        <v>514103</v>
      </c>
      <c r="G673" s="49">
        <v>0</v>
      </c>
      <c r="H673" s="43" t="str">
        <f t="shared" si="28"/>
        <v>YL1</v>
      </c>
      <c r="I673" s="49" t="str">
        <f t="shared" si="29"/>
        <v>995YL1</v>
      </c>
      <c r="J673" s="49">
        <v>1</v>
      </c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</row>
    <row r="674" spans="1:55" ht="24" customHeight="1">
      <c r="A674" s="45">
        <v>996</v>
      </c>
      <c r="B674" s="61" t="s">
        <v>595</v>
      </c>
      <c r="C674" s="47" t="s">
        <v>9</v>
      </c>
      <c r="D674" s="48" t="s">
        <v>596</v>
      </c>
      <c r="E674" s="48" t="s">
        <v>37</v>
      </c>
      <c r="F674" s="48" t="s">
        <v>597</v>
      </c>
      <c r="G674" s="49">
        <v>0</v>
      </c>
      <c r="H674" s="43" t="str">
        <f t="shared" si="28"/>
        <v>YL1</v>
      </c>
      <c r="I674" s="49" t="str">
        <f t="shared" si="29"/>
        <v>996YL1</v>
      </c>
      <c r="J674" s="49">
        <v>1</v>
      </c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</row>
    <row r="675" spans="1:55" ht="24" customHeight="1">
      <c r="A675" s="45">
        <v>997</v>
      </c>
      <c r="B675" s="61" t="s">
        <v>1083</v>
      </c>
      <c r="C675" s="47" t="s">
        <v>21</v>
      </c>
      <c r="D675" s="48" t="s">
        <v>1084</v>
      </c>
      <c r="E675" s="48" t="s">
        <v>10</v>
      </c>
      <c r="F675" s="48" t="s">
        <v>1085</v>
      </c>
      <c r="G675" s="49">
        <v>0</v>
      </c>
      <c r="H675" s="43" t="str">
        <f t="shared" si="28"/>
        <v>RL1</v>
      </c>
      <c r="I675" s="49" t="str">
        <f t="shared" si="29"/>
        <v>997RL1</v>
      </c>
      <c r="J675" s="49">
        <v>1</v>
      </c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</row>
    <row r="676" spans="1:55" ht="24" customHeight="1">
      <c r="A676" s="45">
        <v>998</v>
      </c>
      <c r="B676" s="53" t="s">
        <v>588</v>
      </c>
      <c r="C676" s="47" t="s">
        <v>9</v>
      </c>
      <c r="D676" s="52"/>
      <c r="E676" s="52" t="s">
        <v>8</v>
      </c>
      <c r="F676" s="52">
        <v>553811</v>
      </c>
      <c r="G676" s="49">
        <v>0</v>
      </c>
      <c r="H676" s="43" t="str">
        <f t="shared" si="28"/>
        <v>YL1</v>
      </c>
      <c r="I676" s="49" t="str">
        <f t="shared" si="29"/>
        <v>998YL1</v>
      </c>
      <c r="J676" s="49">
        <v>1</v>
      </c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</row>
    <row r="677" spans="1:55" ht="24" customHeight="1">
      <c r="A677" s="45">
        <v>999</v>
      </c>
      <c r="B677" s="64" t="s">
        <v>563</v>
      </c>
      <c r="C677" s="47" t="s">
        <v>564</v>
      </c>
      <c r="D677" s="48" t="s">
        <v>565</v>
      </c>
      <c r="E677" s="48" t="s">
        <v>8</v>
      </c>
      <c r="F677" s="48" t="s">
        <v>566</v>
      </c>
      <c r="G677" s="49">
        <v>0</v>
      </c>
      <c r="H677" s="43" t="str">
        <f t="shared" ref="H677:H712" si="30">_xlfn.IFNA(VLOOKUP(C677,$N$2:$O$1048576,2,FALSE),"ASK")</f>
        <v>BL3</v>
      </c>
      <c r="I677" s="49" t="str">
        <f t="shared" si="29"/>
        <v>999BL3</v>
      </c>
      <c r="J677" s="49">
        <v>1</v>
      </c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</row>
    <row r="678" spans="1:55" ht="24" customHeight="1">
      <c r="A678" s="45">
        <v>1000</v>
      </c>
      <c r="B678" s="64" t="s">
        <v>563</v>
      </c>
      <c r="C678" s="47" t="s">
        <v>40</v>
      </c>
      <c r="D678" s="48" t="s">
        <v>565</v>
      </c>
      <c r="E678" s="48" t="s">
        <v>10</v>
      </c>
      <c r="F678" s="48" t="s">
        <v>568</v>
      </c>
      <c r="G678" s="49">
        <v>0</v>
      </c>
      <c r="H678" s="43" t="str">
        <f t="shared" si="30"/>
        <v>SAV</v>
      </c>
      <c r="I678" s="49" t="str">
        <f t="shared" si="29"/>
        <v>1000SAV</v>
      </c>
      <c r="J678" s="49">
        <v>1</v>
      </c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</row>
    <row r="679" spans="1:55" ht="24" customHeight="1">
      <c r="A679" s="45">
        <v>1001</v>
      </c>
      <c r="B679" s="61" t="s">
        <v>570</v>
      </c>
      <c r="C679" s="47" t="s">
        <v>43</v>
      </c>
      <c r="D679" s="48" t="s">
        <v>571</v>
      </c>
      <c r="E679" s="48" t="s">
        <v>8</v>
      </c>
      <c r="F679" s="48" t="s">
        <v>572</v>
      </c>
      <c r="G679" s="49">
        <v>0</v>
      </c>
      <c r="H679" s="43" t="str">
        <f t="shared" si="30"/>
        <v>UV3</v>
      </c>
      <c r="I679" s="49" t="str">
        <f t="shared" si="29"/>
        <v>1001UV3</v>
      </c>
      <c r="J679" s="49">
        <v>1</v>
      </c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</row>
    <row r="680" spans="1:55" ht="24" customHeight="1">
      <c r="A680" s="45">
        <v>1002</v>
      </c>
      <c r="B680" s="51" t="s">
        <v>629</v>
      </c>
      <c r="C680" s="47" t="s">
        <v>40</v>
      </c>
      <c r="D680" s="52" t="s">
        <v>630</v>
      </c>
      <c r="E680" s="52" t="s">
        <v>631</v>
      </c>
      <c r="F680" s="52" t="s">
        <v>632</v>
      </c>
      <c r="G680" s="49">
        <v>0</v>
      </c>
      <c r="H680" s="43" t="str">
        <f t="shared" si="30"/>
        <v>SAV</v>
      </c>
      <c r="I680" s="49" t="str">
        <f t="shared" si="29"/>
        <v>1002SAV</v>
      </c>
      <c r="J680" s="49">
        <v>1</v>
      </c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</row>
    <row r="681" spans="1:55" ht="24" customHeight="1">
      <c r="A681" s="45">
        <v>1003</v>
      </c>
      <c r="B681" s="51" t="s">
        <v>557</v>
      </c>
      <c r="C681" s="47" t="s">
        <v>6</v>
      </c>
      <c r="D681" s="52" t="s">
        <v>558</v>
      </c>
      <c r="E681" s="52" t="s">
        <v>8</v>
      </c>
      <c r="F681" s="52" t="s">
        <v>562</v>
      </c>
      <c r="G681" s="49">
        <v>0</v>
      </c>
      <c r="H681" s="43" t="str">
        <f t="shared" si="30"/>
        <v>BL1</v>
      </c>
      <c r="I681" s="49" t="str">
        <f t="shared" si="29"/>
        <v>1003BL1</v>
      </c>
      <c r="J681" s="49">
        <v>1</v>
      </c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</row>
    <row r="682" spans="1:55" ht="24" customHeight="1">
      <c r="A682" s="45">
        <v>1004</v>
      </c>
      <c r="B682" s="53" t="s">
        <v>557</v>
      </c>
      <c r="C682" s="47" t="s">
        <v>84</v>
      </c>
      <c r="D682" s="48" t="s">
        <v>558</v>
      </c>
      <c r="E682" s="52" t="s">
        <v>10</v>
      </c>
      <c r="F682" s="52" t="s">
        <v>561</v>
      </c>
      <c r="G682" s="49">
        <v>0</v>
      </c>
      <c r="H682" s="43" t="str">
        <f t="shared" si="30"/>
        <v>RL1</v>
      </c>
      <c r="I682" s="49" t="str">
        <f t="shared" si="29"/>
        <v>1004RL1</v>
      </c>
      <c r="J682" s="49">
        <v>1</v>
      </c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</row>
    <row r="683" spans="1:55" ht="24" customHeight="1">
      <c r="A683" s="45">
        <v>1005</v>
      </c>
      <c r="B683" s="53" t="s">
        <v>557</v>
      </c>
      <c r="C683" s="47" t="s">
        <v>29</v>
      </c>
      <c r="D683" s="48" t="s">
        <v>558</v>
      </c>
      <c r="E683" s="52" t="s">
        <v>10</v>
      </c>
      <c r="F683" s="48" t="s">
        <v>560</v>
      </c>
      <c r="G683" s="49">
        <v>0</v>
      </c>
      <c r="H683" s="43" t="str">
        <f t="shared" si="30"/>
        <v>YL3</v>
      </c>
      <c r="I683" s="49" t="str">
        <f t="shared" si="29"/>
        <v>1005YL3</v>
      </c>
      <c r="J683" s="49">
        <v>1</v>
      </c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</row>
    <row r="684" spans="1:55" ht="24" customHeight="1">
      <c r="A684" s="45">
        <v>1006</v>
      </c>
      <c r="B684" s="61" t="s">
        <v>180</v>
      </c>
      <c r="C684" s="47" t="s">
        <v>40</v>
      </c>
      <c r="D684" s="48" t="s">
        <v>181</v>
      </c>
      <c r="E684" s="48" t="s">
        <v>14</v>
      </c>
      <c r="F684" s="48" t="s">
        <v>182</v>
      </c>
      <c r="G684" s="49">
        <v>0</v>
      </c>
      <c r="H684" s="43" t="str">
        <f t="shared" si="30"/>
        <v>SAV</v>
      </c>
      <c r="I684" s="49" t="str">
        <f t="shared" si="29"/>
        <v>1006SAV</v>
      </c>
      <c r="J684" s="49">
        <v>1</v>
      </c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</row>
    <row r="685" spans="1:55" ht="24" customHeight="1">
      <c r="A685" s="45">
        <v>1007</v>
      </c>
      <c r="B685" s="61" t="s">
        <v>806</v>
      </c>
      <c r="C685" s="59" t="s">
        <v>80</v>
      </c>
      <c r="D685" s="71"/>
      <c r="E685" s="48" t="s">
        <v>8</v>
      </c>
      <c r="F685" s="48" t="s">
        <v>807</v>
      </c>
      <c r="G685" s="49">
        <v>0</v>
      </c>
      <c r="H685" s="43" t="str">
        <f t="shared" si="30"/>
        <v>2NDARY</v>
      </c>
      <c r="I685" s="49" t="str">
        <f t="shared" si="29"/>
        <v>10072NDARY</v>
      </c>
      <c r="J685" s="49">
        <v>2</v>
      </c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</row>
    <row r="686" spans="1:55" ht="24" customHeight="1">
      <c r="A686" s="45">
        <v>1008</v>
      </c>
      <c r="B686" s="61" t="s">
        <v>799</v>
      </c>
      <c r="C686" s="59" t="s">
        <v>17</v>
      </c>
      <c r="D686" s="71"/>
      <c r="E686" s="48" t="s">
        <v>8</v>
      </c>
      <c r="F686" s="48" t="s">
        <v>802</v>
      </c>
      <c r="G686" s="49">
        <v>0</v>
      </c>
      <c r="H686" s="43" t="str">
        <f t="shared" si="30"/>
        <v>BL1</v>
      </c>
      <c r="I686" s="49" t="str">
        <f t="shared" si="29"/>
        <v>1008BL1</v>
      </c>
      <c r="J686" s="49">
        <v>1</v>
      </c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</row>
    <row r="687" spans="1:55" ht="24" customHeight="1">
      <c r="A687" s="45">
        <v>1009</v>
      </c>
      <c r="B687" s="61" t="s">
        <v>799</v>
      </c>
      <c r="C687" s="47" t="s">
        <v>84</v>
      </c>
      <c r="D687" s="48" t="s">
        <v>800</v>
      </c>
      <c r="E687" s="48" t="s">
        <v>10</v>
      </c>
      <c r="F687" s="48" t="s">
        <v>801</v>
      </c>
      <c r="G687" s="49">
        <v>0</v>
      </c>
      <c r="H687" s="43" t="str">
        <f t="shared" si="30"/>
        <v>RL1</v>
      </c>
      <c r="I687" s="49" t="str">
        <f t="shared" si="29"/>
        <v>1009RL1</v>
      </c>
      <c r="J687" s="49">
        <v>1</v>
      </c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</row>
    <row r="688" spans="1:55" ht="24" customHeight="1">
      <c r="A688" s="45">
        <v>1010</v>
      </c>
      <c r="B688" s="64" t="s">
        <v>803</v>
      </c>
      <c r="C688" s="59" t="s">
        <v>80</v>
      </c>
      <c r="D688" s="48" t="s">
        <v>804</v>
      </c>
      <c r="E688" s="48" t="s">
        <v>8</v>
      </c>
      <c r="F688" s="48" t="s">
        <v>805</v>
      </c>
      <c r="G688" s="49">
        <v>0</v>
      </c>
      <c r="H688" s="43" t="str">
        <f t="shared" si="30"/>
        <v>2NDARY</v>
      </c>
      <c r="I688" s="49" t="str">
        <f t="shared" si="29"/>
        <v>10102NDARY</v>
      </c>
      <c r="J688" s="49">
        <v>1</v>
      </c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</row>
    <row r="689" spans="1:55" ht="24" customHeight="1">
      <c r="A689" s="45">
        <v>1011</v>
      </c>
      <c r="B689" s="53" t="s">
        <v>538</v>
      </c>
      <c r="C689" s="47" t="s">
        <v>6</v>
      </c>
      <c r="D689" s="52" t="s">
        <v>539</v>
      </c>
      <c r="E689" s="52" t="s">
        <v>14</v>
      </c>
      <c r="F689" s="52" t="s">
        <v>540</v>
      </c>
      <c r="G689" s="49">
        <v>0</v>
      </c>
      <c r="H689" s="43" t="str">
        <f t="shared" si="30"/>
        <v>BL1</v>
      </c>
      <c r="I689" s="49" t="str">
        <f t="shared" si="29"/>
        <v>1011BL1</v>
      </c>
      <c r="J689" s="49">
        <v>2</v>
      </c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</row>
    <row r="690" spans="1:55" ht="24" customHeight="1">
      <c r="A690" s="45">
        <v>1012</v>
      </c>
      <c r="B690" s="53" t="s">
        <v>538</v>
      </c>
      <c r="C690" s="47" t="s">
        <v>9</v>
      </c>
      <c r="D690" s="52" t="s">
        <v>539</v>
      </c>
      <c r="E690" s="52" t="s">
        <v>8</v>
      </c>
      <c r="F690" s="52">
        <v>553165</v>
      </c>
      <c r="G690" s="49">
        <v>0</v>
      </c>
      <c r="H690" s="43" t="str">
        <f t="shared" si="30"/>
        <v>YL1</v>
      </c>
      <c r="I690" s="49" t="str">
        <f t="shared" si="29"/>
        <v>1012YL1</v>
      </c>
      <c r="J690" s="49">
        <v>1</v>
      </c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</row>
    <row r="691" spans="1:55" ht="24" customHeight="1">
      <c r="A691" s="45">
        <v>1013</v>
      </c>
      <c r="B691" s="53" t="s">
        <v>538</v>
      </c>
      <c r="C691" s="47" t="s">
        <v>29</v>
      </c>
      <c r="D691" s="52" t="s">
        <v>539</v>
      </c>
      <c r="E691" s="52" t="s">
        <v>10</v>
      </c>
      <c r="F691" s="52" t="s">
        <v>541</v>
      </c>
      <c r="G691" s="49">
        <v>0</v>
      </c>
      <c r="H691" s="43" t="str">
        <f t="shared" si="30"/>
        <v>YL3</v>
      </c>
      <c r="I691" s="49" t="str">
        <f t="shared" si="29"/>
        <v>1013YL3</v>
      </c>
      <c r="J691" s="49">
        <v>1</v>
      </c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</row>
    <row r="692" spans="1:55" ht="24" customHeight="1">
      <c r="A692" s="45">
        <v>1014</v>
      </c>
      <c r="B692" s="64" t="s">
        <v>1107</v>
      </c>
      <c r="C692" s="47" t="s">
        <v>9</v>
      </c>
      <c r="D692" s="48"/>
      <c r="E692" s="48" t="s">
        <v>1052</v>
      </c>
      <c r="F692" s="48" t="s">
        <v>1108</v>
      </c>
      <c r="G692" s="49">
        <v>0</v>
      </c>
      <c r="H692" s="43" t="str">
        <f t="shared" si="30"/>
        <v>YL1</v>
      </c>
      <c r="I692" s="49" t="str">
        <f t="shared" si="29"/>
        <v>1014YL1</v>
      </c>
      <c r="J692" s="49">
        <v>1</v>
      </c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</row>
    <row r="693" spans="1:55" ht="24" customHeight="1">
      <c r="A693" s="45">
        <v>1015</v>
      </c>
      <c r="B693" s="64" t="s">
        <v>602</v>
      </c>
      <c r="C693" s="47" t="s">
        <v>9</v>
      </c>
      <c r="D693" s="48" t="s">
        <v>603</v>
      </c>
      <c r="E693" s="48" t="s">
        <v>10</v>
      </c>
      <c r="F693" s="48" t="s">
        <v>604</v>
      </c>
      <c r="G693" s="49">
        <v>0</v>
      </c>
      <c r="H693" s="43" t="str">
        <f t="shared" si="30"/>
        <v>YL1</v>
      </c>
      <c r="I693" s="49" t="str">
        <f t="shared" si="29"/>
        <v>1015YL1</v>
      </c>
      <c r="J693" s="49">
        <v>1</v>
      </c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</row>
    <row r="694" spans="1:55" ht="24" customHeight="1">
      <c r="A694" s="45">
        <v>1016</v>
      </c>
      <c r="B694" s="64" t="s">
        <v>605</v>
      </c>
      <c r="C694" s="47" t="s">
        <v>9</v>
      </c>
      <c r="D694" s="48" t="s">
        <v>606</v>
      </c>
      <c r="E694" s="48" t="s">
        <v>10</v>
      </c>
      <c r="F694" s="48" t="s">
        <v>607</v>
      </c>
      <c r="G694" s="49">
        <v>0</v>
      </c>
      <c r="H694" s="43" t="str">
        <f t="shared" si="30"/>
        <v>YL1</v>
      </c>
      <c r="I694" s="49" t="str">
        <f t="shared" si="29"/>
        <v>1016YL1</v>
      </c>
      <c r="J694" s="49">
        <v>1</v>
      </c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</row>
    <row r="695" spans="1:55" ht="24" customHeight="1">
      <c r="A695" s="45">
        <v>1017</v>
      </c>
      <c r="B695" s="53" t="s">
        <v>1317</v>
      </c>
      <c r="C695" s="47" t="s">
        <v>40</v>
      </c>
      <c r="D695" s="52" t="s">
        <v>619</v>
      </c>
      <c r="E695" s="52" t="s">
        <v>8</v>
      </c>
      <c r="F695" s="52">
        <v>559798</v>
      </c>
      <c r="G695" s="49">
        <v>0</v>
      </c>
      <c r="H695" s="43" t="str">
        <f t="shared" si="30"/>
        <v>SAV</v>
      </c>
      <c r="I695" s="49" t="str">
        <f t="shared" si="29"/>
        <v>1017SAV</v>
      </c>
      <c r="J695" s="49">
        <v>1</v>
      </c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</row>
    <row r="696" spans="1:55" ht="24" customHeight="1">
      <c r="A696" s="45">
        <v>1018</v>
      </c>
      <c r="B696" s="53" t="s">
        <v>1128</v>
      </c>
      <c r="C696" s="47" t="s">
        <v>9</v>
      </c>
      <c r="D696" s="52" t="s">
        <v>1129</v>
      </c>
      <c r="E696" s="52" t="s">
        <v>14</v>
      </c>
      <c r="F696" s="52" t="s">
        <v>1130</v>
      </c>
      <c r="G696" s="49">
        <v>0</v>
      </c>
      <c r="H696" s="43" t="str">
        <f t="shared" si="30"/>
        <v>YL1</v>
      </c>
      <c r="I696" s="49" t="str">
        <f t="shared" si="29"/>
        <v>1018YL1</v>
      </c>
      <c r="J696" s="49">
        <v>1</v>
      </c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</row>
    <row r="697" spans="1:55" ht="24" customHeight="1">
      <c r="A697" s="45">
        <v>1019</v>
      </c>
      <c r="B697" s="51" t="s">
        <v>1128</v>
      </c>
      <c r="C697" s="47" t="s">
        <v>9</v>
      </c>
      <c r="D697" s="52" t="s">
        <v>1131</v>
      </c>
      <c r="E697" s="52" t="s">
        <v>14</v>
      </c>
      <c r="F697" s="52" t="s">
        <v>1132</v>
      </c>
      <c r="G697" s="49">
        <v>0</v>
      </c>
      <c r="H697" s="43" t="str">
        <f t="shared" si="30"/>
        <v>YL1</v>
      </c>
      <c r="I697" s="49" t="str">
        <f t="shared" si="29"/>
        <v>1019YL1</v>
      </c>
      <c r="J697" s="49">
        <v>1</v>
      </c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</row>
    <row r="698" spans="1:55" ht="24" customHeight="1">
      <c r="A698" s="45">
        <v>1020</v>
      </c>
      <c r="B698" s="61" t="s">
        <v>1176</v>
      </c>
      <c r="C698" s="47" t="s">
        <v>22</v>
      </c>
      <c r="D698" s="71"/>
      <c r="E698" s="48" t="s">
        <v>19</v>
      </c>
      <c r="F698" s="48" t="s">
        <v>1177</v>
      </c>
      <c r="G698" s="49">
        <v>0</v>
      </c>
      <c r="H698" s="43" t="str">
        <f t="shared" si="30"/>
        <v>VL1</v>
      </c>
      <c r="I698" s="49" t="str">
        <f t="shared" si="29"/>
        <v>1020VL1</v>
      </c>
      <c r="J698" s="49">
        <v>3</v>
      </c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</row>
    <row r="699" spans="1:55" ht="24" customHeight="1">
      <c r="A699" s="45">
        <v>1021</v>
      </c>
      <c r="B699" s="61" t="s">
        <v>1646</v>
      </c>
      <c r="C699" s="47" t="s">
        <v>80</v>
      </c>
      <c r="D699" s="48" t="s">
        <v>941</v>
      </c>
      <c r="E699" s="48" t="s">
        <v>140</v>
      </c>
      <c r="F699" s="48" t="s">
        <v>1647</v>
      </c>
      <c r="G699" s="49">
        <v>0</v>
      </c>
      <c r="H699" s="43" t="str">
        <f t="shared" si="30"/>
        <v>2NDARY</v>
      </c>
      <c r="I699" s="49" t="str">
        <f t="shared" si="29"/>
        <v>10212NDARY</v>
      </c>
      <c r="J699" s="49">
        <v>0</v>
      </c>
      <c r="K699" s="50" t="s">
        <v>1648</v>
      </c>
      <c r="L699" s="49" t="s">
        <v>1649</v>
      </c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</row>
    <row r="700" spans="1:55" ht="24" customHeight="1">
      <c r="A700" s="45">
        <v>1022</v>
      </c>
      <c r="B700" s="61" t="s">
        <v>1139</v>
      </c>
      <c r="C700" s="59" t="s">
        <v>80</v>
      </c>
      <c r="D700" s="48" t="s">
        <v>1140</v>
      </c>
      <c r="E700" s="48" t="s">
        <v>838</v>
      </c>
      <c r="F700" s="48" t="s">
        <v>1141</v>
      </c>
      <c r="G700" s="49">
        <v>0</v>
      </c>
      <c r="H700" s="43" t="str">
        <f t="shared" si="30"/>
        <v>2NDARY</v>
      </c>
      <c r="I700" s="49" t="str">
        <f t="shared" si="29"/>
        <v>10222NDARY</v>
      </c>
      <c r="J700" s="49">
        <v>1</v>
      </c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</row>
    <row r="701" spans="1:55" ht="24" customHeight="1">
      <c r="A701" s="45">
        <v>1023</v>
      </c>
      <c r="B701" s="61" t="s">
        <v>808</v>
      </c>
      <c r="C701" s="47" t="s">
        <v>84</v>
      </c>
      <c r="D701" s="48" t="s">
        <v>809</v>
      </c>
      <c r="E701" s="48" t="s">
        <v>8</v>
      </c>
      <c r="F701" s="48" t="s">
        <v>810</v>
      </c>
      <c r="G701" s="49">
        <v>0</v>
      </c>
      <c r="H701" s="43" t="str">
        <f t="shared" si="30"/>
        <v>RL1</v>
      </c>
      <c r="I701" s="49" t="str">
        <f t="shared" si="29"/>
        <v>1023RL1</v>
      </c>
      <c r="J701" s="49">
        <v>1</v>
      </c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</row>
    <row r="702" spans="1:55" ht="24" customHeight="1">
      <c r="A702" s="45">
        <v>1024</v>
      </c>
      <c r="B702" s="64" t="s">
        <v>824</v>
      </c>
      <c r="C702" s="47" t="s">
        <v>21</v>
      </c>
      <c r="D702" s="48" t="s">
        <v>829</v>
      </c>
      <c r="E702" s="48" t="s">
        <v>14</v>
      </c>
      <c r="F702" s="48" t="s">
        <v>830</v>
      </c>
      <c r="G702" s="49">
        <v>0</v>
      </c>
      <c r="H702" s="43" t="str">
        <f t="shared" si="30"/>
        <v>RL1</v>
      </c>
      <c r="I702" s="49" t="str">
        <f t="shared" si="29"/>
        <v>1024RL1</v>
      </c>
      <c r="J702" s="49">
        <v>1</v>
      </c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</row>
    <row r="703" spans="1:55" ht="24" customHeight="1">
      <c r="A703" s="45">
        <v>1025</v>
      </c>
      <c r="B703" s="64" t="s">
        <v>824</v>
      </c>
      <c r="C703" s="59" t="s">
        <v>40</v>
      </c>
      <c r="D703" s="48" t="s">
        <v>825</v>
      </c>
      <c r="E703" s="48" t="s">
        <v>14</v>
      </c>
      <c r="F703" s="48" t="s">
        <v>816</v>
      </c>
      <c r="G703" s="49">
        <v>0</v>
      </c>
      <c r="H703" s="43" t="str">
        <f t="shared" si="30"/>
        <v>SAV</v>
      </c>
      <c r="I703" s="49" t="str">
        <f t="shared" si="29"/>
        <v>1025SAV</v>
      </c>
      <c r="J703" s="49">
        <v>1</v>
      </c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</row>
    <row r="704" spans="1:55" ht="24" customHeight="1">
      <c r="A704" s="45">
        <v>1026</v>
      </c>
      <c r="B704" s="53" t="s">
        <v>1315</v>
      </c>
      <c r="C704" s="47" t="s">
        <v>40</v>
      </c>
      <c r="D704" s="52" t="s">
        <v>636</v>
      </c>
      <c r="E704" s="52" t="s">
        <v>638</v>
      </c>
      <c r="F704" s="52" t="s">
        <v>639</v>
      </c>
      <c r="G704" s="49">
        <v>0</v>
      </c>
      <c r="H704" s="43" t="str">
        <f t="shared" si="30"/>
        <v>SAV</v>
      </c>
      <c r="I704" s="49" t="str">
        <f t="shared" si="29"/>
        <v>1026SAV</v>
      </c>
      <c r="J704" s="49">
        <v>1</v>
      </c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</row>
    <row r="705" spans="1:55" ht="24" customHeight="1">
      <c r="A705" s="45">
        <v>1027</v>
      </c>
      <c r="B705" s="53" t="s">
        <v>1642</v>
      </c>
      <c r="C705" s="47" t="s">
        <v>6</v>
      </c>
      <c r="D705" s="52" t="s">
        <v>878</v>
      </c>
      <c r="E705" s="52" t="s">
        <v>10</v>
      </c>
      <c r="F705" s="52" t="s">
        <v>1643</v>
      </c>
      <c r="G705" s="49">
        <v>0</v>
      </c>
      <c r="H705" s="43" t="str">
        <f t="shared" si="30"/>
        <v>BL1</v>
      </c>
      <c r="I705" s="49" t="str">
        <f t="shared" si="29"/>
        <v>1027BL1</v>
      </c>
      <c r="J705" s="49">
        <v>0</v>
      </c>
      <c r="K705" s="50" t="s">
        <v>1644</v>
      </c>
      <c r="L705" s="49" t="s">
        <v>1645</v>
      </c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</row>
    <row r="706" spans="1:55" ht="24" customHeight="1">
      <c r="A706" s="45">
        <v>1028</v>
      </c>
      <c r="B706" s="53" t="s">
        <v>1315</v>
      </c>
      <c r="C706" s="47" t="s">
        <v>9</v>
      </c>
      <c r="D706" s="52" t="s">
        <v>636</v>
      </c>
      <c r="E706" s="52" t="s">
        <v>8</v>
      </c>
      <c r="F706" s="52" t="s">
        <v>637</v>
      </c>
      <c r="G706" s="49">
        <v>0</v>
      </c>
      <c r="H706" s="43" t="str">
        <f t="shared" si="30"/>
        <v>YL1</v>
      </c>
      <c r="I706" s="49" t="str">
        <f t="shared" si="29"/>
        <v>1028YL1</v>
      </c>
      <c r="J706" s="49">
        <v>1</v>
      </c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</row>
    <row r="707" spans="1:55" ht="24" customHeight="1">
      <c r="A707" s="45">
        <v>1029</v>
      </c>
      <c r="B707" s="64" t="s">
        <v>1319</v>
      </c>
      <c r="C707" s="47" t="s">
        <v>6</v>
      </c>
      <c r="D707" s="48" t="s">
        <v>573</v>
      </c>
      <c r="E707" s="48" t="s">
        <v>10</v>
      </c>
      <c r="F707" s="48" t="s">
        <v>574</v>
      </c>
      <c r="G707" s="49">
        <v>0</v>
      </c>
      <c r="H707" s="43" t="str">
        <f t="shared" si="30"/>
        <v>BL1</v>
      </c>
      <c r="I707" s="49" t="str">
        <f t="shared" si="29"/>
        <v>1029BL1</v>
      </c>
      <c r="J707" s="49">
        <v>1</v>
      </c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</row>
    <row r="708" spans="1:55" ht="24" customHeight="1">
      <c r="A708" s="45">
        <v>1030</v>
      </c>
      <c r="B708" s="51" t="s">
        <v>1075</v>
      </c>
      <c r="C708" s="47" t="s">
        <v>21</v>
      </c>
      <c r="D708" s="52" t="s">
        <v>1076</v>
      </c>
      <c r="E708" s="52" t="s">
        <v>1077</v>
      </c>
      <c r="F708" s="52" t="s">
        <v>1078</v>
      </c>
      <c r="G708" s="49">
        <v>0</v>
      </c>
      <c r="H708" s="43" t="str">
        <f t="shared" si="30"/>
        <v>RL1</v>
      </c>
      <c r="I708" s="49" t="str">
        <f t="shared" si="29"/>
        <v>1030RL1</v>
      </c>
      <c r="J708" s="49">
        <v>1</v>
      </c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</row>
    <row r="709" spans="1:55" ht="24" customHeight="1">
      <c r="A709" s="45">
        <v>1031</v>
      </c>
      <c r="B709" s="51" t="s">
        <v>1054</v>
      </c>
      <c r="C709" s="47" t="s">
        <v>6</v>
      </c>
      <c r="D709" s="52" t="s">
        <v>1055</v>
      </c>
      <c r="E709" s="52" t="s">
        <v>67</v>
      </c>
      <c r="F709" s="52" t="s">
        <v>1059</v>
      </c>
      <c r="G709" s="49">
        <v>0</v>
      </c>
      <c r="H709" s="43" t="str">
        <f t="shared" si="30"/>
        <v>BL1</v>
      </c>
      <c r="I709" s="49" t="str">
        <f t="shared" si="29"/>
        <v>1031BL1</v>
      </c>
      <c r="J709" s="49">
        <v>1</v>
      </c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</row>
    <row r="710" spans="1:55" ht="24" customHeight="1">
      <c r="A710" s="45">
        <v>1032</v>
      </c>
      <c r="B710" s="51" t="s">
        <v>1054</v>
      </c>
      <c r="C710" s="47" t="s">
        <v>30</v>
      </c>
      <c r="D710" s="52" t="s">
        <v>1057</v>
      </c>
      <c r="E710" s="52" t="s">
        <v>14</v>
      </c>
      <c r="F710" s="52" t="s">
        <v>1058</v>
      </c>
      <c r="G710" s="49">
        <v>0</v>
      </c>
      <c r="H710" s="43" t="str">
        <f t="shared" si="30"/>
        <v>BL3</v>
      </c>
      <c r="I710" s="49" t="str">
        <f t="shared" si="29"/>
        <v>1032BL3</v>
      </c>
      <c r="J710" s="49">
        <v>1</v>
      </c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</row>
    <row r="711" spans="1:55" ht="24" customHeight="1">
      <c r="A711" s="45">
        <v>1033</v>
      </c>
      <c r="B711" s="51" t="s">
        <v>1054</v>
      </c>
      <c r="C711" s="47" t="s">
        <v>84</v>
      </c>
      <c r="D711" s="52" t="s">
        <v>1055</v>
      </c>
      <c r="E711" s="52" t="s">
        <v>67</v>
      </c>
      <c r="F711" s="52" t="s">
        <v>1056</v>
      </c>
      <c r="G711" s="49">
        <v>0</v>
      </c>
      <c r="H711" s="43" t="str">
        <f t="shared" si="30"/>
        <v>RL1</v>
      </c>
      <c r="I711" s="49" t="str">
        <f t="shared" si="29"/>
        <v>1033RL1</v>
      </c>
      <c r="J711" s="49">
        <v>1</v>
      </c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</row>
    <row r="712" spans="1:55" ht="24" customHeight="1">
      <c r="A712" s="45">
        <v>1034</v>
      </c>
      <c r="B712" s="61" t="s">
        <v>1042</v>
      </c>
      <c r="C712" s="59" t="s">
        <v>9</v>
      </c>
      <c r="D712" s="48" t="s">
        <v>1043</v>
      </c>
      <c r="E712" s="48" t="s">
        <v>10</v>
      </c>
      <c r="F712" s="48" t="s">
        <v>1044</v>
      </c>
      <c r="G712" s="49">
        <v>0</v>
      </c>
      <c r="H712" s="43" t="str">
        <f t="shared" si="30"/>
        <v>YL1</v>
      </c>
      <c r="I712" s="49" t="str">
        <f t="shared" si="29"/>
        <v>1034YL1</v>
      </c>
      <c r="J712" s="49">
        <v>1</v>
      </c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</row>
    <row r="713" spans="1:55" ht="24" customHeight="1">
      <c r="A713" s="45">
        <v>1035</v>
      </c>
      <c r="B713" s="61"/>
      <c r="C713" s="59"/>
      <c r="D713" s="48"/>
      <c r="E713" s="48"/>
      <c r="F713" s="48"/>
      <c r="I713" s="49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</row>
    <row r="714" spans="1:55" ht="24" customHeight="1">
      <c r="A714" s="45">
        <v>1036</v>
      </c>
      <c r="B714" s="61" t="s">
        <v>1011</v>
      </c>
      <c r="C714" s="59" t="s">
        <v>9</v>
      </c>
      <c r="D714" s="48" t="s">
        <v>1012</v>
      </c>
      <c r="E714" s="48" t="s">
        <v>1013</v>
      </c>
      <c r="F714" s="48" t="s">
        <v>1014</v>
      </c>
      <c r="G714" s="49">
        <v>0</v>
      </c>
      <c r="H714" s="43" t="str">
        <f t="shared" ref="H714:H723" si="31">_xlfn.IFNA(VLOOKUP(C714,$N$2:$O$1048576,2,FALSE),"ASK")</f>
        <v>YL1</v>
      </c>
      <c r="I714" s="49" t="str">
        <f t="shared" si="29"/>
        <v>1036YL1</v>
      </c>
      <c r="J714" s="49">
        <v>1</v>
      </c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</row>
    <row r="715" spans="1:55" ht="24" customHeight="1">
      <c r="A715" s="45">
        <v>1037</v>
      </c>
      <c r="B715" s="61" t="s">
        <v>1011</v>
      </c>
      <c r="C715" s="59" t="s">
        <v>9</v>
      </c>
      <c r="D715" s="48" t="s">
        <v>1012</v>
      </c>
      <c r="E715" s="48" t="s">
        <v>10</v>
      </c>
      <c r="F715" s="48" t="s">
        <v>1015</v>
      </c>
      <c r="G715" s="49">
        <v>0</v>
      </c>
      <c r="H715" s="43" t="str">
        <f t="shared" si="31"/>
        <v>YL1</v>
      </c>
      <c r="I715" s="49" t="str">
        <f t="shared" si="29"/>
        <v>1037YL1</v>
      </c>
      <c r="J715" s="49">
        <v>0</v>
      </c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</row>
    <row r="716" spans="1:55" ht="24" customHeight="1">
      <c r="A716" s="45">
        <v>1038</v>
      </c>
      <c r="B716" s="61" t="s">
        <v>1016</v>
      </c>
      <c r="C716" s="59" t="s">
        <v>6</v>
      </c>
      <c r="D716" s="48" t="s">
        <v>1017</v>
      </c>
      <c r="E716" s="48" t="s">
        <v>8</v>
      </c>
      <c r="F716" s="48" t="s">
        <v>1018</v>
      </c>
      <c r="G716" s="49">
        <v>0</v>
      </c>
      <c r="H716" s="43" t="str">
        <f t="shared" si="31"/>
        <v>BL1</v>
      </c>
      <c r="I716" s="49" t="str">
        <f t="shared" si="29"/>
        <v>1038BL1</v>
      </c>
      <c r="J716" s="49">
        <v>0</v>
      </c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</row>
    <row r="717" spans="1:55" ht="24" customHeight="1">
      <c r="A717" s="45">
        <v>1039</v>
      </c>
      <c r="B717" s="61" t="s">
        <v>679</v>
      </c>
      <c r="C717" s="59" t="s">
        <v>84</v>
      </c>
      <c r="D717" s="48" t="s">
        <v>680</v>
      </c>
      <c r="E717" s="48" t="s">
        <v>288</v>
      </c>
      <c r="F717" s="48" t="s">
        <v>681</v>
      </c>
      <c r="G717" s="49">
        <v>0</v>
      </c>
      <c r="H717" s="43" t="str">
        <f t="shared" si="31"/>
        <v>RL1</v>
      </c>
      <c r="I717" s="49" t="str">
        <f t="shared" si="29"/>
        <v>1039RL1</v>
      </c>
      <c r="J717" s="49">
        <v>1</v>
      </c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/>
      <c r="AS717" s="55"/>
      <c r="AT717" s="55"/>
      <c r="AU717" s="55"/>
      <c r="AV717" s="55"/>
      <c r="AW717" s="55"/>
      <c r="AX717" s="55"/>
      <c r="AY717" s="55"/>
      <c r="AZ717" s="55"/>
      <c r="BA717" s="55"/>
      <c r="BB717" s="55"/>
      <c r="BC717" s="55"/>
    </row>
    <row r="718" spans="1:55" ht="24" customHeight="1">
      <c r="A718" s="45">
        <v>1040</v>
      </c>
      <c r="B718" s="61" t="s">
        <v>682</v>
      </c>
      <c r="C718" s="59" t="s">
        <v>84</v>
      </c>
      <c r="D718" s="48" t="s">
        <v>185</v>
      </c>
      <c r="E718" s="48" t="s">
        <v>288</v>
      </c>
      <c r="F718" s="48" t="s">
        <v>683</v>
      </c>
      <c r="G718" s="49">
        <v>0</v>
      </c>
      <c r="H718" s="43" t="str">
        <f t="shared" si="31"/>
        <v>RL1</v>
      </c>
      <c r="I718" s="49" t="str">
        <f t="shared" si="29"/>
        <v>1040RL1</v>
      </c>
      <c r="J718" s="49">
        <v>1</v>
      </c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55"/>
      <c r="AO718" s="55"/>
      <c r="AP718" s="55"/>
      <c r="AQ718" s="55"/>
      <c r="AR718" s="55"/>
      <c r="AS718" s="55"/>
      <c r="AT718" s="55"/>
      <c r="AU718" s="55"/>
      <c r="AV718" s="55"/>
      <c r="AW718" s="55"/>
      <c r="AX718" s="55"/>
      <c r="AY718" s="55"/>
      <c r="AZ718" s="55"/>
      <c r="BA718" s="55"/>
      <c r="BB718" s="55"/>
      <c r="BC718" s="55"/>
    </row>
    <row r="719" spans="1:55" ht="24" customHeight="1">
      <c r="A719" s="45">
        <v>1041</v>
      </c>
      <c r="B719" s="74" t="s">
        <v>703</v>
      </c>
      <c r="C719" s="59" t="s">
        <v>30</v>
      </c>
      <c r="D719" s="66" t="s">
        <v>704</v>
      </c>
      <c r="E719" s="66" t="s">
        <v>10</v>
      </c>
      <c r="F719" s="66" t="s">
        <v>705</v>
      </c>
      <c r="G719" s="49">
        <v>0</v>
      </c>
      <c r="H719" s="43" t="str">
        <f t="shared" si="31"/>
        <v>BL3</v>
      </c>
      <c r="I719" s="49" t="str">
        <f t="shared" si="29"/>
        <v>1041BL3</v>
      </c>
      <c r="J719" s="49">
        <v>1</v>
      </c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/>
      <c r="AS719" s="55"/>
      <c r="AT719" s="55"/>
      <c r="AU719" s="55"/>
      <c r="AV719" s="55"/>
      <c r="AW719" s="55"/>
      <c r="AX719" s="55"/>
      <c r="AY719" s="55"/>
      <c r="AZ719" s="55"/>
      <c r="BA719" s="55"/>
      <c r="BB719" s="55"/>
      <c r="BC719" s="55"/>
    </row>
    <row r="720" spans="1:55" ht="24" customHeight="1">
      <c r="A720" s="45">
        <v>1042</v>
      </c>
      <c r="B720" s="51" t="s">
        <v>633</v>
      </c>
      <c r="C720" s="47" t="s">
        <v>1172</v>
      </c>
      <c r="D720" s="52" t="s">
        <v>634</v>
      </c>
      <c r="E720" s="52" t="s">
        <v>8</v>
      </c>
      <c r="F720" s="52" t="s">
        <v>635</v>
      </c>
      <c r="G720" s="49">
        <v>0</v>
      </c>
      <c r="H720" s="43" t="str">
        <f t="shared" si="31"/>
        <v>UV6</v>
      </c>
      <c r="I720" s="49" t="str">
        <f t="shared" si="29"/>
        <v>1042UV6</v>
      </c>
      <c r="J720" s="49">
        <v>1</v>
      </c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55"/>
      <c r="AO720" s="55"/>
      <c r="AP720" s="55"/>
      <c r="AQ720" s="55"/>
      <c r="AR720" s="55"/>
      <c r="AS720" s="55"/>
      <c r="AT720" s="55"/>
      <c r="AU720" s="55"/>
      <c r="AV720" s="55"/>
      <c r="AW720" s="55"/>
      <c r="AX720" s="55"/>
      <c r="AY720" s="55"/>
      <c r="AZ720" s="55"/>
      <c r="BA720" s="55"/>
      <c r="BB720" s="55"/>
      <c r="BC720" s="55"/>
    </row>
    <row r="721" spans="1:55" ht="24" customHeight="1">
      <c r="A721" s="45">
        <v>1043</v>
      </c>
      <c r="B721" s="74" t="s">
        <v>706</v>
      </c>
      <c r="C721" s="59" t="s">
        <v>6</v>
      </c>
      <c r="D721" s="66" t="s">
        <v>185</v>
      </c>
      <c r="E721" s="66" t="s">
        <v>186</v>
      </c>
      <c r="F721" s="66" t="s">
        <v>707</v>
      </c>
      <c r="G721" s="49">
        <v>0</v>
      </c>
      <c r="H721" s="43" t="str">
        <f t="shared" si="31"/>
        <v>BL1</v>
      </c>
      <c r="I721" s="49" t="str">
        <f t="shared" si="29"/>
        <v>1043BL1</v>
      </c>
      <c r="J721" s="49">
        <v>1</v>
      </c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55"/>
      <c r="AO721" s="55"/>
      <c r="AP721" s="55"/>
      <c r="AQ721" s="55"/>
      <c r="AR721" s="55"/>
      <c r="AS721" s="55"/>
      <c r="AT721" s="55"/>
      <c r="AU721" s="55"/>
      <c r="AV721" s="55"/>
      <c r="AW721" s="55"/>
      <c r="AX721" s="55"/>
      <c r="AY721" s="55"/>
      <c r="AZ721" s="55"/>
      <c r="BA721" s="55"/>
      <c r="BB721" s="55"/>
      <c r="BC721" s="55"/>
    </row>
    <row r="722" spans="1:55" ht="24" customHeight="1">
      <c r="A722" s="45">
        <v>1044</v>
      </c>
      <c r="B722" s="61" t="s">
        <v>1125</v>
      </c>
      <c r="C722" s="47" t="s">
        <v>9</v>
      </c>
      <c r="D722" s="48" t="s">
        <v>1126</v>
      </c>
      <c r="E722" s="48" t="s">
        <v>14</v>
      </c>
      <c r="F722" s="48" t="s">
        <v>1127</v>
      </c>
      <c r="G722" s="49">
        <v>0</v>
      </c>
      <c r="H722" s="43" t="str">
        <f t="shared" si="31"/>
        <v>YL1</v>
      </c>
      <c r="I722" s="49" t="str">
        <f t="shared" si="29"/>
        <v>1044YL1</v>
      </c>
      <c r="J722" s="49">
        <v>2</v>
      </c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55"/>
      <c r="AO722" s="55"/>
      <c r="AP722" s="55"/>
      <c r="AQ722" s="55"/>
      <c r="AR722" s="55"/>
      <c r="AS722" s="55"/>
      <c r="AT722" s="55"/>
      <c r="AU722" s="55"/>
      <c r="AV722" s="55"/>
      <c r="AW722" s="55"/>
      <c r="AX722" s="55"/>
      <c r="AY722" s="55"/>
      <c r="AZ722" s="55"/>
      <c r="BA722" s="55"/>
      <c r="BB722" s="55"/>
      <c r="BC722" s="55"/>
    </row>
    <row r="723" spans="1:55" ht="24" customHeight="1">
      <c r="A723" s="45">
        <v>1045</v>
      </c>
      <c r="B723" s="51" t="s">
        <v>1321</v>
      </c>
      <c r="C723" s="47" t="s">
        <v>9</v>
      </c>
      <c r="D723" s="52" t="s">
        <v>627</v>
      </c>
      <c r="E723" s="52" t="s">
        <v>8</v>
      </c>
      <c r="F723" s="52" t="s">
        <v>628</v>
      </c>
      <c r="G723" s="49">
        <v>0</v>
      </c>
      <c r="H723" s="43" t="str">
        <f t="shared" si="31"/>
        <v>YL1</v>
      </c>
      <c r="I723" s="49" t="str">
        <f t="shared" si="29"/>
        <v>1045YL1</v>
      </c>
      <c r="J723" s="49">
        <v>1</v>
      </c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55"/>
      <c r="AO723" s="55"/>
      <c r="AP723" s="55"/>
      <c r="AQ723" s="55"/>
      <c r="AR723" s="55"/>
      <c r="AS723" s="55"/>
      <c r="AT723" s="55"/>
      <c r="AU723" s="55"/>
      <c r="AV723" s="55"/>
      <c r="AW723" s="55"/>
      <c r="AX723" s="55"/>
      <c r="AY723" s="55"/>
      <c r="AZ723" s="55"/>
      <c r="BA723" s="55"/>
      <c r="BB723" s="55"/>
      <c r="BC723" s="55"/>
    </row>
    <row r="724" spans="1:55" ht="24" customHeight="1">
      <c r="A724" s="45">
        <v>1046</v>
      </c>
      <c r="B724" s="61"/>
      <c r="C724" s="59"/>
      <c r="D724" s="48"/>
      <c r="E724" s="48"/>
      <c r="F724" s="48"/>
      <c r="I724" s="49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55"/>
      <c r="AO724" s="55"/>
      <c r="AP724" s="55"/>
      <c r="AQ724" s="55"/>
      <c r="AR724" s="55"/>
      <c r="AS724" s="55"/>
      <c r="AT724" s="55"/>
      <c r="AU724" s="55"/>
      <c r="AV724" s="55"/>
      <c r="AW724" s="55"/>
      <c r="AX724" s="55"/>
      <c r="AY724" s="55"/>
      <c r="AZ724" s="55"/>
      <c r="BA724" s="55"/>
      <c r="BB724" s="55"/>
      <c r="BC724" s="55"/>
    </row>
    <row r="725" spans="1:55" ht="24" customHeight="1">
      <c r="A725" s="45">
        <v>1047</v>
      </c>
      <c r="B725" s="61" t="s">
        <v>1033</v>
      </c>
      <c r="C725" s="59" t="s">
        <v>9</v>
      </c>
      <c r="D725" s="48" t="s">
        <v>1034</v>
      </c>
      <c r="E725" s="48" t="s">
        <v>8</v>
      </c>
      <c r="F725" s="48" t="s">
        <v>1035</v>
      </c>
      <c r="G725" s="49">
        <v>0</v>
      </c>
      <c r="H725" s="43" t="str">
        <f t="shared" ref="H725:H734" si="32">_xlfn.IFNA(VLOOKUP(C725,$N$2:$O$1048576,2,FALSE),"ASK")</f>
        <v>YL1</v>
      </c>
      <c r="I725" s="49" t="str">
        <f t="shared" si="29"/>
        <v>1047YL1</v>
      </c>
      <c r="J725" s="49">
        <v>1</v>
      </c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55"/>
      <c r="AO725" s="55"/>
      <c r="AP725" s="55"/>
      <c r="AQ725" s="55"/>
      <c r="AR725" s="55"/>
      <c r="AS725" s="55"/>
      <c r="AT725" s="55"/>
      <c r="AU725" s="55"/>
      <c r="AV725" s="55"/>
      <c r="AW725" s="55"/>
      <c r="AX725" s="55"/>
      <c r="AY725" s="55"/>
      <c r="AZ725" s="55"/>
      <c r="BA725" s="55"/>
      <c r="BB725" s="55"/>
      <c r="BC725" s="55"/>
    </row>
    <row r="726" spans="1:55" ht="24" customHeight="1">
      <c r="A726" s="45">
        <v>1048</v>
      </c>
      <c r="B726" s="61" t="s">
        <v>1022</v>
      </c>
      <c r="C726" s="59" t="s">
        <v>40</v>
      </c>
      <c r="D726" s="48" t="s">
        <v>1023</v>
      </c>
      <c r="E726" s="48" t="s">
        <v>103</v>
      </c>
      <c r="F726" s="48" t="s">
        <v>1024</v>
      </c>
      <c r="G726" s="49">
        <v>0</v>
      </c>
      <c r="H726" s="43" t="str">
        <f t="shared" si="32"/>
        <v>SAV</v>
      </c>
      <c r="I726" s="49" t="str">
        <f t="shared" si="29"/>
        <v>1048SAV</v>
      </c>
      <c r="J726" s="49">
        <v>1</v>
      </c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/>
      <c r="AS726" s="55"/>
      <c r="AT726" s="55"/>
      <c r="AU726" s="55"/>
      <c r="AV726" s="55"/>
      <c r="AW726" s="55"/>
      <c r="AX726" s="55"/>
      <c r="AY726" s="55"/>
      <c r="AZ726" s="55"/>
      <c r="BA726" s="55"/>
      <c r="BB726" s="55"/>
      <c r="BC726" s="55"/>
    </row>
    <row r="727" spans="1:55" ht="24" customHeight="1">
      <c r="A727" s="45">
        <v>1049</v>
      </c>
      <c r="B727" s="61" t="s">
        <v>1000</v>
      </c>
      <c r="C727" s="59" t="s">
        <v>40</v>
      </c>
      <c r="D727" s="48" t="s">
        <v>1001</v>
      </c>
      <c r="E727" s="48" t="s">
        <v>8</v>
      </c>
      <c r="F727" s="48" t="s">
        <v>1003</v>
      </c>
      <c r="G727" s="49">
        <v>0</v>
      </c>
      <c r="H727" s="43" t="str">
        <f t="shared" si="32"/>
        <v>SAV</v>
      </c>
      <c r="I727" s="49" t="str">
        <f t="shared" si="29"/>
        <v>1049SAV</v>
      </c>
      <c r="J727" s="49">
        <v>1</v>
      </c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55"/>
      <c r="AO727" s="55"/>
      <c r="AP727" s="55"/>
      <c r="AQ727" s="55"/>
      <c r="AR727" s="55"/>
      <c r="AS727" s="55"/>
      <c r="AT727" s="55"/>
      <c r="AU727" s="55"/>
      <c r="AV727" s="55"/>
      <c r="AW727" s="55"/>
      <c r="AX727" s="55"/>
      <c r="AY727" s="55"/>
      <c r="AZ727" s="55"/>
      <c r="BA727" s="55"/>
      <c r="BB727" s="55"/>
      <c r="BC727" s="55"/>
    </row>
    <row r="728" spans="1:55" ht="24" customHeight="1">
      <c r="A728" s="45">
        <v>1050</v>
      </c>
      <c r="B728" s="61" t="s">
        <v>1000</v>
      </c>
      <c r="C728" s="59" t="s">
        <v>9</v>
      </c>
      <c r="D728" s="48" t="s">
        <v>1001</v>
      </c>
      <c r="E728" s="48" t="s">
        <v>8</v>
      </c>
      <c r="F728" s="48" t="s">
        <v>1004</v>
      </c>
      <c r="G728" s="49">
        <v>0</v>
      </c>
      <c r="H728" s="43" t="str">
        <f t="shared" si="32"/>
        <v>YL1</v>
      </c>
      <c r="I728" s="49" t="str">
        <f t="shared" si="29"/>
        <v>1050YL1</v>
      </c>
      <c r="J728" s="49">
        <v>1</v>
      </c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55"/>
      <c r="AO728" s="55"/>
      <c r="AP728" s="55"/>
      <c r="AQ728" s="55"/>
      <c r="AR728" s="55"/>
      <c r="AS728" s="55"/>
      <c r="AT728" s="55"/>
      <c r="AU728" s="55"/>
      <c r="AV728" s="55"/>
      <c r="AW728" s="55"/>
      <c r="AX728" s="55"/>
      <c r="AY728" s="55"/>
      <c r="AZ728" s="55"/>
      <c r="BA728" s="55"/>
      <c r="BB728" s="55"/>
      <c r="BC728" s="55"/>
    </row>
    <row r="729" spans="1:55" ht="24" customHeight="1">
      <c r="A729" s="45">
        <v>1051</v>
      </c>
      <c r="B729" s="61" t="s">
        <v>1028</v>
      </c>
      <c r="C729" s="59" t="s">
        <v>9</v>
      </c>
      <c r="D729" s="48" t="s">
        <v>1314</v>
      </c>
      <c r="E729" s="48" t="s">
        <v>8</v>
      </c>
      <c r="F729" s="48" t="s">
        <v>1029</v>
      </c>
      <c r="G729" s="49">
        <v>0</v>
      </c>
      <c r="H729" s="43" t="str">
        <f t="shared" si="32"/>
        <v>YL1</v>
      </c>
      <c r="I729" s="49" t="str">
        <f t="shared" si="29"/>
        <v>1051YL1</v>
      </c>
      <c r="J729" s="49">
        <v>1</v>
      </c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55"/>
      <c r="AO729" s="55"/>
      <c r="AP729" s="55"/>
      <c r="AQ729" s="55"/>
      <c r="AR729" s="55"/>
      <c r="AS729" s="55"/>
      <c r="AT729" s="55"/>
      <c r="AU729" s="55"/>
      <c r="AV729" s="55"/>
      <c r="AW729" s="55"/>
      <c r="AX729" s="55"/>
      <c r="AY729" s="55"/>
      <c r="AZ729" s="55"/>
      <c r="BA729" s="55"/>
      <c r="BB729" s="55"/>
      <c r="BC729" s="55"/>
    </row>
    <row r="730" spans="1:55" ht="24" customHeight="1">
      <c r="A730" s="45">
        <v>1052</v>
      </c>
      <c r="B730" s="61" t="s">
        <v>1030</v>
      </c>
      <c r="C730" s="59" t="s">
        <v>6</v>
      </c>
      <c r="D730" s="48" t="s">
        <v>1031</v>
      </c>
      <c r="E730" s="48" t="s">
        <v>8</v>
      </c>
      <c r="F730" s="48" t="s">
        <v>1032</v>
      </c>
      <c r="G730" s="49">
        <v>0</v>
      </c>
      <c r="H730" s="43" t="str">
        <f t="shared" si="32"/>
        <v>BL1</v>
      </c>
      <c r="I730" s="49" t="str">
        <f t="shared" ref="I730:I734" si="33">_xlfn.CONCAT(A730,H730)</f>
        <v>1052BL1</v>
      </c>
      <c r="J730" s="49">
        <v>1</v>
      </c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  <c r="AS730" s="55"/>
      <c r="AT730" s="55"/>
      <c r="AU730" s="55"/>
      <c r="AV730" s="55"/>
      <c r="AW730" s="55"/>
      <c r="AX730" s="55"/>
      <c r="AY730" s="55"/>
      <c r="AZ730" s="55"/>
      <c r="BA730" s="55"/>
      <c r="BB730" s="55"/>
      <c r="BC730" s="55"/>
    </row>
    <row r="731" spans="1:55" ht="24" customHeight="1">
      <c r="A731" s="45">
        <v>1053</v>
      </c>
      <c r="B731" s="61" t="s">
        <v>1388</v>
      </c>
      <c r="C731" s="59" t="s">
        <v>6</v>
      </c>
      <c r="D731" s="48" t="s">
        <v>1389</v>
      </c>
      <c r="E731" s="48" t="s">
        <v>202</v>
      </c>
      <c r="F731" s="48" t="s">
        <v>1390</v>
      </c>
      <c r="G731" s="49">
        <v>0</v>
      </c>
      <c r="H731" s="43" t="str">
        <f t="shared" si="32"/>
        <v>BL1</v>
      </c>
      <c r="I731" s="49" t="str">
        <f t="shared" si="33"/>
        <v>1053BL1</v>
      </c>
      <c r="J731" s="49">
        <v>0</v>
      </c>
      <c r="K731" s="50" t="s">
        <v>1391</v>
      </c>
      <c r="L731" s="75" t="s">
        <v>1392</v>
      </c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55"/>
      <c r="AO731" s="55"/>
      <c r="AP731" s="55"/>
      <c r="AQ731" s="55"/>
      <c r="AR731" s="55"/>
      <c r="AS731" s="55"/>
      <c r="AT731" s="55"/>
      <c r="AU731" s="55"/>
      <c r="AV731" s="55"/>
      <c r="AW731" s="55"/>
      <c r="AX731" s="55"/>
      <c r="AY731" s="55"/>
      <c r="AZ731" s="55"/>
      <c r="BA731" s="55"/>
      <c r="BB731" s="55"/>
      <c r="BC731" s="55"/>
    </row>
    <row r="732" spans="1:55" ht="24" customHeight="1">
      <c r="A732" s="45">
        <v>1054</v>
      </c>
      <c r="B732" s="61" t="s">
        <v>1025</v>
      </c>
      <c r="C732" s="59" t="s">
        <v>6</v>
      </c>
      <c r="D732" s="48" t="s">
        <v>1026</v>
      </c>
      <c r="E732" s="48" t="s">
        <v>103</v>
      </c>
      <c r="F732" s="48" t="s">
        <v>1027</v>
      </c>
      <c r="G732" s="49">
        <v>0</v>
      </c>
      <c r="H732" s="43" t="str">
        <f t="shared" si="32"/>
        <v>BL1</v>
      </c>
      <c r="I732" s="49" t="str">
        <f t="shared" si="33"/>
        <v>1054BL1</v>
      </c>
      <c r="J732" s="49">
        <v>1</v>
      </c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55"/>
      <c r="AO732" s="55"/>
      <c r="AP732" s="55"/>
      <c r="AQ732" s="55"/>
      <c r="AR732" s="55"/>
      <c r="AS732" s="55"/>
      <c r="AT732" s="55"/>
      <c r="AU732" s="55"/>
      <c r="AV732" s="55"/>
      <c r="AW732" s="55"/>
      <c r="AX732" s="55"/>
      <c r="AY732" s="55"/>
      <c r="AZ732" s="55"/>
      <c r="BA732" s="55"/>
      <c r="BB732" s="55"/>
      <c r="BC732" s="55"/>
    </row>
    <row r="733" spans="1:55" ht="24" customHeight="1">
      <c r="A733" s="45">
        <v>1055</v>
      </c>
      <c r="B733" s="61" t="s">
        <v>1005</v>
      </c>
      <c r="C733" s="59" t="s">
        <v>6</v>
      </c>
      <c r="D733" s="48" t="s">
        <v>1006</v>
      </c>
      <c r="E733" s="48" t="s">
        <v>8</v>
      </c>
      <c r="F733" s="48" t="s">
        <v>1007</v>
      </c>
      <c r="G733" s="49">
        <v>0</v>
      </c>
      <c r="H733" s="43" t="str">
        <f t="shared" si="32"/>
        <v>BL1</v>
      </c>
      <c r="I733" s="49" t="str">
        <f t="shared" si="33"/>
        <v>1055BL1</v>
      </c>
      <c r="J733" s="49">
        <v>2</v>
      </c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55"/>
      <c r="AO733" s="55"/>
      <c r="AP733" s="55"/>
      <c r="AQ733" s="55"/>
      <c r="AR733" s="55"/>
      <c r="AS733" s="55"/>
      <c r="AT733" s="55"/>
      <c r="AU733" s="55"/>
      <c r="AV733" s="55"/>
      <c r="AW733" s="55"/>
      <c r="AX733" s="55"/>
      <c r="AY733" s="55"/>
      <c r="AZ733" s="55"/>
      <c r="BA733" s="55"/>
      <c r="BB733" s="55"/>
      <c r="BC733" s="55"/>
    </row>
    <row r="734" spans="1:55" ht="24" customHeight="1">
      <c r="A734" s="45">
        <v>1056</v>
      </c>
      <c r="B734" s="64" t="s">
        <v>1109</v>
      </c>
      <c r="C734" s="47" t="s">
        <v>9</v>
      </c>
      <c r="D734" s="48" t="s">
        <v>1110</v>
      </c>
      <c r="E734" s="48" t="s">
        <v>140</v>
      </c>
      <c r="F734" s="48" t="s">
        <v>1111</v>
      </c>
      <c r="G734" s="49">
        <v>0</v>
      </c>
      <c r="H734" s="43" t="str">
        <f t="shared" si="32"/>
        <v>YL1</v>
      </c>
      <c r="I734" s="49" t="str">
        <f t="shared" si="33"/>
        <v>1056YL1</v>
      </c>
      <c r="J734" s="49">
        <v>1</v>
      </c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55"/>
      <c r="AO734" s="55"/>
      <c r="AP734" s="55"/>
      <c r="AQ734" s="55"/>
      <c r="AR734" s="55"/>
      <c r="AS734" s="55"/>
      <c r="AT734" s="55"/>
      <c r="AU734" s="55"/>
      <c r="AV734" s="55"/>
      <c r="AW734" s="55"/>
      <c r="AX734" s="55"/>
      <c r="AY734" s="55"/>
      <c r="AZ734" s="55"/>
      <c r="BA734" s="55"/>
      <c r="BB734" s="55"/>
      <c r="BC734" s="55"/>
    </row>
    <row r="735" spans="1:55" ht="24" customHeight="1"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55"/>
      <c r="AO735" s="55"/>
      <c r="AP735" s="55"/>
      <c r="AQ735" s="55"/>
      <c r="AR735" s="55"/>
      <c r="AS735" s="55"/>
      <c r="AT735" s="55"/>
      <c r="AU735" s="55"/>
      <c r="AV735" s="55"/>
      <c r="AW735" s="55"/>
      <c r="AX735" s="55"/>
      <c r="AY735" s="55"/>
      <c r="AZ735" s="55"/>
      <c r="BA735" s="55"/>
      <c r="BB735" s="55"/>
      <c r="BC735" s="55"/>
    </row>
    <row r="736" spans="1:55" ht="24" customHeight="1"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55"/>
      <c r="AO736" s="55"/>
      <c r="AP736" s="55"/>
      <c r="AQ736" s="55"/>
      <c r="AR736" s="55"/>
      <c r="AS736" s="55"/>
      <c r="AT736" s="55"/>
      <c r="AU736" s="55"/>
      <c r="AV736" s="55"/>
      <c r="AW736" s="55"/>
      <c r="AX736" s="55"/>
      <c r="AY736" s="55"/>
      <c r="AZ736" s="55"/>
      <c r="BA736" s="55"/>
      <c r="BB736" s="55"/>
      <c r="BC736" s="55"/>
    </row>
    <row r="737" spans="26:55" ht="24" customHeight="1"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55"/>
      <c r="AO737" s="55"/>
      <c r="AP737" s="55"/>
      <c r="AQ737" s="55"/>
      <c r="AR737" s="55"/>
      <c r="AS737" s="55"/>
      <c r="AT737" s="55"/>
      <c r="AU737" s="55"/>
      <c r="AV737" s="55"/>
      <c r="AW737" s="55"/>
      <c r="AX737" s="55"/>
      <c r="AY737" s="55"/>
      <c r="AZ737" s="55"/>
      <c r="BA737" s="55"/>
      <c r="BB737" s="55"/>
      <c r="BC737" s="55"/>
    </row>
    <row r="738" spans="26:55" ht="24" customHeight="1"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55"/>
      <c r="AO738" s="55"/>
      <c r="AP738" s="55"/>
      <c r="AQ738" s="55"/>
      <c r="AR738" s="55"/>
      <c r="AS738" s="55"/>
      <c r="AT738" s="55"/>
      <c r="AU738" s="55"/>
      <c r="AV738" s="55"/>
      <c r="AW738" s="55"/>
      <c r="AX738" s="55"/>
      <c r="AY738" s="55"/>
      <c r="AZ738" s="55"/>
      <c r="BA738" s="55"/>
      <c r="BB738" s="55"/>
      <c r="BC738" s="55"/>
    </row>
    <row r="739" spans="26:55" ht="24" customHeight="1"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55"/>
      <c r="AO739" s="55"/>
      <c r="AP739" s="55"/>
      <c r="AQ739" s="55"/>
      <c r="AR739" s="55"/>
      <c r="AS739" s="55"/>
      <c r="AT739" s="55"/>
      <c r="AU739" s="55"/>
      <c r="AV739" s="55"/>
      <c r="AW739" s="55"/>
      <c r="AX739" s="55"/>
      <c r="AY739" s="55"/>
      <c r="AZ739" s="55"/>
      <c r="BA739" s="55"/>
      <c r="BB739" s="55"/>
      <c r="BC739" s="55"/>
    </row>
    <row r="740" spans="26:55" ht="24" customHeight="1"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55"/>
      <c r="AO740" s="55"/>
      <c r="AP740" s="55"/>
      <c r="AQ740" s="55"/>
      <c r="AR740" s="55"/>
      <c r="AS740" s="55"/>
      <c r="AT740" s="55"/>
      <c r="AU740" s="55"/>
      <c r="AV740" s="55"/>
      <c r="AW740" s="55"/>
      <c r="AX740" s="55"/>
      <c r="AY740" s="55"/>
      <c r="AZ740" s="55"/>
      <c r="BA740" s="55"/>
      <c r="BB740" s="55"/>
      <c r="BC740" s="55"/>
    </row>
    <row r="741" spans="26:55" ht="24" customHeight="1"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/>
      <c r="AS741" s="55"/>
      <c r="AT741" s="55"/>
      <c r="AU741" s="55"/>
      <c r="AV741" s="55"/>
      <c r="AW741" s="55"/>
      <c r="AX741" s="55"/>
      <c r="AY741" s="55"/>
      <c r="AZ741" s="55"/>
      <c r="BA741" s="55"/>
      <c r="BB741" s="55"/>
      <c r="BC741" s="55"/>
    </row>
    <row r="742" spans="26:55" ht="24" customHeight="1"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  <c r="AS742" s="55"/>
      <c r="AT742" s="55"/>
      <c r="AU742" s="55"/>
      <c r="AV742" s="55"/>
      <c r="AW742" s="55"/>
      <c r="AX742" s="55"/>
      <c r="AY742" s="55"/>
      <c r="AZ742" s="55"/>
      <c r="BA742" s="55"/>
      <c r="BB742" s="55"/>
      <c r="BC742" s="55"/>
    </row>
    <row r="743" spans="26:55" ht="24" customHeight="1"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55"/>
      <c r="AO743" s="55"/>
      <c r="AP743" s="55"/>
      <c r="AQ743" s="55"/>
      <c r="AR743" s="55"/>
      <c r="AS743" s="55"/>
      <c r="AT743" s="55"/>
      <c r="AU743" s="55"/>
      <c r="AV743" s="55"/>
      <c r="AW743" s="55"/>
      <c r="AX743" s="55"/>
      <c r="AY743" s="55"/>
      <c r="AZ743" s="55"/>
      <c r="BA743" s="55"/>
      <c r="BB743" s="55"/>
      <c r="BC743" s="55"/>
    </row>
    <row r="744" spans="26:55" ht="24" customHeight="1"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  <c r="AS744" s="55"/>
      <c r="AT744" s="55"/>
      <c r="AU744" s="55"/>
      <c r="AV744" s="55"/>
      <c r="AW744" s="55"/>
      <c r="AX744" s="55"/>
      <c r="AY744" s="55"/>
      <c r="AZ744" s="55"/>
      <c r="BA744" s="55"/>
      <c r="BB744" s="55"/>
      <c r="BC744" s="55"/>
    </row>
    <row r="745" spans="26:55" ht="24" customHeight="1"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  <c r="AS745" s="55"/>
      <c r="AT745" s="55"/>
      <c r="AU745" s="55"/>
      <c r="AV745" s="55"/>
      <c r="AW745" s="55"/>
      <c r="AX745" s="55"/>
      <c r="AY745" s="55"/>
      <c r="AZ745" s="55"/>
      <c r="BA745" s="55"/>
      <c r="BB745" s="55"/>
      <c r="BC745" s="55"/>
    </row>
    <row r="746" spans="26:55" ht="24" customHeight="1"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/>
      <c r="AS746" s="55"/>
      <c r="AT746" s="55"/>
      <c r="AU746" s="55"/>
      <c r="AV746" s="55"/>
      <c r="AW746" s="55"/>
      <c r="AX746" s="55"/>
      <c r="AY746" s="55"/>
      <c r="AZ746" s="55"/>
      <c r="BA746" s="55"/>
      <c r="BB746" s="55"/>
      <c r="BC746" s="55"/>
    </row>
    <row r="747" spans="26:55" ht="24" customHeight="1"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  <c r="AS747" s="55"/>
      <c r="AT747" s="55"/>
      <c r="AU747" s="55"/>
      <c r="AV747" s="55"/>
      <c r="AW747" s="55"/>
      <c r="AX747" s="55"/>
      <c r="AY747" s="55"/>
      <c r="AZ747" s="55"/>
      <c r="BA747" s="55"/>
      <c r="BB747" s="55"/>
      <c r="BC747" s="55"/>
    </row>
    <row r="748" spans="26:55" ht="24" customHeight="1"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/>
      <c r="AS748" s="55"/>
      <c r="AT748" s="55"/>
      <c r="AU748" s="55"/>
      <c r="AV748" s="55"/>
      <c r="AW748" s="55"/>
      <c r="AX748" s="55"/>
      <c r="AY748" s="55"/>
      <c r="AZ748" s="55"/>
      <c r="BA748" s="55"/>
      <c r="BB748" s="55"/>
      <c r="BC748" s="55"/>
    </row>
    <row r="749" spans="26:55" ht="24" customHeight="1"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55"/>
      <c r="AO749" s="55"/>
      <c r="AP749" s="55"/>
      <c r="AQ749" s="55"/>
      <c r="AR749" s="55"/>
      <c r="AS749" s="55"/>
      <c r="AT749" s="55"/>
      <c r="AU749" s="55"/>
      <c r="AV749" s="55"/>
      <c r="AW749" s="55"/>
      <c r="AX749" s="55"/>
      <c r="AY749" s="55"/>
      <c r="AZ749" s="55"/>
      <c r="BA749" s="55"/>
      <c r="BB749" s="55"/>
      <c r="BC749" s="55"/>
    </row>
    <row r="750" spans="26:55" ht="24" customHeight="1"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55"/>
      <c r="AO750" s="55"/>
      <c r="AP750" s="55"/>
      <c r="AQ750" s="55"/>
      <c r="AR750" s="55"/>
      <c r="AS750" s="55"/>
      <c r="AT750" s="55"/>
      <c r="AU750" s="55"/>
      <c r="AV750" s="55"/>
      <c r="AW750" s="55"/>
      <c r="AX750" s="55"/>
      <c r="AY750" s="55"/>
      <c r="AZ750" s="55"/>
      <c r="BA750" s="55"/>
      <c r="BB750" s="55"/>
      <c r="BC750" s="55"/>
    </row>
    <row r="751" spans="26:55" ht="24" customHeight="1"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55"/>
      <c r="AO751" s="55"/>
      <c r="AP751" s="55"/>
      <c r="AQ751" s="55"/>
      <c r="AR751" s="55"/>
      <c r="AS751" s="55"/>
      <c r="AT751" s="55"/>
      <c r="AU751" s="55"/>
      <c r="AV751" s="55"/>
      <c r="AW751" s="55"/>
      <c r="AX751" s="55"/>
      <c r="AY751" s="55"/>
      <c r="AZ751" s="55"/>
      <c r="BA751" s="55"/>
      <c r="BB751" s="55"/>
      <c r="BC751" s="55"/>
    </row>
    <row r="752" spans="26:55" ht="24" customHeight="1"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55"/>
      <c r="AO752" s="55"/>
      <c r="AP752" s="55"/>
      <c r="AQ752" s="55"/>
      <c r="AR752" s="55"/>
      <c r="AS752" s="55"/>
      <c r="AT752" s="55"/>
      <c r="AU752" s="55"/>
      <c r="AV752" s="55"/>
      <c r="AW752" s="55"/>
      <c r="AX752" s="55"/>
      <c r="AY752" s="55"/>
      <c r="AZ752" s="55"/>
      <c r="BA752" s="55"/>
      <c r="BB752" s="55"/>
      <c r="BC752" s="55"/>
    </row>
    <row r="753" spans="26:55" ht="24" customHeight="1"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55"/>
      <c r="AO753" s="55"/>
      <c r="AP753" s="55"/>
      <c r="AQ753" s="55"/>
      <c r="AR753" s="55"/>
      <c r="AS753" s="55"/>
      <c r="AT753" s="55"/>
      <c r="AU753" s="55"/>
      <c r="AV753" s="55"/>
      <c r="AW753" s="55"/>
      <c r="AX753" s="55"/>
      <c r="AY753" s="55"/>
      <c r="AZ753" s="55"/>
      <c r="BA753" s="55"/>
      <c r="BB753" s="55"/>
      <c r="BC753" s="55"/>
    </row>
    <row r="754" spans="26:55" ht="24" customHeight="1"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55"/>
      <c r="AO754" s="55"/>
      <c r="AP754" s="55"/>
      <c r="AQ754" s="55"/>
      <c r="AR754" s="55"/>
      <c r="AS754" s="55"/>
      <c r="AT754" s="55"/>
      <c r="AU754" s="55"/>
      <c r="AV754" s="55"/>
      <c r="AW754" s="55"/>
      <c r="AX754" s="55"/>
      <c r="AY754" s="55"/>
      <c r="AZ754" s="55"/>
      <c r="BA754" s="55"/>
      <c r="BB754" s="55"/>
      <c r="BC754" s="55"/>
    </row>
    <row r="755" spans="26:55" ht="24" customHeight="1"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  <c r="AS755" s="55"/>
      <c r="AT755" s="55"/>
      <c r="AU755" s="55"/>
      <c r="AV755" s="55"/>
      <c r="AW755" s="55"/>
      <c r="AX755" s="55"/>
      <c r="AY755" s="55"/>
      <c r="AZ755" s="55"/>
      <c r="BA755" s="55"/>
      <c r="BB755" s="55"/>
      <c r="BC755" s="55"/>
    </row>
    <row r="756" spans="26:55" ht="24" customHeight="1"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55"/>
      <c r="AO756" s="55"/>
      <c r="AP756" s="55"/>
      <c r="AQ756" s="55"/>
      <c r="AR756" s="55"/>
      <c r="AS756" s="55"/>
      <c r="AT756" s="55"/>
      <c r="AU756" s="55"/>
      <c r="AV756" s="55"/>
      <c r="AW756" s="55"/>
      <c r="AX756" s="55"/>
      <c r="AY756" s="55"/>
      <c r="AZ756" s="55"/>
      <c r="BA756" s="55"/>
      <c r="BB756" s="55"/>
      <c r="BC756" s="55"/>
    </row>
    <row r="757" spans="26:55" ht="24" customHeight="1"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55"/>
      <c r="AO757" s="55"/>
      <c r="AP757" s="55"/>
      <c r="AQ757" s="55"/>
      <c r="AR757" s="55"/>
      <c r="AS757" s="55"/>
      <c r="AT757" s="55"/>
      <c r="AU757" s="55"/>
      <c r="AV757" s="55"/>
      <c r="AW757" s="55"/>
      <c r="AX757" s="55"/>
      <c r="AY757" s="55"/>
      <c r="AZ757" s="55"/>
      <c r="BA757" s="55"/>
      <c r="BB757" s="55"/>
      <c r="BC757" s="55"/>
    </row>
    <row r="758" spans="26:55" ht="24" customHeight="1"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55"/>
      <c r="AO758" s="55"/>
      <c r="AP758" s="55"/>
      <c r="AQ758" s="55"/>
      <c r="AR758" s="55"/>
      <c r="AS758" s="55"/>
      <c r="AT758" s="55"/>
      <c r="AU758" s="55"/>
      <c r="AV758" s="55"/>
      <c r="AW758" s="55"/>
      <c r="AX758" s="55"/>
      <c r="AY758" s="55"/>
      <c r="AZ758" s="55"/>
      <c r="BA758" s="55"/>
      <c r="BB758" s="55"/>
      <c r="BC758" s="55"/>
    </row>
    <row r="759" spans="26:55" ht="24" customHeight="1"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55"/>
      <c r="AO759" s="55"/>
      <c r="AP759" s="55"/>
      <c r="AQ759" s="55"/>
      <c r="AR759" s="55"/>
      <c r="AS759" s="55"/>
      <c r="AT759" s="55"/>
      <c r="AU759" s="55"/>
      <c r="AV759" s="55"/>
      <c r="AW759" s="55"/>
      <c r="AX759" s="55"/>
      <c r="AY759" s="55"/>
      <c r="AZ759" s="55"/>
      <c r="BA759" s="55"/>
      <c r="BB759" s="55"/>
      <c r="BC759" s="55"/>
    </row>
    <row r="760" spans="26:55" ht="24" customHeight="1"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  <c r="AX760" s="55"/>
      <c r="AY760" s="55"/>
      <c r="AZ760" s="55"/>
      <c r="BA760" s="55"/>
      <c r="BB760" s="55"/>
      <c r="BC760" s="55"/>
    </row>
    <row r="761" spans="26:55" ht="24" customHeight="1"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  <c r="AS761" s="55"/>
      <c r="AT761" s="55"/>
      <c r="AU761" s="55"/>
      <c r="AV761" s="55"/>
      <c r="AW761" s="55"/>
      <c r="AX761" s="55"/>
      <c r="AY761" s="55"/>
      <c r="AZ761" s="55"/>
      <c r="BA761" s="55"/>
      <c r="BB761" s="55"/>
      <c r="BC761" s="55"/>
    </row>
    <row r="762" spans="26:55" ht="24" customHeight="1"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55"/>
      <c r="AO762" s="55"/>
      <c r="AP762" s="55"/>
      <c r="AQ762" s="55"/>
      <c r="AR762" s="55"/>
      <c r="AS762" s="55"/>
      <c r="AT762" s="55"/>
      <c r="AU762" s="55"/>
      <c r="AV762" s="55"/>
      <c r="AW762" s="55"/>
      <c r="AX762" s="55"/>
      <c r="AY762" s="55"/>
      <c r="AZ762" s="55"/>
      <c r="BA762" s="55"/>
      <c r="BB762" s="55"/>
      <c r="BC762" s="55"/>
    </row>
    <row r="763" spans="26:55" ht="24" customHeight="1"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55"/>
      <c r="AO763" s="55"/>
      <c r="AP763" s="55"/>
      <c r="AQ763" s="55"/>
      <c r="AR763" s="55"/>
      <c r="AS763" s="55"/>
      <c r="AT763" s="55"/>
      <c r="AU763" s="55"/>
      <c r="AV763" s="55"/>
      <c r="AW763" s="55"/>
      <c r="AX763" s="55"/>
      <c r="AY763" s="55"/>
      <c r="AZ763" s="55"/>
      <c r="BA763" s="55"/>
      <c r="BB763" s="55"/>
      <c r="BC763" s="55"/>
    </row>
    <row r="764" spans="26:55" ht="24" customHeight="1"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55"/>
      <c r="AO764" s="55"/>
      <c r="AP764" s="55"/>
      <c r="AQ764" s="55"/>
      <c r="AR764" s="55"/>
      <c r="AS764" s="55"/>
      <c r="AT764" s="55"/>
      <c r="AU764" s="55"/>
      <c r="AV764" s="55"/>
      <c r="AW764" s="55"/>
      <c r="AX764" s="55"/>
      <c r="AY764" s="55"/>
      <c r="AZ764" s="55"/>
      <c r="BA764" s="55"/>
      <c r="BB764" s="55"/>
      <c r="BC764" s="55"/>
    </row>
    <row r="765" spans="26:55" ht="24" customHeight="1"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55"/>
      <c r="AO765" s="55"/>
      <c r="AP765" s="55"/>
      <c r="AQ765" s="55"/>
      <c r="AR765" s="55"/>
      <c r="AS765" s="55"/>
      <c r="AT765" s="55"/>
      <c r="AU765" s="55"/>
      <c r="AV765" s="55"/>
      <c r="AW765" s="55"/>
      <c r="AX765" s="55"/>
      <c r="AY765" s="55"/>
      <c r="AZ765" s="55"/>
      <c r="BA765" s="55"/>
      <c r="BB765" s="55"/>
      <c r="BC765" s="55"/>
    </row>
    <row r="766" spans="26:55" ht="24" customHeight="1"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55"/>
      <c r="AO766" s="55"/>
      <c r="AP766" s="55"/>
      <c r="AQ766" s="55"/>
      <c r="AR766" s="55"/>
      <c r="AS766" s="55"/>
      <c r="AT766" s="55"/>
      <c r="AU766" s="55"/>
      <c r="AV766" s="55"/>
      <c r="AW766" s="55"/>
      <c r="AX766" s="55"/>
      <c r="AY766" s="55"/>
      <c r="AZ766" s="55"/>
      <c r="BA766" s="55"/>
      <c r="BB766" s="55"/>
      <c r="BC766" s="55"/>
    </row>
    <row r="767" spans="26:55" ht="24" customHeight="1"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55"/>
      <c r="AO767" s="55"/>
      <c r="AP767" s="55"/>
      <c r="AQ767" s="55"/>
      <c r="AR767" s="55"/>
      <c r="AS767" s="55"/>
      <c r="AT767" s="55"/>
      <c r="AU767" s="55"/>
      <c r="AV767" s="55"/>
      <c r="AW767" s="55"/>
      <c r="AX767" s="55"/>
      <c r="AY767" s="55"/>
      <c r="AZ767" s="55"/>
      <c r="BA767" s="55"/>
      <c r="BB767" s="55"/>
      <c r="BC767" s="55"/>
    </row>
    <row r="768" spans="26:55" ht="24" customHeight="1"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55"/>
      <c r="AO768" s="55"/>
      <c r="AP768" s="55"/>
      <c r="AQ768" s="55"/>
      <c r="AR768" s="55"/>
      <c r="AS768" s="55"/>
      <c r="AT768" s="55"/>
      <c r="AU768" s="55"/>
      <c r="AV768" s="55"/>
      <c r="AW768" s="55"/>
      <c r="AX768" s="55"/>
      <c r="AY768" s="55"/>
      <c r="AZ768" s="55"/>
      <c r="BA768" s="55"/>
      <c r="BB768" s="55"/>
      <c r="BC768" s="55"/>
    </row>
    <row r="769" spans="26:55" ht="24" customHeight="1"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55"/>
      <c r="AO769" s="55"/>
      <c r="AP769" s="55"/>
      <c r="AQ769" s="55"/>
      <c r="AR769" s="55"/>
      <c r="AS769" s="55"/>
      <c r="AT769" s="55"/>
      <c r="AU769" s="55"/>
      <c r="AV769" s="55"/>
      <c r="AW769" s="55"/>
      <c r="AX769" s="55"/>
      <c r="AY769" s="55"/>
      <c r="AZ769" s="55"/>
      <c r="BA769" s="55"/>
      <c r="BB769" s="55"/>
      <c r="BC769" s="55"/>
    </row>
    <row r="770" spans="26:55" ht="24" customHeight="1"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55"/>
      <c r="AO770" s="55"/>
      <c r="AP770" s="55"/>
      <c r="AQ770" s="55"/>
      <c r="AR770" s="55"/>
      <c r="AS770" s="55"/>
      <c r="AT770" s="55"/>
      <c r="AU770" s="55"/>
      <c r="AV770" s="55"/>
      <c r="AW770" s="55"/>
      <c r="AX770" s="55"/>
      <c r="AY770" s="55"/>
      <c r="AZ770" s="55"/>
      <c r="BA770" s="55"/>
      <c r="BB770" s="55"/>
      <c r="BC770" s="55"/>
    </row>
    <row r="771" spans="26:55" ht="24" customHeight="1"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55"/>
      <c r="AO771" s="55"/>
      <c r="AP771" s="55"/>
      <c r="AQ771" s="55"/>
      <c r="AR771" s="55"/>
      <c r="AS771" s="55"/>
      <c r="AT771" s="55"/>
      <c r="AU771" s="55"/>
      <c r="AV771" s="55"/>
      <c r="AW771" s="55"/>
      <c r="AX771" s="55"/>
      <c r="AY771" s="55"/>
      <c r="AZ771" s="55"/>
      <c r="BA771" s="55"/>
      <c r="BB771" s="55"/>
      <c r="BC771" s="55"/>
    </row>
    <row r="772" spans="26:55" ht="24" customHeight="1"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55"/>
      <c r="AO772" s="55"/>
      <c r="AP772" s="55"/>
      <c r="AQ772" s="55"/>
      <c r="AR772" s="55"/>
      <c r="AS772" s="55"/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</row>
    <row r="773" spans="26:55" ht="24" customHeight="1"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55"/>
      <c r="AO773" s="55"/>
      <c r="AP773" s="55"/>
      <c r="AQ773" s="55"/>
      <c r="AR773" s="55"/>
      <c r="AS773" s="55"/>
      <c r="AT773" s="55"/>
      <c r="AU773" s="55"/>
      <c r="AV773" s="55"/>
      <c r="AW773" s="55"/>
      <c r="AX773" s="55"/>
      <c r="AY773" s="55"/>
      <c r="AZ773" s="55"/>
      <c r="BA773" s="55"/>
      <c r="BB773" s="55"/>
      <c r="BC773" s="55"/>
    </row>
    <row r="774" spans="26:55" ht="24" customHeight="1"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55"/>
      <c r="AO774" s="55"/>
      <c r="AP774" s="55"/>
      <c r="AQ774" s="55"/>
      <c r="AR774" s="55"/>
      <c r="AS774" s="55"/>
      <c r="AT774" s="55"/>
      <c r="AU774" s="55"/>
      <c r="AV774" s="55"/>
      <c r="AW774" s="55"/>
      <c r="AX774" s="55"/>
      <c r="AY774" s="55"/>
      <c r="AZ774" s="55"/>
      <c r="BA774" s="55"/>
      <c r="BB774" s="55"/>
      <c r="BC774" s="55"/>
    </row>
    <row r="775" spans="26:55" ht="24" customHeight="1"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55"/>
      <c r="AO775" s="55"/>
      <c r="AP775" s="55"/>
      <c r="AQ775" s="55"/>
      <c r="AR775" s="55"/>
      <c r="AS775" s="55"/>
      <c r="AT775" s="55"/>
      <c r="AU775" s="55"/>
      <c r="AV775" s="55"/>
      <c r="AW775" s="55"/>
      <c r="AX775" s="55"/>
      <c r="AY775" s="55"/>
      <c r="AZ775" s="55"/>
      <c r="BA775" s="55"/>
      <c r="BB775" s="55"/>
      <c r="BC775" s="55"/>
    </row>
    <row r="776" spans="26:55" ht="24" customHeight="1"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55"/>
      <c r="AO776" s="55"/>
      <c r="AP776" s="55"/>
      <c r="AQ776" s="55"/>
      <c r="AR776" s="55"/>
      <c r="AS776" s="55"/>
      <c r="AT776" s="55"/>
      <c r="AU776" s="55"/>
      <c r="AV776" s="55"/>
      <c r="AW776" s="55"/>
      <c r="AX776" s="55"/>
      <c r="AY776" s="55"/>
      <c r="AZ776" s="55"/>
      <c r="BA776" s="55"/>
      <c r="BB776" s="55"/>
      <c r="BC776" s="55"/>
    </row>
    <row r="777" spans="26:55" ht="24" customHeight="1"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</row>
    <row r="778" spans="26:55" ht="24" customHeight="1"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55"/>
      <c r="AO778" s="55"/>
      <c r="AP778" s="55"/>
      <c r="AQ778" s="55"/>
      <c r="AR778" s="55"/>
      <c r="AS778" s="55"/>
      <c r="AT778" s="55"/>
      <c r="AU778" s="55"/>
      <c r="AV778" s="55"/>
      <c r="AW778" s="55"/>
      <c r="AX778" s="55"/>
      <c r="AY778" s="55"/>
      <c r="AZ778" s="55"/>
      <c r="BA778" s="55"/>
      <c r="BB778" s="55"/>
      <c r="BC778" s="55"/>
    </row>
    <row r="779" spans="26:55" ht="24" customHeight="1"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55"/>
      <c r="AO779" s="55"/>
      <c r="AP779" s="55"/>
      <c r="AQ779" s="55"/>
      <c r="AR779" s="55"/>
      <c r="AS779" s="55"/>
      <c r="AT779" s="55"/>
      <c r="AU779" s="55"/>
      <c r="AV779" s="55"/>
      <c r="AW779" s="55"/>
      <c r="AX779" s="55"/>
      <c r="AY779" s="55"/>
      <c r="AZ779" s="55"/>
      <c r="BA779" s="55"/>
      <c r="BB779" s="55"/>
      <c r="BC779" s="55"/>
    </row>
    <row r="780" spans="26:55" ht="24" customHeight="1"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55"/>
      <c r="AO780" s="55"/>
      <c r="AP780" s="55"/>
      <c r="AQ780" s="55"/>
      <c r="AR780" s="55"/>
      <c r="AS780" s="55"/>
      <c r="AT780" s="55"/>
      <c r="AU780" s="55"/>
      <c r="AV780" s="55"/>
      <c r="AW780" s="55"/>
      <c r="AX780" s="55"/>
      <c r="AY780" s="55"/>
      <c r="AZ780" s="55"/>
      <c r="BA780" s="55"/>
      <c r="BB780" s="55"/>
      <c r="BC780" s="55"/>
    </row>
    <row r="781" spans="26:55" ht="24" customHeight="1"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55"/>
      <c r="AO781" s="55"/>
      <c r="AP781" s="55"/>
      <c r="AQ781" s="55"/>
      <c r="AR781" s="55"/>
      <c r="AS781" s="55"/>
      <c r="AT781" s="55"/>
      <c r="AU781" s="55"/>
      <c r="AV781" s="55"/>
      <c r="AW781" s="55"/>
      <c r="AX781" s="55"/>
      <c r="AY781" s="55"/>
      <c r="AZ781" s="55"/>
      <c r="BA781" s="55"/>
      <c r="BB781" s="55"/>
      <c r="BC781" s="55"/>
    </row>
    <row r="782" spans="26:55" ht="24" customHeight="1"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55"/>
      <c r="AO782" s="55"/>
      <c r="AP782" s="55"/>
      <c r="AQ782" s="55"/>
      <c r="AR782" s="55"/>
      <c r="AS782" s="55"/>
      <c r="AT782" s="55"/>
      <c r="AU782" s="55"/>
      <c r="AV782" s="55"/>
      <c r="AW782" s="55"/>
      <c r="AX782" s="55"/>
      <c r="AY782" s="55"/>
      <c r="AZ782" s="55"/>
      <c r="BA782" s="55"/>
      <c r="BB782" s="55"/>
      <c r="BC782" s="55"/>
    </row>
    <row r="783" spans="26:55" ht="24" customHeight="1"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55"/>
      <c r="AO783" s="55"/>
      <c r="AP783" s="55"/>
      <c r="AQ783" s="55"/>
      <c r="AR783" s="55"/>
      <c r="AS783" s="55"/>
      <c r="AT783" s="55"/>
      <c r="AU783" s="55"/>
      <c r="AV783" s="55"/>
      <c r="AW783" s="55"/>
      <c r="AX783" s="55"/>
      <c r="AY783" s="55"/>
      <c r="AZ783" s="55"/>
      <c r="BA783" s="55"/>
      <c r="BB783" s="55"/>
      <c r="BC783" s="55"/>
    </row>
    <row r="784" spans="26:55" ht="24" customHeight="1"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55"/>
      <c r="AO784" s="55"/>
      <c r="AP784" s="55"/>
      <c r="AQ784" s="55"/>
      <c r="AR784" s="55"/>
      <c r="AS784" s="55"/>
      <c r="AT784" s="55"/>
      <c r="AU784" s="55"/>
      <c r="AV784" s="55"/>
      <c r="AW784" s="55"/>
      <c r="AX784" s="55"/>
      <c r="AY784" s="55"/>
      <c r="AZ784" s="55"/>
      <c r="BA784" s="55"/>
      <c r="BB784" s="55"/>
      <c r="BC784" s="55"/>
    </row>
    <row r="785" spans="26:55" ht="24" customHeight="1"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55"/>
      <c r="AO785" s="55"/>
      <c r="AP785" s="55"/>
      <c r="AQ785" s="55"/>
      <c r="AR785" s="55"/>
      <c r="AS785" s="55"/>
      <c r="AT785" s="55"/>
      <c r="AU785" s="55"/>
      <c r="AV785" s="55"/>
      <c r="AW785" s="55"/>
      <c r="AX785" s="55"/>
      <c r="AY785" s="55"/>
      <c r="AZ785" s="55"/>
      <c r="BA785" s="55"/>
      <c r="BB785" s="55"/>
      <c r="BC785" s="55"/>
    </row>
    <row r="786" spans="26:55" ht="24" customHeight="1"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55"/>
      <c r="AO786" s="55"/>
      <c r="AP786" s="55"/>
      <c r="AQ786" s="55"/>
      <c r="AR786" s="55"/>
      <c r="AS786" s="55"/>
      <c r="AT786" s="55"/>
      <c r="AU786" s="55"/>
      <c r="AV786" s="55"/>
      <c r="AW786" s="55"/>
      <c r="AX786" s="55"/>
      <c r="AY786" s="55"/>
      <c r="AZ786" s="55"/>
      <c r="BA786" s="55"/>
      <c r="BB786" s="55"/>
      <c r="BC786" s="55"/>
    </row>
    <row r="787" spans="26:55" ht="24" customHeight="1"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55"/>
      <c r="AO787" s="55"/>
      <c r="AP787" s="55"/>
      <c r="AQ787" s="55"/>
      <c r="AR787" s="55"/>
      <c r="AS787" s="55"/>
      <c r="AT787" s="55"/>
      <c r="AU787" s="55"/>
      <c r="AV787" s="55"/>
      <c r="AW787" s="55"/>
      <c r="AX787" s="55"/>
      <c r="AY787" s="55"/>
      <c r="AZ787" s="55"/>
      <c r="BA787" s="55"/>
      <c r="BB787" s="55"/>
      <c r="BC787" s="55"/>
    </row>
    <row r="788" spans="26:55" ht="24" customHeight="1"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55"/>
      <c r="AO788" s="55"/>
      <c r="AP788" s="55"/>
      <c r="AQ788" s="55"/>
      <c r="AR788" s="55"/>
      <c r="AS788" s="55"/>
      <c r="AT788" s="55"/>
      <c r="AU788" s="55"/>
      <c r="AV788" s="55"/>
      <c r="AW788" s="55"/>
      <c r="AX788" s="55"/>
      <c r="AY788" s="55"/>
      <c r="AZ788" s="55"/>
      <c r="BA788" s="55"/>
      <c r="BB788" s="55"/>
      <c r="BC788" s="55"/>
    </row>
    <row r="789" spans="26:55" ht="24" customHeight="1"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55"/>
      <c r="AO789" s="55"/>
      <c r="AP789" s="55"/>
      <c r="AQ789" s="55"/>
      <c r="AR789" s="55"/>
      <c r="AS789" s="55"/>
      <c r="AT789" s="55"/>
      <c r="AU789" s="55"/>
      <c r="AV789" s="55"/>
      <c r="AW789" s="55"/>
      <c r="AX789" s="55"/>
      <c r="AY789" s="55"/>
      <c r="AZ789" s="55"/>
      <c r="BA789" s="55"/>
      <c r="BB789" s="55"/>
      <c r="BC789" s="55"/>
    </row>
    <row r="790" spans="26:55" ht="24" customHeight="1"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55"/>
      <c r="AO790" s="55"/>
      <c r="AP790" s="55"/>
      <c r="AQ790" s="55"/>
      <c r="AR790" s="55"/>
      <c r="AS790" s="55"/>
      <c r="AT790" s="55"/>
      <c r="AU790" s="55"/>
      <c r="AV790" s="55"/>
      <c r="AW790" s="55"/>
      <c r="AX790" s="55"/>
      <c r="AY790" s="55"/>
      <c r="AZ790" s="55"/>
      <c r="BA790" s="55"/>
      <c r="BB790" s="55"/>
      <c r="BC790" s="55"/>
    </row>
    <row r="791" spans="26:55" ht="24" customHeight="1"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55"/>
      <c r="AO791" s="55"/>
      <c r="AP791" s="55"/>
      <c r="AQ791" s="55"/>
      <c r="AR791" s="55"/>
      <c r="AS791" s="55"/>
      <c r="AT791" s="55"/>
      <c r="AU791" s="55"/>
      <c r="AV791" s="55"/>
      <c r="AW791" s="55"/>
      <c r="AX791" s="55"/>
      <c r="AY791" s="55"/>
      <c r="AZ791" s="55"/>
      <c r="BA791" s="55"/>
      <c r="BB791" s="55"/>
      <c r="BC791" s="55"/>
    </row>
    <row r="792" spans="26:55" ht="24" customHeight="1"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55"/>
      <c r="AO792" s="55"/>
      <c r="AP792" s="55"/>
      <c r="AQ792" s="55"/>
      <c r="AR792" s="55"/>
      <c r="AS792" s="55"/>
      <c r="AT792" s="55"/>
      <c r="AU792" s="55"/>
      <c r="AV792" s="55"/>
      <c r="AW792" s="55"/>
      <c r="AX792" s="55"/>
      <c r="AY792" s="55"/>
      <c r="AZ792" s="55"/>
      <c r="BA792" s="55"/>
      <c r="BB792" s="55"/>
      <c r="BC792" s="55"/>
    </row>
    <row r="793" spans="26:55" ht="24" customHeight="1"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55"/>
      <c r="AO793" s="55"/>
      <c r="AP793" s="55"/>
      <c r="AQ793" s="55"/>
      <c r="AR793" s="55"/>
      <c r="AS793" s="55"/>
      <c r="AT793" s="55"/>
      <c r="AU793" s="55"/>
      <c r="AV793" s="55"/>
      <c r="AW793" s="55"/>
      <c r="AX793" s="55"/>
      <c r="AY793" s="55"/>
      <c r="AZ793" s="55"/>
      <c r="BA793" s="55"/>
      <c r="BB793" s="55"/>
      <c r="BC793" s="55"/>
    </row>
    <row r="794" spans="26:55" ht="24" customHeight="1"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55"/>
      <c r="AO794" s="55"/>
      <c r="AP794" s="55"/>
      <c r="AQ794" s="55"/>
      <c r="AR794" s="55"/>
      <c r="AS794" s="55"/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</row>
    <row r="795" spans="26:55" ht="24" customHeight="1"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55"/>
      <c r="AO795" s="55"/>
      <c r="AP795" s="55"/>
      <c r="AQ795" s="55"/>
      <c r="AR795" s="55"/>
      <c r="AS795" s="55"/>
      <c r="AT795" s="55"/>
      <c r="AU795" s="55"/>
      <c r="AV795" s="55"/>
      <c r="AW795" s="55"/>
      <c r="AX795" s="55"/>
      <c r="AY795" s="55"/>
      <c r="AZ795" s="55"/>
      <c r="BA795" s="55"/>
      <c r="BB795" s="55"/>
      <c r="BC795" s="55"/>
    </row>
    <row r="796" spans="26:55" ht="24" customHeight="1"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55"/>
      <c r="AO796" s="55"/>
      <c r="AP796" s="55"/>
      <c r="AQ796" s="55"/>
      <c r="AR796" s="55"/>
      <c r="AS796" s="55"/>
      <c r="AT796" s="55"/>
      <c r="AU796" s="55"/>
      <c r="AV796" s="55"/>
      <c r="AW796" s="55"/>
      <c r="AX796" s="55"/>
      <c r="AY796" s="55"/>
      <c r="AZ796" s="55"/>
      <c r="BA796" s="55"/>
      <c r="BB796" s="55"/>
      <c r="BC796" s="55"/>
    </row>
    <row r="797" spans="26:55" ht="24" customHeight="1"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55"/>
      <c r="AO797" s="55"/>
      <c r="AP797" s="55"/>
      <c r="AQ797" s="55"/>
      <c r="AR797" s="55"/>
      <c r="AS797" s="55"/>
      <c r="AT797" s="55"/>
      <c r="AU797" s="55"/>
      <c r="AV797" s="55"/>
      <c r="AW797" s="55"/>
      <c r="AX797" s="55"/>
      <c r="AY797" s="55"/>
      <c r="AZ797" s="55"/>
      <c r="BA797" s="55"/>
      <c r="BB797" s="55"/>
      <c r="BC797" s="55"/>
    </row>
    <row r="798" spans="26:55" ht="24" customHeight="1"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55"/>
      <c r="AO798" s="55"/>
      <c r="AP798" s="55"/>
      <c r="AQ798" s="55"/>
      <c r="AR798" s="55"/>
      <c r="AS798" s="55"/>
      <c r="AT798" s="55"/>
      <c r="AU798" s="55"/>
      <c r="AV798" s="55"/>
      <c r="AW798" s="55"/>
      <c r="AX798" s="55"/>
      <c r="AY798" s="55"/>
      <c r="AZ798" s="55"/>
      <c r="BA798" s="55"/>
      <c r="BB798" s="55"/>
      <c r="BC798" s="55"/>
    </row>
    <row r="799" spans="26:55" ht="24" customHeight="1"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55"/>
      <c r="AO799" s="55"/>
      <c r="AP799" s="55"/>
      <c r="AQ799" s="55"/>
      <c r="AR799" s="55"/>
      <c r="AS799" s="55"/>
      <c r="AT799" s="55"/>
      <c r="AU799" s="55"/>
      <c r="AV799" s="55"/>
      <c r="AW799" s="55"/>
      <c r="AX799" s="55"/>
      <c r="AY799" s="55"/>
      <c r="AZ799" s="55"/>
      <c r="BA799" s="55"/>
      <c r="BB799" s="55"/>
      <c r="BC799" s="55"/>
    </row>
    <row r="800" spans="26:55" ht="24" customHeight="1"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55"/>
      <c r="AO800" s="55"/>
      <c r="AP800" s="55"/>
      <c r="AQ800" s="55"/>
      <c r="AR800" s="55"/>
      <c r="AS800" s="55"/>
      <c r="AT800" s="55"/>
      <c r="AU800" s="55"/>
      <c r="AV800" s="55"/>
      <c r="AW800" s="55"/>
      <c r="AX800" s="55"/>
      <c r="AY800" s="55"/>
      <c r="AZ800" s="55"/>
      <c r="BA800" s="55"/>
      <c r="BB800" s="55"/>
      <c r="BC800" s="55"/>
    </row>
    <row r="801" spans="26:55" ht="24" customHeight="1"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55"/>
      <c r="AO801" s="55"/>
      <c r="AP801" s="55"/>
      <c r="AQ801" s="55"/>
      <c r="AR801" s="55"/>
      <c r="AS801" s="55"/>
      <c r="AT801" s="55"/>
      <c r="AU801" s="55"/>
      <c r="AV801" s="55"/>
      <c r="AW801" s="55"/>
      <c r="AX801" s="55"/>
      <c r="AY801" s="55"/>
      <c r="AZ801" s="55"/>
      <c r="BA801" s="55"/>
      <c r="BB801" s="55"/>
      <c r="BC801" s="55"/>
    </row>
    <row r="802" spans="26:55" ht="24" customHeight="1"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55"/>
      <c r="AO802" s="55"/>
      <c r="AP802" s="55"/>
      <c r="AQ802" s="55"/>
      <c r="AR802" s="55"/>
      <c r="AS802" s="55"/>
      <c r="AT802" s="55"/>
      <c r="AU802" s="55"/>
      <c r="AV802" s="55"/>
      <c r="AW802" s="55"/>
      <c r="AX802" s="55"/>
      <c r="AY802" s="55"/>
      <c r="AZ802" s="55"/>
      <c r="BA802" s="55"/>
      <c r="BB802" s="55"/>
      <c r="BC802" s="55"/>
    </row>
    <row r="803" spans="26:55" ht="24" customHeight="1"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55"/>
      <c r="AO803" s="55"/>
      <c r="AP803" s="55"/>
      <c r="AQ803" s="55"/>
      <c r="AR803" s="55"/>
      <c r="AS803" s="55"/>
      <c r="AT803" s="55"/>
      <c r="AU803" s="55"/>
      <c r="AV803" s="55"/>
      <c r="AW803" s="55"/>
      <c r="AX803" s="55"/>
      <c r="AY803" s="55"/>
      <c r="AZ803" s="55"/>
      <c r="BA803" s="55"/>
      <c r="BB803" s="55"/>
      <c r="BC803" s="55"/>
    </row>
    <row r="804" spans="26:55" ht="24" customHeight="1"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55"/>
      <c r="AO804" s="55"/>
      <c r="AP804" s="55"/>
      <c r="AQ804" s="55"/>
      <c r="AR804" s="55"/>
      <c r="AS804" s="55"/>
      <c r="AT804" s="55"/>
      <c r="AU804" s="55"/>
      <c r="AV804" s="55"/>
      <c r="AW804" s="55"/>
      <c r="AX804" s="55"/>
      <c r="AY804" s="55"/>
      <c r="AZ804" s="55"/>
      <c r="BA804" s="55"/>
      <c r="BB804" s="55"/>
      <c r="BC804" s="55"/>
    </row>
    <row r="805" spans="26:55" ht="24" customHeight="1"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55"/>
      <c r="AO805" s="55"/>
      <c r="AP805" s="55"/>
      <c r="AQ805" s="55"/>
      <c r="AR805" s="55"/>
      <c r="AS805" s="55"/>
      <c r="AT805" s="55"/>
      <c r="AU805" s="55"/>
      <c r="AV805" s="55"/>
      <c r="AW805" s="55"/>
      <c r="AX805" s="55"/>
      <c r="AY805" s="55"/>
      <c r="AZ805" s="55"/>
      <c r="BA805" s="55"/>
      <c r="BB805" s="55"/>
      <c r="BC805" s="55"/>
    </row>
    <row r="806" spans="26:55" ht="24" customHeight="1"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55"/>
      <c r="AO806" s="55"/>
      <c r="AP806" s="55"/>
      <c r="AQ806" s="55"/>
      <c r="AR806" s="55"/>
      <c r="AS806" s="55"/>
      <c r="AT806" s="55"/>
      <c r="AU806" s="55"/>
      <c r="AV806" s="55"/>
      <c r="AW806" s="55"/>
      <c r="AX806" s="55"/>
      <c r="AY806" s="55"/>
      <c r="AZ806" s="55"/>
      <c r="BA806" s="55"/>
      <c r="BB806" s="55"/>
      <c r="BC806" s="55"/>
    </row>
    <row r="807" spans="26:55" ht="24" customHeight="1"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55"/>
      <c r="AO807" s="55"/>
      <c r="AP807" s="55"/>
      <c r="AQ807" s="55"/>
      <c r="AR807" s="55"/>
      <c r="AS807" s="55"/>
      <c r="AT807" s="55"/>
      <c r="AU807" s="55"/>
      <c r="AV807" s="55"/>
      <c r="AW807" s="55"/>
      <c r="AX807" s="55"/>
      <c r="AY807" s="55"/>
      <c r="AZ807" s="55"/>
      <c r="BA807" s="55"/>
      <c r="BB807" s="55"/>
      <c r="BC807" s="55"/>
    </row>
    <row r="808" spans="26:55" ht="24" customHeight="1"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55"/>
      <c r="AO808" s="55"/>
      <c r="AP808" s="55"/>
      <c r="AQ808" s="55"/>
      <c r="AR808" s="55"/>
      <c r="AS808" s="55"/>
      <c r="AT808" s="55"/>
      <c r="AU808" s="55"/>
      <c r="AV808" s="55"/>
      <c r="AW808" s="55"/>
      <c r="AX808" s="55"/>
      <c r="AY808" s="55"/>
      <c r="AZ808" s="55"/>
      <c r="BA808" s="55"/>
      <c r="BB808" s="55"/>
      <c r="BC808" s="55"/>
    </row>
    <row r="809" spans="26:55" ht="24" customHeight="1"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55"/>
      <c r="AO809" s="55"/>
      <c r="AP809" s="55"/>
      <c r="AQ809" s="55"/>
      <c r="AR809" s="55"/>
      <c r="AS809" s="55"/>
      <c r="AT809" s="55"/>
      <c r="AU809" s="55"/>
      <c r="AV809" s="55"/>
      <c r="AW809" s="55"/>
      <c r="AX809" s="55"/>
      <c r="AY809" s="55"/>
      <c r="AZ809" s="55"/>
      <c r="BA809" s="55"/>
      <c r="BB809" s="55"/>
      <c r="BC809" s="55"/>
    </row>
    <row r="810" spans="26:55" ht="24" customHeight="1"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55"/>
      <c r="AO810" s="55"/>
      <c r="AP810" s="55"/>
      <c r="AQ810" s="55"/>
      <c r="AR810" s="55"/>
      <c r="AS810" s="55"/>
      <c r="AT810" s="55"/>
      <c r="AU810" s="55"/>
      <c r="AV810" s="55"/>
      <c r="AW810" s="55"/>
      <c r="AX810" s="55"/>
      <c r="AY810" s="55"/>
      <c r="AZ810" s="55"/>
      <c r="BA810" s="55"/>
      <c r="BB810" s="55"/>
      <c r="BC810" s="55"/>
    </row>
    <row r="811" spans="26:55" ht="24" customHeight="1"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55"/>
      <c r="AO811" s="55"/>
      <c r="AP811" s="55"/>
      <c r="AQ811" s="55"/>
      <c r="AR811" s="55"/>
      <c r="AS811" s="55"/>
      <c r="AT811" s="55"/>
      <c r="AU811" s="55"/>
      <c r="AV811" s="55"/>
      <c r="AW811" s="55"/>
      <c r="AX811" s="55"/>
      <c r="AY811" s="55"/>
      <c r="AZ811" s="55"/>
      <c r="BA811" s="55"/>
      <c r="BB811" s="55"/>
      <c r="BC811" s="55"/>
    </row>
    <row r="812" spans="26:55" ht="24" customHeight="1"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55"/>
      <c r="AO812" s="55"/>
      <c r="AP812" s="55"/>
      <c r="AQ812" s="55"/>
      <c r="AR812" s="55"/>
      <c r="AS812" s="55"/>
      <c r="AT812" s="55"/>
      <c r="AU812" s="55"/>
      <c r="AV812" s="55"/>
      <c r="AW812" s="55"/>
      <c r="AX812" s="55"/>
      <c r="AY812" s="55"/>
      <c r="AZ812" s="55"/>
      <c r="BA812" s="55"/>
      <c r="BB812" s="55"/>
      <c r="BC812" s="55"/>
    </row>
    <row r="813" spans="26:55" ht="24" customHeight="1"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55"/>
      <c r="AO813" s="55"/>
      <c r="AP813" s="55"/>
      <c r="AQ813" s="55"/>
      <c r="AR813" s="55"/>
      <c r="AS813" s="55"/>
      <c r="AT813" s="55"/>
      <c r="AU813" s="55"/>
      <c r="AV813" s="55"/>
      <c r="AW813" s="55"/>
      <c r="AX813" s="55"/>
      <c r="AY813" s="55"/>
      <c r="AZ813" s="55"/>
      <c r="BA813" s="55"/>
      <c r="BB813" s="55"/>
      <c r="BC813" s="55"/>
    </row>
    <row r="814" spans="26:55" ht="24" customHeight="1"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55"/>
      <c r="AO814" s="55"/>
      <c r="AP814" s="55"/>
      <c r="AQ814" s="55"/>
      <c r="AR814" s="55"/>
      <c r="AS814" s="55"/>
      <c r="AT814" s="55"/>
      <c r="AU814" s="55"/>
      <c r="AV814" s="55"/>
      <c r="AW814" s="55"/>
      <c r="AX814" s="55"/>
      <c r="AY814" s="55"/>
      <c r="AZ814" s="55"/>
      <c r="BA814" s="55"/>
      <c r="BB814" s="55"/>
      <c r="BC814" s="55"/>
    </row>
    <row r="815" spans="26:55" ht="24" customHeight="1"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55"/>
      <c r="AO815" s="55"/>
      <c r="AP815" s="55"/>
      <c r="AQ815" s="55"/>
      <c r="AR815" s="55"/>
      <c r="AS815" s="55"/>
      <c r="AT815" s="55"/>
      <c r="AU815" s="55"/>
      <c r="AV815" s="55"/>
      <c r="AW815" s="55"/>
      <c r="AX815" s="55"/>
      <c r="AY815" s="55"/>
      <c r="AZ815" s="55"/>
      <c r="BA815" s="55"/>
      <c r="BB815" s="55"/>
      <c r="BC815" s="55"/>
    </row>
    <row r="816" spans="26:55" ht="24" customHeight="1"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55"/>
      <c r="AO816" s="55"/>
      <c r="AP816" s="55"/>
      <c r="AQ816" s="55"/>
      <c r="AR816" s="55"/>
      <c r="AS816" s="55"/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</row>
    <row r="817" spans="26:55" ht="24" customHeight="1"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55"/>
      <c r="AO817" s="55"/>
      <c r="AP817" s="55"/>
      <c r="AQ817" s="55"/>
      <c r="AR817" s="55"/>
      <c r="AS817" s="55"/>
      <c r="AT817" s="55"/>
      <c r="AU817" s="55"/>
      <c r="AV817" s="55"/>
      <c r="AW817" s="55"/>
      <c r="AX817" s="55"/>
      <c r="AY817" s="55"/>
      <c r="AZ817" s="55"/>
      <c r="BA817" s="55"/>
      <c r="BB817" s="55"/>
      <c r="BC817" s="55"/>
    </row>
    <row r="818" spans="26:55" ht="24" customHeight="1"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55"/>
      <c r="AO818" s="55"/>
      <c r="AP818" s="55"/>
      <c r="AQ818" s="55"/>
      <c r="AR818" s="55"/>
      <c r="AS818" s="55"/>
      <c r="AT818" s="55"/>
      <c r="AU818" s="55"/>
      <c r="AV818" s="55"/>
      <c r="AW818" s="55"/>
      <c r="AX818" s="55"/>
      <c r="AY818" s="55"/>
      <c r="AZ818" s="55"/>
      <c r="BA818" s="55"/>
      <c r="BB818" s="55"/>
      <c r="BC818" s="55"/>
    </row>
    <row r="819" spans="26:55" ht="24" customHeight="1"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55"/>
      <c r="AO819" s="55"/>
      <c r="AP819" s="55"/>
      <c r="AQ819" s="55"/>
      <c r="AR819" s="55"/>
      <c r="AS819" s="55"/>
      <c r="AT819" s="55"/>
      <c r="AU819" s="55"/>
      <c r="AV819" s="55"/>
      <c r="AW819" s="55"/>
      <c r="AX819" s="55"/>
      <c r="AY819" s="55"/>
      <c r="AZ819" s="55"/>
      <c r="BA819" s="55"/>
      <c r="BB819" s="55"/>
      <c r="BC819" s="55"/>
    </row>
    <row r="820" spans="26:55" ht="24" customHeight="1"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55"/>
      <c r="AO820" s="55"/>
      <c r="AP820" s="55"/>
      <c r="AQ820" s="55"/>
      <c r="AR820" s="55"/>
      <c r="AS820" s="55"/>
      <c r="AT820" s="55"/>
      <c r="AU820" s="55"/>
      <c r="AV820" s="55"/>
      <c r="AW820" s="55"/>
      <c r="AX820" s="55"/>
      <c r="AY820" s="55"/>
      <c r="AZ820" s="55"/>
      <c r="BA820" s="55"/>
      <c r="BB820" s="55"/>
      <c r="BC820" s="55"/>
    </row>
    <row r="821" spans="26:55" ht="24" customHeight="1"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  <c r="AS821" s="55"/>
      <c r="AT821" s="55"/>
      <c r="AU821" s="55"/>
      <c r="AV821" s="55"/>
      <c r="AW821" s="55"/>
      <c r="AX821" s="55"/>
      <c r="AY821" s="55"/>
      <c r="AZ821" s="55"/>
      <c r="BA821" s="55"/>
      <c r="BB821" s="55"/>
      <c r="BC821" s="55"/>
    </row>
    <row r="822" spans="26:55" ht="24" customHeight="1"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  <c r="AS822" s="55"/>
      <c r="AT822" s="55"/>
      <c r="AU822" s="55"/>
      <c r="AV822" s="55"/>
      <c r="AW822" s="55"/>
      <c r="AX822" s="55"/>
      <c r="AY822" s="55"/>
      <c r="AZ822" s="55"/>
      <c r="BA822" s="55"/>
      <c r="BB822" s="55"/>
      <c r="BC822" s="55"/>
    </row>
    <row r="823" spans="26:55" ht="24" customHeight="1"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  <c r="AS823" s="55"/>
      <c r="AT823" s="55"/>
      <c r="AU823" s="55"/>
      <c r="AV823" s="55"/>
      <c r="AW823" s="55"/>
      <c r="AX823" s="55"/>
      <c r="AY823" s="55"/>
      <c r="AZ823" s="55"/>
      <c r="BA823" s="55"/>
      <c r="BB823" s="55"/>
      <c r="BC823" s="55"/>
    </row>
    <row r="824" spans="26:55" ht="24" customHeight="1"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55"/>
      <c r="AO824" s="55"/>
      <c r="AP824" s="55"/>
      <c r="AQ824" s="55"/>
      <c r="AR824" s="55"/>
      <c r="AS824" s="55"/>
      <c r="AT824" s="55"/>
      <c r="AU824" s="55"/>
      <c r="AV824" s="55"/>
      <c r="AW824" s="55"/>
      <c r="AX824" s="55"/>
      <c r="AY824" s="55"/>
      <c r="AZ824" s="55"/>
      <c r="BA824" s="55"/>
      <c r="BB824" s="55"/>
      <c r="BC824" s="55"/>
    </row>
    <row r="825" spans="26:55" ht="24" customHeight="1"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55"/>
      <c r="AO825" s="55"/>
      <c r="AP825" s="55"/>
      <c r="AQ825" s="55"/>
      <c r="AR825" s="55"/>
      <c r="AS825" s="55"/>
      <c r="AT825" s="55"/>
      <c r="AU825" s="55"/>
      <c r="AV825" s="55"/>
      <c r="AW825" s="55"/>
      <c r="AX825" s="55"/>
      <c r="AY825" s="55"/>
      <c r="AZ825" s="55"/>
      <c r="BA825" s="55"/>
      <c r="BB825" s="55"/>
      <c r="BC825" s="55"/>
    </row>
    <row r="826" spans="26:55" ht="24" customHeight="1"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55"/>
      <c r="AO826" s="55"/>
      <c r="AP826" s="55"/>
      <c r="AQ826" s="55"/>
      <c r="AR826" s="55"/>
      <c r="AS826" s="55"/>
      <c r="AT826" s="55"/>
      <c r="AU826" s="55"/>
      <c r="AV826" s="55"/>
      <c r="AW826" s="55"/>
      <c r="AX826" s="55"/>
      <c r="AY826" s="55"/>
      <c r="AZ826" s="55"/>
      <c r="BA826" s="55"/>
      <c r="BB826" s="55"/>
      <c r="BC826" s="55"/>
    </row>
    <row r="827" spans="26:55" ht="24" customHeight="1"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55"/>
      <c r="AO827" s="55"/>
      <c r="AP827" s="55"/>
      <c r="AQ827" s="55"/>
      <c r="AR827" s="55"/>
      <c r="AS827" s="55"/>
      <c r="AT827" s="55"/>
      <c r="AU827" s="55"/>
      <c r="AV827" s="55"/>
      <c r="AW827" s="55"/>
      <c r="AX827" s="55"/>
      <c r="AY827" s="55"/>
      <c r="AZ827" s="55"/>
      <c r="BA827" s="55"/>
      <c r="BB827" s="55"/>
      <c r="BC827" s="55"/>
    </row>
    <row r="828" spans="26:55" ht="24" customHeight="1"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55"/>
      <c r="AO828" s="55"/>
      <c r="AP828" s="55"/>
      <c r="AQ828" s="55"/>
      <c r="AR828" s="55"/>
      <c r="AS828" s="55"/>
      <c r="AT828" s="55"/>
      <c r="AU828" s="55"/>
      <c r="AV828" s="55"/>
      <c r="AW828" s="55"/>
      <c r="AX828" s="55"/>
      <c r="AY828" s="55"/>
      <c r="AZ828" s="55"/>
      <c r="BA828" s="55"/>
      <c r="BB828" s="55"/>
      <c r="BC828" s="55"/>
    </row>
    <row r="829" spans="26:55" ht="24" customHeight="1"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55"/>
      <c r="AO829" s="55"/>
      <c r="AP829" s="55"/>
      <c r="AQ829" s="55"/>
      <c r="AR829" s="55"/>
      <c r="AS829" s="55"/>
      <c r="AT829" s="55"/>
      <c r="AU829" s="55"/>
      <c r="AV829" s="55"/>
      <c r="AW829" s="55"/>
      <c r="AX829" s="55"/>
      <c r="AY829" s="55"/>
      <c r="AZ829" s="55"/>
      <c r="BA829" s="55"/>
      <c r="BB829" s="55"/>
      <c r="BC829" s="55"/>
    </row>
    <row r="830" spans="26:55" ht="24" customHeight="1"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55"/>
      <c r="AO830" s="55"/>
      <c r="AP830" s="55"/>
      <c r="AQ830" s="55"/>
      <c r="AR830" s="55"/>
      <c r="AS830" s="55"/>
      <c r="AT830" s="55"/>
      <c r="AU830" s="55"/>
      <c r="AV830" s="55"/>
      <c r="AW830" s="55"/>
      <c r="AX830" s="55"/>
      <c r="AY830" s="55"/>
      <c r="AZ830" s="55"/>
      <c r="BA830" s="55"/>
      <c r="BB830" s="55"/>
      <c r="BC830" s="55"/>
    </row>
    <row r="831" spans="26:55" ht="24" customHeight="1"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55"/>
      <c r="AO831" s="55"/>
      <c r="AP831" s="55"/>
      <c r="AQ831" s="55"/>
      <c r="AR831" s="55"/>
      <c r="AS831" s="55"/>
      <c r="AT831" s="55"/>
      <c r="AU831" s="55"/>
      <c r="AV831" s="55"/>
      <c r="AW831" s="55"/>
      <c r="AX831" s="55"/>
      <c r="AY831" s="55"/>
      <c r="AZ831" s="55"/>
      <c r="BA831" s="55"/>
      <c r="BB831" s="55"/>
      <c r="BC831" s="55"/>
    </row>
    <row r="832" spans="26:55" ht="24" customHeight="1"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55"/>
      <c r="AO832" s="55"/>
      <c r="AP832" s="55"/>
      <c r="AQ832" s="55"/>
      <c r="AR832" s="55"/>
      <c r="AS832" s="55"/>
      <c r="AT832" s="55"/>
      <c r="AU832" s="55"/>
      <c r="AV832" s="55"/>
      <c r="AW832" s="55"/>
      <c r="AX832" s="55"/>
      <c r="AY832" s="55"/>
      <c r="AZ832" s="55"/>
      <c r="BA832" s="55"/>
      <c r="BB832" s="55"/>
      <c r="BC832" s="55"/>
    </row>
    <row r="833" spans="26:55" ht="24" customHeight="1"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55"/>
      <c r="AO833" s="55"/>
      <c r="AP833" s="55"/>
      <c r="AQ833" s="55"/>
      <c r="AR833" s="55"/>
      <c r="AS833" s="55"/>
      <c r="AT833" s="55"/>
      <c r="AU833" s="55"/>
      <c r="AV833" s="55"/>
      <c r="AW833" s="55"/>
      <c r="AX833" s="55"/>
      <c r="AY833" s="55"/>
      <c r="AZ833" s="55"/>
      <c r="BA833" s="55"/>
      <c r="BB833" s="55"/>
      <c r="BC833" s="55"/>
    </row>
    <row r="834" spans="26:55" ht="24" customHeight="1"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55"/>
      <c r="AO834" s="55"/>
      <c r="AP834" s="55"/>
      <c r="AQ834" s="55"/>
      <c r="AR834" s="55"/>
      <c r="AS834" s="55"/>
      <c r="AT834" s="55"/>
      <c r="AU834" s="55"/>
      <c r="AV834" s="55"/>
      <c r="AW834" s="55"/>
      <c r="AX834" s="55"/>
      <c r="AY834" s="55"/>
      <c r="AZ834" s="55"/>
      <c r="BA834" s="55"/>
      <c r="BB834" s="55"/>
      <c r="BC834" s="55"/>
    </row>
    <row r="835" spans="26:55" ht="24" customHeight="1"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55"/>
      <c r="AO835" s="55"/>
      <c r="AP835" s="55"/>
      <c r="AQ835" s="55"/>
      <c r="AR835" s="55"/>
      <c r="AS835" s="55"/>
      <c r="AT835" s="55"/>
      <c r="AU835" s="55"/>
      <c r="AV835" s="55"/>
      <c r="AW835" s="55"/>
      <c r="AX835" s="55"/>
      <c r="AY835" s="55"/>
      <c r="AZ835" s="55"/>
      <c r="BA835" s="55"/>
      <c r="BB835" s="55"/>
      <c r="BC835" s="55"/>
    </row>
    <row r="836" spans="26:55" ht="24" customHeight="1"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55"/>
      <c r="AO836" s="55"/>
      <c r="AP836" s="55"/>
      <c r="AQ836" s="55"/>
      <c r="AR836" s="55"/>
      <c r="AS836" s="55"/>
      <c r="AT836" s="55"/>
      <c r="AU836" s="55"/>
      <c r="AV836" s="55"/>
      <c r="AW836" s="55"/>
      <c r="AX836" s="55"/>
      <c r="AY836" s="55"/>
      <c r="AZ836" s="55"/>
      <c r="BA836" s="55"/>
      <c r="BB836" s="55"/>
      <c r="BC836" s="55"/>
    </row>
    <row r="837" spans="26:55" ht="24" customHeight="1"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55"/>
      <c r="AO837" s="55"/>
      <c r="AP837" s="55"/>
      <c r="AQ837" s="55"/>
      <c r="AR837" s="55"/>
      <c r="AS837" s="55"/>
      <c r="AT837" s="55"/>
      <c r="AU837" s="55"/>
      <c r="AV837" s="55"/>
      <c r="AW837" s="55"/>
      <c r="AX837" s="55"/>
      <c r="AY837" s="55"/>
      <c r="AZ837" s="55"/>
      <c r="BA837" s="55"/>
      <c r="BB837" s="55"/>
      <c r="BC837" s="55"/>
    </row>
    <row r="838" spans="26:55" ht="24" customHeight="1"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55"/>
      <c r="AO838" s="55"/>
      <c r="AP838" s="55"/>
      <c r="AQ838" s="55"/>
      <c r="AR838" s="55"/>
      <c r="AS838" s="55"/>
      <c r="AT838" s="55"/>
      <c r="AU838" s="55"/>
      <c r="AV838" s="55"/>
      <c r="AW838" s="55"/>
      <c r="AX838" s="55"/>
      <c r="AY838" s="55"/>
      <c r="AZ838" s="55"/>
      <c r="BA838" s="55"/>
      <c r="BB838" s="55"/>
      <c r="BC838" s="55"/>
    </row>
    <row r="839" spans="26:55" ht="24" customHeight="1"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55"/>
      <c r="AO839" s="55"/>
      <c r="AP839" s="55"/>
      <c r="AQ839" s="55"/>
      <c r="AR839" s="55"/>
      <c r="AS839" s="55"/>
      <c r="AT839" s="55"/>
      <c r="AU839" s="55"/>
      <c r="AV839" s="55"/>
      <c r="AW839" s="55"/>
      <c r="AX839" s="55"/>
      <c r="AY839" s="55"/>
      <c r="AZ839" s="55"/>
      <c r="BA839" s="55"/>
      <c r="BB839" s="55"/>
      <c r="BC839" s="55"/>
    </row>
    <row r="840" spans="26:55" ht="24" customHeight="1"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55"/>
      <c r="AO840" s="55"/>
      <c r="AP840" s="55"/>
      <c r="AQ840" s="55"/>
      <c r="AR840" s="55"/>
      <c r="AS840" s="55"/>
      <c r="AT840" s="55"/>
      <c r="AU840" s="55"/>
      <c r="AV840" s="55"/>
      <c r="AW840" s="55"/>
      <c r="AX840" s="55"/>
      <c r="AY840" s="55"/>
      <c r="AZ840" s="55"/>
      <c r="BA840" s="55"/>
      <c r="BB840" s="55"/>
      <c r="BC840" s="55"/>
    </row>
    <row r="841" spans="26:55" ht="24" customHeight="1"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55"/>
      <c r="AO841" s="55"/>
      <c r="AP841" s="55"/>
      <c r="AQ841" s="55"/>
      <c r="AR841" s="55"/>
      <c r="AS841" s="55"/>
      <c r="AT841" s="55"/>
      <c r="AU841" s="55"/>
      <c r="AV841" s="55"/>
      <c r="AW841" s="55"/>
      <c r="AX841" s="55"/>
      <c r="AY841" s="55"/>
      <c r="AZ841" s="55"/>
      <c r="BA841" s="55"/>
      <c r="BB841" s="55"/>
      <c r="BC841" s="55"/>
    </row>
    <row r="842" spans="26:55" ht="24" customHeight="1"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55"/>
      <c r="AO842" s="55"/>
      <c r="AP842" s="55"/>
      <c r="AQ842" s="55"/>
      <c r="AR842" s="55"/>
      <c r="AS842" s="55"/>
      <c r="AT842" s="55"/>
      <c r="AU842" s="55"/>
      <c r="AV842" s="55"/>
      <c r="AW842" s="55"/>
      <c r="AX842" s="55"/>
      <c r="AY842" s="55"/>
      <c r="AZ842" s="55"/>
      <c r="BA842" s="55"/>
      <c r="BB842" s="55"/>
      <c r="BC842" s="55"/>
    </row>
    <row r="843" spans="26:55" ht="24" customHeight="1"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55"/>
      <c r="AO843" s="55"/>
      <c r="AP843" s="55"/>
      <c r="AQ843" s="55"/>
      <c r="AR843" s="55"/>
      <c r="AS843" s="55"/>
      <c r="AT843" s="55"/>
      <c r="AU843" s="55"/>
      <c r="AV843" s="55"/>
      <c r="AW843" s="55"/>
      <c r="AX843" s="55"/>
      <c r="AY843" s="55"/>
      <c r="AZ843" s="55"/>
      <c r="BA843" s="55"/>
      <c r="BB843" s="55"/>
      <c r="BC843" s="55"/>
    </row>
    <row r="844" spans="26:55" ht="24" customHeight="1"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55"/>
      <c r="AO844" s="55"/>
      <c r="AP844" s="55"/>
      <c r="AQ844" s="55"/>
      <c r="AR844" s="55"/>
      <c r="AS844" s="55"/>
      <c r="AT844" s="55"/>
      <c r="AU844" s="55"/>
      <c r="AV844" s="55"/>
      <c r="AW844" s="55"/>
      <c r="AX844" s="55"/>
      <c r="AY844" s="55"/>
      <c r="AZ844" s="55"/>
      <c r="BA844" s="55"/>
      <c r="BB844" s="55"/>
      <c r="BC844" s="55"/>
    </row>
    <row r="845" spans="26:55" ht="24" customHeight="1"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55"/>
      <c r="AO845" s="55"/>
      <c r="AP845" s="55"/>
      <c r="AQ845" s="55"/>
      <c r="AR845" s="55"/>
      <c r="AS845" s="55"/>
      <c r="AT845" s="55"/>
      <c r="AU845" s="55"/>
      <c r="AV845" s="55"/>
      <c r="AW845" s="55"/>
      <c r="AX845" s="55"/>
      <c r="AY845" s="55"/>
      <c r="AZ845" s="55"/>
      <c r="BA845" s="55"/>
      <c r="BB845" s="55"/>
      <c r="BC845" s="55"/>
    </row>
    <row r="846" spans="26:55" ht="24" customHeight="1"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55"/>
      <c r="AO846" s="55"/>
      <c r="AP846" s="55"/>
      <c r="AQ846" s="55"/>
      <c r="AR846" s="55"/>
      <c r="AS846" s="55"/>
      <c r="AT846" s="55"/>
      <c r="AU846" s="55"/>
      <c r="AV846" s="55"/>
      <c r="AW846" s="55"/>
      <c r="AX846" s="55"/>
      <c r="AY846" s="55"/>
      <c r="AZ846" s="55"/>
      <c r="BA846" s="55"/>
      <c r="BB846" s="55"/>
      <c r="BC846" s="55"/>
    </row>
    <row r="847" spans="26:55" ht="24" customHeight="1"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55"/>
      <c r="AO847" s="55"/>
      <c r="AP847" s="55"/>
      <c r="AQ847" s="55"/>
      <c r="AR847" s="55"/>
      <c r="AS847" s="55"/>
      <c r="AT847" s="55"/>
      <c r="AU847" s="55"/>
      <c r="AV847" s="55"/>
      <c r="AW847" s="55"/>
      <c r="AX847" s="55"/>
      <c r="AY847" s="55"/>
      <c r="AZ847" s="55"/>
      <c r="BA847" s="55"/>
      <c r="BB847" s="55"/>
      <c r="BC847" s="55"/>
    </row>
    <row r="848" spans="26:55" ht="24" customHeight="1"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55"/>
      <c r="AO848" s="55"/>
      <c r="AP848" s="55"/>
      <c r="AQ848" s="55"/>
      <c r="AR848" s="55"/>
      <c r="AS848" s="55"/>
      <c r="AT848" s="55"/>
      <c r="AU848" s="55"/>
      <c r="AV848" s="55"/>
      <c r="AW848" s="55"/>
      <c r="AX848" s="55"/>
      <c r="AY848" s="55"/>
      <c r="AZ848" s="55"/>
      <c r="BA848" s="55"/>
      <c r="BB848" s="55"/>
      <c r="BC848" s="55"/>
    </row>
    <row r="849" spans="26:55" ht="24" customHeight="1"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55"/>
      <c r="AO849" s="55"/>
      <c r="AP849" s="55"/>
      <c r="AQ849" s="55"/>
      <c r="AR849" s="55"/>
      <c r="AS849" s="55"/>
      <c r="AT849" s="55"/>
      <c r="AU849" s="55"/>
      <c r="AV849" s="55"/>
      <c r="AW849" s="55"/>
      <c r="AX849" s="55"/>
      <c r="AY849" s="55"/>
      <c r="AZ849" s="55"/>
      <c r="BA849" s="55"/>
      <c r="BB849" s="55"/>
      <c r="BC849" s="55"/>
    </row>
    <row r="850" spans="26:55" ht="24" customHeight="1"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55"/>
      <c r="AO850" s="55"/>
      <c r="AP850" s="55"/>
      <c r="AQ850" s="55"/>
      <c r="AR850" s="55"/>
      <c r="AS850" s="55"/>
      <c r="AT850" s="55"/>
      <c r="AU850" s="55"/>
      <c r="AV850" s="55"/>
      <c r="AW850" s="55"/>
      <c r="AX850" s="55"/>
      <c r="AY850" s="55"/>
      <c r="AZ850" s="55"/>
      <c r="BA850" s="55"/>
      <c r="BB850" s="55"/>
      <c r="BC850" s="55"/>
    </row>
    <row r="851" spans="26:55" ht="24" customHeight="1"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55"/>
      <c r="AO851" s="55"/>
      <c r="AP851" s="55"/>
      <c r="AQ851" s="55"/>
      <c r="AR851" s="55"/>
      <c r="AS851" s="55"/>
      <c r="AT851" s="55"/>
      <c r="AU851" s="55"/>
      <c r="AV851" s="55"/>
      <c r="AW851" s="55"/>
      <c r="AX851" s="55"/>
      <c r="AY851" s="55"/>
      <c r="AZ851" s="55"/>
      <c r="BA851" s="55"/>
      <c r="BB851" s="55"/>
      <c r="BC851" s="55"/>
    </row>
    <row r="852" spans="26:55" ht="24" customHeight="1"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55"/>
      <c r="AO852" s="55"/>
      <c r="AP852" s="55"/>
      <c r="AQ852" s="55"/>
      <c r="AR852" s="55"/>
      <c r="AS852" s="55"/>
      <c r="AT852" s="55"/>
      <c r="AU852" s="55"/>
      <c r="AV852" s="55"/>
      <c r="AW852" s="55"/>
      <c r="AX852" s="55"/>
      <c r="AY852" s="55"/>
      <c r="AZ852" s="55"/>
      <c r="BA852" s="55"/>
      <c r="BB852" s="55"/>
      <c r="BC852" s="55"/>
    </row>
    <row r="853" spans="26:55" ht="24" customHeight="1"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55"/>
      <c r="AO853" s="55"/>
      <c r="AP853" s="55"/>
      <c r="AQ853" s="55"/>
      <c r="AR853" s="55"/>
      <c r="AS853" s="55"/>
      <c r="AT853" s="55"/>
      <c r="AU853" s="55"/>
      <c r="AV853" s="55"/>
      <c r="AW853" s="55"/>
      <c r="AX853" s="55"/>
      <c r="AY853" s="55"/>
      <c r="AZ853" s="55"/>
      <c r="BA853" s="55"/>
      <c r="BB853" s="55"/>
      <c r="BC853" s="55"/>
    </row>
    <row r="854" spans="26:55" ht="24" customHeight="1"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55"/>
      <c r="AO854" s="55"/>
      <c r="AP854" s="55"/>
      <c r="AQ854" s="55"/>
      <c r="AR854" s="55"/>
      <c r="AS854" s="55"/>
      <c r="AT854" s="55"/>
      <c r="AU854" s="55"/>
      <c r="AV854" s="55"/>
      <c r="AW854" s="55"/>
      <c r="AX854" s="55"/>
      <c r="AY854" s="55"/>
      <c r="AZ854" s="55"/>
      <c r="BA854" s="55"/>
      <c r="BB854" s="55"/>
      <c r="BC854" s="55"/>
    </row>
    <row r="855" spans="26:55" ht="24" customHeight="1"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55"/>
      <c r="AO855" s="55"/>
      <c r="AP855" s="55"/>
      <c r="AQ855" s="55"/>
      <c r="AR855" s="55"/>
      <c r="AS855" s="55"/>
      <c r="AT855" s="55"/>
      <c r="AU855" s="55"/>
      <c r="AV855" s="55"/>
      <c r="AW855" s="55"/>
      <c r="AX855" s="55"/>
      <c r="AY855" s="55"/>
      <c r="AZ855" s="55"/>
      <c r="BA855" s="55"/>
      <c r="BB855" s="55"/>
      <c r="BC855" s="55"/>
    </row>
    <row r="856" spans="26:55" ht="24" customHeight="1"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55"/>
      <c r="AO856" s="55"/>
      <c r="AP856" s="55"/>
      <c r="AQ856" s="55"/>
      <c r="AR856" s="55"/>
      <c r="AS856" s="55"/>
      <c r="AT856" s="55"/>
      <c r="AU856" s="55"/>
      <c r="AV856" s="55"/>
      <c r="AW856" s="55"/>
      <c r="AX856" s="55"/>
      <c r="AY856" s="55"/>
      <c r="AZ856" s="55"/>
      <c r="BA856" s="55"/>
      <c r="BB856" s="55"/>
      <c r="BC856" s="55"/>
    </row>
    <row r="857" spans="26:55" ht="24" customHeight="1"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55"/>
      <c r="AO857" s="55"/>
      <c r="AP857" s="55"/>
      <c r="AQ857" s="55"/>
      <c r="AR857" s="55"/>
      <c r="AS857" s="55"/>
      <c r="AT857" s="55"/>
      <c r="AU857" s="55"/>
      <c r="AV857" s="55"/>
      <c r="AW857" s="55"/>
      <c r="AX857" s="55"/>
      <c r="AY857" s="55"/>
      <c r="AZ857" s="55"/>
      <c r="BA857" s="55"/>
      <c r="BB857" s="55"/>
      <c r="BC857" s="55"/>
    </row>
    <row r="858" spans="26:55" ht="24" customHeight="1"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55"/>
      <c r="AO858" s="55"/>
      <c r="AP858" s="55"/>
      <c r="AQ858" s="55"/>
      <c r="AR858" s="55"/>
      <c r="AS858" s="55"/>
      <c r="AT858" s="55"/>
      <c r="AU858" s="55"/>
      <c r="AV858" s="55"/>
      <c r="AW858" s="55"/>
      <c r="AX858" s="55"/>
      <c r="AY858" s="55"/>
      <c r="AZ858" s="55"/>
      <c r="BA858" s="55"/>
      <c r="BB858" s="55"/>
      <c r="BC858" s="55"/>
    </row>
    <row r="859" spans="26:55" ht="24" customHeight="1"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55"/>
      <c r="AO859" s="55"/>
      <c r="AP859" s="55"/>
      <c r="AQ859" s="55"/>
      <c r="AR859" s="55"/>
      <c r="AS859" s="55"/>
      <c r="AT859" s="55"/>
      <c r="AU859" s="55"/>
      <c r="AV859" s="55"/>
      <c r="AW859" s="55"/>
      <c r="AX859" s="55"/>
      <c r="AY859" s="55"/>
      <c r="AZ859" s="55"/>
      <c r="BA859" s="55"/>
      <c r="BB859" s="55"/>
      <c r="BC859" s="55"/>
    </row>
    <row r="860" spans="26:55" ht="24" customHeight="1"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55"/>
      <c r="AO860" s="55"/>
      <c r="AP860" s="55"/>
      <c r="AQ860" s="55"/>
      <c r="AR860" s="55"/>
      <c r="AS860" s="55"/>
      <c r="AT860" s="55"/>
      <c r="AU860" s="55"/>
      <c r="AV860" s="55"/>
      <c r="AW860" s="55"/>
      <c r="AX860" s="55"/>
      <c r="AY860" s="55"/>
      <c r="AZ860" s="55"/>
      <c r="BA860" s="55"/>
      <c r="BB860" s="55"/>
      <c r="BC860" s="55"/>
    </row>
    <row r="861" spans="26:55" ht="24" customHeight="1"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55"/>
      <c r="AO861" s="55"/>
      <c r="AP861" s="55"/>
      <c r="AQ861" s="55"/>
      <c r="AR861" s="55"/>
      <c r="AS861" s="55"/>
      <c r="AT861" s="55"/>
      <c r="AU861" s="55"/>
      <c r="AV861" s="55"/>
      <c r="AW861" s="55"/>
      <c r="AX861" s="55"/>
      <c r="AY861" s="55"/>
      <c r="AZ861" s="55"/>
      <c r="BA861" s="55"/>
      <c r="BB861" s="55"/>
      <c r="BC861" s="55"/>
    </row>
    <row r="862" spans="26:55" ht="24" customHeight="1"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55"/>
      <c r="AO862" s="55"/>
      <c r="AP862" s="55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</row>
    <row r="863" spans="26:55" ht="24" customHeight="1"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55"/>
      <c r="AO863" s="55"/>
      <c r="AP863" s="55"/>
      <c r="AQ863" s="55"/>
      <c r="AR863" s="55"/>
      <c r="AS863" s="55"/>
      <c r="AT863" s="55"/>
      <c r="AU863" s="55"/>
      <c r="AV863" s="55"/>
      <c r="AW863" s="55"/>
      <c r="AX863" s="55"/>
      <c r="AY863" s="55"/>
      <c r="AZ863" s="55"/>
      <c r="BA863" s="55"/>
      <c r="BB863" s="55"/>
      <c r="BC863" s="55"/>
    </row>
    <row r="864" spans="26:55" ht="24" customHeight="1"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/>
      <c r="AS864" s="55"/>
      <c r="AT864" s="55"/>
      <c r="AU864" s="55"/>
      <c r="AV864" s="55"/>
      <c r="AW864" s="55"/>
      <c r="AX864" s="55"/>
      <c r="AY864" s="55"/>
      <c r="AZ864" s="55"/>
      <c r="BA864" s="55"/>
      <c r="BB864" s="55"/>
      <c r="BC864" s="55"/>
    </row>
    <row r="865" spans="26:55" ht="24" customHeight="1"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55"/>
      <c r="AO865" s="55"/>
      <c r="AP865" s="55"/>
      <c r="AQ865" s="55"/>
      <c r="AR865" s="55"/>
      <c r="AS865" s="55"/>
      <c r="AT865" s="55"/>
      <c r="AU865" s="55"/>
      <c r="AV865" s="55"/>
      <c r="AW865" s="55"/>
      <c r="AX865" s="55"/>
      <c r="AY865" s="55"/>
      <c r="AZ865" s="55"/>
      <c r="BA865" s="55"/>
      <c r="BB865" s="55"/>
      <c r="BC865" s="55"/>
    </row>
    <row r="866" spans="26:55" ht="24" customHeight="1"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  <c r="AS866" s="55"/>
      <c r="AT866" s="55"/>
      <c r="AU866" s="55"/>
      <c r="AV866" s="55"/>
      <c r="AW866" s="55"/>
      <c r="AX866" s="55"/>
      <c r="AY866" s="55"/>
      <c r="AZ866" s="55"/>
      <c r="BA866" s="55"/>
      <c r="BB866" s="55"/>
      <c r="BC866" s="55"/>
    </row>
    <row r="867" spans="26:55" ht="24" customHeight="1"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  <c r="AS867" s="55"/>
      <c r="AT867" s="55"/>
      <c r="AU867" s="55"/>
      <c r="AV867" s="55"/>
      <c r="AW867" s="55"/>
      <c r="AX867" s="55"/>
      <c r="AY867" s="55"/>
      <c r="AZ867" s="55"/>
      <c r="BA867" s="55"/>
      <c r="BB867" s="55"/>
      <c r="BC867" s="55"/>
    </row>
    <row r="868" spans="26:55" ht="24" customHeight="1"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55"/>
      <c r="AO868" s="55"/>
      <c r="AP868" s="55"/>
      <c r="AQ868" s="55"/>
      <c r="AR868" s="55"/>
      <c r="AS868" s="55"/>
      <c r="AT868" s="55"/>
      <c r="AU868" s="55"/>
      <c r="AV868" s="55"/>
      <c r="AW868" s="55"/>
      <c r="AX868" s="55"/>
      <c r="AY868" s="55"/>
      <c r="AZ868" s="55"/>
      <c r="BA868" s="55"/>
      <c r="BB868" s="55"/>
      <c r="BC868" s="55"/>
    </row>
    <row r="869" spans="26:55" ht="24" customHeight="1"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55"/>
      <c r="AO869" s="55"/>
      <c r="AP869" s="55"/>
      <c r="AQ869" s="55"/>
      <c r="AR869" s="55"/>
      <c r="AS869" s="55"/>
      <c r="AT869" s="55"/>
      <c r="AU869" s="55"/>
      <c r="AV869" s="55"/>
      <c r="AW869" s="55"/>
      <c r="AX869" s="55"/>
      <c r="AY869" s="55"/>
      <c r="AZ869" s="55"/>
      <c r="BA869" s="55"/>
      <c r="BB869" s="55"/>
      <c r="BC869" s="55"/>
    </row>
    <row r="870" spans="26:55" ht="24" customHeight="1"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55"/>
      <c r="AO870" s="55"/>
      <c r="AP870" s="55"/>
      <c r="AQ870" s="55"/>
      <c r="AR870" s="55"/>
      <c r="AS870" s="55"/>
      <c r="AT870" s="55"/>
      <c r="AU870" s="55"/>
      <c r="AV870" s="55"/>
      <c r="AW870" s="55"/>
      <c r="AX870" s="55"/>
      <c r="AY870" s="55"/>
      <c r="AZ870" s="55"/>
      <c r="BA870" s="55"/>
      <c r="BB870" s="55"/>
      <c r="BC870" s="55"/>
    </row>
    <row r="871" spans="26:55" ht="24" customHeight="1"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55"/>
      <c r="AO871" s="55"/>
      <c r="AP871" s="55"/>
      <c r="AQ871" s="55"/>
      <c r="AR871" s="55"/>
      <c r="AS871" s="55"/>
      <c r="AT871" s="55"/>
      <c r="AU871" s="55"/>
      <c r="AV871" s="55"/>
      <c r="AW871" s="55"/>
      <c r="AX871" s="55"/>
      <c r="AY871" s="55"/>
      <c r="AZ871" s="55"/>
      <c r="BA871" s="55"/>
      <c r="BB871" s="55"/>
      <c r="BC871" s="55"/>
    </row>
    <row r="872" spans="26:55" ht="24" customHeight="1"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55"/>
      <c r="AO872" s="55"/>
      <c r="AP872" s="55"/>
      <c r="AQ872" s="55"/>
      <c r="AR872" s="55"/>
      <c r="AS872" s="55"/>
      <c r="AT872" s="55"/>
      <c r="AU872" s="55"/>
      <c r="AV872" s="55"/>
      <c r="AW872" s="55"/>
      <c r="AX872" s="55"/>
      <c r="AY872" s="55"/>
      <c r="AZ872" s="55"/>
      <c r="BA872" s="55"/>
      <c r="BB872" s="55"/>
      <c r="BC872" s="55"/>
    </row>
    <row r="873" spans="26:55" ht="24" customHeight="1"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55"/>
      <c r="AO873" s="55"/>
      <c r="AP873" s="55"/>
      <c r="AQ873" s="55"/>
      <c r="AR873" s="55"/>
      <c r="AS873" s="55"/>
      <c r="AT873" s="55"/>
      <c r="AU873" s="55"/>
      <c r="AV873" s="55"/>
      <c r="AW873" s="55"/>
      <c r="AX873" s="55"/>
      <c r="AY873" s="55"/>
      <c r="AZ873" s="55"/>
      <c r="BA873" s="55"/>
      <c r="BB873" s="55"/>
      <c r="BC873" s="55"/>
    </row>
    <row r="874" spans="26:55" ht="24" customHeight="1"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55"/>
      <c r="AO874" s="55"/>
      <c r="AP874" s="55"/>
      <c r="AQ874" s="55"/>
      <c r="AR874" s="55"/>
      <c r="AS874" s="55"/>
      <c r="AT874" s="55"/>
      <c r="AU874" s="55"/>
      <c r="AV874" s="55"/>
      <c r="AW874" s="55"/>
      <c r="AX874" s="55"/>
      <c r="AY874" s="55"/>
      <c r="AZ874" s="55"/>
      <c r="BA874" s="55"/>
      <c r="BB874" s="55"/>
      <c r="BC874" s="55"/>
    </row>
    <row r="875" spans="26:55" ht="24" customHeight="1"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55"/>
      <c r="AO875" s="55"/>
      <c r="AP875" s="55"/>
      <c r="AQ875" s="55"/>
      <c r="AR875" s="55"/>
      <c r="AS875" s="55"/>
      <c r="AT875" s="55"/>
      <c r="AU875" s="55"/>
      <c r="AV875" s="55"/>
      <c r="AW875" s="55"/>
      <c r="AX875" s="55"/>
      <c r="AY875" s="55"/>
      <c r="AZ875" s="55"/>
      <c r="BA875" s="55"/>
      <c r="BB875" s="55"/>
      <c r="BC875" s="55"/>
    </row>
    <row r="876" spans="26:55" ht="24" customHeight="1"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55"/>
      <c r="AO876" s="55"/>
      <c r="AP876" s="55"/>
      <c r="AQ876" s="55"/>
      <c r="AR876" s="55"/>
      <c r="AS876" s="55"/>
      <c r="AT876" s="55"/>
      <c r="AU876" s="55"/>
      <c r="AV876" s="55"/>
      <c r="AW876" s="55"/>
      <c r="AX876" s="55"/>
      <c r="AY876" s="55"/>
      <c r="AZ876" s="55"/>
      <c r="BA876" s="55"/>
      <c r="BB876" s="55"/>
      <c r="BC876" s="55"/>
    </row>
    <row r="877" spans="26:55" ht="24" customHeight="1"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55"/>
      <c r="AO877" s="55"/>
      <c r="AP877" s="55"/>
      <c r="AQ877" s="55"/>
      <c r="AR877" s="55"/>
      <c r="AS877" s="55"/>
      <c r="AT877" s="55"/>
      <c r="AU877" s="55"/>
      <c r="AV877" s="55"/>
      <c r="AW877" s="55"/>
      <c r="AX877" s="55"/>
      <c r="AY877" s="55"/>
      <c r="AZ877" s="55"/>
      <c r="BA877" s="55"/>
      <c r="BB877" s="55"/>
      <c r="BC877" s="55"/>
    </row>
    <row r="878" spans="26:55" ht="24" customHeight="1"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55"/>
      <c r="AO878" s="55"/>
      <c r="AP878" s="55"/>
      <c r="AQ878" s="55"/>
      <c r="AR878" s="55"/>
      <c r="AS878" s="55"/>
      <c r="AT878" s="55"/>
      <c r="AU878" s="55"/>
      <c r="AV878" s="55"/>
      <c r="AW878" s="55"/>
      <c r="AX878" s="55"/>
      <c r="AY878" s="55"/>
      <c r="AZ878" s="55"/>
      <c r="BA878" s="55"/>
      <c r="BB878" s="55"/>
      <c r="BC878" s="55"/>
    </row>
    <row r="879" spans="26:55" ht="24" customHeight="1"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55"/>
      <c r="AO879" s="55"/>
      <c r="AP879" s="55"/>
      <c r="AQ879" s="55"/>
      <c r="AR879" s="55"/>
      <c r="AS879" s="55"/>
      <c r="AT879" s="55"/>
      <c r="AU879" s="55"/>
      <c r="AV879" s="55"/>
      <c r="AW879" s="55"/>
      <c r="AX879" s="55"/>
      <c r="AY879" s="55"/>
      <c r="AZ879" s="55"/>
      <c r="BA879" s="55"/>
      <c r="BB879" s="55"/>
      <c r="BC879" s="55"/>
    </row>
    <row r="880" spans="26:55" ht="24" customHeight="1"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55"/>
      <c r="AO880" s="55"/>
      <c r="AP880" s="55"/>
      <c r="AQ880" s="55"/>
      <c r="AR880" s="55"/>
      <c r="AS880" s="55"/>
      <c r="AT880" s="55"/>
      <c r="AU880" s="55"/>
      <c r="AV880" s="55"/>
      <c r="AW880" s="55"/>
      <c r="AX880" s="55"/>
      <c r="AY880" s="55"/>
      <c r="AZ880" s="55"/>
      <c r="BA880" s="55"/>
      <c r="BB880" s="55"/>
      <c r="BC880" s="55"/>
    </row>
    <row r="881" spans="26:55" ht="24" customHeight="1"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55"/>
      <c r="AO881" s="55"/>
      <c r="AP881" s="55"/>
      <c r="AQ881" s="55"/>
      <c r="AR881" s="55"/>
      <c r="AS881" s="55"/>
      <c r="AT881" s="55"/>
      <c r="AU881" s="55"/>
      <c r="AV881" s="55"/>
      <c r="AW881" s="55"/>
      <c r="AX881" s="55"/>
      <c r="AY881" s="55"/>
      <c r="AZ881" s="55"/>
      <c r="BA881" s="55"/>
      <c r="BB881" s="55"/>
      <c r="BC881" s="55"/>
    </row>
    <row r="882" spans="26:55" ht="24" customHeight="1"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55"/>
      <c r="AO882" s="55"/>
      <c r="AP882" s="55"/>
      <c r="AQ882" s="55"/>
      <c r="AR882" s="55"/>
      <c r="AS882" s="55"/>
      <c r="AT882" s="55"/>
      <c r="AU882" s="55"/>
      <c r="AV882" s="55"/>
      <c r="AW882" s="55"/>
      <c r="AX882" s="55"/>
      <c r="AY882" s="55"/>
      <c r="AZ882" s="55"/>
      <c r="BA882" s="55"/>
      <c r="BB882" s="55"/>
      <c r="BC882" s="55"/>
    </row>
    <row r="883" spans="26:55" ht="24" customHeight="1"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55"/>
      <c r="AO883" s="55"/>
      <c r="AP883" s="55"/>
      <c r="AQ883" s="55"/>
      <c r="AR883" s="55"/>
      <c r="AS883" s="55"/>
      <c r="AT883" s="55"/>
      <c r="AU883" s="55"/>
      <c r="AV883" s="55"/>
      <c r="AW883" s="55"/>
      <c r="AX883" s="55"/>
      <c r="AY883" s="55"/>
      <c r="AZ883" s="55"/>
      <c r="BA883" s="55"/>
      <c r="BB883" s="55"/>
      <c r="BC883" s="55"/>
    </row>
    <row r="884" spans="26:55" ht="24" customHeight="1"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55"/>
      <c r="AO884" s="55"/>
      <c r="AP884" s="55"/>
      <c r="AQ884" s="55"/>
      <c r="AR884" s="55"/>
      <c r="AS884" s="55"/>
      <c r="AT884" s="55"/>
      <c r="AU884" s="55"/>
      <c r="AV884" s="55"/>
      <c r="AW884" s="55"/>
      <c r="AX884" s="55"/>
      <c r="AY884" s="55"/>
      <c r="AZ884" s="55"/>
      <c r="BA884" s="55"/>
      <c r="BB884" s="55"/>
      <c r="BC884" s="55"/>
    </row>
    <row r="885" spans="26:55" ht="24" customHeight="1"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55"/>
      <c r="AO885" s="55"/>
      <c r="AP885" s="55"/>
      <c r="AQ885" s="55"/>
      <c r="AR885" s="55"/>
      <c r="AS885" s="55"/>
      <c r="AT885" s="55"/>
      <c r="AU885" s="55"/>
      <c r="AV885" s="55"/>
      <c r="AW885" s="55"/>
      <c r="AX885" s="55"/>
      <c r="AY885" s="55"/>
      <c r="AZ885" s="55"/>
      <c r="BA885" s="55"/>
      <c r="BB885" s="55"/>
      <c r="BC885" s="55"/>
    </row>
    <row r="886" spans="26:55" ht="24" customHeight="1"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55"/>
      <c r="AO886" s="55"/>
      <c r="AP886" s="55"/>
      <c r="AQ886" s="55"/>
      <c r="AR886" s="55"/>
      <c r="AS886" s="55"/>
      <c r="AT886" s="55"/>
      <c r="AU886" s="55"/>
      <c r="AV886" s="55"/>
      <c r="AW886" s="55"/>
      <c r="AX886" s="55"/>
      <c r="AY886" s="55"/>
      <c r="AZ886" s="55"/>
      <c r="BA886" s="55"/>
      <c r="BB886" s="55"/>
      <c r="BC886" s="55"/>
    </row>
    <row r="887" spans="26:55" ht="24" customHeight="1"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55"/>
      <c r="AO887" s="55"/>
      <c r="AP887" s="55"/>
      <c r="AQ887" s="55"/>
      <c r="AR887" s="55"/>
      <c r="AS887" s="55"/>
      <c r="AT887" s="55"/>
      <c r="AU887" s="55"/>
      <c r="AV887" s="55"/>
      <c r="AW887" s="55"/>
      <c r="AX887" s="55"/>
      <c r="AY887" s="55"/>
      <c r="AZ887" s="55"/>
      <c r="BA887" s="55"/>
      <c r="BB887" s="55"/>
      <c r="BC887" s="55"/>
    </row>
    <row r="888" spans="26:55" ht="24" customHeight="1"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55"/>
      <c r="AO888" s="55"/>
      <c r="AP888" s="55"/>
      <c r="AQ888" s="55"/>
      <c r="AR888" s="55"/>
      <c r="AS888" s="55"/>
      <c r="AT888" s="55"/>
      <c r="AU888" s="55"/>
      <c r="AV888" s="55"/>
      <c r="AW888" s="55"/>
      <c r="AX888" s="55"/>
      <c r="AY888" s="55"/>
      <c r="AZ888" s="55"/>
      <c r="BA888" s="55"/>
      <c r="BB888" s="55"/>
      <c r="BC888" s="55"/>
    </row>
    <row r="889" spans="26:55" ht="24" customHeight="1"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55"/>
      <c r="AO889" s="55"/>
      <c r="AP889" s="55"/>
      <c r="AQ889" s="55"/>
      <c r="AR889" s="55"/>
      <c r="AS889" s="55"/>
      <c r="AT889" s="55"/>
      <c r="AU889" s="55"/>
      <c r="AV889" s="55"/>
      <c r="AW889" s="55"/>
      <c r="AX889" s="55"/>
      <c r="AY889" s="55"/>
      <c r="AZ889" s="55"/>
      <c r="BA889" s="55"/>
      <c r="BB889" s="55"/>
      <c r="BC889" s="55"/>
    </row>
    <row r="890" spans="26:55" ht="24" customHeight="1"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55"/>
      <c r="AO890" s="55"/>
      <c r="AP890" s="55"/>
      <c r="AQ890" s="55"/>
      <c r="AR890" s="55"/>
      <c r="AS890" s="55"/>
      <c r="AT890" s="55"/>
      <c r="AU890" s="55"/>
      <c r="AV890" s="55"/>
      <c r="AW890" s="55"/>
      <c r="AX890" s="55"/>
      <c r="AY890" s="55"/>
      <c r="AZ890" s="55"/>
      <c r="BA890" s="55"/>
      <c r="BB890" s="55"/>
      <c r="BC890" s="55"/>
    </row>
    <row r="891" spans="26:55" ht="24" customHeight="1"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55"/>
      <c r="AO891" s="55"/>
      <c r="AP891" s="55"/>
      <c r="AQ891" s="55"/>
      <c r="AR891" s="55"/>
      <c r="AS891" s="55"/>
      <c r="AT891" s="55"/>
      <c r="AU891" s="55"/>
      <c r="AV891" s="55"/>
      <c r="AW891" s="55"/>
      <c r="AX891" s="55"/>
      <c r="AY891" s="55"/>
      <c r="AZ891" s="55"/>
      <c r="BA891" s="55"/>
      <c r="BB891" s="55"/>
      <c r="BC891" s="55"/>
    </row>
    <row r="892" spans="26:55" ht="24" customHeight="1"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55"/>
      <c r="AO892" s="55"/>
      <c r="AP892" s="55"/>
      <c r="AQ892" s="55"/>
      <c r="AR892" s="55"/>
      <c r="AS892" s="55"/>
      <c r="AT892" s="55"/>
      <c r="AU892" s="55"/>
      <c r="AV892" s="55"/>
      <c r="AW892" s="55"/>
      <c r="AX892" s="55"/>
      <c r="AY892" s="55"/>
      <c r="AZ892" s="55"/>
      <c r="BA892" s="55"/>
      <c r="BB892" s="55"/>
      <c r="BC892" s="55"/>
    </row>
    <row r="893" spans="26:55" ht="24" customHeight="1"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55"/>
      <c r="AO893" s="55"/>
      <c r="AP893" s="55"/>
      <c r="AQ893" s="55"/>
      <c r="AR893" s="55"/>
      <c r="AS893" s="55"/>
      <c r="AT893" s="55"/>
      <c r="AU893" s="55"/>
      <c r="AV893" s="55"/>
      <c r="AW893" s="55"/>
      <c r="AX893" s="55"/>
      <c r="AY893" s="55"/>
      <c r="AZ893" s="55"/>
      <c r="BA893" s="55"/>
      <c r="BB893" s="55"/>
      <c r="BC893" s="55"/>
    </row>
    <row r="894" spans="26:55" ht="24" customHeight="1"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55"/>
      <c r="AO894" s="55"/>
      <c r="AP894" s="55"/>
      <c r="AQ894" s="55"/>
      <c r="AR894" s="55"/>
      <c r="AS894" s="55"/>
      <c r="AT894" s="55"/>
      <c r="AU894" s="55"/>
      <c r="AV894" s="55"/>
      <c r="AW894" s="55"/>
      <c r="AX894" s="55"/>
      <c r="AY894" s="55"/>
      <c r="AZ894" s="55"/>
      <c r="BA894" s="55"/>
      <c r="BB894" s="55"/>
      <c r="BC894" s="55"/>
    </row>
    <row r="895" spans="26:55" ht="24" customHeight="1"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55"/>
      <c r="AO895" s="55"/>
      <c r="AP895" s="55"/>
      <c r="AQ895" s="55"/>
      <c r="AR895" s="55"/>
      <c r="AS895" s="55"/>
      <c r="AT895" s="55"/>
      <c r="AU895" s="55"/>
      <c r="AV895" s="55"/>
      <c r="AW895" s="55"/>
      <c r="AX895" s="55"/>
      <c r="AY895" s="55"/>
      <c r="AZ895" s="55"/>
      <c r="BA895" s="55"/>
      <c r="BB895" s="55"/>
      <c r="BC895" s="55"/>
    </row>
    <row r="896" spans="26:55" ht="24" customHeight="1"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55"/>
      <c r="AO896" s="55"/>
      <c r="AP896" s="55"/>
      <c r="AQ896" s="55"/>
      <c r="AR896" s="55"/>
      <c r="AS896" s="55"/>
      <c r="AT896" s="55"/>
      <c r="AU896" s="55"/>
      <c r="AV896" s="55"/>
      <c r="AW896" s="55"/>
      <c r="AX896" s="55"/>
      <c r="AY896" s="55"/>
      <c r="AZ896" s="55"/>
      <c r="BA896" s="55"/>
      <c r="BB896" s="55"/>
      <c r="BC896" s="55"/>
    </row>
    <row r="897" spans="26:55" ht="24" customHeight="1"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55"/>
      <c r="AO897" s="55"/>
      <c r="AP897" s="55"/>
      <c r="AQ897" s="55"/>
      <c r="AR897" s="55"/>
      <c r="AS897" s="55"/>
      <c r="AT897" s="55"/>
      <c r="AU897" s="55"/>
      <c r="AV897" s="55"/>
      <c r="AW897" s="55"/>
      <c r="AX897" s="55"/>
      <c r="AY897" s="55"/>
      <c r="AZ897" s="55"/>
      <c r="BA897" s="55"/>
      <c r="BB897" s="55"/>
      <c r="BC897" s="55"/>
    </row>
    <row r="898" spans="26:55" ht="24" customHeight="1"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55"/>
      <c r="AO898" s="55"/>
      <c r="AP898" s="55"/>
      <c r="AQ898" s="55"/>
      <c r="AR898" s="55"/>
      <c r="AS898" s="55"/>
      <c r="AT898" s="55"/>
      <c r="AU898" s="55"/>
      <c r="AV898" s="55"/>
      <c r="AW898" s="55"/>
      <c r="AX898" s="55"/>
      <c r="AY898" s="55"/>
      <c r="AZ898" s="55"/>
      <c r="BA898" s="55"/>
      <c r="BB898" s="55"/>
    </row>
    <row r="899" spans="26:55" ht="24" customHeight="1"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55"/>
      <c r="AO899" s="55"/>
      <c r="AP899" s="55"/>
      <c r="AQ899" s="55"/>
      <c r="AR899" s="55"/>
      <c r="AS899" s="55"/>
      <c r="AT899" s="55"/>
      <c r="AU899" s="55"/>
      <c r="AV899" s="55"/>
      <c r="AW899" s="55"/>
      <c r="AX899" s="55"/>
      <c r="AY899" s="55"/>
      <c r="AZ899" s="55"/>
      <c r="BA899" s="55"/>
      <c r="BB899" s="55"/>
    </row>
    <row r="900" spans="26:55" ht="24" customHeight="1"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  <c r="AS900" s="55"/>
      <c r="AT900" s="55"/>
      <c r="AU900" s="55"/>
      <c r="AV900" s="55"/>
      <c r="AW900" s="55"/>
      <c r="AX900" s="55"/>
      <c r="AY900" s="55"/>
      <c r="AZ900" s="55"/>
      <c r="BA900" s="55"/>
      <c r="BB900" s="55"/>
    </row>
    <row r="901" spans="26:55" ht="24" customHeight="1"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  <c r="AS901" s="55"/>
      <c r="AT901" s="55"/>
      <c r="AU901" s="55"/>
      <c r="AV901" s="55"/>
      <c r="AW901" s="55"/>
      <c r="AX901" s="55"/>
      <c r="AY901" s="55"/>
      <c r="AZ901" s="55"/>
      <c r="BA901" s="55"/>
      <c r="BB901" s="55"/>
    </row>
    <row r="902" spans="26:55" ht="24" customHeight="1"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  <c r="AL902" s="55"/>
      <c r="AM902" s="55"/>
      <c r="AN902" s="55"/>
      <c r="AO902" s="55"/>
      <c r="AP902" s="55"/>
      <c r="AQ902" s="55"/>
      <c r="AR902" s="55"/>
      <c r="AS902" s="55"/>
      <c r="AT902" s="55"/>
      <c r="AU902" s="55"/>
      <c r="AV902" s="55"/>
      <c r="AW902" s="55"/>
      <c r="AX902" s="55"/>
      <c r="AY902" s="55"/>
      <c r="AZ902" s="55"/>
      <c r="BA902" s="55"/>
      <c r="BB902" s="55"/>
    </row>
    <row r="903" spans="26:55" ht="24" customHeight="1"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  <c r="AL903" s="55"/>
      <c r="AM903" s="55"/>
      <c r="AN903" s="55"/>
      <c r="AO903" s="55"/>
      <c r="AP903" s="55"/>
      <c r="AQ903" s="55"/>
      <c r="AR903" s="55"/>
      <c r="AS903" s="55"/>
      <c r="AT903" s="55"/>
      <c r="AU903" s="55"/>
      <c r="AV903" s="55"/>
      <c r="AW903" s="55"/>
      <c r="AX903" s="55"/>
      <c r="AY903" s="55"/>
      <c r="AZ903" s="55"/>
      <c r="BA903" s="55"/>
      <c r="BB903" s="55"/>
    </row>
    <row r="904" spans="26:55" ht="24" customHeight="1"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  <c r="AL904" s="55"/>
      <c r="AM904" s="55"/>
      <c r="AN904" s="55"/>
      <c r="AO904" s="55"/>
      <c r="AP904" s="55"/>
      <c r="AQ904" s="55"/>
      <c r="AR904" s="55"/>
      <c r="AS904" s="55"/>
      <c r="AT904" s="55"/>
      <c r="AU904" s="55"/>
      <c r="AV904" s="55"/>
      <c r="AW904" s="55"/>
      <c r="AX904" s="55"/>
      <c r="AY904" s="55"/>
      <c r="AZ904" s="55"/>
      <c r="BA904" s="55"/>
      <c r="BB904" s="55"/>
    </row>
    <row r="905" spans="26:55" ht="24" customHeight="1"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  <c r="AL905" s="55"/>
      <c r="AM905" s="55"/>
      <c r="AN905" s="55"/>
      <c r="AO905" s="55"/>
      <c r="AP905" s="55"/>
      <c r="AQ905" s="55"/>
      <c r="AR905" s="55"/>
      <c r="AS905" s="55"/>
      <c r="AT905" s="55"/>
      <c r="AU905" s="55"/>
      <c r="AV905" s="55"/>
      <c r="AW905" s="55"/>
      <c r="AX905" s="55"/>
      <c r="AY905" s="55"/>
      <c r="AZ905" s="55"/>
      <c r="BA905" s="55"/>
      <c r="BB905" s="55"/>
    </row>
    <row r="906" spans="26:55" ht="24" customHeight="1"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  <c r="AL906" s="55"/>
      <c r="AM906" s="55"/>
      <c r="AN906" s="55"/>
      <c r="AO906" s="55"/>
      <c r="AP906" s="55"/>
      <c r="AQ906" s="55"/>
      <c r="AR906" s="55"/>
      <c r="AS906" s="55"/>
      <c r="AT906" s="55"/>
      <c r="AU906" s="55"/>
      <c r="AV906" s="55"/>
      <c r="AW906" s="55"/>
      <c r="AX906" s="55"/>
      <c r="AY906" s="55"/>
      <c r="AZ906" s="55"/>
      <c r="BA906" s="55"/>
      <c r="BB906" s="55"/>
    </row>
    <row r="907" spans="26:55" ht="24" customHeight="1"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  <c r="AL907" s="55"/>
      <c r="AM907" s="55"/>
      <c r="AN907" s="55"/>
      <c r="AO907" s="55"/>
      <c r="AP907" s="55"/>
      <c r="AQ907" s="55"/>
      <c r="AR907" s="55"/>
      <c r="AS907" s="55"/>
      <c r="AT907" s="55"/>
      <c r="AU907" s="55"/>
      <c r="AV907" s="55"/>
      <c r="AW907" s="55"/>
      <c r="AX907" s="55"/>
      <c r="AY907" s="55"/>
      <c r="AZ907" s="55"/>
      <c r="BA907" s="55"/>
      <c r="BB907" s="55"/>
    </row>
    <row r="908" spans="26:55" ht="24" customHeight="1"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  <c r="AL908" s="55"/>
      <c r="AM908" s="55"/>
      <c r="AN908" s="55"/>
      <c r="AO908" s="55"/>
      <c r="AP908" s="55"/>
      <c r="AQ908" s="55"/>
      <c r="AR908" s="55"/>
      <c r="AS908" s="55"/>
      <c r="AT908" s="55"/>
      <c r="AU908" s="55"/>
      <c r="AV908" s="55"/>
      <c r="AW908" s="55"/>
      <c r="AX908" s="55"/>
      <c r="AY908" s="55"/>
      <c r="AZ908" s="55"/>
      <c r="BA908" s="55"/>
      <c r="BB908" s="55"/>
    </row>
    <row r="909" spans="26:55" ht="24" customHeight="1"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  <c r="AL909" s="55"/>
      <c r="AM909" s="55"/>
      <c r="AN909" s="55"/>
      <c r="AO909" s="55"/>
      <c r="AP909" s="55"/>
      <c r="AQ909" s="55"/>
      <c r="AR909" s="55"/>
      <c r="AS909" s="55"/>
      <c r="AT909" s="55"/>
      <c r="AU909" s="55"/>
      <c r="AV909" s="55"/>
      <c r="AW909" s="55"/>
      <c r="AX909" s="55"/>
      <c r="AY909" s="55"/>
      <c r="AZ909" s="55"/>
      <c r="BA909" s="55"/>
      <c r="BB909" s="55"/>
    </row>
    <row r="910" spans="26:55" ht="24" customHeight="1"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  <c r="AL910" s="55"/>
      <c r="AM910" s="55"/>
      <c r="AN910" s="55"/>
      <c r="AO910" s="55"/>
      <c r="AP910" s="55"/>
      <c r="AQ910" s="55"/>
      <c r="AR910" s="55"/>
      <c r="AS910" s="55"/>
      <c r="AT910" s="55"/>
      <c r="AU910" s="55"/>
      <c r="AV910" s="55"/>
      <c r="AW910" s="55"/>
      <c r="AX910" s="55"/>
      <c r="AY910" s="55"/>
      <c r="AZ910" s="55"/>
      <c r="BA910" s="55"/>
      <c r="BB910" s="55"/>
    </row>
    <row r="911" spans="26:55" ht="24" customHeight="1"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  <c r="AL911" s="55"/>
      <c r="AM911" s="55"/>
      <c r="AN911" s="55"/>
      <c r="AO911" s="55"/>
      <c r="AP911" s="55"/>
      <c r="AQ911" s="55"/>
      <c r="AR911" s="55"/>
      <c r="AS911" s="55"/>
      <c r="AT911" s="55"/>
      <c r="AU911" s="55"/>
      <c r="AV911" s="55"/>
      <c r="AW911" s="55"/>
      <c r="AX911" s="55"/>
      <c r="AY911" s="55"/>
      <c r="AZ911" s="55"/>
      <c r="BA911" s="55"/>
      <c r="BB911" s="55"/>
    </row>
    <row r="912" spans="26:55" ht="24" customHeight="1"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  <c r="AL912" s="55"/>
      <c r="AM912" s="55"/>
      <c r="AN912" s="55"/>
      <c r="AO912" s="55"/>
      <c r="AP912" s="55"/>
      <c r="AQ912" s="55"/>
      <c r="AR912" s="55"/>
      <c r="AS912" s="55"/>
      <c r="AT912" s="55"/>
      <c r="AU912" s="55"/>
      <c r="AV912" s="55"/>
      <c r="AW912" s="55"/>
      <c r="AX912" s="55"/>
      <c r="AY912" s="55"/>
      <c r="AZ912" s="55"/>
      <c r="BA912" s="55"/>
      <c r="BB912" s="55"/>
    </row>
    <row r="913" spans="26:54" ht="24" customHeight="1"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  <c r="AL913" s="55"/>
      <c r="AM913" s="55"/>
      <c r="AN913" s="55"/>
      <c r="AO913" s="55"/>
      <c r="AP913" s="55"/>
      <c r="AQ913" s="55"/>
      <c r="AR913" s="55"/>
      <c r="AS913" s="55"/>
      <c r="AT913" s="55"/>
      <c r="AU913" s="55"/>
      <c r="AV913" s="55"/>
      <c r="AW913" s="55"/>
      <c r="AX913" s="55"/>
      <c r="AY913" s="55"/>
      <c r="AZ913" s="55"/>
      <c r="BA913" s="55"/>
      <c r="BB913" s="55"/>
    </row>
    <row r="914" spans="26:54" ht="24" customHeight="1"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  <c r="AL914" s="55"/>
      <c r="AM914" s="55"/>
      <c r="AN914" s="55"/>
      <c r="AO914" s="55"/>
      <c r="AP914" s="55"/>
      <c r="AQ914" s="55"/>
      <c r="AR914" s="55"/>
      <c r="AS914" s="55"/>
      <c r="AT914" s="55"/>
      <c r="AU914" s="55"/>
      <c r="AV914" s="55"/>
      <c r="AW914" s="55"/>
      <c r="AX914" s="55"/>
      <c r="AY914" s="55"/>
      <c r="AZ914" s="55"/>
      <c r="BA914" s="55"/>
      <c r="BB914" s="55"/>
    </row>
    <row r="915" spans="26:54" ht="24" customHeight="1"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  <c r="AL915" s="55"/>
      <c r="AM915" s="55"/>
      <c r="AN915" s="55"/>
      <c r="AO915" s="55"/>
      <c r="AP915" s="55"/>
      <c r="AQ915" s="55"/>
      <c r="AR915" s="55"/>
      <c r="AS915" s="55"/>
      <c r="AT915" s="55"/>
      <c r="AU915" s="55"/>
      <c r="AV915" s="55"/>
      <c r="AW915" s="55"/>
      <c r="AX915" s="55"/>
      <c r="AY915" s="55"/>
      <c r="AZ915" s="55"/>
      <c r="BA915" s="55"/>
      <c r="BB915" s="55"/>
    </row>
    <row r="916" spans="26:54" ht="24" customHeight="1"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  <c r="AL916" s="55"/>
      <c r="AM916" s="55"/>
      <c r="AN916" s="55"/>
      <c r="AO916" s="55"/>
      <c r="AP916" s="55"/>
      <c r="AQ916" s="55"/>
      <c r="AR916" s="55"/>
      <c r="AS916" s="55"/>
      <c r="AT916" s="55"/>
      <c r="AU916" s="55"/>
      <c r="AV916" s="55"/>
      <c r="AW916" s="55"/>
      <c r="AX916" s="55"/>
      <c r="AY916" s="55"/>
      <c r="AZ916" s="55"/>
      <c r="BA916" s="55"/>
      <c r="BB916" s="55"/>
    </row>
    <row r="917" spans="26:54" ht="24" customHeight="1"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  <c r="AL917" s="55"/>
      <c r="AM917" s="55"/>
      <c r="AN917" s="55"/>
      <c r="AO917" s="55"/>
      <c r="AP917" s="55"/>
      <c r="AQ917" s="55"/>
      <c r="AR917" s="55"/>
      <c r="AS917" s="55"/>
      <c r="AT917" s="55"/>
      <c r="AU917" s="55"/>
      <c r="AV917" s="55"/>
      <c r="AW917" s="55"/>
      <c r="AX917" s="55"/>
      <c r="AY917" s="55"/>
      <c r="AZ917" s="55"/>
      <c r="BA917" s="55"/>
      <c r="BB917" s="55"/>
    </row>
    <row r="918" spans="26:54" ht="24" customHeight="1"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  <c r="AL918" s="55"/>
      <c r="AM918" s="55"/>
      <c r="AN918" s="55"/>
      <c r="AO918" s="55"/>
      <c r="AP918" s="55"/>
      <c r="AQ918" s="55"/>
      <c r="AR918" s="55"/>
      <c r="AS918" s="55"/>
      <c r="AT918" s="55"/>
      <c r="AU918" s="55"/>
      <c r="AV918" s="55"/>
      <c r="AW918" s="55"/>
      <c r="AX918" s="55"/>
      <c r="AY918" s="55"/>
      <c r="AZ918" s="55"/>
      <c r="BA918" s="55"/>
      <c r="BB918" s="55"/>
    </row>
    <row r="919" spans="26:54" ht="24" customHeight="1"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  <c r="AL919" s="55"/>
      <c r="AM919" s="55"/>
      <c r="AN919" s="55"/>
      <c r="AO919" s="55"/>
      <c r="AP919" s="55"/>
      <c r="AQ919" s="55"/>
      <c r="AR919" s="55"/>
      <c r="AS919" s="55"/>
      <c r="AT919" s="55"/>
      <c r="AU919" s="55"/>
      <c r="AV919" s="55"/>
      <c r="AW919" s="55"/>
      <c r="AX919" s="55"/>
      <c r="AY919" s="55"/>
      <c r="AZ919" s="55"/>
      <c r="BA919" s="55"/>
      <c r="BB919" s="55"/>
    </row>
    <row r="920" spans="26:54" ht="24" customHeight="1"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  <c r="AL920" s="55"/>
      <c r="AM920" s="55"/>
      <c r="AN920" s="55"/>
      <c r="AO920" s="55"/>
      <c r="AP920" s="55"/>
      <c r="AQ920" s="55"/>
      <c r="AR920" s="55"/>
      <c r="AS920" s="55"/>
      <c r="AT920" s="55"/>
      <c r="AU920" s="55"/>
      <c r="AV920" s="55"/>
      <c r="AW920" s="55"/>
      <c r="AX920" s="55"/>
      <c r="AY920" s="55"/>
      <c r="AZ920" s="55"/>
      <c r="BA920" s="55"/>
      <c r="BB920" s="55"/>
    </row>
    <row r="921" spans="26:54" ht="24" customHeight="1"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  <c r="AL921" s="55"/>
      <c r="AM921" s="55"/>
      <c r="AN921" s="55"/>
      <c r="AO921" s="55"/>
      <c r="AP921" s="55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</row>
    <row r="922" spans="26:54" ht="24" customHeight="1"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  <c r="AL922" s="55"/>
      <c r="AM922" s="55"/>
      <c r="AN922" s="55"/>
      <c r="AO922" s="55"/>
      <c r="AP922" s="55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</row>
    <row r="923" spans="26:54" ht="24" customHeight="1"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  <c r="AL923" s="55"/>
      <c r="AM923" s="55"/>
      <c r="AN923" s="55"/>
      <c r="AO923" s="55"/>
      <c r="AP923" s="55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</row>
    <row r="924" spans="26:54" ht="24" customHeight="1"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  <c r="AL924" s="55"/>
      <c r="AM924" s="55"/>
      <c r="AN924" s="55"/>
      <c r="AO924" s="55"/>
      <c r="AP924" s="55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</row>
    <row r="925" spans="26:54" ht="24" customHeight="1"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  <c r="AL925" s="55"/>
      <c r="AM925" s="55"/>
      <c r="AN925" s="55"/>
      <c r="AO925" s="55"/>
      <c r="AP925" s="55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</row>
    <row r="926" spans="26:54" ht="24" customHeight="1"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  <c r="AL926" s="55"/>
      <c r="AM926" s="55"/>
      <c r="AN926" s="55"/>
      <c r="AO926" s="55"/>
      <c r="AP926" s="55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</row>
    <row r="927" spans="26:54" ht="24" customHeight="1"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  <c r="AL927" s="55"/>
      <c r="AM927" s="55"/>
      <c r="AN927" s="55"/>
      <c r="AO927" s="55"/>
      <c r="AP927" s="55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</row>
    <row r="928" spans="26:54" ht="24" customHeight="1"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  <c r="AL928" s="55"/>
      <c r="AM928" s="55"/>
      <c r="AN928" s="55"/>
      <c r="AO928" s="55"/>
      <c r="AP928" s="55"/>
      <c r="AQ928" s="55"/>
      <c r="AR928" s="55"/>
      <c r="AS928" s="55"/>
      <c r="AT928" s="55"/>
      <c r="AU928" s="55"/>
      <c r="AV928" s="55"/>
      <c r="AW928" s="55"/>
      <c r="AX928" s="55"/>
      <c r="AY928" s="55"/>
      <c r="AZ928" s="55"/>
      <c r="BA928" s="55"/>
      <c r="BB928" s="55"/>
    </row>
    <row r="929" spans="26:54" ht="24" customHeight="1"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  <c r="AL929" s="55"/>
      <c r="AM929" s="55"/>
      <c r="AN929" s="55"/>
      <c r="AO929" s="55"/>
      <c r="AP929" s="55"/>
      <c r="AQ929" s="55"/>
      <c r="AR929" s="55"/>
      <c r="AS929" s="55"/>
      <c r="AT929" s="55"/>
      <c r="AU929" s="55"/>
      <c r="AV929" s="55"/>
      <c r="AW929" s="55"/>
      <c r="AX929" s="55"/>
      <c r="AY929" s="55"/>
      <c r="AZ929" s="55"/>
      <c r="BA929" s="55"/>
      <c r="BB929" s="55"/>
    </row>
    <row r="930" spans="26:54" ht="24" customHeight="1"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  <c r="AL930" s="55"/>
      <c r="AM930" s="55"/>
      <c r="AN930" s="55"/>
      <c r="AO930" s="55"/>
      <c r="AP930" s="55"/>
      <c r="AQ930" s="55"/>
      <c r="AR930" s="55"/>
      <c r="AS930" s="55"/>
      <c r="AT930" s="55"/>
      <c r="AU930" s="55"/>
      <c r="AV930" s="55"/>
      <c r="AW930" s="55"/>
      <c r="AX930" s="55"/>
      <c r="AY930" s="55"/>
      <c r="AZ930" s="55"/>
      <c r="BA930" s="55"/>
      <c r="BB930" s="55"/>
    </row>
    <row r="931" spans="26:54" ht="24" customHeight="1"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  <c r="AL931" s="55"/>
      <c r="AM931" s="55"/>
      <c r="AN931" s="55"/>
      <c r="AO931" s="55"/>
      <c r="AP931" s="55"/>
      <c r="AQ931" s="55"/>
      <c r="AR931" s="55"/>
      <c r="AS931" s="55"/>
      <c r="AT931" s="55"/>
      <c r="AU931" s="55"/>
      <c r="AV931" s="55"/>
      <c r="AW931" s="55"/>
      <c r="AX931" s="55"/>
      <c r="AY931" s="55"/>
      <c r="AZ931" s="55"/>
      <c r="BA931" s="55"/>
      <c r="BB931" s="55"/>
    </row>
    <row r="932" spans="26:54" ht="24" customHeight="1"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  <c r="AL932" s="55"/>
      <c r="AM932" s="55"/>
      <c r="AN932" s="55"/>
      <c r="AO932" s="55"/>
      <c r="AP932" s="55"/>
      <c r="AQ932" s="55"/>
      <c r="AR932" s="55"/>
      <c r="AS932" s="55"/>
      <c r="AT932" s="55"/>
      <c r="AU932" s="55"/>
      <c r="AV932" s="55"/>
      <c r="AW932" s="55"/>
      <c r="AX932" s="55"/>
      <c r="AY932" s="55"/>
      <c r="AZ932" s="55"/>
      <c r="BA932" s="55"/>
      <c r="BB932" s="55"/>
    </row>
    <row r="933" spans="26:54" ht="24" customHeight="1"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  <c r="AL933" s="55"/>
      <c r="AM933" s="55"/>
      <c r="AN933" s="55"/>
      <c r="AO933" s="55"/>
      <c r="AP933" s="55"/>
      <c r="AQ933" s="55"/>
      <c r="AR933" s="55"/>
      <c r="AS933" s="55"/>
      <c r="AT933" s="55"/>
      <c r="AU933" s="55"/>
      <c r="AV933" s="55"/>
      <c r="AW933" s="55"/>
      <c r="AX933" s="55"/>
      <c r="AY933" s="55"/>
      <c r="AZ933" s="55"/>
      <c r="BA933" s="55"/>
      <c r="BB933" s="55"/>
    </row>
    <row r="934" spans="26:54" ht="24" customHeight="1"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  <c r="AL934" s="55"/>
      <c r="AM934" s="55"/>
      <c r="AN934" s="55"/>
      <c r="AO934" s="55"/>
      <c r="AP934" s="55"/>
      <c r="AQ934" s="55"/>
      <c r="AR934" s="55"/>
      <c r="AS934" s="55"/>
      <c r="AT934" s="55"/>
      <c r="AU934" s="55"/>
      <c r="AV934" s="55"/>
      <c r="AW934" s="55"/>
      <c r="AX934" s="55"/>
      <c r="AY934" s="55"/>
      <c r="AZ934" s="55"/>
      <c r="BA934" s="55"/>
      <c r="BB934" s="55"/>
    </row>
    <row r="935" spans="26:54" ht="24" customHeight="1"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  <c r="AL935" s="55"/>
      <c r="AM935" s="55"/>
      <c r="AN935" s="55"/>
      <c r="AO935" s="55"/>
      <c r="AP935" s="55"/>
      <c r="AQ935" s="55"/>
      <c r="AR935" s="55"/>
      <c r="AS935" s="55"/>
      <c r="AT935" s="55"/>
      <c r="AU935" s="55"/>
      <c r="AV935" s="55"/>
      <c r="AW935" s="55"/>
      <c r="AX935" s="55"/>
      <c r="AY935" s="55"/>
      <c r="AZ935" s="55"/>
      <c r="BA935" s="55"/>
      <c r="BB935" s="55"/>
    </row>
    <row r="936" spans="26:54" ht="24" customHeight="1"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  <c r="AL936" s="55"/>
      <c r="AM936" s="55"/>
      <c r="AN936" s="55"/>
      <c r="AO936" s="55"/>
      <c r="AP936" s="55"/>
      <c r="AQ936" s="55"/>
      <c r="AR936" s="55"/>
      <c r="AS936" s="55"/>
      <c r="AT936" s="55"/>
      <c r="AU936" s="55"/>
      <c r="AV936" s="55"/>
      <c r="AW936" s="55"/>
      <c r="AX936" s="55"/>
      <c r="AY936" s="55"/>
      <c r="AZ936" s="55"/>
      <c r="BA936" s="55"/>
      <c r="BB936" s="55"/>
    </row>
    <row r="937" spans="26:54" ht="24" customHeight="1"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  <c r="AL937" s="55"/>
      <c r="AM937" s="55"/>
      <c r="AN937" s="55"/>
      <c r="AO937" s="55"/>
      <c r="AP937" s="55"/>
      <c r="AQ937" s="55"/>
      <c r="AR937" s="55"/>
      <c r="AS937" s="55"/>
      <c r="AT937" s="55"/>
      <c r="AU937" s="55"/>
      <c r="AV937" s="55"/>
      <c r="AW937" s="55"/>
      <c r="AX937" s="55"/>
      <c r="AY937" s="55"/>
      <c r="AZ937" s="55"/>
      <c r="BA937" s="55"/>
      <c r="BB937" s="55"/>
    </row>
    <row r="938" spans="26:54" ht="24" customHeight="1"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  <c r="AL938" s="55"/>
      <c r="AM938" s="55"/>
      <c r="AN938" s="55"/>
      <c r="AO938" s="55"/>
      <c r="AP938" s="55"/>
      <c r="AQ938" s="55"/>
      <c r="AR938" s="55"/>
      <c r="AS938" s="55"/>
      <c r="AT938" s="55"/>
      <c r="AU938" s="55"/>
      <c r="AV938" s="55"/>
      <c r="AW938" s="55"/>
      <c r="AX938" s="55"/>
      <c r="AY938" s="55"/>
      <c r="AZ938" s="55"/>
      <c r="BA938" s="55"/>
      <c r="BB938" s="55"/>
    </row>
    <row r="939" spans="26:54" ht="24" customHeight="1"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  <c r="AL939" s="55"/>
      <c r="AM939" s="55"/>
      <c r="AN939" s="55"/>
      <c r="AO939" s="55"/>
      <c r="AP939" s="55"/>
      <c r="AQ939" s="55"/>
      <c r="AR939" s="55"/>
      <c r="AS939" s="55"/>
      <c r="AT939" s="55"/>
      <c r="AU939" s="55"/>
      <c r="AV939" s="55"/>
      <c r="AW939" s="55"/>
      <c r="AX939" s="55"/>
      <c r="AY939" s="55"/>
      <c r="AZ939" s="55"/>
      <c r="BA939" s="55"/>
      <c r="BB939" s="55"/>
    </row>
  </sheetData>
  <sortState xmlns:xlrd2="http://schemas.microsoft.com/office/spreadsheetml/2017/richdata2" ref="B2:H734">
    <sortCondition descending="1" ref="G2:G734"/>
    <sortCondition ref="B2:B734"/>
    <sortCondition ref="H2:H734"/>
  </sortState>
  <phoneticPr fontId="2" type="noConversion"/>
  <conditionalFormatting sqref="N2:N46 N59">
    <cfRule type="expression" dxfId="38" priority="16">
      <formula>FIND("BUV395",$R$9,1)</formula>
    </cfRule>
  </conditionalFormatting>
  <conditionalFormatting sqref="C2:C734">
    <cfRule type="expression" dxfId="37" priority="17">
      <formula>OR(FIND(H2,$R$14,1))</formula>
    </cfRule>
    <cfRule type="expression" dxfId="36" priority="18">
      <formula>OR(FIND(H2,$R$9,1))</formula>
    </cfRule>
    <cfRule type="expression" dxfId="35" priority="19">
      <formula>OR(FIND(H2,$R$10,1))</formula>
    </cfRule>
    <cfRule type="expression" dxfId="34" priority="20">
      <formula>OR(FIND(H2,$R$11,1))</formula>
    </cfRule>
    <cfRule type="expression" dxfId="33" priority="21">
      <formula>OR(FIND(H2,$R$13,1))</formula>
    </cfRule>
    <cfRule type="expression" dxfId="32" priority="22">
      <formula>OR(FIND(H2,$R$12,1))</formula>
    </cfRule>
  </conditionalFormatting>
  <pageMargins left="0.7" right="0.7" top="0.75" bottom="0.75" header="0.3" footer="0.3"/>
  <pageSetup scale="1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C75E-1744-5D43-A59B-61716F407C8C}">
  <sheetPr>
    <pageSetUpPr fitToPage="1"/>
  </sheetPr>
  <dimension ref="A1:AB41"/>
  <sheetViews>
    <sheetView workbookViewId="0">
      <pane ySplit="1" topLeftCell="A2" activePane="bottomLeft" state="frozen"/>
      <selection pane="bottomLeft" activeCell="M29" sqref="M29"/>
    </sheetView>
  </sheetViews>
  <sheetFormatPr defaultColWidth="10.81640625" defaultRowHeight="17.5"/>
  <cols>
    <col min="1" max="1" width="23.6328125" style="4" bestFit="1" customWidth="1"/>
    <col min="2" max="2" width="13" style="4" customWidth="1"/>
    <col min="3" max="3" width="26.81640625" style="4" bestFit="1" customWidth="1"/>
    <col min="4" max="4" width="12.453125" style="4" bestFit="1" customWidth="1"/>
    <col min="5" max="5" width="14.81640625" style="4" bestFit="1" customWidth="1"/>
    <col min="6" max="6" width="13.453125" style="4" bestFit="1" customWidth="1"/>
    <col min="7" max="7" width="22" style="4" customWidth="1"/>
    <col min="8" max="8" width="8.453125" style="4" bestFit="1" customWidth="1"/>
    <col min="9" max="9" width="10.453125" style="4" customWidth="1"/>
    <col min="10" max="16384" width="10.81640625" style="4"/>
  </cols>
  <sheetData>
    <row r="1" spans="1:28" s="8" customFormat="1" ht="24" customHeight="1" thickBot="1">
      <c r="A1" s="32" t="s">
        <v>1687</v>
      </c>
      <c r="B1" s="33" t="s">
        <v>1</v>
      </c>
      <c r="C1" s="33" t="s">
        <v>1688</v>
      </c>
      <c r="D1" s="33" t="s">
        <v>1689</v>
      </c>
      <c r="E1" s="33" t="s">
        <v>1690</v>
      </c>
      <c r="F1" s="33" t="s">
        <v>3</v>
      </c>
      <c r="G1" s="33" t="s">
        <v>1691</v>
      </c>
      <c r="H1" s="34" t="s">
        <v>1862</v>
      </c>
      <c r="I1" s="4"/>
      <c r="J1" s="5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8.5" thickBot="1">
      <c r="A2" s="9"/>
    </row>
    <row r="3" spans="1:28">
      <c r="A3" s="24" t="s">
        <v>1727</v>
      </c>
      <c r="B3" s="25" t="s">
        <v>84</v>
      </c>
      <c r="C3" s="25" t="s">
        <v>1728</v>
      </c>
      <c r="D3" s="25" t="s">
        <v>1696</v>
      </c>
      <c r="E3" s="25" t="s">
        <v>1697</v>
      </c>
      <c r="F3" s="25" t="s">
        <v>1698</v>
      </c>
      <c r="G3" s="25" t="s">
        <v>1729</v>
      </c>
      <c r="H3" s="26">
        <v>2</v>
      </c>
      <c r="I3" s="4" t="s">
        <v>1723</v>
      </c>
    </row>
    <row r="4" spans="1:28">
      <c r="A4" s="27" t="s">
        <v>1720</v>
      </c>
      <c r="B4" s="12" t="s">
        <v>84</v>
      </c>
      <c r="C4" s="12" t="s">
        <v>1721</v>
      </c>
      <c r="D4" s="12" t="s">
        <v>1696</v>
      </c>
      <c r="E4" s="12" t="s">
        <v>1697</v>
      </c>
      <c r="F4" s="12" t="s">
        <v>1698</v>
      </c>
      <c r="G4" s="12" t="s">
        <v>1722</v>
      </c>
      <c r="H4" s="28">
        <v>2</v>
      </c>
      <c r="I4" s="4" t="s">
        <v>1723</v>
      </c>
    </row>
    <row r="5" spans="1:28">
      <c r="A5" s="27" t="s">
        <v>1752</v>
      </c>
      <c r="B5" s="12" t="s">
        <v>84</v>
      </c>
      <c r="C5" s="12" t="s">
        <v>1753</v>
      </c>
      <c r="D5" s="12" t="s">
        <v>1732</v>
      </c>
      <c r="E5" s="12" t="s">
        <v>1733</v>
      </c>
      <c r="F5" s="12" t="s">
        <v>1698</v>
      </c>
      <c r="G5" s="12" t="s">
        <v>1754</v>
      </c>
      <c r="H5" s="28">
        <v>2</v>
      </c>
    </row>
    <row r="6" spans="1:28">
      <c r="A6" s="27" t="s">
        <v>1724</v>
      </c>
      <c r="B6" s="12" t="s">
        <v>84</v>
      </c>
      <c r="C6" s="12" t="s">
        <v>1725</v>
      </c>
      <c r="D6" s="12" t="s">
        <v>1696</v>
      </c>
      <c r="E6" s="12" t="s">
        <v>1697</v>
      </c>
      <c r="F6" s="12" t="s">
        <v>1698</v>
      </c>
      <c r="G6" s="12" t="s">
        <v>1726</v>
      </c>
      <c r="H6" s="28">
        <v>2</v>
      </c>
      <c r="I6" s="4" t="s">
        <v>1723</v>
      </c>
    </row>
    <row r="7" spans="1:28">
      <c r="A7" s="27" t="s">
        <v>1712</v>
      </c>
      <c r="B7" s="12" t="s">
        <v>1843</v>
      </c>
      <c r="C7" s="12" t="s">
        <v>1750</v>
      </c>
      <c r="D7" s="12" t="s">
        <v>1732</v>
      </c>
      <c r="E7" s="12" t="s">
        <v>1733</v>
      </c>
      <c r="F7" s="12" t="s">
        <v>1698</v>
      </c>
      <c r="G7" s="12" t="s">
        <v>1751</v>
      </c>
      <c r="H7" s="28">
        <v>0</v>
      </c>
    </row>
    <row r="8" spans="1:28">
      <c r="A8" s="27" t="s">
        <v>1712</v>
      </c>
      <c r="B8" s="12" t="s">
        <v>1843</v>
      </c>
      <c r="C8" s="12" t="s">
        <v>1748</v>
      </c>
      <c r="D8" s="12" t="s">
        <v>1732</v>
      </c>
      <c r="E8" s="12" t="s">
        <v>1733</v>
      </c>
      <c r="F8" s="12" t="s">
        <v>1698</v>
      </c>
      <c r="G8" s="12" t="s">
        <v>1749</v>
      </c>
      <c r="H8" s="28">
        <v>0</v>
      </c>
    </row>
    <row r="9" spans="1:28">
      <c r="A9" s="27" t="s">
        <v>1712</v>
      </c>
      <c r="B9" s="12" t="s">
        <v>9</v>
      </c>
      <c r="C9" s="12" t="s">
        <v>1744</v>
      </c>
      <c r="D9" s="12" t="s">
        <v>1732</v>
      </c>
      <c r="E9" s="12" t="s">
        <v>1735</v>
      </c>
      <c r="F9" s="12" t="s">
        <v>1698</v>
      </c>
      <c r="G9" s="12" t="s">
        <v>1745</v>
      </c>
      <c r="H9" s="28">
        <v>1</v>
      </c>
    </row>
    <row r="10" spans="1:28">
      <c r="A10" s="27" t="s">
        <v>1712</v>
      </c>
      <c r="B10" s="12" t="s">
        <v>1843</v>
      </c>
      <c r="C10" s="12" t="s">
        <v>1746</v>
      </c>
      <c r="D10" s="12" t="s">
        <v>1732</v>
      </c>
      <c r="E10" s="12" t="s">
        <v>1733</v>
      </c>
      <c r="F10" s="12" t="s">
        <v>1698</v>
      </c>
      <c r="G10" s="12" t="s">
        <v>1747</v>
      </c>
      <c r="H10" s="28">
        <v>0</v>
      </c>
    </row>
    <row r="11" spans="1:28">
      <c r="A11" s="27" t="s">
        <v>1712</v>
      </c>
      <c r="B11" s="12" t="s">
        <v>21</v>
      </c>
      <c r="C11" s="12" t="s">
        <v>1713</v>
      </c>
      <c r="D11" s="12" t="s">
        <v>1696</v>
      </c>
      <c r="E11" s="12" t="s">
        <v>1707</v>
      </c>
      <c r="F11" s="12" t="s">
        <v>1698</v>
      </c>
      <c r="G11" s="12" t="s">
        <v>1861</v>
      </c>
      <c r="H11" s="28">
        <v>5</v>
      </c>
      <c r="I11" s="4" t="s">
        <v>1714</v>
      </c>
    </row>
    <row r="12" spans="1:28">
      <c r="A12" s="27" t="s">
        <v>1678</v>
      </c>
      <c r="B12" s="12" t="s">
        <v>84</v>
      </c>
      <c r="C12" s="12" t="s">
        <v>1700</v>
      </c>
      <c r="D12" s="12" t="s">
        <v>1696</v>
      </c>
      <c r="E12" s="12" t="s">
        <v>1701</v>
      </c>
      <c r="F12" s="12" t="s">
        <v>1698</v>
      </c>
      <c r="G12" s="13">
        <v>3568</v>
      </c>
      <c r="H12" s="28">
        <v>0</v>
      </c>
    </row>
    <row r="13" spans="1:28">
      <c r="A13" s="27" t="s">
        <v>1678</v>
      </c>
      <c r="B13" s="12" t="s">
        <v>84</v>
      </c>
      <c r="C13" s="12" t="s">
        <v>1737</v>
      </c>
      <c r="D13" s="12" t="s">
        <v>1732</v>
      </c>
      <c r="E13" s="12" t="s">
        <v>1733</v>
      </c>
      <c r="F13" s="12" t="s">
        <v>1698</v>
      </c>
      <c r="G13" s="12" t="s">
        <v>1738</v>
      </c>
      <c r="H13" s="28">
        <v>2</v>
      </c>
    </row>
    <row r="14" spans="1:28">
      <c r="A14" s="27" t="s">
        <v>1678</v>
      </c>
      <c r="B14" s="12" t="s">
        <v>84</v>
      </c>
      <c r="C14" s="12" t="s">
        <v>1699</v>
      </c>
      <c r="D14" s="12" t="s">
        <v>1696</v>
      </c>
      <c r="E14" s="12" t="s">
        <v>1697</v>
      </c>
      <c r="F14" s="12" t="s">
        <v>1698</v>
      </c>
      <c r="G14" s="12" t="s">
        <v>1864</v>
      </c>
      <c r="H14" s="28">
        <v>2</v>
      </c>
    </row>
    <row r="15" spans="1:28">
      <c r="A15" s="27" t="s">
        <v>1678</v>
      </c>
      <c r="B15" s="12" t="s">
        <v>1851</v>
      </c>
      <c r="C15" s="12" t="s">
        <v>1699</v>
      </c>
      <c r="D15" s="12"/>
      <c r="E15" s="12" t="s">
        <v>1697</v>
      </c>
      <c r="F15" s="12" t="s">
        <v>1698</v>
      </c>
      <c r="G15" s="12" t="s">
        <v>1905</v>
      </c>
      <c r="H15" s="28">
        <v>2</v>
      </c>
    </row>
    <row r="16" spans="1:28">
      <c r="A16" s="27" t="s">
        <v>1715</v>
      </c>
      <c r="B16" s="12" t="s">
        <v>21</v>
      </c>
      <c r="C16" s="12" t="s">
        <v>1716</v>
      </c>
      <c r="D16" s="12" t="s">
        <v>1696</v>
      </c>
      <c r="E16" s="12" t="s">
        <v>1717</v>
      </c>
      <c r="F16" s="12" t="s">
        <v>1698</v>
      </c>
      <c r="G16" s="12" t="s">
        <v>1718</v>
      </c>
      <c r="H16" s="28">
        <v>3</v>
      </c>
      <c r="I16" s="4" t="s">
        <v>1719</v>
      </c>
    </row>
    <row r="17" spans="1:8">
      <c r="A17" s="27" t="s">
        <v>1739</v>
      </c>
      <c r="B17" s="12" t="s">
        <v>84</v>
      </c>
      <c r="C17" s="12" t="s">
        <v>1740</v>
      </c>
      <c r="D17" s="12" t="s">
        <v>1732</v>
      </c>
      <c r="E17" s="12" t="s">
        <v>1733</v>
      </c>
      <c r="F17" s="12" t="s">
        <v>1698</v>
      </c>
      <c r="G17" s="12" t="s">
        <v>1741</v>
      </c>
      <c r="H17" s="28">
        <v>0</v>
      </c>
    </row>
    <row r="18" spans="1:8">
      <c r="A18" s="27" t="s">
        <v>1730</v>
      </c>
      <c r="B18" s="12" t="s">
        <v>9</v>
      </c>
      <c r="C18" s="12" t="s">
        <v>1731</v>
      </c>
      <c r="D18" s="12" t="s">
        <v>1732</v>
      </c>
      <c r="E18" s="12" t="s">
        <v>1735</v>
      </c>
      <c r="F18" s="12" t="s">
        <v>1698</v>
      </c>
      <c r="G18" s="12" t="s">
        <v>1736</v>
      </c>
      <c r="H18" s="28">
        <v>0</v>
      </c>
    </row>
    <row r="19" spans="1:8">
      <c r="A19" s="27" t="s">
        <v>1730</v>
      </c>
      <c r="B19" s="12" t="s">
        <v>84</v>
      </c>
      <c r="C19" s="12" t="s">
        <v>1731</v>
      </c>
      <c r="D19" s="12" t="s">
        <v>1732</v>
      </c>
      <c r="E19" s="12" t="s">
        <v>1733</v>
      </c>
      <c r="F19" s="12" t="s">
        <v>1698</v>
      </c>
      <c r="G19" s="12" t="s">
        <v>1863</v>
      </c>
      <c r="H19" s="28">
        <v>2</v>
      </c>
    </row>
    <row r="20" spans="1:8">
      <c r="A20" s="27" t="s">
        <v>1730</v>
      </c>
      <c r="B20" s="12" t="s">
        <v>1843</v>
      </c>
      <c r="C20" s="12" t="s">
        <v>1731</v>
      </c>
      <c r="D20" s="12" t="s">
        <v>1732</v>
      </c>
      <c r="E20" s="12" t="s">
        <v>1733</v>
      </c>
      <c r="F20" s="12" t="s">
        <v>1698</v>
      </c>
      <c r="G20" s="12" t="s">
        <v>1734</v>
      </c>
      <c r="H20" s="28">
        <v>0</v>
      </c>
    </row>
    <row r="21" spans="1:8">
      <c r="A21" s="27" t="s">
        <v>1739</v>
      </c>
      <c r="B21" s="12" t="s">
        <v>84</v>
      </c>
      <c r="C21" s="12" t="s">
        <v>1742</v>
      </c>
      <c r="D21" s="12" t="s">
        <v>1732</v>
      </c>
      <c r="E21" s="12" t="s">
        <v>1733</v>
      </c>
      <c r="F21" s="12" t="s">
        <v>1698</v>
      </c>
      <c r="G21" s="12" t="s">
        <v>1743</v>
      </c>
      <c r="H21" s="28">
        <v>0</v>
      </c>
    </row>
    <row r="22" spans="1:8">
      <c r="A22" s="27" t="s">
        <v>1705</v>
      </c>
      <c r="B22" s="12" t="s">
        <v>84</v>
      </c>
      <c r="C22" s="12" t="s">
        <v>1706</v>
      </c>
      <c r="D22" s="12" t="s">
        <v>1696</v>
      </c>
      <c r="E22" s="12" t="s">
        <v>1707</v>
      </c>
      <c r="F22" s="12" t="s">
        <v>1698</v>
      </c>
      <c r="G22" s="12" t="s">
        <v>1708</v>
      </c>
      <c r="H22" s="28">
        <v>0</v>
      </c>
    </row>
    <row r="23" spans="1:8">
      <c r="A23" s="27" t="s">
        <v>1694</v>
      </c>
      <c r="B23" s="12" t="s">
        <v>84</v>
      </c>
      <c r="C23" s="12" t="s">
        <v>1695</v>
      </c>
      <c r="D23" s="12" t="s">
        <v>1696</v>
      </c>
      <c r="E23" s="12" t="s">
        <v>1697</v>
      </c>
      <c r="F23" s="12" t="s">
        <v>1698</v>
      </c>
      <c r="G23" s="12" t="s">
        <v>1860</v>
      </c>
      <c r="H23" s="28">
        <v>3</v>
      </c>
    </row>
    <row r="24" spans="1:8">
      <c r="A24" s="27" t="s">
        <v>1694</v>
      </c>
      <c r="B24" s="12" t="s">
        <v>1230</v>
      </c>
      <c r="C24" s="12" t="s">
        <v>1695</v>
      </c>
      <c r="D24" s="12" t="s">
        <v>1696</v>
      </c>
      <c r="E24" s="12" t="s">
        <v>1697</v>
      </c>
      <c r="F24" s="12" t="s">
        <v>1698</v>
      </c>
      <c r="G24" s="12" t="s">
        <v>1906</v>
      </c>
      <c r="H24" s="28">
        <v>1</v>
      </c>
    </row>
    <row r="25" spans="1:8">
      <c r="A25" s="27" t="s">
        <v>1709</v>
      </c>
      <c r="B25" s="12" t="s">
        <v>1843</v>
      </c>
      <c r="C25" s="12" t="s">
        <v>1710</v>
      </c>
      <c r="D25" s="12" t="s">
        <v>1696</v>
      </c>
      <c r="E25" s="12" t="s">
        <v>1707</v>
      </c>
      <c r="F25" s="12" t="s">
        <v>1698</v>
      </c>
      <c r="G25" s="12" t="s">
        <v>1711</v>
      </c>
      <c r="H25" s="28">
        <v>0</v>
      </c>
    </row>
    <row r="26" spans="1:8">
      <c r="A26" s="27" t="s">
        <v>1755</v>
      </c>
      <c r="B26" s="12" t="s">
        <v>84</v>
      </c>
      <c r="C26" s="12" t="s">
        <v>1756</v>
      </c>
      <c r="D26" s="12" t="s">
        <v>1757</v>
      </c>
      <c r="E26" s="12" t="s">
        <v>1758</v>
      </c>
      <c r="F26" s="12" t="s">
        <v>1698</v>
      </c>
      <c r="G26" s="12" t="s">
        <v>1759</v>
      </c>
      <c r="H26" s="28">
        <v>2</v>
      </c>
    </row>
    <row r="27" spans="1:8">
      <c r="A27" s="27" t="s">
        <v>1760</v>
      </c>
      <c r="B27" s="12" t="s">
        <v>84</v>
      </c>
      <c r="C27" s="12" t="s">
        <v>1756</v>
      </c>
      <c r="D27" s="12" t="s">
        <v>1757</v>
      </c>
      <c r="E27" s="12" t="s">
        <v>1758</v>
      </c>
      <c r="F27" s="12" t="s">
        <v>1698</v>
      </c>
      <c r="G27" s="12" t="s">
        <v>1761</v>
      </c>
      <c r="H27" s="28">
        <v>0</v>
      </c>
    </row>
    <row r="28" spans="1:8">
      <c r="A28" s="27" t="s">
        <v>1702</v>
      </c>
      <c r="B28" s="12" t="s">
        <v>84</v>
      </c>
      <c r="C28" s="12" t="s">
        <v>1703</v>
      </c>
      <c r="D28" s="12" t="s">
        <v>1696</v>
      </c>
      <c r="E28" s="12" t="s">
        <v>1701</v>
      </c>
      <c r="F28" s="12" t="s">
        <v>1704</v>
      </c>
      <c r="G28" s="12"/>
      <c r="H28" s="28">
        <v>0</v>
      </c>
    </row>
    <row r="29" spans="1:8">
      <c r="A29" s="94" t="s">
        <v>1918</v>
      </c>
      <c r="B29" s="92" t="s">
        <v>1230</v>
      </c>
      <c r="C29" s="95" t="s">
        <v>1919</v>
      </c>
      <c r="D29" s="92"/>
      <c r="E29" s="96" t="s">
        <v>1920</v>
      </c>
      <c r="F29" s="12" t="s">
        <v>1698</v>
      </c>
      <c r="G29" s="92" t="s">
        <v>1921</v>
      </c>
      <c r="H29" s="93">
        <v>1</v>
      </c>
    </row>
    <row r="30" spans="1:8" ht="18" thickBot="1">
      <c r="A30" s="29"/>
      <c r="B30" s="30" t="s">
        <v>1854</v>
      </c>
      <c r="C30" s="30" t="s">
        <v>1855</v>
      </c>
      <c r="D30" s="30"/>
      <c r="E30" s="30" t="s">
        <v>1707</v>
      </c>
      <c r="F30" s="30" t="s">
        <v>1698</v>
      </c>
      <c r="G30" s="30">
        <v>56991</v>
      </c>
      <c r="H30" s="31">
        <v>0</v>
      </c>
    </row>
    <row r="32" spans="1:8" ht="18">
      <c r="A32" s="9"/>
    </row>
    <row r="33" spans="1:9" ht="18.5" thickBot="1">
      <c r="A33" s="9" t="s">
        <v>1853</v>
      </c>
    </row>
    <row r="34" spans="1:9">
      <c r="A34" s="24" t="s">
        <v>1712</v>
      </c>
      <c r="B34" s="25" t="s">
        <v>1762</v>
      </c>
      <c r="C34" s="25" t="s">
        <v>1713</v>
      </c>
      <c r="D34" s="25" t="s">
        <v>1696</v>
      </c>
      <c r="E34" s="25" t="s">
        <v>1707</v>
      </c>
      <c r="F34" s="25" t="s">
        <v>1698</v>
      </c>
      <c r="G34" s="25">
        <v>18322</v>
      </c>
      <c r="H34" s="26">
        <v>1</v>
      </c>
      <c r="I34" s="4" t="s">
        <v>1763</v>
      </c>
    </row>
    <row r="35" spans="1:9">
      <c r="A35" s="27" t="s">
        <v>1764</v>
      </c>
      <c r="B35" s="12" t="s">
        <v>9</v>
      </c>
      <c r="C35" s="12" t="s">
        <v>1765</v>
      </c>
      <c r="D35" s="12" t="s">
        <v>1696</v>
      </c>
      <c r="E35" s="12" t="s">
        <v>1766</v>
      </c>
      <c r="F35" s="12" t="s">
        <v>1698</v>
      </c>
      <c r="G35" s="12">
        <v>46499</v>
      </c>
      <c r="H35" s="28"/>
      <c r="I35" s="4" t="s">
        <v>1767</v>
      </c>
    </row>
    <row r="36" spans="1:9">
      <c r="A36" s="27" t="s">
        <v>1764</v>
      </c>
      <c r="B36" s="12" t="s">
        <v>84</v>
      </c>
      <c r="C36" s="12" t="s">
        <v>1765</v>
      </c>
      <c r="D36" s="12" t="s">
        <v>1696</v>
      </c>
      <c r="E36" s="12" t="s">
        <v>1766</v>
      </c>
      <c r="F36" s="12" t="s">
        <v>1698</v>
      </c>
      <c r="G36" s="12">
        <v>46498</v>
      </c>
      <c r="H36" s="28"/>
    </row>
    <row r="37" spans="1:9">
      <c r="A37" s="27" t="s">
        <v>1764</v>
      </c>
      <c r="B37" s="12" t="s">
        <v>1843</v>
      </c>
      <c r="C37" s="12" t="s">
        <v>1765</v>
      </c>
      <c r="D37" s="12" t="s">
        <v>1696</v>
      </c>
      <c r="E37" s="12" t="s">
        <v>1766</v>
      </c>
      <c r="F37" s="12" t="s">
        <v>1698</v>
      </c>
      <c r="G37" s="12">
        <v>48086</v>
      </c>
      <c r="H37" s="28"/>
    </row>
    <row r="38" spans="1:9" ht="18" thickBot="1">
      <c r="A38" s="29" t="s">
        <v>1764</v>
      </c>
      <c r="B38" s="30" t="s">
        <v>21</v>
      </c>
      <c r="C38" s="30" t="s">
        <v>1765</v>
      </c>
      <c r="D38" s="30" t="s">
        <v>1696</v>
      </c>
      <c r="E38" s="30" t="s">
        <v>1766</v>
      </c>
      <c r="F38" s="30" t="s">
        <v>1698</v>
      </c>
      <c r="G38" s="30">
        <v>48085</v>
      </c>
      <c r="H38" s="31"/>
    </row>
    <row r="40" spans="1:9" ht="18">
      <c r="A40" s="9" t="s">
        <v>1852</v>
      </c>
    </row>
    <row r="41" spans="1:9">
      <c r="A41" s="4" t="s">
        <v>1694</v>
      </c>
      <c r="B41" s="4" t="s">
        <v>17</v>
      </c>
      <c r="C41" s="4" t="s">
        <v>1695</v>
      </c>
      <c r="D41" s="4" t="s">
        <v>1696</v>
      </c>
      <c r="E41" s="4" t="s">
        <v>1697</v>
      </c>
      <c r="F41" s="4" t="s">
        <v>1698</v>
      </c>
      <c r="G41" s="4">
        <v>7947</v>
      </c>
    </row>
  </sheetData>
  <pageMargins left="0.7" right="0.7" top="0.75" bottom="0.75" header="0.3" footer="0.3"/>
  <pageSetup scale="67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D88-3A83-F74E-A5CF-AC7F061D538A}">
  <dimension ref="A1:H60"/>
  <sheetViews>
    <sheetView workbookViewId="0">
      <pane ySplit="1" topLeftCell="A2" activePane="bottomLeft" state="frozen"/>
      <selection pane="bottomLeft" activeCell="G5" sqref="G5"/>
    </sheetView>
  </sheetViews>
  <sheetFormatPr defaultColWidth="10.81640625" defaultRowHeight="17.5"/>
  <cols>
    <col min="1" max="1" width="21" style="10" customWidth="1"/>
    <col min="2" max="2" width="13.6328125" style="10" bestFit="1" customWidth="1"/>
    <col min="3" max="3" width="21.36328125" style="10" customWidth="1"/>
    <col min="4" max="4" width="16" style="10" bestFit="1" customWidth="1"/>
    <col min="5" max="5" width="19.6328125" style="10" customWidth="1"/>
    <col min="6" max="6" width="9" style="10" bestFit="1" customWidth="1"/>
    <col min="7" max="7" width="3.6328125" style="10" bestFit="1" customWidth="1"/>
    <col min="8" max="8" width="38.36328125" style="10" bestFit="1" customWidth="1"/>
    <col min="9" max="16384" width="10.81640625" style="10"/>
  </cols>
  <sheetData>
    <row r="1" spans="1:8" s="37" customFormat="1" ht="18" thickBot="1">
      <c r="A1" s="35" t="s">
        <v>1687</v>
      </c>
      <c r="B1" s="36" t="s">
        <v>1</v>
      </c>
      <c r="C1" s="36" t="s">
        <v>1768</v>
      </c>
      <c r="D1" s="36" t="s">
        <v>1769</v>
      </c>
      <c r="E1" s="36" t="s">
        <v>1770</v>
      </c>
      <c r="F1" s="36" t="s">
        <v>1309</v>
      </c>
      <c r="G1" s="36" t="s">
        <v>1693</v>
      </c>
      <c r="H1" s="36" t="s">
        <v>1692</v>
      </c>
    </row>
    <row r="2" spans="1:8" ht="18" thickBot="1"/>
    <row r="3" spans="1:8">
      <c r="A3" s="15" t="s">
        <v>1684</v>
      </c>
      <c r="B3" s="16" t="s">
        <v>9</v>
      </c>
      <c r="C3" s="16" t="s">
        <v>1678</v>
      </c>
      <c r="D3" s="16" t="s">
        <v>1771</v>
      </c>
      <c r="E3" s="16" t="s">
        <v>1772</v>
      </c>
      <c r="F3" s="16">
        <v>300</v>
      </c>
      <c r="G3" s="16">
        <v>3</v>
      </c>
      <c r="H3" s="17" t="s">
        <v>1773</v>
      </c>
    </row>
    <row r="4" spans="1:8">
      <c r="A4" s="18" t="s">
        <v>1684</v>
      </c>
      <c r="B4" s="14" t="s">
        <v>84</v>
      </c>
      <c r="C4" s="14" t="s">
        <v>1678</v>
      </c>
      <c r="D4" s="14" t="s">
        <v>1774</v>
      </c>
      <c r="E4" s="14" t="s">
        <v>1775</v>
      </c>
      <c r="F4" s="14">
        <v>300</v>
      </c>
      <c r="G4" s="14">
        <v>0</v>
      </c>
      <c r="H4" s="19" t="s">
        <v>1776</v>
      </c>
    </row>
    <row r="5" spans="1:8">
      <c r="A5" s="18" t="s">
        <v>1684</v>
      </c>
      <c r="B5" s="14" t="s">
        <v>1843</v>
      </c>
      <c r="C5" s="14" t="s">
        <v>1678</v>
      </c>
      <c r="D5" s="14" t="s">
        <v>1771</v>
      </c>
      <c r="E5" s="14"/>
      <c r="F5" s="14">
        <v>150</v>
      </c>
      <c r="G5" s="14">
        <v>1</v>
      </c>
      <c r="H5" s="19" t="s">
        <v>1777</v>
      </c>
    </row>
    <row r="6" spans="1:8">
      <c r="A6" s="18" t="s">
        <v>1684</v>
      </c>
      <c r="B6" s="12" t="s">
        <v>21</v>
      </c>
      <c r="C6" s="14" t="s">
        <v>1678</v>
      </c>
      <c r="D6" s="14" t="s">
        <v>1809</v>
      </c>
      <c r="E6" s="14"/>
      <c r="F6" s="14">
        <v>250</v>
      </c>
      <c r="G6" s="14">
        <v>1</v>
      </c>
      <c r="H6" s="19" t="s">
        <v>1799</v>
      </c>
    </row>
    <row r="7" spans="1:8">
      <c r="A7" s="18" t="s">
        <v>1679</v>
      </c>
      <c r="B7" s="14" t="s">
        <v>9</v>
      </c>
      <c r="C7" s="14" t="s">
        <v>1778</v>
      </c>
      <c r="D7" s="14" t="s">
        <v>1779</v>
      </c>
      <c r="E7" s="14"/>
      <c r="F7" s="14">
        <v>200</v>
      </c>
      <c r="G7" s="14">
        <v>3</v>
      </c>
      <c r="H7" s="19" t="s">
        <v>1780</v>
      </c>
    </row>
    <row r="8" spans="1:8">
      <c r="A8" s="18" t="s">
        <v>1679</v>
      </c>
      <c r="B8" s="14" t="s">
        <v>84</v>
      </c>
      <c r="C8" s="14" t="s">
        <v>1778</v>
      </c>
      <c r="D8" s="14" t="s">
        <v>1781</v>
      </c>
      <c r="E8" s="14"/>
      <c r="F8" s="14">
        <v>300</v>
      </c>
      <c r="G8" s="14">
        <v>2</v>
      </c>
      <c r="H8" s="19" t="s">
        <v>1782</v>
      </c>
    </row>
    <row r="9" spans="1:8">
      <c r="A9" s="18" t="s">
        <v>1680</v>
      </c>
      <c r="B9" s="14" t="s">
        <v>9</v>
      </c>
      <c r="C9" s="14" t="s">
        <v>1783</v>
      </c>
      <c r="D9" s="14" t="s">
        <v>1784</v>
      </c>
      <c r="E9" s="14"/>
      <c r="F9" s="14">
        <v>300</v>
      </c>
      <c r="G9" s="14">
        <v>1</v>
      </c>
      <c r="H9" s="19" t="s">
        <v>1785</v>
      </c>
    </row>
    <row r="10" spans="1:8">
      <c r="A10" s="18" t="s">
        <v>1680</v>
      </c>
      <c r="B10" s="14" t="s">
        <v>84</v>
      </c>
      <c r="C10" s="14" t="s">
        <v>1783</v>
      </c>
      <c r="D10" s="14" t="s">
        <v>1784</v>
      </c>
      <c r="E10" s="14"/>
      <c r="F10" s="14">
        <v>300</v>
      </c>
      <c r="G10" s="14">
        <v>1</v>
      </c>
      <c r="H10" s="19" t="s">
        <v>1786</v>
      </c>
    </row>
    <row r="11" spans="1:8">
      <c r="A11" s="18" t="s">
        <v>1681</v>
      </c>
      <c r="B11" s="14" t="s">
        <v>9</v>
      </c>
      <c r="C11" s="14" t="s">
        <v>1787</v>
      </c>
      <c r="D11" s="14" t="s">
        <v>1788</v>
      </c>
      <c r="E11" s="14" t="s">
        <v>1789</v>
      </c>
      <c r="F11" s="14">
        <v>500</v>
      </c>
      <c r="G11" s="14">
        <v>1</v>
      </c>
      <c r="H11" s="19" t="s">
        <v>1780</v>
      </c>
    </row>
    <row r="12" spans="1:8">
      <c r="A12" s="18" t="s">
        <v>1681</v>
      </c>
      <c r="B12" s="14" t="s">
        <v>84</v>
      </c>
      <c r="C12" s="14" t="s">
        <v>1787</v>
      </c>
      <c r="D12" s="14" t="s">
        <v>1788</v>
      </c>
      <c r="E12" s="14" t="s">
        <v>1789</v>
      </c>
      <c r="F12" s="14">
        <v>500</v>
      </c>
      <c r="G12" s="14">
        <v>1</v>
      </c>
      <c r="H12" s="19" t="s">
        <v>1782</v>
      </c>
    </row>
    <row r="13" spans="1:8">
      <c r="A13" s="18" t="s">
        <v>1681</v>
      </c>
      <c r="B13" s="14" t="s">
        <v>1230</v>
      </c>
      <c r="C13" s="14" t="s">
        <v>1787</v>
      </c>
      <c r="D13" s="14" t="s">
        <v>1844</v>
      </c>
      <c r="E13" s="14"/>
      <c r="F13" s="14">
        <v>200</v>
      </c>
      <c r="G13" s="14"/>
      <c r="H13" s="19"/>
    </row>
    <row r="14" spans="1:8">
      <c r="A14" s="18" t="s">
        <v>1682</v>
      </c>
      <c r="B14" s="14" t="s">
        <v>9</v>
      </c>
      <c r="C14" s="14" t="s">
        <v>1790</v>
      </c>
      <c r="D14" s="14" t="s">
        <v>1788</v>
      </c>
      <c r="E14" s="14" t="s">
        <v>1789</v>
      </c>
      <c r="F14" s="14">
        <v>500</v>
      </c>
      <c r="G14" s="14">
        <v>1</v>
      </c>
      <c r="H14" s="19" t="s">
        <v>1780</v>
      </c>
    </row>
    <row r="15" spans="1:8">
      <c r="A15" s="18" t="s">
        <v>1682</v>
      </c>
      <c r="B15" s="14" t="s">
        <v>84</v>
      </c>
      <c r="C15" s="14" t="s">
        <v>1790</v>
      </c>
      <c r="D15" s="14" t="s">
        <v>1788</v>
      </c>
      <c r="E15" s="14" t="s">
        <v>1789</v>
      </c>
      <c r="F15" s="14">
        <v>500</v>
      </c>
      <c r="G15" s="14">
        <v>1</v>
      </c>
      <c r="H15" s="19" t="s">
        <v>1782</v>
      </c>
    </row>
    <row r="16" spans="1:8">
      <c r="A16" s="18" t="s">
        <v>1683</v>
      </c>
      <c r="B16" s="14" t="s">
        <v>9</v>
      </c>
      <c r="C16" s="14" t="s">
        <v>1791</v>
      </c>
      <c r="D16" s="14" t="s">
        <v>1792</v>
      </c>
      <c r="E16" s="14" t="s">
        <v>1793</v>
      </c>
      <c r="F16" s="14">
        <v>200</v>
      </c>
      <c r="G16" s="14">
        <v>1</v>
      </c>
      <c r="H16" s="19" t="s">
        <v>1780</v>
      </c>
    </row>
    <row r="17" spans="1:8">
      <c r="A17" s="18" t="s">
        <v>1683</v>
      </c>
      <c r="B17" s="14" t="s">
        <v>84</v>
      </c>
      <c r="C17" s="14" t="s">
        <v>1791</v>
      </c>
      <c r="D17" s="14" t="s">
        <v>1792</v>
      </c>
      <c r="E17" s="14" t="s">
        <v>1793</v>
      </c>
      <c r="F17" s="14">
        <v>200</v>
      </c>
      <c r="G17" s="14">
        <v>1</v>
      </c>
      <c r="H17" s="19" t="s">
        <v>1782</v>
      </c>
    </row>
    <row r="18" spans="1:8">
      <c r="A18" s="18" t="s">
        <v>1794</v>
      </c>
      <c r="B18" s="14" t="s">
        <v>9</v>
      </c>
      <c r="C18" s="14" t="s">
        <v>1795</v>
      </c>
      <c r="D18" s="14" t="s">
        <v>1796</v>
      </c>
      <c r="E18" s="14" t="s">
        <v>1793</v>
      </c>
      <c r="F18" s="14">
        <v>200</v>
      </c>
      <c r="G18" s="14">
        <v>1</v>
      </c>
      <c r="H18" s="19" t="s">
        <v>1780</v>
      </c>
    </row>
    <row r="19" spans="1:8">
      <c r="A19" s="18" t="s">
        <v>1794</v>
      </c>
      <c r="B19" s="14" t="s">
        <v>84</v>
      </c>
      <c r="C19" s="14" t="s">
        <v>1795</v>
      </c>
      <c r="D19" s="14" t="s">
        <v>1796</v>
      </c>
      <c r="E19" s="14" t="s">
        <v>1793</v>
      </c>
      <c r="F19" s="14">
        <v>200</v>
      </c>
      <c r="G19" s="14">
        <v>1</v>
      </c>
      <c r="H19" s="19" t="s">
        <v>1782</v>
      </c>
    </row>
    <row r="20" spans="1:8">
      <c r="A20" s="18" t="s">
        <v>1685</v>
      </c>
      <c r="B20" s="14" t="s">
        <v>9</v>
      </c>
      <c r="C20" s="14" t="s">
        <v>1810</v>
      </c>
      <c r="D20" s="14" t="s">
        <v>1811</v>
      </c>
      <c r="E20" s="14"/>
      <c r="F20" s="14">
        <v>250</v>
      </c>
      <c r="G20" s="14">
        <v>1</v>
      </c>
      <c r="H20" s="19" t="s">
        <v>1780</v>
      </c>
    </row>
    <row r="21" spans="1:8">
      <c r="A21" s="18" t="s">
        <v>1685</v>
      </c>
      <c r="B21" s="14" t="s">
        <v>21</v>
      </c>
      <c r="C21" s="14" t="s">
        <v>1810</v>
      </c>
      <c r="D21" s="14" t="s">
        <v>1811</v>
      </c>
      <c r="E21" s="14"/>
      <c r="F21" s="14">
        <v>250</v>
      </c>
      <c r="G21" s="14">
        <v>1</v>
      </c>
      <c r="H21" s="19" t="s">
        <v>1782</v>
      </c>
    </row>
    <row r="22" spans="1:8">
      <c r="A22" s="18" t="s">
        <v>1686</v>
      </c>
      <c r="B22" s="14" t="s">
        <v>9</v>
      </c>
      <c r="C22" s="14" t="s">
        <v>1812</v>
      </c>
      <c r="D22" s="14" t="s">
        <v>1813</v>
      </c>
      <c r="E22" s="14"/>
      <c r="F22" s="14">
        <v>250</v>
      </c>
      <c r="G22" s="14">
        <v>1</v>
      </c>
      <c r="H22" s="19" t="s">
        <v>1780</v>
      </c>
    </row>
    <row r="23" spans="1:8">
      <c r="A23" s="18" t="s">
        <v>1686</v>
      </c>
      <c r="B23" s="14" t="s">
        <v>1843</v>
      </c>
      <c r="C23" s="14" t="s">
        <v>1812</v>
      </c>
      <c r="D23" s="14" t="s">
        <v>1813</v>
      </c>
      <c r="E23" s="14"/>
      <c r="F23" s="14">
        <v>250</v>
      </c>
      <c r="G23" s="14">
        <v>1</v>
      </c>
      <c r="H23" s="19" t="s">
        <v>1814</v>
      </c>
    </row>
    <row r="24" spans="1:8">
      <c r="A24" s="18" t="s">
        <v>1845</v>
      </c>
      <c r="B24" s="14" t="s">
        <v>84</v>
      </c>
      <c r="C24" s="14" t="s">
        <v>1845</v>
      </c>
      <c r="D24" s="14" t="s">
        <v>1846</v>
      </c>
      <c r="E24" s="14"/>
      <c r="F24" s="14">
        <v>100</v>
      </c>
      <c r="G24" s="14"/>
      <c r="H24" s="19"/>
    </row>
    <row r="25" spans="1:8">
      <c r="A25" s="18" t="s">
        <v>1845</v>
      </c>
      <c r="B25" s="14" t="s">
        <v>1843</v>
      </c>
      <c r="C25" s="14" t="s">
        <v>1845</v>
      </c>
      <c r="D25" s="14" t="s">
        <v>1846</v>
      </c>
      <c r="E25" s="14"/>
      <c r="F25" s="14">
        <v>100</v>
      </c>
      <c r="G25" s="14"/>
      <c r="H25" s="19"/>
    </row>
    <row r="26" spans="1:8">
      <c r="A26" s="18" t="s">
        <v>1847</v>
      </c>
      <c r="B26" s="14" t="s">
        <v>84</v>
      </c>
      <c r="C26" s="14" t="s">
        <v>1847</v>
      </c>
      <c r="D26" s="14" t="s">
        <v>1848</v>
      </c>
      <c r="E26" s="14"/>
      <c r="F26" s="14">
        <v>200</v>
      </c>
      <c r="G26" s="14"/>
      <c r="H26" s="19"/>
    </row>
    <row r="27" spans="1:8" ht="18" thickBot="1">
      <c r="A27" s="20" t="s">
        <v>1849</v>
      </c>
      <c r="B27" s="21" t="s">
        <v>84</v>
      </c>
      <c r="C27" s="21" t="s">
        <v>1849</v>
      </c>
      <c r="D27" s="21">
        <v>52314</v>
      </c>
      <c r="E27" s="21"/>
      <c r="F27" s="21" t="s">
        <v>1850</v>
      </c>
      <c r="G27" s="21"/>
      <c r="H27" s="22"/>
    </row>
    <row r="29" spans="1:8" ht="18.5" thickBot="1">
      <c r="A29" s="11" t="s">
        <v>1856</v>
      </c>
    </row>
    <row r="30" spans="1:8">
      <c r="A30" s="15" t="s">
        <v>1684</v>
      </c>
      <c r="B30" s="16" t="s">
        <v>9</v>
      </c>
      <c r="C30" s="16" t="s">
        <v>1678</v>
      </c>
      <c r="D30" s="16" t="s">
        <v>1797</v>
      </c>
      <c r="E30" s="16" t="s">
        <v>1798</v>
      </c>
      <c r="F30" s="16">
        <v>250</v>
      </c>
      <c r="G30" s="16">
        <v>1</v>
      </c>
      <c r="H30" s="17" t="s">
        <v>1773</v>
      </c>
    </row>
    <row r="31" spans="1:8">
      <c r="A31" s="18"/>
      <c r="B31" s="14" t="s">
        <v>84</v>
      </c>
      <c r="C31" s="14" t="s">
        <v>1678</v>
      </c>
      <c r="D31" s="14" t="s">
        <v>1857</v>
      </c>
      <c r="E31" s="14" t="s">
        <v>1772</v>
      </c>
      <c r="F31" s="14">
        <v>200</v>
      </c>
      <c r="G31" s="14">
        <v>2</v>
      </c>
      <c r="H31" s="19" t="s">
        <v>1776</v>
      </c>
    </row>
    <row r="32" spans="1:8">
      <c r="A32" s="18"/>
      <c r="B32" s="14" t="s">
        <v>1843</v>
      </c>
      <c r="C32" s="14" t="s">
        <v>1678</v>
      </c>
      <c r="D32" s="14" t="s">
        <v>1800</v>
      </c>
      <c r="E32" s="14" t="s">
        <v>1798</v>
      </c>
      <c r="F32" s="14">
        <v>300</v>
      </c>
      <c r="G32" s="14">
        <v>1</v>
      </c>
      <c r="H32" s="19" t="s">
        <v>1777</v>
      </c>
    </row>
    <row r="33" spans="1:8">
      <c r="A33" s="18" t="s">
        <v>1679</v>
      </c>
      <c r="B33" s="14" t="s">
        <v>9</v>
      </c>
      <c r="C33" s="14" t="s">
        <v>1778</v>
      </c>
      <c r="D33" s="14" t="s">
        <v>1801</v>
      </c>
      <c r="E33" s="14" t="s">
        <v>1802</v>
      </c>
      <c r="F33" s="14">
        <v>400</v>
      </c>
      <c r="G33" s="14">
        <v>0</v>
      </c>
      <c r="H33" s="19" t="s">
        <v>1780</v>
      </c>
    </row>
    <row r="34" spans="1:8">
      <c r="A34" s="18"/>
      <c r="B34" s="14" t="s">
        <v>9</v>
      </c>
      <c r="C34" s="14" t="s">
        <v>1778</v>
      </c>
      <c r="D34" s="14" t="s">
        <v>1803</v>
      </c>
      <c r="E34" s="14" t="s">
        <v>1804</v>
      </c>
      <c r="F34" s="14">
        <v>140</v>
      </c>
      <c r="G34" s="14">
        <v>1</v>
      </c>
      <c r="H34" s="19" t="s">
        <v>1780</v>
      </c>
    </row>
    <row r="35" spans="1:8">
      <c r="A35" s="18"/>
      <c r="B35" s="14" t="s">
        <v>84</v>
      </c>
      <c r="C35" s="14" t="s">
        <v>1778</v>
      </c>
      <c r="D35" s="14" t="s">
        <v>1805</v>
      </c>
      <c r="E35" s="14" t="s">
        <v>1806</v>
      </c>
      <c r="F35" s="14">
        <v>150</v>
      </c>
      <c r="G35" s="14">
        <v>1</v>
      </c>
      <c r="H35" s="19" t="s">
        <v>1782</v>
      </c>
    </row>
    <row r="36" spans="1:8">
      <c r="A36" s="18"/>
      <c r="B36" s="14" t="s">
        <v>84</v>
      </c>
      <c r="C36" s="14" t="s">
        <v>1778</v>
      </c>
      <c r="D36" s="14" t="s">
        <v>1807</v>
      </c>
      <c r="E36" s="14" t="s">
        <v>1808</v>
      </c>
      <c r="F36" s="14">
        <v>150</v>
      </c>
      <c r="G36" s="14">
        <v>1</v>
      </c>
      <c r="H36" s="19" t="s">
        <v>1782</v>
      </c>
    </row>
    <row r="37" spans="1:8">
      <c r="A37" s="18" t="s">
        <v>1680</v>
      </c>
      <c r="B37" s="14" t="s">
        <v>9</v>
      </c>
      <c r="C37" s="14" t="s">
        <v>1783</v>
      </c>
      <c r="D37" s="14" t="s">
        <v>1784</v>
      </c>
      <c r="E37" s="14"/>
      <c r="F37" s="14"/>
      <c r="G37" s="14">
        <v>1</v>
      </c>
      <c r="H37" s="19" t="s">
        <v>1785</v>
      </c>
    </row>
    <row r="38" spans="1:8" ht="18" thickBot="1">
      <c r="A38" s="20"/>
      <c r="B38" s="21" t="s">
        <v>84</v>
      </c>
      <c r="C38" s="21" t="s">
        <v>1783</v>
      </c>
      <c r="D38" s="21" t="s">
        <v>1858</v>
      </c>
      <c r="E38" s="21"/>
      <c r="F38" s="21"/>
      <c r="G38" s="21">
        <v>2</v>
      </c>
      <c r="H38" s="22" t="s">
        <v>1786</v>
      </c>
    </row>
    <row r="40" spans="1:8" ht="18.5" thickBot="1">
      <c r="A40" s="11" t="s">
        <v>1815</v>
      </c>
    </row>
    <row r="41" spans="1:8">
      <c r="A41" s="15" t="s">
        <v>1816</v>
      </c>
      <c r="B41" s="16" t="s">
        <v>9</v>
      </c>
      <c r="C41" s="16" t="s">
        <v>1816</v>
      </c>
      <c r="D41" s="16" t="s">
        <v>1817</v>
      </c>
      <c r="E41" s="16"/>
      <c r="F41" s="16">
        <v>200</v>
      </c>
      <c r="G41" s="16">
        <v>1</v>
      </c>
      <c r="H41" s="17" t="s">
        <v>1818</v>
      </c>
    </row>
    <row r="42" spans="1:8">
      <c r="A42" s="18"/>
      <c r="B42" s="14" t="s">
        <v>84</v>
      </c>
      <c r="C42" s="14"/>
      <c r="D42" s="14" t="s">
        <v>1817</v>
      </c>
      <c r="E42" s="14"/>
      <c r="F42" s="14">
        <v>200</v>
      </c>
      <c r="G42" s="14">
        <v>1</v>
      </c>
      <c r="H42" s="19" t="s">
        <v>1819</v>
      </c>
    </row>
    <row r="43" spans="1:8">
      <c r="A43" s="18"/>
      <c r="B43" s="14" t="s">
        <v>1843</v>
      </c>
      <c r="C43" s="14"/>
      <c r="D43" s="14" t="s">
        <v>1820</v>
      </c>
      <c r="E43" s="14"/>
      <c r="F43" s="14">
        <v>75</v>
      </c>
      <c r="G43" s="14">
        <v>1</v>
      </c>
      <c r="H43" s="19" t="s">
        <v>1821</v>
      </c>
    </row>
    <row r="44" spans="1:8">
      <c r="A44" s="23"/>
      <c r="B44" s="14" t="s">
        <v>21</v>
      </c>
      <c r="C44" s="14"/>
      <c r="D44" s="14" t="s">
        <v>1820</v>
      </c>
      <c r="E44" s="14"/>
      <c r="F44" s="14">
        <v>250</v>
      </c>
      <c r="G44" s="14">
        <v>2</v>
      </c>
      <c r="H44" s="19" t="s">
        <v>1799</v>
      </c>
    </row>
    <row r="45" spans="1:8">
      <c r="A45" s="18" t="s">
        <v>1822</v>
      </c>
      <c r="B45" s="14" t="s">
        <v>9</v>
      </c>
      <c r="C45" s="14" t="s">
        <v>1822</v>
      </c>
      <c r="D45" s="14" t="s">
        <v>1823</v>
      </c>
      <c r="E45" s="14"/>
      <c r="F45" s="14">
        <v>200</v>
      </c>
      <c r="G45" s="14">
        <v>2</v>
      </c>
      <c r="H45" s="19" t="s">
        <v>1824</v>
      </c>
    </row>
    <row r="46" spans="1:8">
      <c r="A46" s="18"/>
      <c r="B46" s="14" t="s">
        <v>84</v>
      </c>
      <c r="C46" s="14"/>
      <c r="D46" s="14" t="s">
        <v>1823</v>
      </c>
      <c r="E46" s="14"/>
      <c r="F46" s="14">
        <v>200</v>
      </c>
      <c r="G46" s="14">
        <v>1</v>
      </c>
      <c r="H46" s="19" t="s">
        <v>1825</v>
      </c>
    </row>
    <row r="47" spans="1:8">
      <c r="A47" s="18"/>
      <c r="B47" s="14" t="s">
        <v>1843</v>
      </c>
      <c r="C47" s="14"/>
      <c r="D47" s="14" t="s">
        <v>1823</v>
      </c>
      <c r="E47" s="14"/>
      <c r="F47" s="14">
        <v>200</v>
      </c>
      <c r="G47" s="14">
        <v>2</v>
      </c>
      <c r="H47" s="19" t="s">
        <v>1826</v>
      </c>
    </row>
    <row r="48" spans="1:8">
      <c r="A48" s="18" t="s">
        <v>1827</v>
      </c>
      <c r="B48" s="14" t="s">
        <v>9</v>
      </c>
      <c r="C48" s="14" t="s">
        <v>1827</v>
      </c>
      <c r="D48" s="14" t="s">
        <v>1828</v>
      </c>
      <c r="E48" s="14"/>
      <c r="F48" s="14">
        <v>500</v>
      </c>
      <c r="G48" s="14">
        <v>2</v>
      </c>
      <c r="H48" s="19" t="s">
        <v>1818</v>
      </c>
    </row>
    <row r="49" spans="1:8">
      <c r="A49" s="18"/>
      <c r="B49" s="14" t="s">
        <v>84</v>
      </c>
      <c r="C49" s="14"/>
      <c r="D49" s="14" t="s">
        <v>1828</v>
      </c>
      <c r="E49" s="14"/>
      <c r="F49" s="14">
        <v>500</v>
      </c>
      <c r="G49" s="14">
        <v>2</v>
      </c>
      <c r="H49" s="19" t="s">
        <v>1819</v>
      </c>
    </row>
    <row r="50" spans="1:8">
      <c r="A50" s="18"/>
      <c r="B50" s="14" t="s">
        <v>1843</v>
      </c>
      <c r="C50" s="14"/>
      <c r="D50" s="14" t="s">
        <v>1828</v>
      </c>
      <c r="E50" s="14"/>
      <c r="F50" s="14">
        <v>100</v>
      </c>
      <c r="G50" s="14">
        <v>2</v>
      </c>
      <c r="H50" s="19" t="s">
        <v>1814</v>
      </c>
    </row>
    <row r="51" spans="1:8">
      <c r="A51" s="18" t="s">
        <v>1829</v>
      </c>
      <c r="B51" s="14" t="s">
        <v>9</v>
      </c>
      <c r="C51" s="14" t="s">
        <v>1830</v>
      </c>
      <c r="D51" s="14" t="s">
        <v>1831</v>
      </c>
      <c r="E51" s="14"/>
      <c r="F51" s="14">
        <v>150</v>
      </c>
      <c r="G51" s="14">
        <v>1</v>
      </c>
      <c r="H51" s="19" t="s">
        <v>1818</v>
      </c>
    </row>
    <row r="52" spans="1:8">
      <c r="A52" s="18"/>
      <c r="B52" s="14" t="s">
        <v>84</v>
      </c>
      <c r="C52" s="14"/>
      <c r="D52" s="14" t="s">
        <v>1831</v>
      </c>
      <c r="E52" s="14"/>
      <c r="F52" s="14">
        <v>150</v>
      </c>
      <c r="G52" s="14">
        <v>1</v>
      </c>
      <c r="H52" s="19" t="s">
        <v>1819</v>
      </c>
    </row>
    <row r="53" spans="1:8">
      <c r="A53" s="18" t="s">
        <v>1832</v>
      </c>
      <c r="B53" s="14" t="s">
        <v>1843</v>
      </c>
      <c r="C53" s="14" t="s">
        <v>1832</v>
      </c>
      <c r="D53" s="14" t="s">
        <v>1820</v>
      </c>
      <c r="E53" s="14"/>
      <c r="F53" s="14">
        <v>75</v>
      </c>
      <c r="G53" s="14">
        <v>1</v>
      </c>
      <c r="H53" s="19" t="s">
        <v>1821</v>
      </c>
    </row>
    <row r="54" spans="1:8">
      <c r="A54" s="23"/>
      <c r="B54" s="14" t="s">
        <v>21</v>
      </c>
      <c r="C54" s="14"/>
      <c r="D54" s="14" t="s">
        <v>1820</v>
      </c>
      <c r="E54" s="14"/>
      <c r="F54" s="14">
        <v>250</v>
      </c>
      <c r="G54" s="14">
        <v>2</v>
      </c>
      <c r="H54" s="19" t="s">
        <v>1799</v>
      </c>
    </row>
    <row r="55" spans="1:8">
      <c r="A55" s="18" t="s">
        <v>1833</v>
      </c>
      <c r="B55" s="14" t="s">
        <v>9</v>
      </c>
      <c r="C55" s="14" t="s">
        <v>1834</v>
      </c>
      <c r="D55" s="14" t="s">
        <v>1835</v>
      </c>
      <c r="E55" s="14"/>
      <c r="F55" s="14">
        <v>100</v>
      </c>
      <c r="G55" s="14">
        <v>1</v>
      </c>
      <c r="H55" s="19" t="s">
        <v>1836</v>
      </c>
    </row>
    <row r="56" spans="1:8" ht="18" thickBot="1">
      <c r="A56" s="20"/>
      <c r="B56" s="21" t="s">
        <v>1843</v>
      </c>
      <c r="C56" s="21"/>
      <c r="D56" s="21" t="s">
        <v>1835</v>
      </c>
      <c r="E56" s="21"/>
      <c r="F56" s="21">
        <v>100</v>
      </c>
      <c r="G56" s="21">
        <v>1</v>
      </c>
      <c r="H56" s="22" t="s">
        <v>1837</v>
      </c>
    </row>
    <row r="58" spans="1:8" ht="18">
      <c r="A58" s="11" t="s">
        <v>1838</v>
      </c>
    </row>
    <row r="59" spans="1:8">
      <c r="A59" s="10" t="s">
        <v>1839</v>
      </c>
      <c r="B59" s="10" t="s">
        <v>9</v>
      </c>
      <c r="C59" s="10" t="s">
        <v>1840</v>
      </c>
      <c r="D59" s="10" t="s">
        <v>1859</v>
      </c>
      <c r="F59" s="10">
        <v>250</v>
      </c>
      <c r="G59" s="10">
        <v>2</v>
      </c>
      <c r="H59" s="10" t="s">
        <v>1841</v>
      </c>
    </row>
    <row r="60" spans="1:8">
      <c r="B60" s="10" t="s">
        <v>84</v>
      </c>
      <c r="D60" s="10" t="s">
        <v>1859</v>
      </c>
      <c r="F60" s="10">
        <v>250</v>
      </c>
      <c r="G60" s="10">
        <v>2</v>
      </c>
      <c r="H60" s="10" t="s">
        <v>1842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To print</vt:lpstr>
      <vt:lpstr>Inventory</vt:lpstr>
      <vt:lpstr>T Cell Tetramers</vt:lpstr>
      <vt:lpstr>B Cell Tetramers</vt:lpstr>
      <vt:lpstr>'B Cell Tetramers'!Print_Area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Brooke, Dewey J</dc:creator>
  <cp:lastModifiedBy>12052</cp:lastModifiedBy>
  <cp:lastPrinted>2022-08-10T19:21:17Z</cp:lastPrinted>
  <dcterms:created xsi:type="dcterms:W3CDTF">2022-05-22T23:02:54Z</dcterms:created>
  <dcterms:modified xsi:type="dcterms:W3CDTF">2023-01-09T19:14:10Z</dcterms:modified>
</cp:coreProperties>
</file>