
<file path=[Content_Types].xml><?xml version="1.0" encoding="utf-8"?>
<Types xmlns="http://schemas.openxmlformats.org/package/2006/content-types">
  <Override PartName="/xl/pivotTables/pivotTable6.xml" ContentType="application/vnd.openxmlformats-officedocument.spreadsheetml.pivotTable+xml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Records8.xml" ContentType="application/vnd.openxmlformats-officedocument.spreadsheetml.pivotCacheRecords+xml"/>
  <Override PartName="/xl/pivotCache/pivotCacheRecords10.xml" ContentType="application/vnd.openxmlformats-officedocument.spreadsheetml.pivotCacheRecord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Records6.xml" ContentType="application/vnd.openxmlformats-officedocument.spreadsheetml.pivotCacheRecords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sharedStrings.xml" ContentType="application/vnd.openxmlformats-officedocument.spreadsheetml.sharedStrings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  <Override PartName="/xl/pivotTables/pivotTable5.xml" ContentType="application/vnd.openxmlformats-officedocument.spreadsheetml.pivotTable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Default Extension="png" ContentType="image/png"/>
  <Override PartName="/xl/pivotCache/pivotCacheDefinition9.xml" ContentType="application/vnd.openxmlformats-officedocument.spreadsheetml.pivotCacheDefinition+xml"/>
  <Override PartName="/xl/pivotTables/pivotTable3.xml" ContentType="application/vnd.openxmlformats-officedocument.spreadsheetml.pivotTable+xml"/>
  <Override PartName="/xl/charts/chart5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EstaPasta_de_trabalho" hidePivotFieldList="1"/>
  <bookViews>
    <workbookView xWindow="120" yWindow="3255" windowWidth="11775" windowHeight="3705"/>
  </bookViews>
  <sheets>
    <sheet name="Plan1" sheetId="1" r:id="rId1"/>
  </sheets>
  <definedNames>
    <definedName name="_xlnm._FilterDatabase" localSheetId="0" hidden="1">Plan1!$B$96:$O$118</definedName>
  </definedNames>
  <calcPr calcId="125725"/>
  <pivotCaches>
    <pivotCache cacheId="18" r:id="rId2"/>
    <pivotCache cacheId="20" r:id="rId3"/>
    <pivotCache cacheId="22" r:id="rId4"/>
    <pivotCache cacheId="24" r:id="rId5"/>
    <pivotCache cacheId="26" r:id="rId6"/>
    <pivotCache cacheId="28" r:id="rId7"/>
    <pivotCache cacheId="30" r:id="rId8"/>
    <pivotCache cacheId="32" r:id="rId9"/>
    <pivotCache cacheId="34" r:id="rId10"/>
    <pivotCache cacheId="36" r:id="rId11"/>
  </pivotCaches>
</workbook>
</file>

<file path=xl/calcChain.xml><?xml version="1.0" encoding="utf-8"?>
<calcChain xmlns="http://schemas.openxmlformats.org/spreadsheetml/2006/main">
  <c r="T375" i="1"/>
  <c r="T343"/>
  <c r="T342"/>
  <c r="T310"/>
  <c r="T337"/>
  <c r="T341"/>
  <c r="T305"/>
  <c r="T338"/>
  <c r="T369"/>
  <c r="T368"/>
  <c r="T379"/>
  <c r="T378"/>
  <c r="T377"/>
  <c r="T376"/>
  <c r="T374"/>
  <c r="T373"/>
  <c r="T372"/>
  <c r="T371"/>
  <c r="T370"/>
  <c r="T347"/>
  <c r="T346"/>
  <c r="T345"/>
  <c r="T344"/>
  <c r="T340"/>
  <c r="T339"/>
  <c r="T336"/>
  <c r="T314" l="1"/>
  <c r="T313"/>
  <c r="T312"/>
  <c r="T311"/>
  <c r="T309"/>
  <c r="T308"/>
  <c r="T307"/>
  <c r="T306"/>
  <c r="T304"/>
  <c r="T303"/>
  <c r="V298"/>
  <c r="B298"/>
  <c r="T278"/>
  <c r="T277"/>
  <c r="T276"/>
  <c r="T275"/>
  <c r="T274"/>
  <c r="T273"/>
  <c r="T272"/>
  <c r="T271"/>
  <c r="T270"/>
  <c r="T269"/>
  <c r="T268"/>
  <c r="T267"/>
  <c r="V262"/>
  <c r="B262"/>
  <c r="T243"/>
  <c r="T242"/>
  <c r="T241"/>
  <c r="T240"/>
  <c r="T239"/>
  <c r="T238"/>
  <c r="T237"/>
  <c r="T236"/>
  <c r="T235"/>
  <c r="T234"/>
  <c r="T233"/>
  <c r="T232"/>
  <c r="V227"/>
  <c r="B227"/>
  <c r="T209"/>
  <c r="T208"/>
  <c r="T207"/>
  <c r="T206"/>
  <c r="T205"/>
  <c r="T204"/>
  <c r="T203"/>
  <c r="T202"/>
  <c r="T201"/>
  <c r="T200"/>
  <c r="T199"/>
  <c r="T198"/>
  <c r="V193"/>
  <c r="B193"/>
  <c r="T175"/>
  <c r="T174"/>
  <c r="T173"/>
  <c r="T172"/>
  <c r="T171"/>
  <c r="T170"/>
  <c r="T169"/>
  <c r="T168"/>
  <c r="T167"/>
  <c r="T166"/>
  <c r="T165"/>
  <c r="T164"/>
  <c r="T143"/>
  <c r="T142"/>
  <c r="T141"/>
  <c r="T140"/>
  <c r="T139"/>
  <c r="T138"/>
  <c r="T137"/>
  <c r="T136"/>
  <c r="T135"/>
  <c r="T134"/>
  <c r="T133"/>
  <c r="T132"/>
  <c r="S111" l="1"/>
  <c r="T111" s="1"/>
  <c r="R111"/>
  <c r="Q111"/>
  <c r="P111"/>
  <c r="O111"/>
  <c r="N111" l="1"/>
  <c r="M111"/>
  <c r="L111"/>
  <c r="K111"/>
  <c r="J111"/>
  <c r="I111"/>
  <c r="H111"/>
  <c r="G111"/>
  <c r="F111"/>
  <c r="E111"/>
  <c r="D111"/>
  <c r="C111"/>
  <c r="S110"/>
  <c r="T110" s="1"/>
  <c r="R110"/>
  <c r="Q110"/>
  <c r="P110"/>
  <c r="O110"/>
  <c r="N110"/>
  <c r="M110"/>
  <c r="L110"/>
  <c r="K110"/>
  <c r="J110"/>
  <c r="I110"/>
  <c r="H110"/>
  <c r="G110"/>
  <c r="F110"/>
  <c r="E110"/>
  <c r="D110"/>
  <c r="C110"/>
  <c r="S109"/>
  <c r="T109" s="1"/>
  <c r="R109"/>
  <c r="Q109"/>
  <c r="P109"/>
  <c r="O109"/>
  <c r="N109"/>
  <c r="M109"/>
  <c r="L109"/>
  <c r="K109"/>
  <c r="J109"/>
  <c r="I109"/>
  <c r="H109"/>
  <c r="G109"/>
  <c r="F109"/>
  <c r="E109"/>
  <c r="D109"/>
  <c r="C109"/>
  <c r="S108"/>
  <c r="R108"/>
  <c r="Q108"/>
  <c r="P108"/>
  <c r="O108"/>
  <c r="N108"/>
  <c r="M108"/>
  <c r="L108"/>
  <c r="K108"/>
  <c r="J108"/>
  <c r="I108"/>
  <c r="H108"/>
  <c r="G108"/>
  <c r="F108"/>
  <c r="E108"/>
  <c r="D108"/>
  <c r="C108"/>
  <c r="S107"/>
  <c r="R107"/>
  <c r="Q107"/>
  <c r="P107"/>
  <c r="O107"/>
  <c r="N107"/>
  <c r="M107"/>
  <c r="L107"/>
  <c r="K107"/>
  <c r="J107"/>
  <c r="I107"/>
  <c r="H107"/>
  <c r="G107"/>
  <c r="F107"/>
  <c r="E107"/>
  <c r="D107"/>
  <c r="C107"/>
  <c r="S106"/>
  <c r="R106"/>
  <c r="Q106"/>
  <c r="P106"/>
  <c r="O106" l="1"/>
  <c r="N106"/>
  <c r="M106"/>
  <c r="L106"/>
  <c r="K106"/>
  <c r="J106"/>
  <c r="I106"/>
  <c r="H106"/>
  <c r="G106"/>
  <c r="F106"/>
  <c r="E106"/>
  <c r="D106"/>
  <c r="C106"/>
  <c r="S105"/>
  <c r="R105"/>
  <c r="Q105"/>
  <c r="P105"/>
  <c r="O105" l="1"/>
  <c r="N105"/>
  <c r="M105"/>
  <c r="L105"/>
  <c r="K105"/>
  <c r="J105"/>
  <c r="I105"/>
  <c r="H105"/>
  <c r="G105"/>
  <c r="F105"/>
  <c r="E105"/>
  <c r="D105"/>
  <c r="C105"/>
  <c r="S104"/>
  <c r="R104"/>
  <c r="Q104"/>
  <c r="P104"/>
  <c r="O104"/>
  <c r="N104"/>
  <c r="M104"/>
  <c r="L104"/>
  <c r="K104"/>
  <c r="J104"/>
  <c r="I104"/>
  <c r="H104"/>
  <c r="G104"/>
  <c r="F104"/>
  <c r="E104"/>
  <c r="D104"/>
  <c r="C104"/>
  <c r="S103"/>
  <c r="R103"/>
  <c r="Q103" l="1"/>
  <c r="P103" l="1"/>
  <c r="O103"/>
  <c r="N103"/>
  <c r="M103"/>
  <c r="L103"/>
  <c r="K103"/>
  <c r="J103"/>
  <c r="I103"/>
  <c r="H103"/>
  <c r="G103"/>
  <c r="F103"/>
  <c r="E103"/>
  <c r="D103"/>
  <c r="C103"/>
  <c r="S102"/>
  <c r="R102"/>
  <c r="Q102"/>
  <c r="P102"/>
  <c r="O102"/>
  <c r="N102"/>
  <c r="M102"/>
  <c r="L102"/>
  <c r="K102"/>
  <c r="J102"/>
  <c r="I102"/>
  <c r="H102"/>
  <c r="G102"/>
  <c r="F102"/>
  <c r="E102"/>
  <c r="D102"/>
  <c r="C102"/>
  <c r="S101"/>
  <c r="R101"/>
  <c r="Q101"/>
  <c r="P101" l="1"/>
  <c r="O101"/>
  <c r="N101"/>
  <c r="M101"/>
  <c r="L101"/>
  <c r="K101"/>
  <c r="J101"/>
  <c r="I101"/>
  <c r="H101"/>
  <c r="G101"/>
  <c r="F101"/>
  <c r="E101"/>
  <c r="D101"/>
  <c r="C101"/>
  <c r="S100"/>
  <c r="T108" s="1"/>
  <c r="R100"/>
  <c r="R112" s="1"/>
  <c r="T106" l="1"/>
  <c r="T107"/>
  <c r="T105"/>
  <c r="T104"/>
  <c r="S112"/>
  <c r="T103"/>
  <c r="T102"/>
  <c r="T101"/>
  <c r="T100"/>
  <c r="Q100"/>
  <c r="Q112" s="1"/>
  <c r="P100"/>
  <c r="P112" s="1"/>
  <c r="O100" l="1"/>
  <c r="O112" s="1"/>
  <c r="N100"/>
  <c r="N112" s="1"/>
  <c r="M100"/>
  <c r="M112" s="1"/>
  <c r="L100"/>
  <c r="L112" s="1"/>
  <c r="K100"/>
  <c r="K112" s="1"/>
  <c r="J100"/>
  <c r="J112" s="1"/>
  <c r="I100"/>
  <c r="I112" s="1"/>
  <c r="H100"/>
  <c r="H112" s="1"/>
  <c r="G100"/>
  <c r="G112" s="1"/>
  <c r="F100"/>
  <c r="F112" s="1"/>
  <c r="E100"/>
  <c r="E112" s="1"/>
  <c r="D100"/>
  <c r="D112" s="1"/>
  <c r="C100"/>
  <c r="C112" s="1"/>
  <c r="B85" l="1"/>
  <c r="B117" s="1"/>
  <c r="B147" s="1"/>
  <c r="B180" s="1"/>
  <c r="B217" s="1"/>
  <c r="B252" s="1"/>
  <c r="B287" s="1"/>
  <c r="B324" s="1"/>
  <c r="T79"/>
  <c r="T78"/>
  <c r="T77"/>
  <c r="T76"/>
  <c r="T75"/>
  <c r="T74"/>
  <c r="T73"/>
  <c r="T72"/>
  <c r="T71"/>
  <c r="T70"/>
  <c r="T69"/>
  <c r="T68"/>
  <c r="T48"/>
  <c r="T47"/>
  <c r="T46"/>
  <c r="T45"/>
  <c r="T44"/>
  <c r="T43"/>
  <c r="T42"/>
  <c r="T41"/>
  <c r="T40"/>
  <c r="T39"/>
  <c r="T38"/>
  <c r="T37"/>
</calcChain>
</file>

<file path=xl/sharedStrings.xml><?xml version="1.0" encoding="utf-8"?>
<sst xmlns="http://schemas.openxmlformats.org/spreadsheetml/2006/main" count="435" uniqueCount="95">
  <si>
    <t>Índice:</t>
  </si>
  <si>
    <t>PRODUTO</t>
  </si>
  <si>
    <t>PETRÓLEO</t>
  </si>
  <si>
    <t>ANO</t>
  </si>
  <si>
    <t>Dados</t>
  </si>
  <si>
    <t>(Tudo)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</si>
  <si>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</si>
  <si>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</si>
  <si>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</si>
  <si>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</si>
  <si>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</si>
  <si>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</si>
  <si>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</si>
  <si>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</si>
  <si>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</si>
  <si>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</si>
  <si>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</si>
  <si>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</si>
  <si>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 do Ano</t>
  </si>
  <si>
    <t>xxxxxxxxxxxxxxx</t>
  </si>
  <si>
    <t>xxxxxxxxxxxxxxxxxxxxxxx</t>
  </si>
  <si>
    <t>Meses</t>
  </si>
  <si>
    <r>
      <t>Importação Mensal (10</t>
    </r>
    <r>
      <rPr>
        <b/>
        <vertAlign val="superscript"/>
        <sz val="10"/>
        <color indexed="10"/>
        <rFont val="Arial"/>
        <family val="2"/>
      </rPr>
      <t>3</t>
    </r>
    <r>
      <rPr>
        <b/>
        <sz val="10"/>
        <color indexed="10"/>
        <rFont val="Arial"/>
        <family val="2"/>
      </rPr>
      <t xml:space="preserve"> m</t>
    </r>
    <r>
      <rPr>
        <b/>
        <vertAlign val="superscript"/>
        <sz val="10"/>
        <color indexed="10"/>
        <rFont val="Arial"/>
        <family val="2"/>
      </rPr>
      <t>3</t>
    </r>
    <r>
      <rPr>
        <b/>
        <sz val="10"/>
        <color indexed="10"/>
        <rFont val="Arial"/>
        <family val="2"/>
      </rPr>
      <t>)</t>
    </r>
  </si>
  <si>
    <t>Voltar ao índice</t>
  </si>
  <si>
    <t>Média do Ano</t>
  </si>
  <si>
    <t>Selecione, clicando na seta abaixo o PRODUTO desejado.</t>
  </si>
  <si>
    <r>
      <t>Importação Mensal (</t>
    </r>
    <r>
      <rPr>
        <b/>
        <sz val="10"/>
        <color indexed="10"/>
        <rFont val="Arial"/>
        <family val="2"/>
      </rPr>
      <t>m</t>
    </r>
    <r>
      <rPr>
        <b/>
        <vertAlign val="superscript"/>
        <sz val="10"/>
        <color indexed="10"/>
        <rFont val="Arial"/>
        <family val="2"/>
      </rPr>
      <t>3</t>
    </r>
    <r>
      <rPr>
        <b/>
        <sz val="10"/>
        <color indexed="10"/>
        <rFont val="Arial"/>
        <family val="2"/>
      </rPr>
      <t>)</t>
    </r>
  </si>
  <si>
    <r>
      <t>Exportação Mensal (</t>
    </r>
    <r>
      <rPr>
        <b/>
        <sz val="10"/>
        <color indexed="10"/>
        <rFont val="Arial"/>
        <family val="2"/>
      </rPr>
      <t>m</t>
    </r>
    <r>
      <rPr>
        <b/>
        <vertAlign val="superscript"/>
        <sz val="10"/>
        <color indexed="10"/>
        <rFont val="Arial"/>
        <family val="2"/>
      </rPr>
      <t>3</t>
    </r>
    <r>
      <rPr>
        <b/>
        <sz val="10"/>
        <color indexed="10"/>
        <rFont val="Arial"/>
        <family val="2"/>
      </rPr>
      <t>)</t>
    </r>
  </si>
  <si>
    <t>GÁS NATURAL</t>
  </si>
  <si>
    <r>
      <t>Fonte</t>
    </r>
    <r>
      <rPr>
        <sz val="10"/>
        <rFont val="Arial"/>
        <family val="2"/>
      </rPr>
      <t>: ANP, conforme a Portaria nº 043, de 15/04/98.</t>
    </r>
  </si>
  <si>
    <t>Dispêndio Mensal com Importação (US$ FOB)</t>
  </si>
  <si>
    <r>
      <t>Exportação Mensal (m</t>
    </r>
    <r>
      <rPr>
        <b/>
        <vertAlign val="superscript"/>
        <sz val="10"/>
        <color indexed="10"/>
        <rFont val="Arial"/>
        <family val="2"/>
      </rPr>
      <t>3</t>
    </r>
    <r>
      <rPr>
        <b/>
        <sz val="10"/>
        <color indexed="10"/>
        <rFont val="Arial"/>
        <family val="2"/>
      </rPr>
      <t>)</t>
    </r>
  </si>
  <si>
    <t>Receita Mensal com Exportação (US$ FOB)</t>
  </si>
  <si>
    <r>
      <t>Preço Médio do Barril Importado US$/m</t>
    </r>
    <r>
      <rPr>
        <b/>
        <vertAlign val="superscript"/>
        <sz val="10"/>
        <color indexed="10"/>
        <rFont val="Arial"/>
        <family val="2"/>
      </rPr>
      <t>3</t>
    </r>
    <r>
      <rPr>
        <b/>
        <sz val="10"/>
        <color indexed="10"/>
        <rFont val="Arial"/>
        <family val="2"/>
      </rPr>
      <t xml:space="preserve"> (FOB)</t>
    </r>
  </si>
  <si>
    <t>PETRÓLEO (m3)</t>
  </si>
  <si>
    <t>GÁS NATURAL (mil m3)</t>
  </si>
  <si>
    <r>
      <t xml:space="preserve">                  (m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) = metro cúbico.   </t>
    </r>
  </si>
  <si>
    <t xml:space="preserve">                  FOB: free on board (denomina contrato no qual o frete não está incluído no custo da mercadoria).   </t>
  </si>
  <si>
    <t xml:space="preserve">                  Dólar em valor corrente.   </t>
  </si>
  <si>
    <r>
      <t>Notas</t>
    </r>
    <r>
      <rPr>
        <sz val="10"/>
        <rFont val="Arial"/>
        <family val="2"/>
      </rPr>
      <t>: (m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) = metro cúbico.  </t>
    </r>
  </si>
  <si>
    <r>
      <t>Notas</t>
    </r>
    <r>
      <rPr>
        <sz val="10"/>
        <rFont val="Arial"/>
        <family val="2"/>
      </rPr>
      <t xml:space="preserve">: FOB: free on board (denomina contrato no qual o frete não está incluído no custo da mercadoria).    </t>
    </r>
  </si>
  <si>
    <t xml:space="preserve">                  Dólar em valor corrente.     </t>
  </si>
  <si>
    <r>
      <t>Notas</t>
    </r>
    <r>
      <rPr>
        <sz val="10"/>
        <rFont val="Arial"/>
        <family val="2"/>
      </rPr>
      <t xml:space="preserve">: GLP: inclui propano e butano. </t>
    </r>
  </si>
  <si>
    <r>
      <t>Notas</t>
    </r>
    <r>
      <rPr>
        <sz val="10"/>
        <rFont val="Arial"/>
        <family val="2"/>
      </rPr>
      <t xml:space="preserve">: GLP: inclui propano e butano.   </t>
    </r>
  </si>
  <si>
    <t xml:space="preserve">                  (n/d) = não disponível.  </t>
  </si>
  <si>
    <r>
      <t xml:space="preserve">                 (m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) = metro cúbico.    </t>
    </r>
  </si>
  <si>
    <r>
      <t>Importações e Exportações (metros cúbicos</t>
    </r>
    <r>
      <rPr>
        <b/>
        <sz val="16"/>
        <rFont val="Arial"/>
        <family val="2"/>
      </rPr>
      <t xml:space="preserve">) </t>
    </r>
  </si>
  <si>
    <t xml:space="preserve">                  Agência Nacional do Petróleo, Gás Natural e Biocombustíveis</t>
  </si>
  <si>
    <t xml:space="preserve">                  SOLVENTE: inclui hexano comercial (código NCM 27101110), aguarrás mineral (27101130), benzeno (29022000), tolueno (29023000), mistura de isômeros do xileno (29024400), outros solventes e diluentes orgânicos compostos (38140000), </t>
  </si>
  <si>
    <t xml:space="preserve">                  OUTROS NÃO ENERGÉTICOS: inclui produtos de menor importância.   </t>
  </si>
  <si>
    <t xml:space="preserve">                  OUTROS NÃO ENERGÉTICOS: inclui outros produtos de menor importância.   </t>
  </si>
  <si>
    <t xml:space="preserve">                  OUTROS NÃO ENERGÉTICOS: inclui outros produtos de menor importância.  </t>
  </si>
  <si>
    <t xml:space="preserve">                  GLP: inclui propano e butano. </t>
  </si>
  <si>
    <t xml:space="preserve">                  GLP: inclui propano e butano.  </t>
  </si>
  <si>
    <r>
      <t>Notas</t>
    </r>
    <r>
      <rPr>
        <sz val="10"/>
        <rFont val="Arial"/>
        <family val="2"/>
      </rPr>
      <t xml:space="preserve">: COMBUSTÍVEIS PARA AERONAVES E COMBUSTÍVEIS PARA NAVIOS: inclui combustíveis e lubrificantes.   </t>
    </r>
  </si>
  <si>
    <r>
      <t xml:space="preserve">ATENÇÃO: </t>
    </r>
    <r>
      <rPr>
        <sz val="12"/>
        <color indexed="10"/>
        <rFont val="Arial"/>
        <family val="2"/>
      </rPr>
      <t>a partir de novembro/06,</t>
    </r>
    <r>
      <rPr>
        <b/>
        <sz val="12"/>
        <color indexed="10"/>
        <rFont val="Arial"/>
        <family val="2"/>
      </rPr>
      <t xml:space="preserve"> </t>
    </r>
    <r>
      <rPr>
        <sz val="12"/>
        <color indexed="10"/>
        <rFont val="Arial"/>
        <family val="2"/>
      </rPr>
      <t xml:space="preserve">a série de exportações de derivados passou a incluir os produtos </t>
    </r>
    <r>
      <rPr>
        <b/>
        <sz val="12"/>
        <color indexed="10"/>
        <rFont val="Arial"/>
        <family val="2"/>
      </rPr>
      <t xml:space="preserve">Combustíveis </t>
    </r>
  </si>
  <si>
    <r>
      <t xml:space="preserve">para Aeronaves </t>
    </r>
    <r>
      <rPr>
        <sz val="12"/>
        <color indexed="10"/>
        <rFont val="Arial"/>
        <family val="2"/>
      </rPr>
      <t>e</t>
    </r>
    <r>
      <rPr>
        <b/>
        <sz val="12"/>
        <color indexed="10"/>
        <rFont val="Arial"/>
        <family val="2"/>
      </rPr>
      <t xml:space="preserve"> Combustíveis para Navios</t>
    </r>
    <r>
      <rPr>
        <sz val="12"/>
        <color indexed="10"/>
        <rFont val="Arial"/>
        <family val="2"/>
      </rPr>
      <t>. Desta forma, toda a série, desde janeiro de 2000, foi revisada.</t>
    </r>
  </si>
  <si>
    <r>
      <t>1</t>
    </r>
    <r>
      <rPr>
        <b/>
        <sz val="12"/>
        <color indexed="10"/>
        <rFont val="Arial"/>
        <family val="2"/>
      </rPr>
      <t xml:space="preserve">ATENÇÃO: </t>
    </r>
    <r>
      <rPr>
        <sz val="12"/>
        <color indexed="10"/>
        <rFont val="Arial"/>
        <family val="2"/>
      </rPr>
      <t>a partir de novembro/06,</t>
    </r>
    <r>
      <rPr>
        <b/>
        <sz val="12"/>
        <color indexed="10"/>
        <rFont val="Arial"/>
        <family val="2"/>
      </rPr>
      <t xml:space="preserve"> </t>
    </r>
    <r>
      <rPr>
        <sz val="12"/>
        <color indexed="10"/>
        <rFont val="Arial"/>
        <family val="2"/>
      </rPr>
      <t xml:space="preserve">a série de exportações de derivados passou a incluir os produtos </t>
    </r>
    <r>
      <rPr>
        <b/>
        <sz val="12"/>
        <color indexed="10"/>
        <rFont val="Arial"/>
        <family val="2"/>
      </rPr>
      <t xml:space="preserve">Combustíveis </t>
    </r>
  </si>
  <si>
    <t xml:space="preserve">VARIAÇÃO DO ACUMULADO </t>
  </si>
  <si>
    <r>
      <t>Notas</t>
    </r>
    <r>
      <rPr>
        <sz val="10"/>
        <rFont val="Arial"/>
        <family val="2"/>
      </rPr>
      <t xml:space="preserve">: Inclui as importações de condensado das Centrais Petroquímicas.  </t>
    </r>
  </si>
  <si>
    <t xml:space="preserve">                  Petróleo: inclui óleo e condensado. Não inclui LGN.</t>
  </si>
  <si>
    <r>
      <t>Notas</t>
    </r>
    <r>
      <rPr>
        <sz val="10"/>
        <rFont val="Arial"/>
        <family val="2"/>
      </rPr>
      <t>: Petróleo: inclui óleo e condensado. Não inclui LGN</t>
    </r>
    <r>
      <rPr>
        <sz val="10"/>
        <rFont val="Arial"/>
        <family val="2"/>
      </rPr>
      <t xml:space="preserve">.  </t>
    </r>
  </si>
  <si>
    <r>
      <t>Notas</t>
    </r>
    <r>
      <rPr>
        <sz val="10"/>
        <rFont val="Arial"/>
        <family val="2"/>
      </rPr>
      <t>: Petróleo: inclui óleo e condensado. Não inclui LGN.</t>
    </r>
  </si>
  <si>
    <t xml:space="preserve">                  mistura de alquibenzenos (38170010), hidrocarbonetos acíclicos saturados (29011000), outros querosenes (27101919) e outras naftas (27101149) - neste caso, apenas quando o produto não tem como origem a Argélia ou Nigéria.</t>
  </si>
  <si>
    <r>
      <t xml:space="preserve">                 Os volumes de gás natural apresentados referem-se ao produto à temperatura de 20</t>
    </r>
    <r>
      <rPr>
        <vertAlign val="superscript"/>
        <sz val="10"/>
        <rFont val="Arial"/>
        <family val="2"/>
      </rPr>
      <t>o</t>
    </r>
    <r>
      <rPr>
        <sz val="10"/>
        <rFont val="Arial"/>
        <family val="2"/>
      </rPr>
      <t xml:space="preserve"> C e pressão de 1 atm.</t>
    </r>
  </si>
  <si>
    <t xml:space="preserve">                 Inclui as importações de Gás Natural Liquefeito (GNL) em volume na forma gasosa.</t>
  </si>
  <si>
    <t xml:space="preserve">                 Inclui o dispêndio com as importações de Gás Natural Liquefeito (GNL).</t>
  </si>
  <si>
    <r>
      <t>Notas</t>
    </r>
    <r>
      <rPr>
        <sz val="10"/>
        <rFont val="Arial"/>
        <family val="2"/>
      </rPr>
      <t xml:space="preserve">: A importações de gás natural tiveram início em julho/1999 e GNL a partir de novembro/2008. </t>
    </r>
  </si>
  <si>
    <r>
      <t>Fonte</t>
    </r>
    <r>
      <rPr>
        <sz val="10"/>
        <rFont val="Arial"/>
        <family val="2"/>
      </rPr>
      <t>: Secretaria de Comércio Exterior (SECEX) - Ministério do Desenvolvimento, Indústria e Comércio Exterior.</t>
    </r>
  </si>
  <si>
    <t xml:space="preserve">                  Superintendência de Pesquisa e Desenvolvimento Tecnológico</t>
  </si>
  <si>
    <t xml:space="preserve">                  Dólar em valor corrente.              </t>
  </si>
  <si>
    <r>
      <t xml:space="preserve">                  (m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) = metro cúbico.             </t>
    </r>
  </si>
  <si>
    <t>Importação de petróleo - 2000-2016 (m3)</t>
  </si>
  <si>
    <t>Dispêndio com a importação de petróleo - 2000-2016 (US$ FOB)</t>
  </si>
  <si>
    <t>Preço médio do petróleo importado - 2000-2016 (US$/m3 FOB)</t>
  </si>
  <si>
    <t>Exportação de petróleo - 2000-2016 (m3)</t>
  </si>
  <si>
    <t>Receita com a exportação de petróleo - 2000-2016 (US$ FOB)</t>
  </si>
  <si>
    <t>Importação de derivados de petróleo por produto - 2000-2016 (m3)</t>
  </si>
  <si>
    <t>Dispêndio com a importação de derivados de petróleo por produto - 2000-2016 (US$ FOB)</t>
  </si>
  <si>
    <t>Importação de gás natural - 2000-2016 (103 m3)</t>
  </si>
  <si>
    <t>Dispêndio com a importação de gás natural - 2000-2016 (US$ FOB)</t>
  </si>
  <si>
    <r>
      <t>Importação de petróleo - 2000-2016 (m</t>
    </r>
    <r>
      <rPr>
        <b/>
        <vertAlign val="superscript"/>
        <sz val="14"/>
        <color indexed="10"/>
        <rFont val="Arial"/>
        <family val="2"/>
      </rPr>
      <t>3</t>
    </r>
    <r>
      <rPr>
        <b/>
        <sz val="14"/>
        <color indexed="10"/>
        <rFont val="Arial"/>
        <family val="2"/>
      </rPr>
      <t>)</t>
    </r>
  </si>
  <si>
    <r>
      <t>1</t>
    </r>
    <r>
      <rPr>
        <sz val="10"/>
        <rFont val="Arial"/>
        <family val="2"/>
      </rPr>
      <t xml:space="preserve"> Variação percentual do somatório dos valores desde o mês de janeiro até um determinado mês do ano de 2016, em relação ao somatório do mesmo período do ano de 2015. </t>
    </r>
  </si>
  <si>
    <r>
      <t xml:space="preserve">NO ANO 2016 / 2015 (%) </t>
    </r>
    <r>
      <rPr>
        <vertAlign val="superscript"/>
        <sz val="10"/>
        <rFont val="Arial"/>
        <family val="2"/>
      </rPr>
      <t>1</t>
    </r>
  </si>
  <si>
    <r>
      <t>Preço médio do petróleo importado - 2000-2016 (US$/m</t>
    </r>
    <r>
      <rPr>
        <b/>
        <vertAlign val="superscript"/>
        <sz val="14"/>
        <color indexed="10"/>
        <rFont val="Arial"/>
        <family val="2"/>
      </rPr>
      <t>3</t>
    </r>
    <r>
      <rPr>
        <b/>
        <sz val="14"/>
        <color indexed="10"/>
        <rFont val="Arial"/>
        <family val="2"/>
      </rPr>
      <t xml:space="preserve"> FOB)</t>
    </r>
  </si>
  <si>
    <r>
      <t>Exportação de petróleo - 2000-2016 (m</t>
    </r>
    <r>
      <rPr>
        <b/>
        <vertAlign val="superscript"/>
        <sz val="14"/>
        <color indexed="10"/>
        <rFont val="Arial"/>
        <family val="2"/>
      </rPr>
      <t>3</t>
    </r>
    <r>
      <rPr>
        <b/>
        <sz val="14"/>
        <color indexed="10"/>
        <rFont val="Arial"/>
        <family val="2"/>
      </rPr>
      <t>)</t>
    </r>
  </si>
  <si>
    <r>
      <t>Importação de derivados de petróleo por produto - 2000-2016 (m</t>
    </r>
    <r>
      <rPr>
        <b/>
        <vertAlign val="superscript"/>
        <sz val="14"/>
        <color indexed="10"/>
        <rFont val="Arial"/>
        <family val="2"/>
      </rPr>
      <t>3</t>
    </r>
    <r>
      <rPr>
        <b/>
        <sz val="14"/>
        <color indexed="10"/>
        <rFont val="Arial"/>
        <family val="2"/>
      </rPr>
      <t>)</t>
    </r>
  </si>
  <si>
    <r>
      <t>Exportação de derivados de petróleo por produto - 2000-2016 (m</t>
    </r>
    <r>
      <rPr>
        <b/>
        <vertAlign val="superscript"/>
        <sz val="14"/>
        <color indexed="10"/>
        <rFont val="Arial"/>
        <family val="2"/>
      </rPr>
      <t>3</t>
    </r>
    <r>
      <rPr>
        <b/>
        <sz val="14"/>
        <color indexed="10"/>
        <rFont val="Arial"/>
        <family val="2"/>
      </rPr>
      <t>)</t>
    </r>
  </si>
  <si>
    <t>Receita com a exportação de derivados de petróleo por produto - 2000-2016 (US$ FOB)</t>
  </si>
  <si>
    <r>
      <t>Importação de gás natural - 2000-2016 (10</t>
    </r>
    <r>
      <rPr>
        <b/>
        <vertAlign val="superscript"/>
        <sz val="14"/>
        <color indexed="10"/>
        <rFont val="Arial"/>
        <family val="2"/>
      </rPr>
      <t>3</t>
    </r>
    <r>
      <rPr>
        <b/>
        <sz val="14"/>
        <color indexed="10"/>
        <rFont val="Arial"/>
        <family val="2"/>
      </rPr>
      <t xml:space="preserve"> m</t>
    </r>
    <r>
      <rPr>
        <b/>
        <vertAlign val="superscript"/>
        <sz val="14"/>
        <color indexed="10"/>
        <rFont val="Arial"/>
        <family val="2"/>
      </rPr>
      <t>3</t>
    </r>
    <r>
      <rPr>
        <b/>
        <sz val="14"/>
        <color indexed="10"/>
        <rFont val="Arial"/>
        <family val="2"/>
      </rPr>
      <t>)</t>
    </r>
  </si>
  <si>
    <t xml:space="preserve">Dispêndio com a importação de gás natural - 2000-2016 (US$ FOB) </t>
  </si>
  <si>
    <r>
      <t>Exportação de derivados de petróleo por produto - 2000-2016 (m3)</t>
    </r>
    <r>
      <rPr>
        <vertAlign val="superscript"/>
        <sz val="12"/>
        <color indexed="12"/>
        <rFont val="Arial"/>
        <family val="2"/>
      </rPr>
      <t>1</t>
    </r>
  </si>
  <si>
    <r>
      <t>Receita com a exportação de derivados de petróleo por produto - 2000-2016 (US$ FOB)</t>
    </r>
    <r>
      <rPr>
        <vertAlign val="superscript"/>
        <sz val="12"/>
        <color indexed="12"/>
        <rFont val="Arial"/>
        <family val="2"/>
      </rPr>
      <t>1</t>
    </r>
  </si>
  <si>
    <t xml:space="preserve">                 Dados atualizados em 30 de setembro de 2016.</t>
  </si>
  <si>
    <t xml:space="preserve">                 Dados atualizados em 7 de outubro de 2016.</t>
  </si>
</sst>
</file>

<file path=xl/styles.xml><?xml version="1.0" encoding="utf-8"?>
<styleSheet xmlns="http://schemas.openxmlformats.org/spreadsheetml/2006/main">
  <numFmts count="5"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67" formatCode="0.0"/>
    <numFmt numFmtId="168" formatCode="_(* #,##0.00000_);_(* \(#,##0.00000\);_(* &quot;-&quot;??_);_(@_)"/>
  </numFmts>
  <fonts count="30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4"/>
      <color indexed="10"/>
      <name val="Arial"/>
      <family val="2"/>
    </font>
    <font>
      <b/>
      <vertAlign val="superscript"/>
      <sz val="14"/>
      <color indexed="10"/>
      <name val="Arial"/>
      <family val="2"/>
    </font>
    <font>
      <sz val="12"/>
      <color indexed="12"/>
      <name val="Arial"/>
      <family val="2"/>
    </font>
    <font>
      <u/>
      <sz val="10"/>
      <color indexed="12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color indexed="9"/>
      <name val="Arial"/>
      <family val="2"/>
    </font>
    <font>
      <sz val="10"/>
      <color indexed="9"/>
      <name val="Arial"/>
      <family val="2"/>
    </font>
    <font>
      <vertAlign val="superscript"/>
      <sz val="10"/>
      <name val="Arial"/>
      <family val="2"/>
    </font>
    <font>
      <b/>
      <sz val="9"/>
      <name val="Arial"/>
      <family val="2"/>
    </font>
    <font>
      <b/>
      <sz val="10"/>
      <color indexed="10"/>
      <name val="Arial"/>
      <family val="2"/>
    </font>
    <font>
      <b/>
      <vertAlign val="superscript"/>
      <sz val="10"/>
      <color indexed="10"/>
      <name val="Arial"/>
      <family val="2"/>
    </font>
    <font>
      <sz val="10"/>
      <name val="Arial"/>
      <family val="2"/>
    </font>
    <font>
      <sz val="13"/>
      <color indexed="12"/>
      <name val="Arial"/>
      <family val="2"/>
    </font>
    <font>
      <b/>
      <sz val="10.5"/>
      <color indexed="10"/>
      <name val="Arial"/>
      <family val="2"/>
    </font>
    <font>
      <sz val="10.5"/>
      <name val="Arial"/>
      <family val="2"/>
    </font>
    <font>
      <b/>
      <sz val="10.5"/>
      <name val="Arial"/>
      <family val="2"/>
    </font>
    <font>
      <b/>
      <sz val="9"/>
      <color indexed="10"/>
      <name val="Arial"/>
      <family val="2"/>
    </font>
    <font>
      <b/>
      <vertAlign val="superscript"/>
      <sz val="12"/>
      <color indexed="10"/>
      <name val="Arial"/>
      <family val="2"/>
    </font>
    <font>
      <b/>
      <sz val="12"/>
      <color indexed="10"/>
      <name val="Arial"/>
      <family val="2"/>
    </font>
    <font>
      <sz val="12"/>
      <color indexed="10"/>
      <name val="Arial"/>
      <family val="2"/>
    </font>
    <font>
      <sz val="10.5"/>
      <color indexed="10"/>
      <name val="Arial"/>
      <family val="2"/>
    </font>
    <font>
      <sz val="10.5"/>
      <name val="Arial"/>
      <family val="2"/>
    </font>
    <font>
      <vertAlign val="superscript"/>
      <sz val="12"/>
      <color indexed="12"/>
      <name val="Arial"/>
      <family val="2"/>
    </font>
    <font>
      <b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9CCFF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5">
    <xf numFmtId="0" fontId="0" fillId="0" borderId="0" xfId="0"/>
    <xf numFmtId="0" fontId="0" fillId="2" borderId="0" xfId="0" applyFill="1"/>
    <xf numFmtId="0" fontId="2" fillId="2" borderId="0" xfId="0" applyFont="1" applyFill="1"/>
    <xf numFmtId="0" fontId="3" fillId="2" borderId="0" xfId="0" applyFont="1" applyFill="1" applyAlignment="1">
      <alignment horizontal="left"/>
    </xf>
    <xf numFmtId="0" fontId="4" fillId="2" borderId="0" xfId="0" applyFont="1" applyFill="1" applyBorder="1" applyAlignment="1">
      <alignment horizontal="left" vertical="center"/>
    </xf>
    <xf numFmtId="0" fontId="5" fillId="2" borderId="0" xfId="0" applyFont="1" applyFill="1"/>
    <xf numFmtId="0" fontId="7" fillId="2" borderId="0" xfId="1" applyFont="1" applyFill="1" applyAlignment="1" applyProtection="1"/>
    <xf numFmtId="0" fontId="0" fillId="3" borderId="1" xfId="0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0" fillId="0" borderId="2" xfId="0" applyBorder="1"/>
    <xf numFmtId="0" fontId="0" fillId="0" borderId="3" xfId="0" pivotButton="1" applyBorder="1"/>
    <xf numFmtId="0" fontId="0" fillId="0" borderId="3" xfId="0" applyBorder="1"/>
    <xf numFmtId="0" fontId="0" fillId="4" borderId="2" xfId="0" applyFill="1" applyBorder="1"/>
    <xf numFmtId="0" fontId="0" fillId="4" borderId="4" xfId="0" applyFill="1" applyBorder="1"/>
    <xf numFmtId="0" fontId="11" fillId="2" borderId="0" xfId="1" applyFont="1" applyFill="1" applyAlignment="1" applyProtection="1"/>
    <xf numFmtId="0" fontId="12" fillId="2" borderId="0" xfId="0" applyFont="1" applyFill="1"/>
    <xf numFmtId="0" fontId="10" fillId="2" borderId="0" xfId="0" applyFont="1" applyFill="1"/>
    <xf numFmtId="0" fontId="10" fillId="2" borderId="0" xfId="0" applyFont="1" applyFill="1" applyBorder="1"/>
    <xf numFmtId="0" fontId="13" fillId="2" borderId="0" xfId="0" applyFont="1" applyFill="1"/>
    <xf numFmtId="0" fontId="14" fillId="2" borderId="0" xfId="0" applyFont="1" applyFill="1" applyAlignment="1">
      <alignment horizontal="left"/>
    </xf>
    <xf numFmtId="0" fontId="15" fillId="2" borderId="0" xfId="0" applyFont="1" applyFill="1" applyAlignment="1">
      <alignment horizontal="left"/>
    </xf>
    <xf numFmtId="0" fontId="18" fillId="2" borderId="0" xfId="1" applyFont="1" applyFill="1" applyAlignment="1" applyProtection="1"/>
    <xf numFmtId="0" fontId="5" fillId="0" borderId="0" xfId="0" applyFont="1"/>
    <xf numFmtId="0" fontId="15" fillId="2" borderId="0" xfId="0" applyFont="1" applyFill="1"/>
    <xf numFmtId="0" fontId="19" fillId="2" borderId="1" xfId="0" applyFont="1" applyFill="1" applyBorder="1"/>
    <xf numFmtId="0" fontId="20" fillId="4" borderId="5" xfId="0" applyFont="1" applyFill="1" applyBorder="1"/>
    <xf numFmtId="0" fontId="1" fillId="4" borderId="6" xfId="0" applyFont="1" applyFill="1" applyBorder="1"/>
    <xf numFmtId="0" fontId="20" fillId="4" borderId="7" xfId="0" applyFont="1" applyFill="1" applyBorder="1"/>
    <xf numFmtId="0" fontId="20" fillId="4" borderId="8" xfId="0" applyFont="1" applyFill="1" applyBorder="1"/>
    <xf numFmtId="0" fontId="21" fillId="4" borderId="9" xfId="0" applyFont="1" applyFill="1" applyBorder="1"/>
    <xf numFmtId="3" fontId="22" fillId="2" borderId="0" xfId="0" applyNumberFormat="1" applyFont="1" applyFill="1" applyAlignment="1">
      <alignment horizontal="left"/>
    </xf>
    <xf numFmtId="3" fontId="14" fillId="2" borderId="0" xfId="0" applyNumberFormat="1" applyFont="1" applyFill="1" applyAlignment="1">
      <alignment horizontal="left"/>
    </xf>
    <xf numFmtId="0" fontId="10" fillId="2" borderId="0" xfId="0" applyFont="1" applyFill="1" applyBorder="1" applyAlignment="1">
      <alignment horizontal="left"/>
    </xf>
    <xf numFmtId="166" fontId="0" fillId="2" borderId="0" xfId="0" applyNumberFormat="1" applyFill="1"/>
    <xf numFmtId="168" fontId="0" fillId="2" borderId="0" xfId="3" applyNumberFormat="1" applyFont="1" applyFill="1"/>
    <xf numFmtId="0" fontId="0" fillId="0" borderId="2" xfId="0" pivotButton="1" applyBorder="1"/>
    <xf numFmtId="0" fontId="0" fillId="0" borderId="10" xfId="0" applyBorder="1"/>
    <xf numFmtId="0" fontId="0" fillId="0" borderId="11" xfId="0" applyBorder="1"/>
    <xf numFmtId="0" fontId="8" fillId="2" borderId="0" xfId="1" applyFill="1" applyAlignment="1" applyProtection="1"/>
    <xf numFmtId="164" fontId="0" fillId="2" borderId="0" xfId="3" applyFont="1" applyFill="1"/>
    <xf numFmtId="165" fontId="0" fillId="2" borderId="0" xfId="3" applyNumberFormat="1" applyFont="1" applyFill="1"/>
    <xf numFmtId="0" fontId="23" fillId="5" borderId="0" xfId="0" applyFont="1" applyFill="1"/>
    <xf numFmtId="0" fontId="0" fillId="5" borderId="0" xfId="0" applyFill="1"/>
    <xf numFmtId="0" fontId="24" fillId="5" borderId="0" xfId="0" applyFont="1" applyFill="1"/>
    <xf numFmtId="0" fontId="0" fillId="2" borderId="0" xfId="0" applyFill="1" applyBorder="1"/>
    <xf numFmtId="166" fontId="10" fillId="0" borderId="13" xfId="0" applyNumberFormat="1" applyFont="1" applyBorder="1"/>
    <xf numFmtId="0" fontId="0" fillId="4" borderId="14" xfId="0" applyFill="1" applyBorder="1"/>
    <xf numFmtId="0" fontId="17" fillId="2" borderId="0" xfId="0" applyFont="1" applyFill="1"/>
    <xf numFmtId="10" fontId="0" fillId="2" borderId="0" xfId="2" applyNumberFormat="1" applyFont="1" applyFill="1"/>
    <xf numFmtId="0" fontId="0" fillId="0" borderId="10" xfId="0" applyFill="1" applyBorder="1"/>
    <xf numFmtId="0" fontId="0" fillId="4" borderId="20" xfId="0" applyFill="1" applyBorder="1"/>
    <xf numFmtId="164" fontId="17" fillId="0" borderId="7" xfId="3" applyFont="1" applyFill="1" applyBorder="1" applyAlignment="1">
      <alignment horizontal="right" wrapText="1"/>
    </xf>
    <xf numFmtId="164" fontId="17" fillId="0" borderId="16" xfId="3" applyFont="1" applyFill="1" applyBorder="1" applyAlignment="1">
      <alignment horizontal="right" wrapText="1"/>
    </xf>
    <xf numFmtId="164" fontId="17" fillId="0" borderId="12" xfId="3" applyFont="1" applyFill="1" applyBorder="1" applyAlignment="1">
      <alignment horizontal="right" wrapText="1"/>
    </xf>
    <xf numFmtId="164" fontId="17" fillId="0" borderId="8" xfId="3" applyFont="1" applyFill="1" applyBorder="1" applyAlignment="1">
      <alignment horizontal="right" wrapText="1"/>
    </xf>
    <xf numFmtId="164" fontId="17" fillId="0" borderId="17" xfId="3" applyFont="1" applyFill="1" applyBorder="1" applyAlignment="1">
      <alignment horizontal="right" wrapText="1"/>
    </xf>
    <xf numFmtId="164" fontId="17" fillId="0" borderId="19" xfId="3" applyFont="1" applyFill="1" applyBorder="1" applyAlignment="1">
      <alignment horizontal="right" wrapText="1"/>
    </xf>
    <xf numFmtId="164" fontId="17" fillId="0" borderId="18" xfId="3" applyFont="1" applyFill="1" applyBorder="1" applyAlignment="1">
      <alignment horizontal="right" wrapText="1"/>
    </xf>
    <xf numFmtId="164" fontId="10" fillId="0" borderId="3" xfId="3" applyFont="1" applyBorder="1"/>
    <xf numFmtId="164" fontId="10" fillId="0" borderId="3" xfId="3" applyFont="1" applyFill="1" applyBorder="1"/>
    <xf numFmtId="0" fontId="3" fillId="2" borderId="0" xfId="0" applyFont="1" applyFill="1" applyAlignment="1">
      <alignment horizontal="left"/>
    </xf>
    <xf numFmtId="0" fontId="1" fillId="2" borderId="0" xfId="0" applyFont="1" applyFill="1"/>
    <xf numFmtId="0" fontId="1" fillId="4" borderId="7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164" fontId="17" fillId="0" borderId="21" xfId="3" applyFont="1" applyFill="1" applyBorder="1" applyAlignment="1">
      <alignment horizontal="right" wrapText="1"/>
    </xf>
    <xf numFmtId="164" fontId="17" fillId="0" borderId="22" xfId="3" applyFont="1" applyFill="1" applyBorder="1" applyAlignment="1">
      <alignment horizontal="right" wrapText="1"/>
    </xf>
    <xf numFmtId="166" fontId="27" fillId="0" borderId="0" xfId="0" applyNumberFormat="1" applyFont="1" applyAlignment="1">
      <alignment horizontal="right" wrapText="1"/>
    </xf>
    <xf numFmtId="0" fontId="3" fillId="2" borderId="0" xfId="0" applyFont="1" applyFill="1" applyAlignment="1">
      <alignment horizontal="left"/>
    </xf>
    <xf numFmtId="0" fontId="0" fillId="4" borderId="23" xfId="0" applyFill="1" applyBorder="1"/>
    <xf numFmtId="0" fontId="0" fillId="4" borderId="24" xfId="0" applyFill="1" applyBorder="1"/>
    <xf numFmtId="0" fontId="0" fillId="6" borderId="24" xfId="0" applyFill="1" applyBorder="1"/>
    <xf numFmtId="0" fontId="3" fillId="2" borderId="0" xfId="0" applyFont="1" applyFill="1" applyAlignment="1">
      <alignment horizontal="left"/>
    </xf>
    <xf numFmtId="167" fontId="26" fillId="0" borderId="26" xfId="0" applyNumberFormat="1" applyFont="1" applyFill="1" applyBorder="1" applyAlignment="1">
      <alignment horizontal="right"/>
    </xf>
    <xf numFmtId="166" fontId="10" fillId="0" borderId="27" xfId="0" applyNumberFormat="1" applyFont="1" applyBorder="1"/>
    <xf numFmtId="0" fontId="0" fillId="4" borderId="29" xfId="0" applyFill="1" applyBorder="1"/>
    <xf numFmtId="0" fontId="0" fillId="0" borderId="28" xfId="0" applyFill="1" applyBorder="1"/>
    <xf numFmtId="0" fontId="0" fillId="6" borderId="29" xfId="0" applyFill="1" applyBorder="1"/>
    <xf numFmtId="0" fontId="3" fillId="2" borderId="0" xfId="0" applyFont="1" applyFill="1" applyAlignment="1">
      <alignment horizontal="left"/>
    </xf>
    <xf numFmtId="0" fontId="0" fillId="6" borderId="25" xfId="0" applyFill="1" applyBorder="1"/>
    <xf numFmtId="0" fontId="0" fillId="4" borderId="25" xfId="0" applyFill="1" applyBorder="1"/>
    <xf numFmtId="0" fontId="29" fillId="4" borderId="20" xfId="0" applyFont="1" applyFill="1" applyBorder="1"/>
    <xf numFmtId="0" fontId="0" fillId="4" borderId="23" xfId="0" applyFont="1" applyFill="1" applyBorder="1"/>
    <xf numFmtId="0" fontId="0" fillId="4" borderId="24" xfId="0" applyFont="1" applyFill="1" applyBorder="1"/>
    <xf numFmtId="0" fontId="0" fillId="4" borderId="24" xfId="0" applyNumberFormat="1" applyFont="1" applyFill="1" applyBorder="1" applyAlignment="1"/>
    <xf numFmtId="0" fontId="0" fillId="4" borderId="25" xfId="0" applyFont="1" applyFill="1" applyBorder="1"/>
    <xf numFmtId="166" fontId="29" fillId="0" borderId="3" xfId="0" applyNumberFormat="1" applyFont="1" applyBorder="1" applyAlignment="1">
      <alignment horizontal="right" wrapText="1"/>
    </xf>
    <xf numFmtId="166" fontId="29" fillId="0" borderId="3" xfId="0" applyNumberFormat="1" applyFont="1" applyFill="1" applyBorder="1" applyAlignment="1">
      <alignment horizontal="right" wrapText="1"/>
    </xf>
    <xf numFmtId="166" fontId="0" fillId="0" borderId="30" xfId="0" applyNumberFormat="1" applyFont="1" applyBorder="1" applyAlignment="1">
      <alignment horizontal="right" wrapText="1"/>
    </xf>
    <xf numFmtId="166" fontId="0" fillId="0" borderId="30" xfId="0" applyNumberFormat="1" applyFont="1" applyFill="1" applyBorder="1" applyAlignment="1">
      <alignment horizontal="right" wrapText="1"/>
    </xf>
    <xf numFmtId="166" fontId="0" fillId="0" borderId="19" xfId="0" applyNumberFormat="1" applyFont="1" applyBorder="1" applyAlignment="1">
      <alignment horizontal="right" wrapText="1"/>
    </xf>
    <xf numFmtId="166" fontId="0" fillId="0" borderId="19" xfId="0" applyNumberFormat="1" applyFont="1" applyFill="1" applyBorder="1" applyAlignment="1">
      <alignment horizontal="right" wrapText="1"/>
    </xf>
    <xf numFmtId="166" fontId="0" fillId="0" borderId="13" xfId="0" applyNumberFormat="1" applyFont="1" applyBorder="1" applyAlignment="1">
      <alignment horizontal="right" wrapText="1"/>
    </xf>
    <xf numFmtId="166" fontId="0" fillId="0" borderId="13" xfId="0" applyNumberFormat="1" applyFont="1" applyFill="1" applyBorder="1" applyAlignment="1">
      <alignment horizontal="right" wrapText="1"/>
    </xf>
    <xf numFmtId="0" fontId="0" fillId="4" borderId="4" xfId="0" applyFont="1" applyFill="1" applyBorder="1"/>
    <xf numFmtId="0" fontId="3" fillId="2" borderId="0" xfId="0" applyFont="1" applyFill="1" applyAlignment="1">
      <alignment horizontal="left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166" fontId="0" fillId="0" borderId="2" xfId="0" applyNumberFormat="1" applyFont="1" applyBorder="1" applyAlignment="1">
      <alignment horizontal="right" wrapText="1"/>
    </xf>
    <xf numFmtId="166" fontId="0" fillId="0" borderId="28" xfId="0" applyNumberFormat="1" applyFont="1" applyBorder="1" applyAlignment="1">
      <alignment horizontal="right" wrapText="1"/>
    </xf>
    <xf numFmtId="166" fontId="0" fillId="0" borderId="28" xfId="0" applyNumberFormat="1" applyFont="1" applyFill="1" applyBorder="1" applyAlignment="1">
      <alignment horizontal="right" wrapText="1"/>
    </xf>
    <xf numFmtId="166" fontId="0" fillId="0" borderId="31" xfId="0" applyNumberFormat="1" applyFont="1" applyBorder="1" applyAlignment="1">
      <alignment horizontal="right" wrapText="1"/>
    </xf>
    <xf numFmtId="166" fontId="0" fillId="0" borderId="4" xfId="0" applyNumberFormat="1" applyFont="1" applyBorder="1" applyAlignment="1">
      <alignment horizontal="right" wrapText="1"/>
    </xf>
    <xf numFmtId="166" fontId="0" fillId="0" borderId="0" xfId="0" applyNumberFormat="1" applyFont="1" applyAlignment="1">
      <alignment horizontal="right" wrapText="1"/>
    </xf>
    <xf numFmtId="166" fontId="0" fillId="0" borderId="0" xfId="0" applyNumberFormat="1" applyFont="1" applyFill="1" applyAlignment="1">
      <alignment horizontal="right" wrapText="1"/>
    </xf>
    <xf numFmtId="166" fontId="0" fillId="0" borderId="32" xfId="0" applyNumberFormat="1" applyFont="1" applyBorder="1" applyAlignment="1">
      <alignment horizontal="right" wrapText="1"/>
    </xf>
    <xf numFmtId="166" fontId="29" fillId="0" borderId="23" xfId="0" applyNumberFormat="1" applyFont="1" applyBorder="1" applyAlignment="1">
      <alignment horizontal="right" wrapText="1"/>
    </xf>
    <xf numFmtId="166" fontId="29" fillId="0" borderId="24" xfId="0" applyNumberFormat="1" applyFont="1" applyBorder="1" applyAlignment="1">
      <alignment horizontal="right" wrapText="1"/>
    </xf>
    <xf numFmtId="166" fontId="29" fillId="0" borderId="24" xfId="0" applyNumberFormat="1" applyFont="1" applyFill="1" applyBorder="1" applyAlignment="1">
      <alignment horizontal="right" wrapText="1"/>
    </xf>
    <xf numFmtId="166" fontId="29" fillId="0" borderId="25" xfId="0" applyNumberFormat="1" applyFont="1" applyBorder="1" applyAlignment="1">
      <alignment horizontal="right" wrapText="1"/>
    </xf>
    <xf numFmtId="166" fontId="29" fillId="0" borderId="20" xfId="0" applyNumberFormat="1" applyFont="1" applyBorder="1" applyAlignment="1">
      <alignment horizontal="right" wrapText="1"/>
    </xf>
    <xf numFmtId="166" fontId="29" fillId="0" borderId="33" xfId="0" applyNumberFormat="1" applyFont="1" applyBorder="1" applyAlignment="1">
      <alignment horizontal="right" wrapText="1"/>
    </xf>
    <xf numFmtId="166" fontId="29" fillId="0" borderId="33" xfId="0" applyNumberFormat="1" applyFont="1" applyFill="1" applyBorder="1" applyAlignment="1">
      <alignment horizontal="right" wrapText="1"/>
    </xf>
    <xf numFmtId="166" fontId="29" fillId="0" borderId="27" xfId="0" applyNumberFormat="1" applyFont="1" applyBorder="1" applyAlignment="1">
      <alignment horizontal="right" wrapText="1"/>
    </xf>
  </cellXfs>
  <cellStyles count="4">
    <cellStyle name="Hyperlink" xfId="1" builtinId="8"/>
    <cellStyle name="Normal" xfId="0" builtinId="0"/>
    <cellStyle name="Porcentagem" xfId="2" builtinId="5"/>
    <cellStyle name="Separador de milhares" xfId="3" builtinId="3"/>
  </cellStyles>
  <dxfs count="1056">
    <dxf>
      <numFmt numFmtId="166" formatCode="_(* #,##0_);_(* \(#,##0\);_(* &quot;-&quot;??_);_(@_)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font>
        <b/>
      </font>
    </dxf>
    <dxf>
      <fill>
        <patternFill patternType="solid">
          <fgColor indexed="44"/>
          <bgColor indexed="64"/>
        </patternFill>
      </fill>
    </dxf>
    <dxf>
      <fill>
        <patternFill patternType="none"/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>
          <fgColor indexed="64"/>
          <bgColor indexed="44"/>
        </patternFill>
      </fill>
    </dxf>
    <dxf>
      <border>
        <right/>
      </border>
    </dxf>
    <dxf>
      <border>
        <top style="thin">
          <color indexed="8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relativeIndent="0" justifyLastLine="0" shrinkToFit="0" readingOrder="0"/>
    </dxf>
    <dxf>
      <font>
        <sz val="10.5"/>
      </font>
      <alignment horizontal="right" wrapTex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relativeIndent="0" justifyLastLine="0" shrinkToFit="0" readingOrder="0"/>
    </dxf>
    <dxf>
      <font>
        <sz val="10.5"/>
      </font>
      <alignment horizontal="right" wrapTex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border>
        <bottom style="thin">
          <color indexed="8"/>
        </bottom>
      </border>
    </dxf>
    <dxf>
      <alignment horizontal="general" vertical="bottom" textRotation="0" wrapText="0" indent="0" relativeIndent="0" justifyLastLine="0" shrinkToFit="0" readingOrder="0"/>
    </dxf>
    <dxf>
      <alignment horizontal="right" wrapText="1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z val="10.5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alignment horizontal="right" wrapText="1" readingOrder="0"/>
    </dxf>
    <dxf>
      <font>
        <sz val="10.5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alignment horizontal="right" wrapText="1" readingOrder="0"/>
    </dxf>
    <dxf>
      <numFmt numFmtId="0" formatCode="General"/>
      <fill>
        <patternFill patternType="solid">
          <fgColor indexed="64"/>
          <bgColor indexed="44"/>
        </patternFill>
      </fill>
      <alignment horizontal="general" vertical="bottom" textRotation="0" wrapText="0" indent="0" relativeIndent="0" justifyLastLine="0" shrinkToFit="0" readingOrder="0"/>
    </dxf>
    <dxf>
      <font>
        <sz val="10"/>
      </font>
    </dxf>
    <dxf>
      <font>
        <b/>
      </font>
    </dxf>
    <dxf>
      <font>
        <sz val="10.5"/>
      </font>
      <fill>
        <patternFill patternType="solid">
          <fgColor indexed="64"/>
          <bgColor indexed="44"/>
        </patternFill>
      </fill>
    </dxf>
    <dxf>
      <font>
        <sz val="10.5"/>
      </font>
      <fill>
        <patternFill patternType="solid">
          <fgColor indexed="64"/>
          <bgColor indexed="44"/>
        </patternFill>
      </fill>
    </dxf>
    <dxf>
      <font>
        <sz val="1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numFmt numFmtId="166" formatCode="_(* #,##0_);_(* \(#,##0\);_(* &quot;-&quot;??_);_(@_)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font>
        <b/>
      </font>
    </dxf>
    <dxf>
      <fill>
        <patternFill patternType="solid">
          <fgColor indexed="44"/>
          <bgColor indexed="64"/>
        </patternFill>
      </fill>
    </dxf>
    <dxf>
      <numFmt numFmtId="166" formatCode="_(* #,##0_);_(* \(#,##0\);_(* &quot;-&quot;??_);_(@_)"/>
    </dxf>
    <dxf>
      <fill>
        <patternFill>
          <bgColor indexed="9"/>
        </patternFill>
      </fill>
    </dxf>
    <dxf>
      <fill>
        <patternFill patternType="none"/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>
          <fgColor indexed="64"/>
          <bgColor indexed="44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indexed="12"/>
        </patternFill>
      </fill>
    </dxf>
    <dxf>
      <border>
        <left/>
        <right/>
      </border>
    </dxf>
    <dxf>
      <numFmt numFmtId="166" formatCode="_(* #,##0_);_(* \(#,##0\);_(* &quot;-&quot;??_);_(@_)"/>
    </dxf>
    <dxf>
      <border>
        <top/>
        <bottom style="thin">
          <color indexed="8"/>
        </bottom>
      </border>
    </dxf>
    <dxf>
      <border>
        <top style="thin">
          <color indexed="8"/>
        </top>
        <bottom style="thin">
          <color indexed="8"/>
        </bottom>
      </border>
    </dxf>
    <dxf>
      <border>
        <top style="thin">
          <color indexed="8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/>
      </font>
    </dxf>
    <dxf>
      <alignment horizontal="general" vertical="bottom" textRotation="0" wrapText="0" indent="0" relativeIndent="0" justifyLastLine="0" shrinkToFit="0" readingOrder="0"/>
    </dxf>
    <dxf>
      <fill>
        <patternFill>
          <bgColor indexed="64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ont>
        <sz val="10.5"/>
      </font>
      <numFmt numFmtId="164" formatCode="_(* #,##0.00_);_(* \(#,##0.00\);_(* &quot;-&quot;??_);_(@_)"/>
      <alignment horizontal="right" wrapText="1" readingOrder="0"/>
    </dxf>
    <dxf>
      <numFmt numFmtId="166" formatCode="_(* #,##0_);_(* \(#,##0\);_(* &quot;-&quot;??_);_(@_)"/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z val="10"/>
      </font>
    </dxf>
    <dxf>
      <fill>
        <patternFill>
          <bgColor rgb="FF99CCFF"/>
        </patternFill>
      </fill>
    </dxf>
    <dxf>
      <border>
        <vertical style="thin">
          <color indexed="8"/>
        </vertical>
      </border>
    </dxf>
    <dxf>
      <fill>
        <patternFill patternType="solid">
          <fgColor indexed="64"/>
          <bgColor rgb="FF99CCFF"/>
        </patternFill>
      </fill>
    </dxf>
    <dxf>
      <border>
        <left/>
        <right/>
        <top/>
        <bottom/>
        <vertical/>
        <horizontal/>
      </border>
    </dxf>
    <dxf>
      <border>
        <left style="thin">
          <color indexed="8"/>
        </left>
        <right style="thin">
          <color indexed="8"/>
        </right>
        <top style="thin">
          <color indexed="8"/>
        </top>
        <vertical style="thin">
          <color indexed="8"/>
        </vertical>
        <horizontal style="thin">
          <color indexed="8"/>
        </horizontal>
      </border>
    </dxf>
    <dxf>
      <border>
        <vertical/>
      </border>
    </dxf>
    <dxf>
      <border>
        <vertical style="thin">
          <color indexed="8"/>
        </vertical>
      </border>
    </dxf>
    <dxf>
      <border>
        <top style="thin">
          <color indexed="8"/>
        </top>
      </border>
    </dxf>
    <dxf>
      <border>
        <horizontal/>
      </border>
    </dxf>
    <dxf>
      <fill>
        <patternFill patternType="solid">
          <fgColor indexed="64"/>
          <bgColor rgb="FF99CCFF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font>
        <b/>
      </font>
    </dxf>
    <dxf>
      <fill>
        <patternFill patternType="solid">
          <fgColor indexed="44"/>
          <bgColor indexed="64"/>
        </patternFill>
      </fill>
    </dxf>
    <dxf>
      <numFmt numFmtId="166" formatCode="_(* #,##0_);_(* \(#,##0\);_(* &quot;-&quot;??_);_(@_)"/>
    </dxf>
    <dxf>
      <fill>
        <patternFill patternType="none"/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>
          <fgColor indexed="64"/>
          <bgColor indexed="44"/>
        </patternFill>
      </fill>
    </dxf>
    <dxf>
      <fill>
        <patternFill patternType="solid">
          <bgColor indexed="40"/>
        </patternFill>
      </fill>
    </dxf>
    <dxf>
      <border>
        <right/>
      </border>
    </dxf>
    <dxf>
      <border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relativeIndent="0" justifyLastLine="0" shrinkToFit="0" readingOrder="0"/>
    </dxf>
    <dxf>
      <border>
        <top style="thin">
          <color indexed="8"/>
        </top>
      </border>
    </dxf>
    <dxf>
      <font>
        <sz val="10.5"/>
      </font>
      <numFmt numFmtId="164" formatCode="_(* #,##0.00_);_(* \(#,##0.00\);_(* &quot;-&quot;??_);_(@_)"/>
      <alignment horizontal="right" wrapText="1" readingOrder="0"/>
    </dxf>
    <dxf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relativeIndent="0" justifyLastLine="0" shrinkToFit="0" readingOrder="0"/>
    </dxf>
    <dxf>
      <font>
        <sz val="10.5"/>
      </font>
      <alignment horizontal="right" wrapTex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relativeIndent="0" justifyLastLine="0" shrinkToFit="0" readingOrder="0"/>
    </dxf>
    <dxf>
      <font>
        <sz val="10.5"/>
      </font>
      <alignment horizontal="right" wrapText="1" readingOrder="0"/>
    </dxf>
    <dxf>
      <font>
        <sz val="10"/>
      </font>
    </dxf>
    <dxf>
      <numFmt numFmtId="166" formatCode="_(* #,##0_);_(* \(#,##0\);_(* &quot;-&quot;??_);_(@_)"/>
    </dxf>
    <dxf>
      <numFmt numFmtId="166" formatCode="_(* #,##0_);_(* \(#,##0\);_(* &quot;-&quot;??_);_(@_)"/>
      <fill>
        <patternFill patternType="none">
          <fgColor indexed="64"/>
          <bgColor indexed="65"/>
        </patternFill>
      </fill>
      <alignment horizontal="right" wrapText="1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</font>
    </dxf>
    <dxf>
      <fill>
        <patternFill>
          <bgColor rgb="FF99CCFF"/>
        </patternFill>
      </fill>
    </dxf>
    <dxf>
      <alignment horizontal="general" vertical="bottom" textRotation="0" wrapText="0" indent="0" relativeIndent="0" justifyLastLine="0" shrinkToFit="0" readingOrder="0"/>
    </dxf>
    <dxf>
      <alignment horizontal="right" wrapText="1" readingOrder="0"/>
    </dxf>
    <dxf>
      <numFmt numFmtId="166" formatCode="_(* #,##0_);_(* \(#,##0\);_(* &quot;-&quot;??_);_(@_)"/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ont>
        <b/>
      </font>
    </dxf>
    <dxf>
      <font>
        <b/>
      </font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numFmt numFmtId="166" formatCode="_(* #,##0_);_(* \(#,##0\);_(* &quot;-&quot;??_);_(@_)"/>
    </dxf>
    <dxf>
      <fill>
        <patternFill patternType="none"/>
      </fill>
    </dxf>
    <dxf>
      <font>
        <color auto="1"/>
      </font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>
          <fgColor indexed="64"/>
          <bgColor indexed="44"/>
        </patternFill>
      </fill>
    </dxf>
    <dxf>
      <border>
        <right/>
      </border>
    </dxf>
    <dxf>
      <border>
        <top style="thin">
          <color indexed="8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ill>
        <patternFill>
          <bgColor indexed="64"/>
        </patternFill>
      </fill>
    </dxf>
    <dxf>
      <numFmt numFmtId="166" formatCode="_(* #,##0_);_(* \(#,##0\);_(* &quot;-&quot;??_);_(@_)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z val="10.5"/>
      </font>
      <numFmt numFmtId="164" formatCode="_(* #,##0.00_);_(* \(#,##0.00\);_(* &quot;-&quot;??_);_(@_)"/>
      <alignment horizontal="right" wrapText="1" readingOrder="0"/>
    </dxf>
    <dxf>
      <numFmt numFmtId="164" formatCode="_(* #,##0.00_);_(* \(#,##0.00\);_(* &quot;-&quot;??_);_(@_)"/>
    </dxf>
    <dxf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relativeIndent="0" justifyLastLine="0" shrinkToFit="0" readingOrder="0"/>
    </dxf>
    <dxf>
      <font>
        <sz val="10.5"/>
      </font>
      <alignment horizontal="right" wrapText="1" readingOrder="0"/>
    </dxf>
    <dxf>
      <border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relativeIndent="0" justifyLastLine="0" shrinkToFit="0" readingOrder="0"/>
    </dxf>
    <dxf>
      <font>
        <sz val="10.5"/>
      </font>
      <alignment horizontal="right" wrapText="1" readingOrder="0"/>
    </dxf>
    <dxf>
      <font>
        <sz val="10"/>
      </font>
    </dxf>
    <dxf>
      <alignment horizontal="general" vertical="bottom" textRotation="0" wrapText="0" indent="0" relativeIndent="0" justifyLastLine="0" shrinkToFit="0" readingOrder="0"/>
    </dxf>
    <dxf>
      <alignment horizontal="right" wrapText="1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</font>
    </dxf>
    <dxf>
      <fill>
        <patternFill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ont>
        <b/>
      </font>
    </dxf>
    <dxf>
      <font>
        <b/>
      </font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none"/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>
          <fgColor indexed="64"/>
          <bgColor indexed="44"/>
        </patternFill>
      </fill>
    </dxf>
    <dxf>
      <fill>
        <patternFill patternType="solid">
          <bgColor indexed="40"/>
        </patternFill>
      </fill>
    </dxf>
    <dxf>
      <border>
        <right/>
      </border>
    </dxf>
    <dxf>
      <border>
        <top style="thin">
          <color indexed="8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numFmt numFmtId="166" formatCode="_(* #,##0_);_(* \(#,##0\);_(* &quot;-&quot;??_);_(@_)"/>
      <fill>
        <patternFill patternType="none">
          <fgColor indexed="64"/>
          <bgColor indexed="65"/>
        </patternFill>
      </fill>
    </dxf>
    <dxf>
      <font>
        <sz val="10.5"/>
      </font>
      <numFmt numFmtId="164" formatCode="_(* #,##0.00_);_(* \(#,##0.00\);_(* &quot;-&quot;??_);_(@_)"/>
      <alignment horizontal="right" wrapText="1" readingOrder="0"/>
    </dxf>
    <dxf>
      <numFmt numFmtId="164" formatCode="_(* #,##0.00_);_(* \(#,##0.00\);_(* &quot;-&quot;??_);_(@_)"/>
    </dxf>
    <dxf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relativeIndent="0" justifyLastLine="0" shrinkToFit="0" readingOrder="0"/>
    </dxf>
    <dxf>
      <font>
        <sz val="10.5"/>
      </font>
      <alignment horizontal="right" wrapTex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relativeIndent="0" justifyLastLine="0" shrinkToFit="0" readingOrder="0"/>
    </dxf>
    <dxf>
      <font>
        <sz val="10.5"/>
      </font>
      <alignment horizontal="right" wrapTex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border>
        <bottom style="thin">
          <color indexed="8"/>
        </bottom>
      </border>
    </dxf>
    <dxf>
      <alignment horizontal="general" vertical="bottom" textRotation="0" wrapText="0" indent="0" relativeIndent="0" justifyLastLine="0" shrinkToFit="0" readingOrder="0"/>
    </dxf>
    <dxf>
      <alignment horizontal="right" wrapText="1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z val="10"/>
      </font>
    </dxf>
    <dxf>
      <font>
        <b/>
      </font>
    </dxf>
    <dxf>
      <fill>
        <patternFill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numFmt numFmtId="166" formatCode="_(* #,##0_);_(* \(#,##0\);_(* &quot;-&quot;??_);_(@_)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none"/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>
          <fgColor indexed="64"/>
          <bgColor indexed="44"/>
        </patternFill>
      </fill>
    </dxf>
    <dxf>
      <border>
        <right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sz val="10.5"/>
      </font>
      <alignment horizontal="right" wrapText="1" readingOrder="0"/>
    </dxf>
    <dxf>
      <numFmt numFmtId="164" formatCode="_(* #,##0.00_);_(* \(#,##0.00\);_(* &quot;-&quot;??_);_(@_)"/>
    </dxf>
    <dxf>
      <fill>
        <patternFill patternType="none">
          <fgColor indexed="64"/>
          <bgColor indexed="65"/>
        </patternFill>
      </fill>
    </dxf>
    <dxf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relativeIndent="0" justifyLastLine="0" shrinkToFit="0" readingOrder="0"/>
    </dxf>
    <dxf>
      <font>
        <sz val="10.5"/>
      </font>
      <alignment horizontal="right" wrapTex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relativeIndent="0" justifyLastLine="0" shrinkToFit="0" readingOrder="0"/>
    </dxf>
    <dxf>
      <font>
        <sz val="10.5"/>
      </font>
      <alignment horizontal="right" wrapText="1" readingOrder="0"/>
    </dxf>
    <dxf>
      <fill>
        <patternFill>
          <bgColor indexed="64"/>
        </patternFill>
      </fill>
    </dxf>
    <dxf>
      <border>
        <left style="thin">
          <color indexed="8"/>
        </left>
        <bottom style="thin">
          <color indexed="8"/>
        </bottom>
      </border>
    </dxf>
    <dxf>
      <border>
        <left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border>
        <bottom style="thin">
          <color indexed="8"/>
        </bottom>
      </border>
    </dxf>
    <dxf>
      <alignment horizontal="general" vertical="bottom" textRotation="0" wrapText="0" indent="0" relativeIndent="0" justifyLastLine="0" shrinkToFit="0" readingOrder="0"/>
    </dxf>
    <dxf>
      <alignment horizontal="right" wrapText="1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z val="10"/>
      </font>
    </dxf>
    <dxf>
      <fill>
        <patternFill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ont>
        <b/>
      </font>
      <fill>
        <patternFill patternType="solid">
          <fgColor indexed="64"/>
          <bgColor indexed="44"/>
        </patternFill>
      </fill>
    </dxf>
    <dxf>
      <font>
        <b/>
      </font>
    </dxf>
    <dxf>
      <numFmt numFmtId="166" formatCode="_(* #,##0_);_(* \(#,##0\);_(* &quot;-&quot;??_);_(@_)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font>
        <b/>
      </font>
    </dxf>
    <dxf>
      <fill>
        <patternFill patternType="solid">
          <fgColor indexed="44"/>
          <bgColor indexed="64"/>
        </patternFill>
      </fill>
    </dxf>
    <dxf>
      <fill>
        <patternFill patternType="none"/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>
          <fgColor indexed="64"/>
          <bgColor indexed="44"/>
        </patternFill>
      </fill>
    </dxf>
    <dxf>
      <fill>
        <patternFill patternType="solid">
          <bgColor indexed="40"/>
        </patternFill>
      </fill>
    </dxf>
    <dxf>
      <border>
        <right/>
      </border>
    </dxf>
    <dxf>
      <border>
        <top style="thin">
          <color indexed="8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sz val="10.5"/>
      </font>
      <alignment horizontal="right" wrapText="1" readingOrder="0"/>
    </dxf>
    <dxf>
      <numFmt numFmtId="164" formatCode="_(* #,##0.00_);_(* \(#,##0.00\);_(* &quot;-&quot;??_);_(@_)"/>
    </dxf>
    <dxf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relativeIndent="0" justifyLastLine="0" shrinkToFit="0" readingOrder="0"/>
    </dxf>
    <dxf>
      <font>
        <sz val="10.5"/>
      </font>
      <alignment horizontal="right" wrapTex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relativeIndent="0" justifyLastLine="0" shrinkToFit="0" readingOrder="0"/>
    </dxf>
    <dxf>
      <font>
        <sz val="10.5"/>
      </font>
      <alignment horizontal="right" wrapTex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border>
        <bottom style="thin">
          <color indexed="8"/>
        </bottom>
      </border>
    </dxf>
    <dxf>
      <alignment horizontal="general" vertical="bottom" textRotation="0" wrapText="0" indent="0" relativeIndent="0" justifyLastLine="0" shrinkToFit="0" readingOrder="0"/>
    </dxf>
    <dxf>
      <alignment horizontal="right" wrapText="1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indexed="44"/>
        </patternFill>
      </fill>
    </dxf>
    <dxf>
      <font>
        <sz val="10"/>
      </font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numFmt numFmtId="166" formatCode="_(* #,##0_);_(* \(#,##0\);_(* &quot;-&quot;??_);_(@_)"/>
    </dxf>
    <dxf>
      <font>
        <b/>
      </font>
    </dxf>
    <dxf>
      <font>
        <b/>
      </font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none"/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>
          <fgColor indexed="64"/>
          <bgColor indexed="44"/>
        </patternFill>
      </fill>
    </dxf>
    <dxf>
      <border>
        <right/>
      </border>
    </dxf>
    <dxf>
      <border>
        <top style="thin">
          <color indexed="8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/>
      </font>
    </dxf>
    <dxf>
      <fill>
        <patternFill patternType="none">
          <fgColor indexed="64"/>
          <bgColor indexed="65"/>
        </patternFill>
      </fill>
    </dxf>
    <dxf>
      <font>
        <sz val="10.5"/>
      </font>
      <alignment horizontal="right" wrapText="1" readingOrder="0"/>
    </dxf>
    <dxf>
      <numFmt numFmtId="164" formatCode="_(* #,##0.00_);_(* \(#,##0.0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relativeIndent="0" justifyLastLine="0" shrinkToFit="0" readingOrder="0"/>
    </dxf>
    <dxf>
      <font>
        <sz val="10.5"/>
      </font>
      <alignment horizontal="right" wrapTex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relativeIndent="0" justifyLastLine="0" shrinkToFit="0" readingOrder="0"/>
    </dxf>
    <dxf>
      <font>
        <sz val="10.5"/>
      </font>
      <alignment horizontal="right" wrapTex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border>
        <bottom style="thin">
          <color indexed="8"/>
        </bottom>
      </border>
    </dxf>
    <dxf>
      <alignment horizontal="general" vertical="bottom" textRotation="0" wrapText="0" indent="0" relativeIndent="0" justifyLastLine="0" shrinkToFit="0" readingOrder="0"/>
    </dxf>
    <dxf>
      <alignment horizontal="right" wrapText="1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z val="10.5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alignment horizontal="right" wrapTex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indexed="44"/>
        </patternFill>
      </fill>
      <alignment horizontal="general" vertical="bottom" textRotation="0" wrapText="0" indent="0" relativeIndent="0" justifyLastLine="0" shrinkToFit="0" readingOrder="0"/>
    </dxf>
    <dxf>
      <font>
        <sz val="10"/>
      </font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numFmt numFmtId="166" formatCode="_(* #,##0_);_(* \(#,##0\);_(* &quot;-&quot;??_);_(@_)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ill>
        <patternFill patternType="solid">
          <fgColor indexed="44"/>
          <bgColor indexed="64"/>
        </patternFill>
      </fill>
    </dxf>
    <dxf>
      <fill>
        <patternFill patternType="none"/>
      </fill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border>
        <top style="thin">
          <color indexed="8"/>
        </top>
      </border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sz val="10.5"/>
      </font>
      <alignment horizontal="right" wrapText="1" readingOrder="0"/>
    </dxf>
    <dxf>
      <numFmt numFmtId="164" formatCode="_(* #,##0.00_);_(* \(#,##0.00\);_(* &quot;-&quot;??_);_(@_)"/>
    </dxf>
    <dxf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relativeIndent="0" justifyLastLine="0" shrinkToFit="0" readingOrder="0"/>
    </dxf>
    <dxf>
      <font>
        <sz val="10.5"/>
      </font>
      <alignment horizontal="right" wrapTex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relativeIndent="0" justifyLastLine="0" shrinkToFit="0" readingOrder="0"/>
    </dxf>
    <dxf>
      <font>
        <sz val="10.5"/>
      </font>
      <alignment horizontal="right" wrapTex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alignment horizontal="general" vertical="bottom" textRotation="0" wrapText="0" indent="0" relativeIndent="0" justifyLastLine="0" shrinkToFit="0" readingOrder="0"/>
    </dxf>
    <dxf>
      <alignment horizontal="right" wrapText="1" readingOrder="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 patternType="solid">
          <bgColor indexed="40"/>
        </patternFill>
      </fill>
    </dxf>
    <dxf>
      <border>
        <right/>
      </border>
    </dxf>
    <dxf>
      <border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z val="10"/>
      </font>
    </dxf>
    <dxf>
      <font>
        <b/>
      </font>
    </dxf>
    <dxf>
      <fill>
        <patternFill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numFmt numFmtId="166" formatCode="_(* #,##0_);_(* \(#,##0\);_(* &quot;-&quot;??_);_(@_)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font>
        <b/>
      </font>
    </dxf>
    <dxf>
      <fill>
        <patternFill patternType="solid">
          <fgColor indexed="44"/>
          <bgColor indexed="64"/>
        </patternFill>
      </fill>
    </dxf>
    <dxf>
      <fill>
        <patternFill patternType="none"/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>
          <fgColor indexed="64"/>
          <bgColor indexed="44"/>
        </patternFill>
      </fill>
    </dxf>
    <dxf>
      <fill>
        <patternFill patternType="solid">
          <bgColor indexed="40"/>
        </patternFill>
      </fill>
    </dxf>
    <dxf>
      <border>
        <right/>
      </border>
    </dxf>
    <dxf>
      <border>
        <top style="thin">
          <color indexed="8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relativeIndent="0" justifyLastLine="0" shrinkToFit="0" readingOrder="0"/>
    </dxf>
    <dxf>
      <font>
        <sz val="10.5"/>
      </font>
      <alignment horizontal="right" wrapTex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relativeIndent="0" justifyLastLine="0" shrinkToFit="0" readingOrder="0"/>
    </dxf>
    <dxf>
      <font>
        <sz val="10.5"/>
      </font>
      <alignment horizontal="right" wrapTex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border>
        <bottom style="thin">
          <color indexed="8"/>
        </bottom>
      </border>
    </dxf>
    <dxf>
      <alignment horizontal="general" vertical="bottom" textRotation="0" wrapText="0" indent="0" relativeIndent="0" justifyLastLine="0" shrinkToFit="0" readingOrder="0"/>
    </dxf>
    <dxf>
      <alignment horizontal="right" wrapText="1" readingOrder="0"/>
    </dxf>
    <dxf>
      <fill>
        <patternFill patternType="solid">
          <fgColor indexed="64"/>
          <bgColor indexed="44"/>
        </patternFill>
      </fill>
    </dxf>
    <dxf>
      <font>
        <sz val="10.5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alignment horizontal="right" wrapText="1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z val="10"/>
      </font>
    </dxf>
    <dxf>
      <font>
        <b/>
      </font>
    </dxf>
    <dxf>
      <fill>
        <patternFill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ont>
        <b/>
      </font>
    </dxf>
    <dxf>
      <font>
        <sz val="1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indexed="44"/>
        </patternFill>
      </fill>
      <alignment horizontal="general" vertical="bottom" textRotation="0" wrapText="0" indent="0" relativeIndent="0" justifyLastLine="0" shrinkToFit="0" readingOrder="0"/>
    </dxf>
    <dxf>
      <font>
        <sz val="10.5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alignment horizontal="right" wrapText="1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alignment horizontal="right" wrapText="1" readingOrder="0"/>
    </dxf>
    <dxf>
      <alignment horizontal="general" vertical="bottom" textRotation="0" wrapText="0" indent="0" relativeIndent="0" justifyLastLine="0" shrinkToFit="0" readingOrder="0"/>
    </dxf>
    <dxf>
      <border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sz val="10.5"/>
      </font>
      <alignment horizontal="right" wrapTex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relativeIndent="0" justifyLastLine="0" shrinkToFit="0" readingOrder="0"/>
    </dxf>
    <dxf>
      <font>
        <sz val="10.5"/>
      </font>
      <alignment horizontal="right" wrapTex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relativeIndent="0" justifyLastLine="0" shrinkToFit="0" readingOrder="0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4" formatCode="_(* #,##0.00_);_(* \(#,##0.00\);_(* &quot;-&quot;??_);_(@_)"/>
    </dxf>
    <dxf>
      <font>
        <sz val="10.5"/>
      </font>
      <alignment horizontal="right" wrapText="1" readingOrder="0"/>
    </dxf>
    <dxf>
      <fill>
        <patternFill patternType="none">
          <fgColor indexed="64"/>
          <bgColor indexed="65"/>
        </patternFill>
      </fill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relativeIndent="0" justifyLastLine="0" shrinkToFit="0" readingOrder="0"/>
    </dxf>
    <dxf>
      <border>
        <top style="thin">
          <color indexed="8"/>
        </top>
      </border>
    </dxf>
    <dxf>
      <border>
        <right/>
      </border>
    </dxf>
    <dxf>
      <fill>
        <patternFill>
          <fgColor indexed="64"/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none"/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font>
        <b/>
      </font>
    </dxf>
    <dxf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>
          <bgColor rgb="FF99CCFF"/>
        </patternFill>
      </fill>
    </dxf>
    <dxf>
      <font>
        <b/>
      </font>
    </dxf>
    <dxf>
      <font>
        <sz val="10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z val="10.5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alignment horizontal="right" wrapText="1" readingOrder="0"/>
    </dxf>
    <dxf>
      <fill>
        <patternFill patternType="solid">
          <fgColor indexed="64"/>
          <bgColor indexed="44"/>
        </patternFill>
      </fill>
    </dxf>
    <dxf>
      <alignment horizontal="right" wrapText="1" readingOrder="0"/>
    </dxf>
    <dxf>
      <alignment horizontal="general" vertical="bottom" textRotation="0" wrapText="0" indent="0" relativeIndent="0" justifyLastLine="0" shrinkToFit="0" readingOrder="0"/>
    </dxf>
    <dxf>
      <border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sz val="10.5"/>
      </font>
      <alignment horizontal="right" wrapTex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relativeIndent="0" justifyLastLine="0" shrinkToFit="0" readingOrder="0"/>
    </dxf>
    <dxf>
      <font>
        <sz val="10.5"/>
      </font>
      <alignment horizontal="right" wrapTex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relativeIndent="0" justifyLastLine="0" shrinkToFit="0" readingOrder="0"/>
    </dxf>
    <dxf>
      <border>
        <top style="thin">
          <color indexed="8"/>
        </top>
      </border>
    </dxf>
    <dxf>
      <border>
        <right/>
      </border>
    </dxf>
    <dxf>
      <fill>
        <patternFill patternType="solid">
          <bgColor indexed="40"/>
        </patternFill>
      </fill>
    </dxf>
    <dxf>
      <fill>
        <patternFill>
          <fgColor indexed="64"/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none"/>
      </fill>
    </dxf>
    <dxf>
      <fill>
        <patternFill patternType="solid">
          <fgColor indexed="44"/>
          <bgColor indexed="64"/>
        </patternFill>
      </fill>
    </dxf>
    <dxf>
      <font>
        <b/>
      </font>
    </dxf>
    <dxf>
      <font>
        <b/>
      </font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sz val="10"/>
      </font>
    </dxf>
    <dxf>
      <font>
        <sz val="10.5"/>
      </font>
      <fill>
        <patternFill patternType="solid">
          <fgColor indexed="64"/>
          <bgColor indexed="44"/>
        </patternFill>
      </fill>
    </dxf>
    <dxf>
      <font>
        <sz val="10.5"/>
      </font>
      <fill>
        <patternFill patternType="solid">
          <fgColor indexed="64"/>
          <bgColor indexed="44"/>
        </patternFill>
      </fill>
    </dxf>
    <dxf>
      <font>
        <b/>
      </font>
    </dxf>
    <dxf>
      <font>
        <sz val="10"/>
      </font>
    </dxf>
    <dxf>
      <numFmt numFmtId="0" formatCode="General"/>
      <fill>
        <patternFill patternType="solid">
          <fgColor indexed="64"/>
          <bgColor indexed="44"/>
        </patternFill>
      </fill>
      <alignment horizontal="general" vertical="bottom" textRotation="0" wrapText="0" indent="0" relativeIndent="0" justifyLastLine="0" shrinkToFit="0" readingOrder="0"/>
    </dxf>
    <dxf>
      <font>
        <sz val="10.5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alignment horizontal="right" wrapText="1" readingOrder="0"/>
    </dxf>
    <dxf>
      <font>
        <sz val="10.5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alignment horizontal="right" wrapText="1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alignment horizontal="right" wrapText="1" readingOrder="0"/>
    </dxf>
    <dxf>
      <alignment horizontal="general" vertical="bottom" textRotation="0" wrapText="0" indent="0" relativeIndent="0" justifyLastLine="0" shrinkToFit="0" readingOrder="0"/>
    </dxf>
    <dxf>
      <border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sz val="10.5"/>
      </font>
      <alignment horizontal="right" wrapTex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relativeIndent="0" justifyLastLine="0" shrinkToFit="0" readingOrder="0"/>
    </dxf>
    <dxf>
      <font>
        <sz val="10.5"/>
      </font>
      <alignment horizontal="right" wrapTex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relativeIndent="0" justifyLastLine="0" shrinkToFit="0" readingOrder="0"/>
    </dxf>
    <dxf>
      <border>
        <top style="thin">
          <color indexed="8"/>
        </top>
      </border>
    </dxf>
    <dxf>
      <border>
        <right/>
      </border>
    </dxf>
    <dxf>
      <fill>
        <patternFill>
          <fgColor indexed="64"/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none"/>
      </fill>
    </dxf>
    <dxf>
      <fill>
        <patternFill patternType="solid">
          <fgColor indexed="44"/>
          <bgColor indexed="64"/>
        </patternFill>
      </fill>
    </dxf>
    <dxf>
      <font>
        <b/>
      </font>
    </dxf>
    <dxf>
      <font>
        <b/>
      </font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166" formatCode="_(* #,##0_);_(* \(#,##0\);_(* &quot;-&quot;??_);_(@_)"/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>
          <bgColor rgb="FF99CCFF"/>
        </patternFill>
      </fill>
    </dxf>
    <dxf>
      <font>
        <b/>
      </font>
    </dxf>
    <dxf>
      <font>
        <sz val="10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border>
        <bottom style="thin">
          <color indexed="8"/>
        </bottom>
      </border>
    </dxf>
    <dxf>
      <border>
        <right/>
      </border>
    </dxf>
    <dxf>
      <fill>
        <patternFill patternType="solid">
          <bgColor indexed="40"/>
        </patternFill>
      </fill>
    </dxf>
    <dxf>
      <fill>
        <patternFill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alignment horizontal="right" wrapText="1" readingOrder="0"/>
    </dxf>
    <dxf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sz val="10.5"/>
      </font>
      <alignment horizontal="right" wrapTex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relativeIndent="0" justifyLastLine="0" shrinkToFit="0" readingOrder="0"/>
    </dxf>
    <dxf>
      <font>
        <sz val="10.5"/>
      </font>
      <alignment horizontal="right" wrapTex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relativeIndent="0" justifyLastLine="0" shrinkToFit="0" readingOrder="0"/>
    </dxf>
    <dxf>
      <numFmt numFmtId="166" formatCode="_(* #,##0_);_(* \(#,##0\);_(* &quot;-&quot;??_);_(@_)"/>
    </dxf>
    <dxf>
      <numFmt numFmtId="164" formatCode="_(* #,##0.00_);_(* \(#,##0.00\);_(* &quot;-&quot;??_);_(@_)"/>
    </dxf>
    <dxf>
      <font>
        <sz val="10.5"/>
      </font>
      <alignment horizontal="right" wrapTex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relativeIndent="0" justifyLastLine="0" shrinkToFit="0" readingOrder="0"/>
    </dxf>
    <dxf>
      <font>
        <b val="0"/>
      </font>
    </dxf>
    <dxf>
      <border>
        <top style="thin">
          <color indexed="8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ill>
        <patternFill patternType="none"/>
      </fill>
    </dxf>
    <dxf>
      <fill>
        <patternFill patternType="solid">
          <fgColor indexed="44"/>
          <bgColor indexed="64"/>
        </patternFill>
      </fill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166" formatCode="_(* #,##0_);_(* \(#,##0\);_(* &quot;-&quot;??_);_(@_)"/>
    </dxf>
    <dxf>
      <font>
        <b/>
      </font>
    </dxf>
    <dxf>
      <font>
        <b/>
      </font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>
          <bgColor rgb="FF99CCFF"/>
        </patternFill>
      </fill>
    </dxf>
    <dxf>
      <font>
        <sz val="10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alignment horizontal="right" wrapText="1" readingOrder="0"/>
    </dxf>
    <dxf>
      <alignment horizontal="general" vertical="bottom" textRotation="0" wrapText="0" indent="0" relativeIndent="0" justifyLastLine="0" shrinkToFit="0" readingOrder="0"/>
    </dxf>
    <dxf>
      <border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border>
        <left/>
      </border>
    </dxf>
    <dxf>
      <border>
        <left style="thin">
          <color indexed="8"/>
        </left>
        <bottom style="thin">
          <color indexed="8"/>
        </bottom>
      </border>
    </dxf>
    <dxf>
      <fill>
        <patternFill>
          <bgColor indexed="64"/>
        </patternFill>
      </fill>
    </dxf>
    <dxf>
      <font>
        <sz val="10.5"/>
      </font>
      <alignment horizontal="right" wrapTex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relativeIndent="0" justifyLastLine="0" shrinkToFit="0" readingOrder="0"/>
    </dxf>
    <dxf>
      <font>
        <sz val="10.5"/>
      </font>
      <alignment horizontal="right" wrapTex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relativeIndent="0" justifyLastLine="0" shrinkToFit="0" readingOrder="0"/>
    </dxf>
    <dxf>
      <numFmt numFmtId="166" formatCode="_(* #,##0_);_(* \(#,##0\);_(* &quot;-&quot;??_);_(@_)"/>
    </dxf>
    <dxf>
      <fill>
        <patternFill patternType="none">
          <fgColor indexed="64"/>
          <bgColor indexed="65"/>
        </patternFill>
      </fill>
    </dxf>
    <dxf>
      <numFmt numFmtId="164" formatCode="_(* #,##0.00_);_(* \(#,##0.00\);_(* &quot;-&quot;??_);_(@_)"/>
    </dxf>
    <dxf>
      <font>
        <sz val="10.5"/>
      </font>
      <alignment horizontal="right" wrapTex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relativeIndent="0" justifyLastLine="0" shrinkToFit="0" readingOrder="0"/>
    </dxf>
    <dxf>
      <border>
        <right/>
      </border>
    </dxf>
    <dxf>
      <fill>
        <patternFill>
          <fgColor indexed="64"/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none"/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166" formatCode="_(* #,##0_);_(* \(#,##0\);_(* &quot;-&quot;??_);_(@_)"/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numFmt numFmtId="166" formatCode="_(* #,##0_);_(* \(#,##0\);_(* &quot;-&quot;??_);_(@_)"/>
    </dxf>
    <dxf>
      <alignment horizontal="right" wrapText="1" readingOrder="0"/>
    </dxf>
    <dxf>
      <alignment horizontal="general" vertical="bottom" textRotation="0" wrapText="0" indent="0" relativeIndent="0" justifyLastLine="0" shrinkToFit="0" readingOrder="0"/>
    </dxf>
    <dxf>
      <fill>
        <patternFill>
          <bgColor rgb="FF99CCFF"/>
        </patternFill>
      </fill>
    </dxf>
    <dxf>
      <font>
        <b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66" formatCode="_(* #,##0_);_(* \(#,##0\);_(* &quot;-&quot;??_);_(@_)"/>
      <fill>
        <patternFill patternType="none">
          <fgColor indexed="64"/>
          <bgColor indexed="65"/>
        </patternFill>
      </fill>
      <alignment horizontal="right" wrapText="1" readingOrder="0"/>
    </dxf>
    <dxf>
      <numFmt numFmtId="166" formatCode="_(* #,##0_);_(* \(#,##0\);_(* &quot;-&quot;??_);_(@_)"/>
    </dxf>
    <dxf>
      <font>
        <sz val="10"/>
      </font>
    </dxf>
    <dxf>
      <font>
        <sz val="10.5"/>
      </font>
      <alignment horizontal="right" wrapTex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relativeIndent="0" justifyLastLine="0" shrinkToFit="0" readingOrder="0"/>
    </dxf>
    <dxf>
      <font>
        <sz val="10.5"/>
      </font>
      <alignment horizontal="right" wrapTex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relativeIndent="0" justifyLastLine="0" shrinkToFit="0" readingOrder="0"/>
    </dxf>
    <dxf>
      <numFmt numFmtId="166" formatCode="_(* #,##0_);_(* \(#,##0\);_(* &quot;-&quot;??_);_(@_)"/>
    </dxf>
    <dxf>
      <font>
        <sz val="10.5"/>
      </font>
      <numFmt numFmtId="164" formatCode="_(* #,##0.00_);_(* \(#,##0.00\);_(* &quot;-&quot;??_);_(@_)"/>
      <alignment horizontal="right" wrapText="1" readingOrder="0"/>
    </dxf>
    <dxf>
      <border>
        <top style="thin">
          <color indexed="8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relativeIndent="0" justifyLastLine="0" shrinkToFit="0" readingOrder="0"/>
    </dxf>
    <dxf>
      <border>
        <bottom style="thin">
          <color indexed="8"/>
        </bottom>
      </border>
    </dxf>
    <dxf>
      <border>
        <right/>
      </border>
    </dxf>
    <dxf>
      <fill>
        <patternFill patternType="solid">
          <bgColor indexed="40"/>
        </patternFill>
      </fill>
    </dxf>
    <dxf>
      <fill>
        <patternFill>
          <fgColor indexed="64"/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none"/>
      </fill>
    </dxf>
    <dxf>
      <numFmt numFmtId="166" formatCode="_(* #,##0_);_(* \(#,##0\);_(* &quot;-&quot;??_);_(@_)"/>
    </dxf>
    <dxf>
      <fill>
        <patternFill patternType="solid">
          <fgColor indexed="44"/>
          <bgColor indexed="64"/>
        </patternFill>
      </fill>
    </dxf>
    <dxf>
      <font>
        <b/>
      </font>
    </dxf>
    <dxf>
      <font>
        <b/>
      </font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ont>
        <b/>
      </font>
    </dxf>
    <dxf>
      <font>
        <sz val="10"/>
      </font>
    </dxf>
    <dxf>
      <fill>
        <patternFill patternType="solid">
          <fgColor indexed="64"/>
          <bgColor indexed="44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alignment horizontal="right" wrapText="1" readingOrder="0"/>
    </dxf>
    <dxf>
      <alignment horizontal="general" vertical="bottom" textRotation="0" wrapText="0" indent="0" relativeIndent="0" justifyLastLine="0" shrinkToFit="0" readingOrder="0"/>
    </dxf>
    <dxf>
      <border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sz val="10.5"/>
      </font>
      <alignment horizontal="right" wrapTex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relativeIndent="0" justifyLastLine="0" shrinkToFit="0" readingOrder="0"/>
    </dxf>
    <dxf>
      <font>
        <sz val="10.5"/>
      </font>
      <alignment horizontal="right" wrapTex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relativeIndent="0" justifyLastLine="0" shrinkToFit="0" readingOrder="0"/>
    </dxf>
    <dxf>
      <numFmt numFmtId="166" formatCode="_(* #,##0_);_(* \(#,##0\);_(* &quot;-&quot;??_);_(@_)"/>
    </dxf>
    <dxf>
      <numFmt numFmtId="164" formatCode="_(* #,##0.00_);_(* \(#,##0.00\);_(* &quot;-&quot;??_);_(@_)"/>
    </dxf>
    <dxf>
      <font>
        <sz val="10.5"/>
      </font>
      <alignment horizontal="right" wrapTex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relativeIndent="0" justifyLastLine="0" shrinkToFit="0" readingOrder="0"/>
    </dxf>
    <dxf>
      <border>
        <top style="thin">
          <color indexed="8"/>
        </top>
      </border>
    </dxf>
    <dxf>
      <border>
        <right/>
      </border>
    </dxf>
    <dxf>
      <fill>
        <patternFill patternType="solid">
          <bgColor indexed="40"/>
        </patternFill>
      </fill>
    </dxf>
    <dxf>
      <fill>
        <patternFill>
          <fgColor indexed="64"/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none"/>
      </fill>
    </dxf>
    <dxf>
      <fill>
        <patternFill patternType="solid">
          <fgColor indexed="44"/>
          <bgColor indexed="64"/>
        </patternFill>
      </fill>
    </dxf>
    <dxf>
      <font>
        <b/>
      </font>
    </dxf>
    <dxf>
      <font>
        <b/>
      </font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166" formatCode="_(* #,##0_);_(* \(#,##0\);_(* &quot;-&quot;??_);_(@_)"/>
    </dxf>
    <dxf>
      <fill>
        <patternFill patternType="solid">
          <fgColor indexed="64"/>
          <bgColor rgb="FF99CCFF"/>
        </patternFill>
      </fill>
    </dxf>
    <dxf>
      <border>
        <horizontal/>
      </border>
    </dxf>
    <dxf>
      <border>
        <top style="thin">
          <color indexed="8"/>
        </top>
      </border>
    </dxf>
    <dxf>
      <border>
        <vertical style="thin">
          <color indexed="8"/>
        </vertical>
      </border>
    </dxf>
    <dxf>
      <border>
        <vertical/>
      </border>
    </dxf>
    <dxf>
      <border>
        <left style="thin">
          <color indexed="8"/>
        </left>
        <right style="thin">
          <color indexed="8"/>
        </right>
        <top style="thin">
          <color indexed="8"/>
        </top>
        <vertical style="thin">
          <color indexed="8"/>
        </vertical>
        <horizontal style="thin">
          <color indexed="8"/>
        </horizontal>
      </border>
    </dxf>
    <dxf>
      <border>
        <left/>
        <right/>
        <top/>
        <bottom/>
        <vertical/>
        <horizontal/>
      </border>
    </dxf>
    <dxf>
      <fill>
        <patternFill patternType="solid">
          <fgColor indexed="64"/>
          <bgColor rgb="FF99CCFF"/>
        </patternFill>
      </fill>
    </dxf>
    <dxf>
      <border>
        <vertical style="thin">
          <color indexed="8"/>
        </vertical>
      </border>
    </dxf>
    <dxf>
      <fill>
        <patternFill>
          <bgColor rgb="FF99CCFF"/>
        </patternFill>
      </fill>
    </dxf>
    <dxf>
      <font>
        <sz val="10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>
        <left/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numFmt numFmtId="166" formatCode="_(* #,##0_);_(* \(#,##0\);_(* &quot;-&quot;??_);_(@_)"/>
    </dxf>
    <dxf>
      <font>
        <sz val="10.5"/>
      </font>
      <numFmt numFmtId="164" formatCode="_(* #,##0.00_);_(* \(#,##0.00\);_(* &quot;-&quot;??_);_(@_)"/>
      <alignment horizontal="right" wrapText="1" readingOrder="0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>
          <bgColor indexed="64"/>
        </patternFill>
      </fill>
    </dxf>
    <dxf>
      <alignment horizontal="general" vertical="bottom" textRotation="0" wrapText="0" indent="0" relativeIndent="0" justifyLastLine="0" shrinkToFit="0" readingOrder="0"/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border>
        <top style="thin">
          <color indexed="8"/>
        </top>
      </border>
    </dxf>
    <dxf>
      <border>
        <top style="thin">
          <color indexed="8"/>
        </top>
        <bottom style="thin">
          <color indexed="8"/>
        </bottom>
      </border>
    </dxf>
    <dxf>
      <border>
        <top/>
        <bottom style="thin">
          <color indexed="8"/>
        </bottom>
      </border>
    </dxf>
    <dxf>
      <numFmt numFmtId="166" formatCode="_(* #,##0_);_(* \(#,##0\);_(* &quot;-&quot;??_);_(@_)"/>
    </dxf>
    <dxf>
      <border>
        <left/>
        <right/>
      </border>
    </dxf>
    <dxf>
      <fill>
        <patternFill patternType="solid">
          <bgColor indexed="1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none"/>
      </fill>
    </dxf>
    <dxf>
      <fill>
        <patternFill>
          <bgColor indexed="9"/>
        </patternFill>
      </fill>
    </dxf>
    <dxf>
      <numFmt numFmtId="166" formatCode="_(* #,##0_);_(* \(#,##0\);_(* &quot;-&quot;??_);_(@_)"/>
    </dxf>
    <dxf>
      <fill>
        <patternFill patternType="solid">
          <fgColor indexed="44"/>
          <bgColor indexed="64"/>
        </patternFill>
      </fill>
    </dxf>
    <dxf>
      <font>
        <b/>
      </font>
    </dxf>
    <dxf>
      <font>
        <b/>
      </font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166" formatCode="_(* #,##0_);_(* \(#,##0\);_(* &quot;-&quot;??_);_(@_)"/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>
          <bgColor rgb="FF99CCFF"/>
        </patternFill>
      </fill>
    </dxf>
    <dxf>
      <font>
        <b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alignment horizontal="right" wrapText="1" readingOrder="0"/>
    </dxf>
    <dxf>
      <alignment horizontal="general" vertical="bottom" textRotation="0" wrapText="0" indent="0" relativeIndent="0" justifyLastLine="0" shrinkToFit="0" readingOrder="0"/>
    </dxf>
    <dxf>
      <font>
        <sz val="10"/>
      </font>
    </dxf>
    <dxf>
      <font>
        <sz val="10.5"/>
      </font>
      <alignment horizontal="right" wrapTex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relativeIndent="0" justifyLastLine="0" shrinkToFit="0" readingOrder="0"/>
    </dxf>
    <dxf>
      <border>
        <bottom style="thin">
          <color indexed="8"/>
        </bottom>
      </border>
    </dxf>
    <dxf>
      <font>
        <sz val="10.5"/>
      </font>
      <alignment horizontal="right" wrapTex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relativeIndent="0" justifyLastLine="0" shrinkToFit="0" readingOrder="0"/>
    </dxf>
    <dxf>
      <numFmt numFmtId="166" formatCode="_(* #,##0_);_(* \(#,##0\);_(* &quot;-&quot;??_);_(@_)"/>
    </dxf>
    <dxf>
      <numFmt numFmtId="164" formatCode="_(* #,##0.00_);_(* \(#,##0.00\);_(* &quot;-&quot;??_);_(@_)"/>
    </dxf>
    <dxf>
      <font>
        <sz val="10.5"/>
      </font>
      <numFmt numFmtId="164" formatCode="_(* #,##0.00_);_(* \(#,##0.00\);_(* &quot;-&quot;??_);_(@_)"/>
      <alignment horizontal="right" wrapText="1" readingOrder="0"/>
    </dxf>
    <dxf>
      <fill>
        <patternFill patternType="none">
          <fgColor indexed="64"/>
          <bgColor indexed="65"/>
        </patternFill>
      </fill>
    </dxf>
    <dxf>
      <numFmt numFmtId="166" formatCode="_(* #,##0_);_(* \(#,##0\);_(* &quot;-&quot;??_);_(@_)"/>
      <fill>
        <patternFill patternType="none">
          <fgColor indexed="64"/>
          <bgColor indexed="65"/>
        </patternFill>
      </fill>
    </dxf>
    <dxf>
      <fill>
        <patternFill>
          <b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relativeIndent="0" justifyLastLine="0" shrinkToFit="0" readingOrder="0"/>
    </dxf>
    <dxf>
      <border>
        <top style="thin">
          <color indexed="8"/>
        </top>
      </border>
    </dxf>
    <dxf>
      <border>
        <right/>
      </border>
    </dxf>
    <dxf>
      <fill>
        <patternFill>
          <fgColor indexed="64"/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ont>
        <color auto="1"/>
      </font>
    </dxf>
    <dxf>
      <fill>
        <patternFill patternType="none"/>
      </fill>
    </dxf>
    <dxf>
      <numFmt numFmtId="166" formatCode="_(* #,##0_);_(* \(#,##0\);_(* &quot;-&quot;??_);_(@_)"/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font>
        <b/>
      </font>
    </dxf>
    <dxf>
      <fill>
        <patternFill patternType="solid">
          <fgColor indexed="64"/>
          <bgColor rgb="FF99CCFF"/>
        </patternFill>
      </fill>
    </dxf>
    <dxf>
      <fill>
        <patternFill patternType="solid">
          <fgColor indexed="64"/>
          <bgColor rgb="FF99CCFF"/>
        </patternFill>
      </fill>
    </dxf>
    <dxf>
      <fill>
        <patternFill>
          <bgColor rgb="FF99CCFF"/>
        </patternFill>
      </fill>
    </dxf>
    <dxf>
      <font>
        <b/>
      </font>
    </dxf>
    <dxf>
      <font>
        <sz val="10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alignment horizontal="right" wrapText="1" readingOrder="0"/>
    </dxf>
    <dxf>
      <alignment horizontal="general" vertical="bottom" textRotation="0" wrapText="0" indent="0" relativeIndent="0" justifyLastLine="0" shrinkToFit="0" readingOrder="0"/>
    </dxf>
    <dxf>
      <border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sz val="10.5"/>
      </font>
      <alignment horizontal="right" wrapTex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relativeIndent="0" justifyLastLine="0" shrinkToFit="0" readingOrder="0"/>
    </dxf>
    <dxf>
      <font>
        <sz val="10.5"/>
      </font>
      <alignment horizontal="right" wrapTex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relativeIndent="0" justifyLastLine="0" shrinkToFit="0" readingOrder="0"/>
    </dxf>
    <dxf>
      <numFmt numFmtId="166" formatCode="_(* #,##0_);_(* \(#,##0\);_(* &quot;-&quot;??_);_(@_)"/>
    </dxf>
    <dxf>
      <numFmt numFmtId="164" formatCode="_(* #,##0.00_);_(* \(#,##0.00\);_(* &quot;-&quot;??_);_(@_)"/>
    </dxf>
    <dxf>
      <font>
        <sz val="10.5"/>
      </font>
      <numFmt numFmtId="164" formatCode="_(* #,##0.00_);_(* \(#,##0.00\);_(* &quot;-&quot;??_);_(@_)"/>
      <alignment horizontal="right" wrapText="1" readingOrder="0"/>
    </dxf>
    <dxf>
      <numFmt numFmtId="166" formatCode="_(* #,##0_);_(* \(#,##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relativeIndent="0" justifyLastLine="0" shrinkToFit="0" readingOrder="0"/>
    </dxf>
    <dxf>
      <border>
        <top style="thin">
          <color indexed="8"/>
        </top>
      </border>
    </dxf>
    <dxf>
      <border>
        <right/>
      </border>
    </dxf>
    <dxf>
      <fill>
        <patternFill patternType="solid">
          <bgColor indexed="40"/>
        </patternFill>
      </fill>
    </dxf>
    <dxf>
      <fill>
        <patternFill>
          <fgColor indexed="64"/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none"/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font>
        <b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7.xml"/><Relationship Id="rId13" Type="http://schemas.openxmlformats.org/officeDocument/2006/relationships/styles" Target="styles.xml"/><Relationship Id="rId3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6.xml"/><Relationship Id="rId12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5.xml"/><Relationship Id="rId11" Type="http://schemas.openxmlformats.org/officeDocument/2006/relationships/pivotCacheDefinition" Target="pivotCache/pivotCacheDefinition10.xml"/><Relationship Id="rId5" Type="http://schemas.openxmlformats.org/officeDocument/2006/relationships/pivotCacheDefinition" Target="pivotCache/pivotCacheDefinition4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9.xml"/><Relationship Id="rId4" Type="http://schemas.openxmlformats.org/officeDocument/2006/relationships/pivotCacheDefinition" Target="pivotCache/pivotCacheDefinition3.xml"/><Relationship Id="rId9" Type="http://schemas.openxmlformats.org/officeDocument/2006/relationships/pivotCacheDefinition" Target="pivotCache/pivotCacheDefinition8.xml"/><Relationship Id="rId1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4440993788820719"/>
          <c:y val="0.10276699675572212"/>
          <c:w val="0.83540372670807461"/>
          <c:h val="0.6561277485173016"/>
        </c:manualLayout>
      </c:layout>
      <c:barChart>
        <c:barDir val="col"/>
        <c:grouping val="clustered"/>
        <c:ser>
          <c:idx val="0"/>
          <c:order val="0"/>
          <c:tx>
            <c:strRef>
              <c:f>Plan1!$C$36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Plan1!$B$37:$B$48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Plan1!$C$37:$C$48</c:f>
              <c:numCache>
                <c:formatCode>_(* #,##0_);_(* \(#,##0\);_(* "-"??_);_(@_)</c:formatCode>
                <c:ptCount val="12"/>
                <c:pt idx="0">
                  <c:v>1290550.5680677237</c:v>
                </c:pt>
                <c:pt idx="1">
                  <c:v>1837306.431751648</c:v>
                </c:pt>
                <c:pt idx="2">
                  <c:v>2119427.8931008955</c:v>
                </c:pt>
                <c:pt idx="3">
                  <c:v>1717433.5409960053</c:v>
                </c:pt>
                <c:pt idx="4">
                  <c:v>2159317.2990554441</c:v>
                </c:pt>
                <c:pt idx="5">
                  <c:v>2483588.6303763804</c:v>
                </c:pt>
                <c:pt idx="6">
                  <c:v>1939384.2579907754</c:v>
                </c:pt>
                <c:pt idx="7">
                  <c:v>2753271.6913592028</c:v>
                </c:pt>
                <c:pt idx="8">
                  <c:v>2140166.6604003846</c:v>
                </c:pt>
                <c:pt idx="9">
                  <c:v>1699983.7181981979</c:v>
                </c:pt>
                <c:pt idx="10">
                  <c:v>1474147.7837345807</c:v>
                </c:pt>
                <c:pt idx="11">
                  <c:v>1486358.8900441392</c:v>
                </c:pt>
              </c:numCache>
            </c:numRef>
          </c:val>
        </c:ser>
        <c:ser>
          <c:idx val="1"/>
          <c:order val="1"/>
          <c:tx>
            <c:strRef>
              <c:f>Plan1!$D$36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Plan1!$B$37:$B$48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Plan1!$D$37:$D$48</c:f>
              <c:numCache>
                <c:formatCode>_(* #,##0_);_(* \(#,##0\);_(* "-"??_);_(@_)</c:formatCode>
                <c:ptCount val="12"/>
                <c:pt idx="0">
                  <c:v>2081777.0523384379</c:v>
                </c:pt>
                <c:pt idx="1">
                  <c:v>1618981.1994203655</c:v>
                </c:pt>
                <c:pt idx="2">
                  <c:v>1827976.9175968212</c:v>
                </c:pt>
                <c:pt idx="3">
                  <c:v>1419867.2712371245</c:v>
                </c:pt>
                <c:pt idx="4">
                  <c:v>1644812.3795913719</c:v>
                </c:pt>
                <c:pt idx="5">
                  <c:v>2671940.5653443723</c:v>
                </c:pt>
                <c:pt idx="6">
                  <c:v>1884416.4151794706</c:v>
                </c:pt>
                <c:pt idx="7">
                  <c:v>2583800.7407641285</c:v>
                </c:pt>
                <c:pt idx="8">
                  <c:v>1830965.2427370236</c:v>
                </c:pt>
                <c:pt idx="9">
                  <c:v>2656514.3569526202</c:v>
                </c:pt>
                <c:pt idx="10">
                  <c:v>1893801.9019554232</c:v>
                </c:pt>
                <c:pt idx="11">
                  <c:v>2080112.9217704872</c:v>
                </c:pt>
              </c:numCache>
            </c:numRef>
          </c:val>
        </c:ser>
        <c:ser>
          <c:idx val="2"/>
          <c:order val="2"/>
          <c:tx>
            <c:strRef>
              <c:f>Plan1!$E$36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Plan1!$B$37:$B$48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Plan1!$E$37:$E$48</c:f>
              <c:numCache>
                <c:formatCode>_(* #,##0_);_(* \(#,##0\);_(* "-"??_);_(@_)</c:formatCode>
                <c:ptCount val="12"/>
                <c:pt idx="0">
                  <c:v>1565295.797231117</c:v>
                </c:pt>
                <c:pt idx="1">
                  <c:v>1803683.4373137399</c:v>
                </c:pt>
                <c:pt idx="2">
                  <c:v>1748130.3996980677</c:v>
                </c:pt>
                <c:pt idx="3">
                  <c:v>2143573.429183851</c:v>
                </c:pt>
                <c:pt idx="4">
                  <c:v>2427338.7679259987</c:v>
                </c:pt>
                <c:pt idx="5">
                  <c:v>1267709.7968984293</c:v>
                </c:pt>
                <c:pt idx="6">
                  <c:v>1751512.4858730459</c:v>
                </c:pt>
                <c:pt idx="7">
                  <c:v>1298684.6510642304</c:v>
                </c:pt>
                <c:pt idx="8">
                  <c:v>2062286.5146449427</c:v>
                </c:pt>
                <c:pt idx="9">
                  <c:v>1995041.3613674892</c:v>
                </c:pt>
                <c:pt idx="10">
                  <c:v>1916068.948465588</c:v>
                </c:pt>
                <c:pt idx="11">
                  <c:v>2076271.4188171034</c:v>
                </c:pt>
              </c:numCache>
            </c:numRef>
          </c:val>
        </c:ser>
        <c:ser>
          <c:idx val="3"/>
          <c:order val="3"/>
          <c:tx>
            <c:strRef>
              <c:f>Plan1!$F$36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Plan1!$B$37:$B$48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Plan1!$F$37:$F$48</c:f>
              <c:numCache>
                <c:formatCode>_(* #,##0_);_(* \(#,##0\);_(* "-"??_);_(@_)</c:formatCode>
                <c:ptCount val="12"/>
                <c:pt idx="0">
                  <c:v>1624323.9470854953</c:v>
                </c:pt>
                <c:pt idx="1">
                  <c:v>1744121.8646286165</c:v>
                </c:pt>
                <c:pt idx="2">
                  <c:v>1495444.7985322301</c:v>
                </c:pt>
                <c:pt idx="3">
                  <c:v>2031223.2622820549</c:v>
                </c:pt>
                <c:pt idx="4">
                  <c:v>955600.01986631146</c:v>
                </c:pt>
                <c:pt idx="5">
                  <c:v>1520770.9285747674</c:v>
                </c:pt>
                <c:pt idx="6">
                  <c:v>1399148.7133641844</c:v>
                </c:pt>
                <c:pt idx="7">
                  <c:v>1694618.8811760857</c:v>
                </c:pt>
                <c:pt idx="8">
                  <c:v>2085511.3740475855</c:v>
                </c:pt>
                <c:pt idx="9">
                  <c:v>2377848.2435843498</c:v>
                </c:pt>
                <c:pt idx="10">
                  <c:v>1998672.4173795166</c:v>
                </c:pt>
                <c:pt idx="11">
                  <c:v>1031195.6294114897</c:v>
                </c:pt>
              </c:numCache>
            </c:numRef>
          </c:val>
        </c:ser>
        <c:ser>
          <c:idx val="4"/>
          <c:order val="4"/>
          <c:tx>
            <c:strRef>
              <c:f>Plan1!$G$36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Plan1!$B$37:$B$48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Plan1!$G$37:$G$48</c:f>
              <c:numCache>
                <c:formatCode>_(* #,##0_);_(* \(#,##0\);_(* "-"??_);_(@_)</c:formatCode>
                <c:ptCount val="12"/>
                <c:pt idx="0">
                  <c:v>2161977.0964801572</c:v>
                </c:pt>
                <c:pt idx="1">
                  <c:v>1429719.1452811668</c:v>
                </c:pt>
                <c:pt idx="2">
                  <c:v>2095855.3603982613</c:v>
                </c:pt>
                <c:pt idx="3">
                  <c:v>2737462.4947412703</c:v>
                </c:pt>
                <c:pt idx="4">
                  <c:v>3050293.5586406766</c:v>
                </c:pt>
                <c:pt idx="5">
                  <c:v>2491229.816996214</c:v>
                </c:pt>
                <c:pt idx="6">
                  <c:v>2545173.6514280373</c:v>
                </c:pt>
                <c:pt idx="7">
                  <c:v>2320349.1141962325</c:v>
                </c:pt>
                <c:pt idx="8">
                  <c:v>1866060.676389473</c:v>
                </c:pt>
                <c:pt idx="9">
                  <c:v>2180677.9250222035</c:v>
                </c:pt>
                <c:pt idx="10">
                  <c:v>1849598.900341233</c:v>
                </c:pt>
                <c:pt idx="11">
                  <c:v>2184204.973589492</c:v>
                </c:pt>
              </c:numCache>
            </c:numRef>
          </c:val>
        </c:ser>
        <c:ser>
          <c:idx val="5"/>
          <c:order val="5"/>
          <c:tx>
            <c:strRef>
              <c:f>Plan1!$H$36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Plan1!$B$37:$B$48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Plan1!$H$37:$H$48</c:f>
              <c:numCache>
                <c:formatCode>_(* #,##0_);_(* \(#,##0\);_(* "-"??_);_(@_)</c:formatCode>
                <c:ptCount val="12"/>
                <c:pt idx="0">
                  <c:v>2074738.1923993831</c:v>
                </c:pt>
                <c:pt idx="1">
                  <c:v>2354547.0375823863</c:v>
                </c:pt>
                <c:pt idx="2">
                  <c:v>1766655.7904454726</c:v>
                </c:pt>
                <c:pt idx="3">
                  <c:v>1253909.4960968541</c:v>
                </c:pt>
                <c:pt idx="4">
                  <c:v>2484859.8513532463</c:v>
                </c:pt>
                <c:pt idx="5">
                  <c:v>1282507.705791614</c:v>
                </c:pt>
                <c:pt idx="6">
                  <c:v>1792687.542654139</c:v>
                </c:pt>
                <c:pt idx="7">
                  <c:v>2227633.6102930866</c:v>
                </c:pt>
                <c:pt idx="8">
                  <c:v>1283664.9605010983</c:v>
                </c:pt>
                <c:pt idx="9">
                  <c:v>1535076.2913102417</c:v>
                </c:pt>
                <c:pt idx="10">
                  <c:v>1850647.6324031223</c:v>
                </c:pt>
                <c:pt idx="11">
                  <c:v>2067212.0600196323</c:v>
                </c:pt>
              </c:numCache>
            </c:numRef>
          </c:val>
        </c:ser>
        <c:ser>
          <c:idx val="6"/>
          <c:order val="6"/>
          <c:tx>
            <c:strRef>
              <c:f>Plan1!$I$36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Plan1!$B$37:$B$48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Plan1!$I$37:$I$48</c:f>
              <c:numCache>
                <c:formatCode>_(* #,##0_);_(* \(#,##0\);_(* "-"??_);_(@_)</c:formatCode>
                <c:ptCount val="12"/>
                <c:pt idx="0">
                  <c:v>1159936.3915766838</c:v>
                </c:pt>
                <c:pt idx="1">
                  <c:v>1593435.4975926704</c:v>
                </c:pt>
                <c:pt idx="2">
                  <c:v>2228251.3801243398</c:v>
                </c:pt>
                <c:pt idx="3">
                  <c:v>1713594.45262469</c:v>
                </c:pt>
                <c:pt idx="4">
                  <c:v>1988829.2642453136</c:v>
                </c:pt>
                <c:pt idx="5">
                  <c:v>1669938.3279577433</c:v>
                </c:pt>
                <c:pt idx="6">
                  <c:v>1484157.2500350582</c:v>
                </c:pt>
                <c:pt idx="7">
                  <c:v>2623888.9648483153</c:v>
                </c:pt>
                <c:pt idx="8">
                  <c:v>1369143.3997101856</c:v>
                </c:pt>
                <c:pt idx="9">
                  <c:v>1797609.3488524281</c:v>
                </c:pt>
                <c:pt idx="10">
                  <c:v>2405519.6302528866</c:v>
                </c:pt>
                <c:pt idx="11">
                  <c:v>873815.63128126028</c:v>
                </c:pt>
              </c:numCache>
            </c:numRef>
          </c:val>
        </c:ser>
        <c:ser>
          <c:idx val="7"/>
          <c:order val="7"/>
          <c:tx>
            <c:strRef>
              <c:f>Plan1!$J$36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Plan1!$B$37:$B$48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Plan1!$J$37:$J$48</c:f>
              <c:numCache>
                <c:formatCode>_(* #,##0_);_(* \(#,##0\);_(* "-"??_);_(@_)</c:formatCode>
                <c:ptCount val="12"/>
                <c:pt idx="0">
                  <c:v>2234933.6336652176</c:v>
                </c:pt>
                <c:pt idx="1">
                  <c:v>1673133.6009442341</c:v>
                </c:pt>
                <c:pt idx="2">
                  <c:v>2501853.9428785117</c:v>
                </c:pt>
                <c:pt idx="3">
                  <c:v>1770476.7622586826</c:v>
                </c:pt>
                <c:pt idx="4">
                  <c:v>1970137.3089328287</c:v>
                </c:pt>
                <c:pt idx="5">
                  <c:v>1626775.9792922917</c:v>
                </c:pt>
                <c:pt idx="6">
                  <c:v>2694782.2488664519</c:v>
                </c:pt>
                <c:pt idx="7">
                  <c:v>1737637.4000841395</c:v>
                </c:pt>
                <c:pt idx="8">
                  <c:v>2154152.9811153179</c:v>
                </c:pt>
                <c:pt idx="9">
                  <c:v>2811274.7791333618</c:v>
                </c:pt>
                <c:pt idx="10">
                  <c:v>2227857.3949422711</c:v>
                </c:pt>
                <c:pt idx="11">
                  <c:v>1976647.0352451736</c:v>
                </c:pt>
              </c:numCache>
            </c:numRef>
          </c:val>
        </c:ser>
        <c:ser>
          <c:idx val="8"/>
          <c:order val="8"/>
          <c:tx>
            <c:v>2008</c:v>
          </c:tx>
          <c:cat>
            <c:strRef>
              <c:f>Plan1!$B$37:$B$48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Plan1!$K$37:$K$48</c:f>
              <c:numCache>
                <c:formatCode>_(* #,##0_);_(* \(#,##0\);_(* "-"??_);_(@_)</c:formatCode>
                <c:ptCount val="12"/>
                <c:pt idx="0">
                  <c:v>1568997.8310662366</c:v>
                </c:pt>
                <c:pt idx="1">
                  <c:v>1780871.421726733</c:v>
                </c:pt>
                <c:pt idx="2">
                  <c:v>1812964.2453138875</c:v>
                </c:pt>
                <c:pt idx="3">
                  <c:v>1637137.9052673967</c:v>
                </c:pt>
                <c:pt idx="4">
                  <c:v>2467915.3527258718</c:v>
                </c:pt>
                <c:pt idx="5">
                  <c:v>2692026.840805599</c:v>
                </c:pt>
                <c:pt idx="6">
                  <c:v>2317086.8520076661</c:v>
                </c:pt>
                <c:pt idx="7">
                  <c:v>2367298.4667882016</c:v>
                </c:pt>
                <c:pt idx="8">
                  <c:v>1734152.292806058</c:v>
                </c:pt>
                <c:pt idx="9">
                  <c:v>2117620.3162249336</c:v>
                </c:pt>
                <c:pt idx="10">
                  <c:v>1201807.6532043191</c:v>
                </c:pt>
                <c:pt idx="11">
                  <c:v>2024250.201000327</c:v>
                </c:pt>
              </c:numCache>
            </c:numRef>
          </c:val>
        </c:ser>
        <c:ser>
          <c:idx val="9"/>
          <c:order val="9"/>
          <c:tx>
            <c:strRef>
              <c:f>Plan1!$L$36</c:f>
              <c:strCache>
                <c:ptCount val="1"/>
                <c:pt idx="0">
                  <c:v>2009</c:v>
                </c:pt>
              </c:strCache>
            </c:strRef>
          </c:tx>
          <c:cat>
            <c:strRef>
              <c:f>Plan1!$B$37:$B$48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Plan1!$L$37:$L$48</c:f>
              <c:numCache>
                <c:formatCode>_(* #,##0_);_(* \(#,##0\);_(* "-"??_);_(@_)</c:formatCode>
                <c:ptCount val="12"/>
                <c:pt idx="0">
                  <c:v>1716202.7836208104</c:v>
                </c:pt>
                <c:pt idx="1">
                  <c:v>1917350.6462394241</c:v>
                </c:pt>
                <c:pt idx="2">
                  <c:v>1748340.3027372661</c:v>
                </c:pt>
                <c:pt idx="3">
                  <c:v>1771244.1380596652</c:v>
                </c:pt>
                <c:pt idx="4">
                  <c:v>2159849.1878184453</c:v>
                </c:pt>
                <c:pt idx="5">
                  <c:v>2022056.1445332584</c:v>
                </c:pt>
                <c:pt idx="6">
                  <c:v>2102730.7280326313</c:v>
                </c:pt>
                <c:pt idx="7">
                  <c:v>1429010.5571916045</c:v>
                </c:pt>
                <c:pt idx="8">
                  <c:v>2446901.4650893398</c:v>
                </c:pt>
                <c:pt idx="9">
                  <c:v>1901706.8759801688</c:v>
                </c:pt>
                <c:pt idx="10">
                  <c:v>1674080.8196606366</c:v>
                </c:pt>
                <c:pt idx="11">
                  <c:v>1927285.5256392278</c:v>
                </c:pt>
              </c:numCache>
            </c:numRef>
          </c:val>
        </c:ser>
        <c:ser>
          <c:idx val="11"/>
          <c:order val="10"/>
          <c:tx>
            <c:v>2010</c:v>
          </c:tx>
          <c:cat>
            <c:strRef>
              <c:f>Plan1!$B$37:$B$48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Plan1!$M$37:$M$48</c:f>
              <c:numCache>
                <c:formatCode>_(* #,##0_);_(* \(#,##0\);_(* "-"??_);_(@_)</c:formatCode>
                <c:ptCount val="12"/>
                <c:pt idx="0">
                  <c:v>1270622</c:v>
                </c:pt>
                <c:pt idx="1">
                  <c:v>1769524</c:v>
                </c:pt>
                <c:pt idx="2">
                  <c:v>1770272.1544430421</c:v>
                </c:pt>
                <c:pt idx="3">
                  <c:v>1904782.6193147292</c:v>
                </c:pt>
                <c:pt idx="4">
                  <c:v>1579962.0939092226</c:v>
                </c:pt>
                <c:pt idx="5">
                  <c:v>1822318.3798438739</c:v>
                </c:pt>
                <c:pt idx="6">
                  <c:v>2361314.6145935585</c:v>
                </c:pt>
                <c:pt idx="7">
                  <c:v>1074402.7228532699</c:v>
                </c:pt>
                <c:pt idx="8">
                  <c:v>1768556.0043004723</c:v>
                </c:pt>
                <c:pt idx="9">
                  <c:v>1299304.2537278549</c:v>
                </c:pt>
                <c:pt idx="10">
                  <c:v>1632526.0669377833</c:v>
                </c:pt>
                <c:pt idx="11">
                  <c:v>1404940.9503108494</c:v>
                </c:pt>
              </c:numCache>
            </c:numRef>
          </c:val>
        </c:ser>
        <c:ser>
          <c:idx val="10"/>
          <c:order val="11"/>
          <c:tx>
            <c:v>2011</c:v>
          </c:tx>
          <c:cat>
            <c:strRef>
              <c:f>Plan1!$B$37:$B$48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Plan1!$N$37:$N$48</c:f>
              <c:numCache>
                <c:formatCode>_(* #,##0_);_(* \(#,##0\);_(* "-"??_);_(@_)</c:formatCode>
                <c:ptCount val="12"/>
                <c:pt idx="0">
                  <c:v>1023328.4111625297</c:v>
                </c:pt>
                <c:pt idx="1">
                  <c:v>1861389.7653438039</c:v>
                </c:pt>
                <c:pt idx="2">
                  <c:v>1867903.4843920842</c:v>
                </c:pt>
                <c:pt idx="3">
                  <c:v>2164833</c:v>
                </c:pt>
                <c:pt idx="4">
                  <c:v>1828406</c:v>
                </c:pt>
                <c:pt idx="5">
                  <c:v>1683584</c:v>
                </c:pt>
                <c:pt idx="6">
                  <c:v>1026035</c:v>
                </c:pt>
                <c:pt idx="7">
                  <c:v>1416876.2024961435</c:v>
                </c:pt>
                <c:pt idx="8">
                  <c:v>1441261</c:v>
                </c:pt>
                <c:pt idx="9">
                  <c:v>1931387</c:v>
                </c:pt>
                <c:pt idx="10">
                  <c:v>1775224</c:v>
                </c:pt>
                <c:pt idx="11">
                  <c:v>1260591.8500000001</c:v>
                </c:pt>
              </c:numCache>
            </c:numRef>
          </c:val>
        </c:ser>
        <c:ser>
          <c:idx val="12"/>
          <c:order val="12"/>
          <c:tx>
            <c:strRef>
              <c:f>Plan1!$O$36</c:f>
              <c:strCache>
                <c:ptCount val="1"/>
                <c:pt idx="0">
                  <c:v>2012</c:v>
                </c:pt>
              </c:strCache>
            </c:strRef>
          </c:tx>
          <c:cat>
            <c:strRef>
              <c:f>Plan1!$B$37:$B$48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Plan1!$O$37:$O$48</c:f>
              <c:numCache>
                <c:formatCode>_(* #,##0_);_(* \(#,##0\);_(* "-"??_);_(@_)</c:formatCode>
                <c:ptCount val="12"/>
                <c:pt idx="0">
                  <c:v>1502685</c:v>
                </c:pt>
                <c:pt idx="1">
                  <c:v>962404.87425793486</c:v>
                </c:pt>
                <c:pt idx="2">
                  <c:v>1369698.7589398401</c:v>
                </c:pt>
                <c:pt idx="3">
                  <c:v>2020591.2623287991</c:v>
                </c:pt>
                <c:pt idx="4">
                  <c:v>1551755.8243040261</c:v>
                </c:pt>
                <c:pt idx="5">
                  <c:v>2265191.8220913382</c:v>
                </c:pt>
                <c:pt idx="6">
                  <c:v>1869553.109662039</c:v>
                </c:pt>
                <c:pt idx="7">
                  <c:v>679917.19955125498</c:v>
                </c:pt>
                <c:pt idx="8">
                  <c:v>1437658.5508913486</c:v>
                </c:pt>
                <c:pt idx="9">
                  <c:v>567239.94764642639</c:v>
                </c:pt>
                <c:pt idx="10">
                  <c:v>2193487.5333052869</c:v>
                </c:pt>
                <c:pt idx="11">
                  <c:v>1696042.0471662853</c:v>
                </c:pt>
              </c:numCache>
            </c:numRef>
          </c:val>
        </c:ser>
        <c:ser>
          <c:idx val="13"/>
          <c:order val="13"/>
          <c:tx>
            <c:strRef>
              <c:f>Plan1!$P$36</c:f>
              <c:strCache>
                <c:ptCount val="1"/>
                <c:pt idx="0">
                  <c:v>2013</c:v>
                </c:pt>
              </c:strCache>
            </c:strRef>
          </c:tx>
          <c:val>
            <c:numRef>
              <c:f>Plan1!$P$37:$P$48</c:f>
              <c:numCache>
                <c:formatCode>_(* #,##0_);_(* \(#,##0\);_(* "-"??_);_(@_)</c:formatCode>
                <c:ptCount val="12"/>
                <c:pt idx="0">
                  <c:v>1698149.6751273782</c:v>
                </c:pt>
                <c:pt idx="1">
                  <c:v>1520363.1842191371</c:v>
                </c:pt>
                <c:pt idx="2">
                  <c:v>1696638.9449820034</c:v>
                </c:pt>
                <c:pt idx="3">
                  <c:v>1828551.8732763054</c:v>
                </c:pt>
                <c:pt idx="4">
                  <c:v>2380842.6463520266</c:v>
                </c:pt>
                <c:pt idx="5">
                  <c:v>1393646.1108773898</c:v>
                </c:pt>
                <c:pt idx="6">
                  <c:v>4502092.9369419906</c:v>
                </c:pt>
                <c:pt idx="7">
                  <c:v>992555.31832842517</c:v>
                </c:pt>
                <c:pt idx="8">
                  <c:v>1207536.0865703737</c:v>
                </c:pt>
                <c:pt idx="9">
                  <c:v>3060027.0550212143</c:v>
                </c:pt>
                <c:pt idx="10">
                  <c:v>1373961.2758846353</c:v>
                </c:pt>
                <c:pt idx="11">
                  <c:v>1850061.8368157807</c:v>
                </c:pt>
              </c:numCache>
            </c:numRef>
          </c:val>
        </c:ser>
        <c:ser>
          <c:idx val="14"/>
          <c:order val="14"/>
          <c:tx>
            <c:v>2014</c:v>
          </c:tx>
          <c:val>
            <c:numRef>
              <c:f>Plan1!$Q$37:$Q$48</c:f>
              <c:numCache>
                <c:formatCode>_(* #,##0_);_(* \(#,##0\);_(* "-"??_);_(@_)</c:formatCode>
                <c:ptCount val="12"/>
                <c:pt idx="0">
                  <c:v>1571408.9889216097</c:v>
                </c:pt>
                <c:pt idx="1">
                  <c:v>2177695.1806665696</c:v>
                </c:pt>
                <c:pt idx="2">
                  <c:v>1103637.6793811042</c:v>
                </c:pt>
                <c:pt idx="3">
                  <c:v>1791902.7450567947</c:v>
                </c:pt>
                <c:pt idx="4">
                  <c:v>1505718.3997101902</c:v>
                </c:pt>
                <c:pt idx="5">
                  <c:v>1942532.4837563687</c:v>
                </c:pt>
                <c:pt idx="6">
                  <c:v>2643681.4238302242</c:v>
                </c:pt>
                <c:pt idx="7">
                  <c:v>1577758.328658907</c:v>
                </c:pt>
                <c:pt idx="8">
                  <c:v>2838399.7487495914</c:v>
                </c:pt>
                <c:pt idx="9">
                  <c:v>1482235.0394989015</c:v>
                </c:pt>
                <c:pt idx="10">
                  <c:v>2069969.7751600991</c:v>
                </c:pt>
                <c:pt idx="11">
                  <c:v>2213379.9385312949</c:v>
                </c:pt>
              </c:numCache>
            </c:numRef>
          </c:val>
        </c:ser>
        <c:ser>
          <c:idx val="15"/>
          <c:order val="15"/>
          <c:tx>
            <c:strRef>
              <c:f>Plan1!$R$36</c:f>
              <c:strCache>
                <c:ptCount val="1"/>
                <c:pt idx="0">
                  <c:v>2015</c:v>
                </c:pt>
              </c:strCache>
            </c:strRef>
          </c:tx>
          <c:val>
            <c:numRef>
              <c:f>Plan1!$R$37:$R$48</c:f>
              <c:numCache>
                <c:formatCode>_(* #,##0_);_(* \(#,##0\);_(* "-"??_);_(@_)</c:formatCode>
                <c:ptCount val="12"/>
                <c:pt idx="0">
                  <c:v>346853.40064507083</c:v>
                </c:pt>
                <c:pt idx="1">
                  <c:v>1959466.469172159</c:v>
                </c:pt>
                <c:pt idx="2">
                  <c:v>1379517.8960407609</c:v>
                </c:pt>
                <c:pt idx="3">
                  <c:v>933809.37806759228</c:v>
                </c:pt>
                <c:pt idx="4">
                  <c:v>1095512.9762071706</c:v>
                </c:pt>
                <c:pt idx="5">
                  <c:v>1852745.7953536203</c:v>
                </c:pt>
                <c:pt idx="6">
                  <c:v>1314885.0465105409</c:v>
                </c:pt>
                <c:pt idx="7">
                  <c:v>1256352.6457252372</c:v>
                </c:pt>
                <c:pt idx="8">
                  <c:v>1506401.4876361426</c:v>
                </c:pt>
                <c:pt idx="9">
                  <c:v>3242332.2371803857</c:v>
                </c:pt>
                <c:pt idx="10">
                  <c:v>2092114.6718552797</c:v>
                </c:pt>
                <c:pt idx="11">
                  <c:v>1825972.2654606646</c:v>
                </c:pt>
              </c:numCache>
            </c:numRef>
          </c:val>
        </c:ser>
        <c:ser>
          <c:idx val="16"/>
          <c:order val="16"/>
          <c:tx>
            <c:strRef>
              <c:f>Plan1!$S$36</c:f>
              <c:strCache>
                <c:ptCount val="1"/>
                <c:pt idx="0">
                  <c:v>2016</c:v>
                </c:pt>
              </c:strCache>
            </c:strRef>
          </c:tx>
          <c:val>
            <c:numRef>
              <c:f>Plan1!$S$37:$S$48</c:f>
              <c:numCache>
                <c:formatCode>_(* #,##0_);_(* \(#,##0\);_(* "-"??_);_(@_)</c:formatCode>
                <c:ptCount val="12"/>
                <c:pt idx="0">
                  <c:v>817938.96251110174</c:v>
                </c:pt>
                <c:pt idx="1">
                  <c:v>1434966.9705043705</c:v>
                </c:pt>
                <c:pt idx="2">
                  <c:v>1126892.4928715001</c:v>
                </c:pt>
                <c:pt idx="3">
                  <c:v>727263.96718552802</c:v>
                </c:pt>
                <c:pt idx="4">
                  <c:v>987187.286729304</c:v>
                </c:pt>
                <c:pt idx="5">
                  <c:v>1233184.1735614452</c:v>
                </c:pt>
                <c:pt idx="6">
                  <c:v>650665.91408404615</c:v>
                </c:pt>
                <c:pt idx="7">
                  <c:v>566044.23643247795</c:v>
                </c:pt>
                <c:pt idx="8">
                  <c:v>746323.7706259056</c:v>
                </c:pt>
              </c:numCache>
            </c:numRef>
          </c:val>
        </c:ser>
        <c:axId val="146342656"/>
        <c:axId val="146344576"/>
      </c:barChart>
      <c:catAx>
        <c:axId val="1463426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Mês</a:t>
                </a:r>
              </a:p>
            </c:rich>
          </c:tx>
          <c:layout>
            <c:manualLayout>
              <c:xMode val="edge"/>
              <c:yMode val="edge"/>
              <c:x val="0.53571435126553235"/>
              <c:y val="0.8764084264748164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46344576"/>
        <c:crosses val="autoZero"/>
        <c:auto val="1"/>
        <c:lblAlgn val="ctr"/>
        <c:lblOffset val="100"/>
        <c:tickLblSkip val="1"/>
        <c:tickMarkSkip val="1"/>
      </c:catAx>
      <c:valAx>
        <c:axId val="1463445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10</a:t>
                </a:r>
                <a:r>
                  <a:rPr lang="pt-BR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  <a:r>
                  <a:rPr lang="pt-BR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m</a:t>
                </a:r>
                <a:r>
                  <a:rPr lang="pt-BR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7.7639814253987523E-3"/>
              <c:y val="0.43445771525751703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463426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8378209716793395"/>
          <c:y val="2.909080185201569E-2"/>
          <c:w val="0.5031929196281989"/>
          <c:h val="7.235451212637202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1464" footer="0.49212598500001464"/>
    <c:pageSetup orientation="landscape" horizontalDpi="300" verticalDpi="3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9478264499838335"/>
          <c:y val="0.13395934282253938"/>
          <c:w val="0.77739130434783565"/>
          <c:h val="0.64575762107504964"/>
        </c:manualLayout>
      </c:layout>
      <c:barChart>
        <c:barDir val="col"/>
        <c:grouping val="clustered"/>
        <c:ser>
          <c:idx val="0"/>
          <c:order val="0"/>
          <c:tx>
            <c:strRef>
              <c:f>Plan1!$C$367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Plan1!$B$368:$B$379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Plan1!$C$368:$C$379</c:f>
              <c:numCache>
                <c:formatCode>_(* #,##0_);_(* \(#,##0\);_(* "-"??_);_(@_)</c:formatCode>
                <c:ptCount val="12"/>
                <c:pt idx="0">
                  <c:v>8888167.6441124994</c:v>
                </c:pt>
                <c:pt idx="1">
                  <c:v>9460134.9399999995</c:v>
                </c:pt>
                <c:pt idx="2">
                  <c:v>10167003.449999999</c:v>
                </c:pt>
                <c:pt idx="3">
                  <c:v>9577646.7461439986</c:v>
                </c:pt>
                <c:pt idx="4">
                  <c:v>9098820.4690000005</c:v>
                </c:pt>
                <c:pt idx="5">
                  <c:v>15041016.392105099</c:v>
                </c:pt>
                <c:pt idx="6">
                  <c:v>19092473.039168902</c:v>
                </c:pt>
                <c:pt idx="7">
                  <c:v>19376403.077619199</c:v>
                </c:pt>
                <c:pt idx="8">
                  <c:v>19374318.349251699</c:v>
                </c:pt>
                <c:pt idx="9">
                  <c:v>21776353.181250799</c:v>
                </c:pt>
                <c:pt idx="10">
                  <c:v>20488274.330958899</c:v>
                </c:pt>
                <c:pt idx="11">
                  <c:v>21660455.6216718</c:v>
                </c:pt>
              </c:numCache>
            </c:numRef>
          </c:val>
        </c:ser>
        <c:ser>
          <c:idx val="1"/>
          <c:order val="1"/>
          <c:tx>
            <c:strRef>
              <c:f>Plan1!$D$367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Plan1!$B$368:$B$379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Plan1!$D$368:$D$379</c:f>
              <c:numCache>
                <c:formatCode>_(* #,##0_);_(* \(#,##0\);_(* "-"??_);_(@_)</c:formatCode>
                <c:ptCount val="12"/>
                <c:pt idx="0">
                  <c:v>23604046.280023798</c:v>
                </c:pt>
                <c:pt idx="1">
                  <c:v>25586039.312470101</c:v>
                </c:pt>
                <c:pt idx="2">
                  <c:v>29004739.231235899</c:v>
                </c:pt>
                <c:pt idx="3">
                  <c:v>24773519.251746103</c:v>
                </c:pt>
                <c:pt idx="4">
                  <c:v>31328006.949263401</c:v>
                </c:pt>
                <c:pt idx="5">
                  <c:v>27193912.813766502</c:v>
                </c:pt>
                <c:pt idx="6">
                  <c:v>29854705.938951302</c:v>
                </c:pt>
                <c:pt idx="7">
                  <c:v>33794713.335074</c:v>
                </c:pt>
                <c:pt idx="8">
                  <c:v>30287881.566360001</c:v>
                </c:pt>
                <c:pt idx="9">
                  <c:v>36596274.616133898</c:v>
                </c:pt>
                <c:pt idx="10">
                  <c:v>38030392.372117504</c:v>
                </c:pt>
                <c:pt idx="11">
                  <c:v>34740757.941154994</c:v>
                </c:pt>
              </c:numCache>
            </c:numRef>
          </c:val>
        </c:ser>
        <c:ser>
          <c:idx val="2"/>
          <c:order val="2"/>
          <c:tx>
            <c:strRef>
              <c:f>Plan1!$E$367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Plan1!$B$368:$B$379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Plan1!$E$368:$E$379</c:f>
              <c:numCache>
                <c:formatCode>_(* #,##0_);_(* \(#,##0\);_(* "-"??_);_(@_)</c:formatCode>
                <c:ptCount val="12"/>
                <c:pt idx="0">
                  <c:v>33512362.878982097</c:v>
                </c:pt>
                <c:pt idx="1">
                  <c:v>30142375.315165102</c:v>
                </c:pt>
                <c:pt idx="2">
                  <c:v>32267899.23</c:v>
                </c:pt>
                <c:pt idx="3">
                  <c:v>32404952.259999998</c:v>
                </c:pt>
                <c:pt idx="4">
                  <c:v>34302876.609999999</c:v>
                </c:pt>
                <c:pt idx="5">
                  <c:v>33483898.280000001</c:v>
                </c:pt>
                <c:pt idx="6">
                  <c:v>36806530.18</c:v>
                </c:pt>
                <c:pt idx="7">
                  <c:v>38536902.630000003</c:v>
                </c:pt>
                <c:pt idx="8">
                  <c:v>38307869.5</c:v>
                </c:pt>
                <c:pt idx="9">
                  <c:v>40222514.538709998</c:v>
                </c:pt>
                <c:pt idx="10">
                  <c:v>37792397.380000003</c:v>
                </c:pt>
                <c:pt idx="11">
                  <c:v>37110812.980000004</c:v>
                </c:pt>
              </c:numCache>
            </c:numRef>
          </c:val>
        </c:ser>
        <c:ser>
          <c:idx val="3"/>
          <c:order val="3"/>
          <c:tx>
            <c:strRef>
              <c:f>Plan1!$F$367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Plan1!$B$368:$B$379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Plan1!$F$368:$F$379</c:f>
              <c:numCache>
                <c:formatCode>_(* #,##0_);_(* \(#,##0\);_(* "-"??_);_(@_)</c:formatCode>
                <c:ptCount val="12"/>
                <c:pt idx="0">
                  <c:v>33929210.789999999</c:v>
                </c:pt>
                <c:pt idx="1">
                  <c:v>35665374.300000004</c:v>
                </c:pt>
                <c:pt idx="2">
                  <c:v>41377637.710000001</c:v>
                </c:pt>
                <c:pt idx="3">
                  <c:v>46168762.689999998</c:v>
                </c:pt>
                <c:pt idx="4">
                  <c:v>49051082.829999998</c:v>
                </c:pt>
                <c:pt idx="5">
                  <c:v>51745537.910000004</c:v>
                </c:pt>
                <c:pt idx="6">
                  <c:v>51072788.299999997</c:v>
                </c:pt>
                <c:pt idx="7">
                  <c:v>51064285.139999993</c:v>
                </c:pt>
                <c:pt idx="8">
                  <c:v>48592409.509999998</c:v>
                </c:pt>
                <c:pt idx="9">
                  <c:v>58114882.200000003</c:v>
                </c:pt>
                <c:pt idx="10">
                  <c:v>59926468.779999994</c:v>
                </c:pt>
                <c:pt idx="11">
                  <c:v>56794560.18</c:v>
                </c:pt>
              </c:numCache>
            </c:numRef>
          </c:val>
        </c:ser>
        <c:ser>
          <c:idx val="4"/>
          <c:order val="4"/>
          <c:tx>
            <c:strRef>
              <c:f>Plan1!$G$367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Plan1!$B$368:$B$379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Plan1!$G$368:$G$379</c:f>
              <c:numCache>
                <c:formatCode>_(* #,##0_);_(* \(#,##0\);_(* "-"??_);_(@_)</c:formatCode>
                <c:ptCount val="12"/>
                <c:pt idx="0">
                  <c:v>54326332.009999998</c:v>
                </c:pt>
                <c:pt idx="1">
                  <c:v>58180114.280000001</c:v>
                </c:pt>
                <c:pt idx="2">
                  <c:v>63602087.130000003</c:v>
                </c:pt>
                <c:pt idx="3">
                  <c:v>61890736.969999999</c:v>
                </c:pt>
                <c:pt idx="4">
                  <c:v>64823764.760000005</c:v>
                </c:pt>
                <c:pt idx="5">
                  <c:v>63632181.019999996</c:v>
                </c:pt>
                <c:pt idx="6">
                  <c:v>65134839.420000002</c:v>
                </c:pt>
                <c:pt idx="7">
                  <c:v>66092853.5</c:v>
                </c:pt>
                <c:pt idx="8">
                  <c:v>71922453.310000002</c:v>
                </c:pt>
                <c:pt idx="9">
                  <c:v>75338512.200000003</c:v>
                </c:pt>
                <c:pt idx="10">
                  <c:v>70768887</c:v>
                </c:pt>
                <c:pt idx="11">
                  <c:v>68890638.090000004</c:v>
                </c:pt>
              </c:numCache>
            </c:numRef>
          </c:val>
        </c:ser>
        <c:ser>
          <c:idx val="5"/>
          <c:order val="5"/>
          <c:tx>
            <c:strRef>
              <c:f>Plan1!$H$367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Plan1!$B$368:$B$379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Plan1!$H$368:$H$379</c:f>
              <c:numCache>
                <c:formatCode>_(* #,##0_);_(* \(#,##0\);_(* "-"??_);_(@_)</c:formatCode>
                <c:ptCount val="12"/>
                <c:pt idx="0">
                  <c:v>70799986.640000001</c:v>
                </c:pt>
                <c:pt idx="1">
                  <c:v>60616377.140000001</c:v>
                </c:pt>
                <c:pt idx="2">
                  <c:v>73718301.730000004</c:v>
                </c:pt>
                <c:pt idx="3">
                  <c:v>78903048.5</c:v>
                </c:pt>
                <c:pt idx="4">
                  <c:v>74549789.219999999</c:v>
                </c:pt>
                <c:pt idx="5">
                  <c:v>70311093.450000003</c:v>
                </c:pt>
                <c:pt idx="6">
                  <c:v>83856110.399999991</c:v>
                </c:pt>
                <c:pt idx="7">
                  <c:v>92599480.130185589</c:v>
                </c:pt>
                <c:pt idx="8">
                  <c:v>97367660.979999989</c:v>
                </c:pt>
                <c:pt idx="9">
                  <c:v>115767240.15843579</c:v>
                </c:pt>
                <c:pt idx="10">
                  <c:v>113667523.78999999</c:v>
                </c:pt>
                <c:pt idx="11">
                  <c:v>111849602.82999998</c:v>
                </c:pt>
              </c:numCache>
            </c:numRef>
          </c:val>
        </c:ser>
        <c:ser>
          <c:idx val="6"/>
          <c:order val="6"/>
          <c:tx>
            <c:strRef>
              <c:f>Plan1!$I$367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Plan1!$B$368:$B$379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Plan1!$I$368:$I$379</c:f>
              <c:numCache>
                <c:formatCode>_(* #,##0_);_(* \(#,##0\);_(* "-"??_);_(@_)</c:formatCode>
                <c:ptCount val="12"/>
                <c:pt idx="0">
                  <c:v>114377260.38</c:v>
                </c:pt>
                <c:pt idx="1">
                  <c:v>110619421.80999999</c:v>
                </c:pt>
                <c:pt idx="2">
                  <c:v>125921118.28</c:v>
                </c:pt>
                <c:pt idx="3">
                  <c:v>109742502.57000001</c:v>
                </c:pt>
                <c:pt idx="4">
                  <c:v>124336525.11999999</c:v>
                </c:pt>
                <c:pt idx="5">
                  <c:v>120945364.77999999</c:v>
                </c:pt>
                <c:pt idx="6">
                  <c:v>135160183.05000001</c:v>
                </c:pt>
                <c:pt idx="7">
                  <c:v>144721601.52000001</c:v>
                </c:pt>
                <c:pt idx="8">
                  <c:v>147292749.48000002</c:v>
                </c:pt>
                <c:pt idx="9">
                  <c:v>152330243.16000003</c:v>
                </c:pt>
                <c:pt idx="10">
                  <c:v>135056724.03999999</c:v>
                </c:pt>
                <c:pt idx="11">
                  <c:v>139149029.46000001</c:v>
                </c:pt>
              </c:numCache>
            </c:numRef>
          </c:val>
        </c:ser>
        <c:ser>
          <c:idx val="7"/>
          <c:order val="7"/>
          <c:tx>
            <c:strRef>
              <c:f>Plan1!$J$367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Plan1!$B$368:$B$379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Plan1!$J$368:$J$379</c:f>
              <c:numCache>
                <c:formatCode>_(* #,##0_);_(* \(#,##0\);_(* "-"??_);_(@_)</c:formatCode>
                <c:ptCount val="12"/>
                <c:pt idx="0">
                  <c:v>126138132.75999999</c:v>
                </c:pt>
                <c:pt idx="1">
                  <c:v>120069050.59999999</c:v>
                </c:pt>
                <c:pt idx="2">
                  <c:v>130663571.86999999</c:v>
                </c:pt>
                <c:pt idx="3">
                  <c:v>122370672.55999999</c:v>
                </c:pt>
                <c:pt idx="4">
                  <c:v>122885898.75999999</c:v>
                </c:pt>
                <c:pt idx="5">
                  <c:v>126521310.34</c:v>
                </c:pt>
                <c:pt idx="6">
                  <c:v>149863976.19000003</c:v>
                </c:pt>
                <c:pt idx="7">
                  <c:v>149071780.32999998</c:v>
                </c:pt>
                <c:pt idx="8">
                  <c:v>162060084.03999999</c:v>
                </c:pt>
                <c:pt idx="9">
                  <c:v>186390729.84</c:v>
                </c:pt>
                <c:pt idx="10">
                  <c:v>191881181.11000001</c:v>
                </c:pt>
                <c:pt idx="11">
                  <c:v>195105914.31999999</c:v>
                </c:pt>
              </c:numCache>
            </c:numRef>
          </c:val>
        </c:ser>
        <c:ser>
          <c:idx val="8"/>
          <c:order val="8"/>
          <c:tx>
            <c:v>2008</c:v>
          </c:tx>
          <c:cat>
            <c:strRef>
              <c:f>Plan1!$B$368:$B$379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Plan1!$K$368:$K$379</c:f>
              <c:numCache>
                <c:formatCode>_(* #,##0_);_(* \(#,##0\);_(* "-"??_);_(@_)</c:formatCode>
                <c:ptCount val="12"/>
                <c:pt idx="0">
                  <c:v>228230926.48000002</c:v>
                </c:pt>
                <c:pt idx="1">
                  <c:v>215634495.48999998</c:v>
                </c:pt>
                <c:pt idx="2">
                  <c:v>227331075.99999997</c:v>
                </c:pt>
                <c:pt idx="3">
                  <c:v>237570636.85999998</c:v>
                </c:pt>
                <c:pt idx="4">
                  <c:v>241616284.59999999</c:v>
                </c:pt>
                <c:pt idx="5">
                  <c:v>229836962.17000002</c:v>
                </c:pt>
                <c:pt idx="6">
                  <c:v>272442021.69999999</c:v>
                </c:pt>
                <c:pt idx="7">
                  <c:v>275770714.40000004</c:v>
                </c:pt>
                <c:pt idx="8">
                  <c:v>255888680</c:v>
                </c:pt>
                <c:pt idx="9">
                  <c:v>301187203.61000001</c:v>
                </c:pt>
                <c:pt idx="10">
                  <c:v>300484735.54000002</c:v>
                </c:pt>
                <c:pt idx="11">
                  <c:v>242989265.94</c:v>
                </c:pt>
              </c:numCache>
            </c:numRef>
          </c:val>
        </c:ser>
        <c:ser>
          <c:idx val="9"/>
          <c:order val="9"/>
          <c:tx>
            <c:strRef>
              <c:f>Plan1!$L$367</c:f>
              <c:strCache>
                <c:ptCount val="1"/>
                <c:pt idx="0">
                  <c:v>2009</c:v>
                </c:pt>
              </c:strCache>
            </c:strRef>
          </c:tx>
          <c:cat>
            <c:strRef>
              <c:f>Plan1!$B$368:$B$379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Plan1!$L$368:$L$379</c:f>
              <c:numCache>
                <c:formatCode>_(* #,##0_);_(* \(#,##0\);_(* "-"??_);_(@_)</c:formatCode>
                <c:ptCount val="12"/>
                <c:pt idx="0">
                  <c:v>143212237.83000001</c:v>
                </c:pt>
                <c:pt idx="1">
                  <c:v>127097394.01000001</c:v>
                </c:pt>
                <c:pt idx="2">
                  <c:v>144979917.46999997</c:v>
                </c:pt>
                <c:pt idx="3">
                  <c:v>121571026.92</c:v>
                </c:pt>
                <c:pt idx="4">
                  <c:v>153549759.37</c:v>
                </c:pt>
                <c:pt idx="5">
                  <c:v>151081323.25999999</c:v>
                </c:pt>
                <c:pt idx="6">
                  <c:v>175287608.38999996</c:v>
                </c:pt>
                <c:pt idx="7">
                  <c:v>141804480.87</c:v>
                </c:pt>
                <c:pt idx="8">
                  <c:v>127518862.23</c:v>
                </c:pt>
                <c:pt idx="9">
                  <c:v>142466510.66</c:v>
                </c:pt>
                <c:pt idx="10">
                  <c:v>153785843.84</c:v>
                </c:pt>
                <c:pt idx="11">
                  <c:v>126388879.37</c:v>
                </c:pt>
              </c:numCache>
            </c:numRef>
          </c:val>
        </c:ser>
        <c:ser>
          <c:idx val="10"/>
          <c:order val="10"/>
          <c:tx>
            <c:v>2010</c:v>
          </c:tx>
          <c:cat>
            <c:strRef>
              <c:f>Plan1!$B$368:$B$379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Plan1!$M$368:$M$379</c:f>
              <c:numCache>
                <c:formatCode>_(* #,##0_);_(* \(#,##0\);_(* "-"??_);_(@_)</c:formatCode>
                <c:ptCount val="12"/>
                <c:pt idx="0">
                  <c:v>146721218.94</c:v>
                </c:pt>
                <c:pt idx="1">
                  <c:v>166559244.05000001</c:v>
                </c:pt>
                <c:pt idx="2">
                  <c:v>177360961.25</c:v>
                </c:pt>
                <c:pt idx="3">
                  <c:v>172557738.48999998</c:v>
                </c:pt>
                <c:pt idx="4">
                  <c:v>205444074.74000001</c:v>
                </c:pt>
                <c:pt idx="5">
                  <c:v>247926025.23999998</c:v>
                </c:pt>
                <c:pt idx="6">
                  <c:v>280361247.84000003</c:v>
                </c:pt>
                <c:pt idx="7">
                  <c:v>393116187.95000005</c:v>
                </c:pt>
                <c:pt idx="8">
                  <c:v>343197587.19</c:v>
                </c:pt>
                <c:pt idx="9">
                  <c:v>373983993.38</c:v>
                </c:pt>
                <c:pt idx="10">
                  <c:v>360705686.35000002</c:v>
                </c:pt>
                <c:pt idx="11">
                  <c:v>287603733.49000001</c:v>
                </c:pt>
              </c:numCache>
            </c:numRef>
          </c:val>
        </c:ser>
        <c:ser>
          <c:idx val="11"/>
          <c:order val="11"/>
          <c:tx>
            <c:v>2011</c:v>
          </c:tx>
          <c:cat>
            <c:strRef>
              <c:f>Plan1!$B$368:$B$379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Plan1!$N$368:$N$379</c:f>
              <c:numCache>
                <c:formatCode>_(* #,##0_);_(* \(#,##0\);_(* "-"??_);_(@_)</c:formatCode>
                <c:ptCount val="12"/>
                <c:pt idx="0">
                  <c:v>176881193.43000001</c:v>
                </c:pt>
                <c:pt idx="1">
                  <c:v>235449309.51999998</c:v>
                </c:pt>
                <c:pt idx="2">
                  <c:v>242799172.22000003</c:v>
                </c:pt>
                <c:pt idx="3">
                  <c:v>204218715.42000002</c:v>
                </c:pt>
                <c:pt idx="4">
                  <c:v>221725692.89000002</c:v>
                </c:pt>
                <c:pt idx="5">
                  <c:v>279817747.55000001</c:v>
                </c:pt>
                <c:pt idx="6">
                  <c:v>313440563.89999998</c:v>
                </c:pt>
                <c:pt idx="7">
                  <c:v>317671674.44</c:v>
                </c:pt>
                <c:pt idx="8">
                  <c:v>309909662.23000002</c:v>
                </c:pt>
                <c:pt idx="9">
                  <c:v>315364586.98000002</c:v>
                </c:pt>
                <c:pt idx="10">
                  <c:v>329063939.81999999</c:v>
                </c:pt>
                <c:pt idx="11">
                  <c:v>284210377.64999998</c:v>
                </c:pt>
              </c:numCache>
            </c:numRef>
          </c:val>
        </c:ser>
        <c:ser>
          <c:idx val="12"/>
          <c:order val="12"/>
          <c:tx>
            <c:strRef>
              <c:f>Plan1!$O$367</c:f>
              <c:strCache>
                <c:ptCount val="1"/>
                <c:pt idx="0">
                  <c:v>2012</c:v>
                </c:pt>
              </c:strCache>
            </c:strRef>
          </c:tx>
          <c:cat>
            <c:strRef>
              <c:f>Plan1!$B$368:$B$379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Plan1!$O$368:$O$379</c:f>
              <c:numCache>
                <c:formatCode>_(* #,##0_);_(* \(#,##0\);_(* "-"??_);_(@_)</c:formatCode>
                <c:ptCount val="12"/>
                <c:pt idx="0">
                  <c:v>240860208.70000002</c:v>
                </c:pt>
                <c:pt idx="1">
                  <c:v>318296248.06</c:v>
                </c:pt>
                <c:pt idx="2">
                  <c:v>382094434.5</c:v>
                </c:pt>
                <c:pt idx="3">
                  <c:v>498149803.17000002</c:v>
                </c:pt>
                <c:pt idx="4">
                  <c:v>568956381.50999999</c:v>
                </c:pt>
                <c:pt idx="5">
                  <c:v>482319707.64999998</c:v>
                </c:pt>
                <c:pt idx="6">
                  <c:v>360659676.53999996</c:v>
                </c:pt>
                <c:pt idx="7">
                  <c:v>273213713.10000002</c:v>
                </c:pt>
                <c:pt idx="8">
                  <c:v>494209867.41999996</c:v>
                </c:pt>
                <c:pt idx="9">
                  <c:v>571866972.38</c:v>
                </c:pt>
                <c:pt idx="10">
                  <c:v>553065512.67999995</c:v>
                </c:pt>
                <c:pt idx="11">
                  <c:v>505057548.49000001</c:v>
                </c:pt>
              </c:numCache>
            </c:numRef>
          </c:val>
        </c:ser>
        <c:ser>
          <c:idx val="13"/>
          <c:order val="13"/>
          <c:tx>
            <c:strRef>
              <c:f>Plan1!$P$367</c:f>
              <c:strCache>
                <c:ptCount val="1"/>
                <c:pt idx="0">
                  <c:v>2013</c:v>
                </c:pt>
              </c:strCache>
            </c:strRef>
          </c:tx>
          <c:val>
            <c:numRef>
              <c:f>Plan1!$P$368:$P$379</c:f>
              <c:numCache>
                <c:formatCode>_(* #,##0_);_(* \(#,##0\);_(* "-"??_);_(@_)</c:formatCode>
                <c:ptCount val="12"/>
                <c:pt idx="0">
                  <c:v>641044941.25</c:v>
                </c:pt>
                <c:pt idx="1">
                  <c:v>645328575.61000001</c:v>
                </c:pt>
                <c:pt idx="2">
                  <c:v>662714549.97000003</c:v>
                </c:pt>
                <c:pt idx="3">
                  <c:v>592995887.35000002</c:v>
                </c:pt>
                <c:pt idx="4">
                  <c:v>785323717.99000001</c:v>
                </c:pt>
                <c:pt idx="5">
                  <c:v>461664491.28000003</c:v>
                </c:pt>
                <c:pt idx="6">
                  <c:v>598380895.97000003</c:v>
                </c:pt>
                <c:pt idx="7">
                  <c:v>483470130.82000005</c:v>
                </c:pt>
                <c:pt idx="8">
                  <c:v>578603572.90999997</c:v>
                </c:pt>
                <c:pt idx="9">
                  <c:v>611597990.44000006</c:v>
                </c:pt>
                <c:pt idx="10">
                  <c:v>563651770.66999996</c:v>
                </c:pt>
                <c:pt idx="11">
                  <c:v>336631836.54000002</c:v>
                </c:pt>
              </c:numCache>
            </c:numRef>
          </c:val>
        </c:ser>
        <c:ser>
          <c:idx val="14"/>
          <c:order val="14"/>
          <c:tx>
            <c:v>2014</c:v>
          </c:tx>
          <c:val>
            <c:numRef>
              <c:f>Plan1!$Q$368:$Q$379</c:f>
              <c:numCache>
                <c:formatCode>_(* #,##0_);_(* \(#,##0\);_(* "-"??_);_(@_)</c:formatCode>
                <c:ptCount val="12"/>
                <c:pt idx="0">
                  <c:v>443538894.44000006</c:v>
                </c:pt>
                <c:pt idx="1">
                  <c:v>404634025.42000002</c:v>
                </c:pt>
                <c:pt idx="2">
                  <c:v>444704563.91999996</c:v>
                </c:pt>
                <c:pt idx="3">
                  <c:v>719905118.28999996</c:v>
                </c:pt>
                <c:pt idx="4">
                  <c:v>963869484.5</c:v>
                </c:pt>
                <c:pt idx="5">
                  <c:v>434414516.52999997</c:v>
                </c:pt>
                <c:pt idx="6">
                  <c:v>995102266.7099998</c:v>
                </c:pt>
                <c:pt idx="7">
                  <c:v>774243178.10000002</c:v>
                </c:pt>
                <c:pt idx="8">
                  <c:v>342076264.35999995</c:v>
                </c:pt>
                <c:pt idx="9">
                  <c:v>624511209.40999997</c:v>
                </c:pt>
                <c:pt idx="10">
                  <c:v>408879512.84000003</c:v>
                </c:pt>
                <c:pt idx="11">
                  <c:v>552752881.62999988</c:v>
                </c:pt>
              </c:numCache>
            </c:numRef>
          </c:val>
        </c:ser>
        <c:ser>
          <c:idx val="15"/>
          <c:order val="15"/>
          <c:tx>
            <c:strRef>
              <c:f>Plan1!$R$367</c:f>
              <c:strCache>
                <c:ptCount val="1"/>
                <c:pt idx="0">
                  <c:v>2015</c:v>
                </c:pt>
              </c:strCache>
            </c:strRef>
          </c:tx>
          <c:val>
            <c:numRef>
              <c:f>Plan1!$R$368:$R$379</c:f>
              <c:numCache>
                <c:formatCode>_(* #,##0_);_(* \(#,##0\);_(* "-"??_);_(@_)</c:formatCode>
                <c:ptCount val="12"/>
                <c:pt idx="0">
                  <c:v>863601655.09000003</c:v>
                </c:pt>
                <c:pt idx="1">
                  <c:v>672595900.18595004</c:v>
                </c:pt>
                <c:pt idx="2">
                  <c:v>524433981.67000008</c:v>
                </c:pt>
                <c:pt idx="3">
                  <c:v>479768445.25999999</c:v>
                </c:pt>
                <c:pt idx="4">
                  <c:v>478387149.41000003</c:v>
                </c:pt>
                <c:pt idx="5">
                  <c:v>362561514.13999999</c:v>
                </c:pt>
                <c:pt idx="6">
                  <c:v>396699450.03999996</c:v>
                </c:pt>
                <c:pt idx="7">
                  <c:v>274901635.56</c:v>
                </c:pt>
                <c:pt idx="8">
                  <c:v>354506738.51999998</c:v>
                </c:pt>
                <c:pt idx="9">
                  <c:v>267917707.61999997</c:v>
                </c:pt>
                <c:pt idx="10">
                  <c:v>261843157.38</c:v>
                </c:pt>
                <c:pt idx="11">
                  <c:v>335863654.61000001</c:v>
                </c:pt>
              </c:numCache>
            </c:numRef>
          </c:val>
        </c:ser>
        <c:ser>
          <c:idx val="16"/>
          <c:order val="16"/>
          <c:tx>
            <c:strRef>
              <c:f>Plan1!$S$367</c:f>
              <c:strCache>
                <c:ptCount val="1"/>
                <c:pt idx="0">
                  <c:v>2016</c:v>
                </c:pt>
              </c:strCache>
            </c:strRef>
          </c:tx>
          <c:val>
            <c:numRef>
              <c:f>Plan1!$S$368:$S$379</c:f>
              <c:numCache>
                <c:formatCode>_(* #,##0_);_(* \(#,##0\);_(* "-"??_);_(@_)</c:formatCode>
                <c:ptCount val="12"/>
                <c:pt idx="0">
                  <c:v>264087209.2784</c:v>
                </c:pt>
                <c:pt idx="1">
                  <c:v>251156929.56999999</c:v>
                </c:pt>
                <c:pt idx="2">
                  <c:v>220514732.01999998</c:v>
                </c:pt>
                <c:pt idx="3">
                  <c:v>289465996.85000002</c:v>
                </c:pt>
                <c:pt idx="4">
                  <c:v>177878597.91000003</c:v>
                </c:pt>
                <c:pt idx="5">
                  <c:v>103344449.14</c:v>
                </c:pt>
                <c:pt idx="6">
                  <c:v>103724504.17</c:v>
                </c:pt>
                <c:pt idx="7">
                  <c:v>105328844.16</c:v>
                </c:pt>
              </c:numCache>
            </c:numRef>
          </c:val>
        </c:ser>
        <c:axId val="104727680"/>
        <c:axId val="104729600"/>
      </c:barChart>
      <c:catAx>
        <c:axId val="1047276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Mês</a:t>
                </a:r>
              </a:p>
            </c:rich>
          </c:tx>
          <c:layout>
            <c:manualLayout>
              <c:xMode val="edge"/>
              <c:yMode val="edge"/>
              <c:x val="0.54372419663760063"/>
              <c:y val="0.9070757266453002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4729600"/>
        <c:crosses val="autoZero"/>
        <c:auto val="1"/>
        <c:lblAlgn val="ctr"/>
        <c:lblOffset val="100"/>
        <c:tickLblSkip val="1"/>
        <c:tickMarkSkip val="1"/>
      </c:catAx>
      <c:valAx>
        <c:axId val="1047296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US$ FOB</a:t>
                </a:r>
              </a:p>
            </c:rich>
          </c:tx>
          <c:layout>
            <c:manualLayout>
              <c:xMode val="edge"/>
              <c:yMode val="edge"/>
              <c:x val="8.6956444633610568E-3"/>
              <c:y val="0.4206656945659573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47276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20422075618926044"/>
          <c:y val="3.3654126567512398E-2"/>
          <c:w val="0.48933071246548931"/>
          <c:h val="7.179216336440257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1464" footer="0.4921259850000146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5889491393923041"/>
          <c:y val="0.12941226031043923"/>
          <c:w val="0.80656440010457164"/>
          <c:h val="0.60392388144870901"/>
        </c:manualLayout>
      </c:layout>
      <c:barChart>
        <c:barDir val="col"/>
        <c:grouping val="clustered"/>
        <c:ser>
          <c:idx val="0"/>
          <c:order val="0"/>
          <c:tx>
            <c:strRef>
              <c:f>Plan1!$C$197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Plan1!$B$198:$B$209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Plan1!$C$232:$C$243</c:f>
              <c:numCache>
                <c:formatCode>_(* #,##0_);_(* \(#,##0\);_(* "-"??_);_(@_)</c:formatCode>
                <c:ptCount val="12"/>
                <c:pt idx="0">
                  <c:v>167443533</c:v>
                </c:pt>
                <c:pt idx="1">
                  <c:v>164836131</c:v>
                </c:pt>
                <c:pt idx="2">
                  <c:v>199807833</c:v>
                </c:pt>
                <c:pt idx="3">
                  <c:v>188123240</c:v>
                </c:pt>
                <c:pt idx="4">
                  <c:v>315964775</c:v>
                </c:pt>
                <c:pt idx="5">
                  <c:v>228431778</c:v>
                </c:pt>
                <c:pt idx="6">
                  <c:v>242522067</c:v>
                </c:pt>
                <c:pt idx="7">
                  <c:v>291848227</c:v>
                </c:pt>
                <c:pt idx="8">
                  <c:v>237470101</c:v>
                </c:pt>
                <c:pt idx="9">
                  <c:v>439873873</c:v>
                </c:pt>
                <c:pt idx="10">
                  <c:v>418770536</c:v>
                </c:pt>
                <c:pt idx="11">
                  <c:v>332377698</c:v>
                </c:pt>
              </c:numCache>
            </c:numRef>
          </c:val>
        </c:ser>
        <c:ser>
          <c:idx val="1"/>
          <c:order val="1"/>
          <c:tx>
            <c:strRef>
              <c:f>Plan1!$D$197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Plan1!$B$198:$B$209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Plan1!$D$232:$D$243</c:f>
              <c:numCache>
                <c:formatCode>_(* #,##0_);_(* \(#,##0\);_(* "-"??_);_(@_)</c:formatCode>
                <c:ptCount val="12"/>
                <c:pt idx="0">
                  <c:v>350514133</c:v>
                </c:pt>
                <c:pt idx="1">
                  <c:v>160114470</c:v>
                </c:pt>
                <c:pt idx="2">
                  <c:v>341228837</c:v>
                </c:pt>
                <c:pt idx="3">
                  <c:v>215267175</c:v>
                </c:pt>
                <c:pt idx="4">
                  <c:v>278492862</c:v>
                </c:pt>
                <c:pt idx="5">
                  <c:v>235670625</c:v>
                </c:pt>
                <c:pt idx="6">
                  <c:v>285315190</c:v>
                </c:pt>
                <c:pt idx="7">
                  <c:v>146247981</c:v>
                </c:pt>
                <c:pt idx="8">
                  <c:v>207754416</c:v>
                </c:pt>
                <c:pt idx="9">
                  <c:v>201849177</c:v>
                </c:pt>
                <c:pt idx="10">
                  <c:v>268954693</c:v>
                </c:pt>
                <c:pt idx="11">
                  <c:v>146996136</c:v>
                </c:pt>
              </c:numCache>
            </c:numRef>
          </c:val>
        </c:ser>
        <c:ser>
          <c:idx val="2"/>
          <c:order val="2"/>
          <c:tx>
            <c:strRef>
              <c:f>Plan1!$E$197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Plan1!$B$198:$B$209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Plan1!$E$232:$E$243</c:f>
              <c:numCache>
                <c:formatCode>_(* #,##0_);_(* \(#,##0\);_(* "-"??_);_(@_)</c:formatCode>
                <c:ptCount val="12"/>
                <c:pt idx="0">
                  <c:v>140527257</c:v>
                </c:pt>
                <c:pt idx="1">
                  <c:v>128310526</c:v>
                </c:pt>
                <c:pt idx="2">
                  <c:v>169874409</c:v>
                </c:pt>
                <c:pt idx="3">
                  <c:v>210903119</c:v>
                </c:pt>
                <c:pt idx="4">
                  <c:v>192880734</c:v>
                </c:pt>
                <c:pt idx="5">
                  <c:v>165872438</c:v>
                </c:pt>
                <c:pt idx="6">
                  <c:v>223592934</c:v>
                </c:pt>
                <c:pt idx="7">
                  <c:v>170527877</c:v>
                </c:pt>
                <c:pt idx="8">
                  <c:v>238714532</c:v>
                </c:pt>
                <c:pt idx="9">
                  <c:v>287280692</c:v>
                </c:pt>
                <c:pt idx="10">
                  <c:v>230285538</c:v>
                </c:pt>
                <c:pt idx="11">
                  <c:v>235634832</c:v>
                </c:pt>
              </c:numCache>
            </c:numRef>
          </c:val>
        </c:ser>
        <c:ser>
          <c:idx val="3"/>
          <c:order val="3"/>
          <c:tx>
            <c:strRef>
              <c:f>Plan1!$F$197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Plan1!$B$198:$B$209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Plan1!$F$232:$F$243</c:f>
              <c:numCache>
                <c:formatCode>_(* #,##0_);_(* \(#,##0\);_(* "-"??_);_(@_)</c:formatCode>
                <c:ptCount val="12"/>
                <c:pt idx="0">
                  <c:v>157770020</c:v>
                </c:pt>
                <c:pt idx="1">
                  <c:v>195766738</c:v>
                </c:pt>
                <c:pt idx="2">
                  <c:v>170831770</c:v>
                </c:pt>
                <c:pt idx="3">
                  <c:v>207047602</c:v>
                </c:pt>
                <c:pt idx="4">
                  <c:v>220913951</c:v>
                </c:pt>
                <c:pt idx="5">
                  <c:v>150222327</c:v>
                </c:pt>
                <c:pt idx="6">
                  <c:v>148300279</c:v>
                </c:pt>
                <c:pt idx="7">
                  <c:v>150319868</c:v>
                </c:pt>
                <c:pt idx="8">
                  <c:v>262511744</c:v>
                </c:pt>
                <c:pt idx="9">
                  <c:v>272353512</c:v>
                </c:pt>
                <c:pt idx="10">
                  <c:v>166533159</c:v>
                </c:pt>
                <c:pt idx="11">
                  <c:v>123370613</c:v>
                </c:pt>
              </c:numCache>
            </c:numRef>
          </c:val>
        </c:ser>
        <c:ser>
          <c:idx val="4"/>
          <c:order val="4"/>
          <c:tx>
            <c:strRef>
              <c:f>Plan1!$G$197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Plan1!$B$198:$B$209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Plan1!$G$232:$G$243</c:f>
              <c:numCache>
                <c:formatCode>_(* #,##0_);_(* \(#,##0\);_(* "-"??_);_(@_)</c:formatCode>
                <c:ptCount val="12"/>
                <c:pt idx="0">
                  <c:v>171062563</c:v>
                </c:pt>
                <c:pt idx="1">
                  <c:v>121549614</c:v>
                </c:pt>
                <c:pt idx="2">
                  <c:v>200701075</c:v>
                </c:pt>
                <c:pt idx="3">
                  <c:v>122717781</c:v>
                </c:pt>
                <c:pt idx="4">
                  <c:v>122957755</c:v>
                </c:pt>
                <c:pt idx="5">
                  <c:v>158357194</c:v>
                </c:pt>
                <c:pt idx="6">
                  <c:v>173430387</c:v>
                </c:pt>
                <c:pt idx="7">
                  <c:v>204775186</c:v>
                </c:pt>
                <c:pt idx="8">
                  <c:v>253509727</c:v>
                </c:pt>
                <c:pt idx="9">
                  <c:v>472524749</c:v>
                </c:pt>
                <c:pt idx="10">
                  <c:v>348992140</c:v>
                </c:pt>
                <c:pt idx="11">
                  <c:v>294267675</c:v>
                </c:pt>
              </c:numCache>
            </c:numRef>
          </c:val>
        </c:ser>
        <c:ser>
          <c:idx val="5"/>
          <c:order val="5"/>
          <c:tx>
            <c:strRef>
              <c:f>Plan1!$H$197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Plan1!$B$198:$B$209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Plan1!$H$232:$H$243</c:f>
              <c:numCache>
                <c:formatCode>_(* #,##0_);_(* \(#,##0\);_(* "-"??_);_(@_)</c:formatCode>
                <c:ptCount val="12"/>
                <c:pt idx="0">
                  <c:v>193774329</c:v>
                </c:pt>
                <c:pt idx="1">
                  <c:v>163844846</c:v>
                </c:pt>
                <c:pt idx="2">
                  <c:v>201655711</c:v>
                </c:pt>
                <c:pt idx="3">
                  <c:v>185363976</c:v>
                </c:pt>
                <c:pt idx="4">
                  <c:v>345330542</c:v>
                </c:pt>
                <c:pt idx="5">
                  <c:v>402294364</c:v>
                </c:pt>
                <c:pt idx="6">
                  <c:v>159938477</c:v>
                </c:pt>
                <c:pt idx="7">
                  <c:v>653115655</c:v>
                </c:pt>
                <c:pt idx="8">
                  <c:v>322632692</c:v>
                </c:pt>
                <c:pt idx="9">
                  <c:v>262103723</c:v>
                </c:pt>
                <c:pt idx="10">
                  <c:v>222479057</c:v>
                </c:pt>
                <c:pt idx="11">
                  <c:v>223338745</c:v>
                </c:pt>
              </c:numCache>
            </c:numRef>
          </c:val>
        </c:ser>
        <c:ser>
          <c:idx val="6"/>
          <c:order val="6"/>
          <c:tx>
            <c:strRef>
              <c:f>Plan1!$I$197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Plan1!$B$198:$B$209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Plan1!$I$232:$I$243</c:f>
              <c:numCache>
                <c:formatCode>_(* #,##0_);_(* \(#,##0\);_(* "-"??_);_(@_)</c:formatCode>
                <c:ptCount val="12"/>
                <c:pt idx="0">
                  <c:v>381687061</c:v>
                </c:pt>
                <c:pt idx="1">
                  <c:v>279619624</c:v>
                </c:pt>
                <c:pt idx="2">
                  <c:v>308739944</c:v>
                </c:pt>
                <c:pt idx="3">
                  <c:v>408038097</c:v>
                </c:pt>
                <c:pt idx="4">
                  <c:v>270593187</c:v>
                </c:pt>
                <c:pt idx="5">
                  <c:v>421643971</c:v>
                </c:pt>
                <c:pt idx="6">
                  <c:v>492012309</c:v>
                </c:pt>
                <c:pt idx="7">
                  <c:v>374956310</c:v>
                </c:pt>
                <c:pt idx="8">
                  <c:v>526697388</c:v>
                </c:pt>
                <c:pt idx="9">
                  <c:v>584600791</c:v>
                </c:pt>
                <c:pt idx="10">
                  <c:v>488003295</c:v>
                </c:pt>
                <c:pt idx="11">
                  <c:v>421932754</c:v>
                </c:pt>
              </c:numCache>
            </c:numRef>
          </c:val>
        </c:ser>
        <c:ser>
          <c:idx val="7"/>
          <c:order val="7"/>
          <c:tx>
            <c:strRef>
              <c:f>Plan1!$J$197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Plan1!$B$198:$B$209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Plan1!$J$232:$J$243</c:f>
              <c:numCache>
                <c:formatCode>_(* #,##0_);_(* \(#,##0\);_(* "-"??_);_(@_)</c:formatCode>
                <c:ptCount val="12"/>
                <c:pt idx="0">
                  <c:v>343667540</c:v>
                </c:pt>
                <c:pt idx="1">
                  <c:v>387358512</c:v>
                </c:pt>
                <c:pt idx="2">
                  <c:v>469102007</c:v>
                </c:pt>
                <c:pt idx="3">
                  <c:v>383261504</c:v>
                </c:pt>
                <c:pt idx="4">
                  <c:v>510614677</c:v>
                </c:pt>
                <c:pt idx="5">
                  <c:v>627265909</c:v>
                </c:pt>
                <c:pt idx="6">
                  <c:v>691039837</c:v>
                </c:pt>
                <c:pt idx="7">
                  <c:v>709415277</c:v>
                </c:pt>
                <c:pt idx="8">
                  <c:v>906342258</c:v>
                </c:pt>
                <c:pt idx="9">
                  <c:v>387468170</c:v>
                </c:pt>
                <c:pt idx="10">
                  <c:v>858108201</c:v>
                </c:pt>
                <c:pt idx="11">
                  <c:v>664159498</c:v>
                </c:pt>
              </c:numCache>
            </c:numRef>
          </c:val>
        </c:ser>
        <c:ser>
          <c:idx val="8"/>
          <c:order val="8"/>
          <c:tx>
            <c:v>2008</c:v>
          </c:tx>
          <c:cat>
            <c:strRef>
              <c:f>Plan1!$B$198:$B$209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Plan1!$K$232:$K$243</c:f>
              <c:numCache>
                <c:formatCode>_(* #,##0_);_(* \(#,##0\);_(* "-"??_);_(@_)</c:formatCode>
                <c:ptCount val="12"/>
                <c:pt idx="0">
                  <c:v>486954921</c:v>
                </c:pt>
                <c:pt idx="1">
                  <c:v>802314384</c:v>
                </c:pt>
                <c:pt idx="2">
                  <c:v>1146432060</c:v>
                </c:pt>
                <c:pt idx="3">
                  <c:v>739114962</c:v>
                </c:pt>
                <c:pt idx="4">
                  <c:v>1162136914</c:v>
                </c:pt>
                <c:pt idx="5">
                  <c:v>862603611</c:v>
                </c:pt>
                <c:pt idx="6">
                  <c:v>766577444</c:v>
                </c:pt>
                <c:pt idx="7">
                  <c:v>1245231803</c:v>
                </c:pt>
                <c:pt idx="8">
                  <c:v>1381115329</c:v>
                </c:pt>
                <c:pt idx="9">
                  <c:v>1413115200</c:v>
                </c:pt>
                <c:pt idx="10">
                  <c:v>778327259</c:v>
                </c:pt>
                <c:pt idx="11">
                  <c:v>389824048</c:v>
                </c:pt>
              </c:numCache>
            </c:numRef>
          </c:val>
        </c:ser>
        <c:ser>
          <c:idx val="9"/>
          <c:order val="9"/>
          <c:tx>
            <c:strRef>
              <c:f>Plan1!$L$197</c:f>
              <c:strCache>
                <c:ptCount val="1"/>
                <c:pt idx="0">
                  <c:v>2009</c:v>
                </c:pt>
              </c:strCache>
            </c:strRef>
          </c:tx>
          <c:cat>
            <c:strRef>
              <c:f>Plan1!$B$198:$B$209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Plan1!$L$232:$L$243</c:f>
              <c:numCache>
                <c:formatCode>_(* #,##0_);_(* \(#,##0\);_(* "-"??_);_(@_)</c:formatCode>
                <c:ptCount val="12"/>
                <c:pt idx="0">
                  <c:v>321943059</c:v>
                </c:pt>
                <c:pt idx="1">
                  <c:v>232576987</c:v>
                </c:pt>
                <c:pt idx="2">
                  <c:v>394572405</c:v>
                </c:pt>
                <c:pt idx="3">
                  <c:v>266182112</c:v>
                </c:pt>
                <c:pt idx="4">
                  <c:v>414328107</c:v>
                </c:pt>
                <c:pt idx="5">
                  <c:v>352796786</c:v>
                </c:pt>
                <c:pt idx="6">
                  <c:v>520662013</c:v>
                </c:pt>
                <c:pt idx="7">
                  <c:v>586289928</c:v>
                </c:pt>
                <c:pt idx="8">
                  <c:v>596365100</c:v>
                </c:pt>
                <c:pt idx="9">
                  <c:v>665244790</c:v>
                </c:pt>
                <c:pt idx="10">
                  <c:v>565195614</c:v>
                </c:pt>
                <c:pt idx="11">
                  <c:v>655317042</c:v>
                </c:pt>
              </c:numCache>
            </c:numRef>
          </c:val>
        </c:ser>
        <c:ser>
          <c:idx val="10"/>
          <c:order val="10"/>
          <c:tx>
            <c:v>2010</c:v>
          </c:tx>
          <c:cat>
            <c:strRef>
              <c:f>Plan1!$B$198:$B$209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Plan1!$M$232:$M$243</c:f>
              <c:numCache>
                <c:formatCode>_(* #,##0_);_(* \(#,##0\);_(* "-"??_);_(@_)</c:formatCode>
                <c:ptCount val="12"/>
                <c:pt idx="0">
                  <c:v>682319587</c:v>
                </c:pt>
                <c:pt idx="1">
                  <c:v>891695310</c:v>
                </c:pt>
                <c:pt idx="2">
                  <c:v>1167815369</c:v>
                </c:pt>
                <c:pt idx="3">
                  <c:v>1308780539</c:v>
                </c:pt>
                <c:pt idx="4">
                  <c:v>1015238456</c:v>
                </c:pt>
                <c:pt idx="5">
                  <c:v>1045314172</c:v>
                </c:pt>
                <c:pt idx="6">
                  <c:v>974862038</c:v>
                </c:pt>
                <c:pt idx="7">
                  <c:v>1289382395</c:v>
                </c:pt>
                <c:pt idx="8">
                  <c:v>1405488544</c:v>
                </c:pt>
                <c:pt idx="9">
                  <c:v>1188914621</c:v>
                </c:pt>
                <c:pt idx="10">
                  <c:v>1217851202</c:v>
                </c:pt>
                <c:pt idx="11">
                  <c:v>792475458</c:v>
                </c:pt>
              </c:numCache>
            </c:numRef>
          </c:val>
        </c:ser>
        <c:ser>
          <c:idx val="11"/>
          <c:order val="11"/>
          <c:tx>
            <c:v>2011</c:v>
          </c:tx>
          <c:cat>
            <c:strRef>
              <c:f>Plan1!$B$198:$B$209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Plan1!$N$232:$N$243</c:f>
              <c:numCache>
                <c:formatCode>_(* #,##0_);_(* \(#,##0\);_(* "-"??_);_(@_)</c:formatCode>
                <c:ptCount val="12"/>
                <c:pt idx="0">
                  <c:v>771397585</c:v>
                </c:pt>
                <c:pt idx="1">
                  <c:v>864987761</c:v>
                </c:pt>
                <c:pt idx="2">
                  <c:v>1230655288</c:v>
                </c:pt>
                <c:pt idx="3">
                  <c:v>1614444784</c:v>
                </c:pt>
                <c:pt idx="4">
                  <c:v>1633243538</c:v>
                </c:pt>
                <c:pt idx="5">
                  <c:v>1691977924</c:v>
                </c:pt>
                <c:pt idx="6">
                  <c:v>1674552948</c:v>
                </c:pt>
                <c:pt idx="7">
                  <c:v>2155523584</c:v>
                </c:pt>
                <c:pt idx="8">
                  <c:v>2193799524</c:v>
                </c:pt>
                <c:pt idx="9">
                  <c:v>2171286712</c:v>
                </c:pt>
                <c:pt idx="10">
                  <c:v>1874875710</c:v>
                </c:pt>
                <c:pt idx="11">
                  <c:v>1526501805</c:v>
                </c:pt>
              </c:numCache>
            </c:numRef>
          </c:val>
        </c:ser>
        <c:ser>
          <c:idx val="12"/>
          <c:order val="12"/>
          <c:tx>
            <c:strRef>
              <c:f>Plan1!$O$231</c:f>
              <c:strCache>
                <c:ptCount val="1"/>
                <c:pt idx="0">
                  <c:v>2012</c:v>
                </c:pt>
              </c:strCache>
            </c:strRef>
          </c:tx>
          <c:cat>
            <c:strRef>
              <c:f>Plan1!$B$198:$B$209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Plan1!$O$232:$O$243</c:f>
              <c:numCache>
                <c:formatCode>_(* #,##0_);_(* \(#,##0\);_(* "-"??_);_(@_)</c:formatCode>
                <c:ptCount val="12"/>
                <c:pt idx="0">
                  <c:v>1085825117</c:v>
                </c:pt>
                <c:pt idx="1">
                  <c:v>1514693759</c:v>
                </c:pt>
                <c:pt idx="2">
                  <c:v>1785540775</c:v>
                </c:pt>
                <c:pt idx="3">
                  <c:v>2222523025</c:v>
                </c:pt>
                <c:pt idx="4">
                  <c:v>1945677219</c:v>
                </c:pt>
                <c:pt idx="5">
                  <c:v>1750777232</c:v>
                </c:pt>
                <c:pt idx="6">
                  <c:v>873767161</c:v>
                </c:pt>
                <c:pt idx="7">
                  <c:v>854344667</c:v>
                </c:pt>
                <c:pt idx="8">
                  <c:v>1016770627</c:v>
                </c:pt>
                <c:pt idx="9">
                  <c:v>1448550938</c:v>
                </c:pt>
                <c:pt idx="10">
                  <c:v>2486141755</c:v>
                </c:pt>
                <c:pt idx="11">
                  <c:v>1166541548</c:v>
                </c:pt>
              </c:numCache>
            </c:numRef>
          </c:val>
        </c:ser>
        <c:ser>
          <c:idx val="13"/>
          <c:order val="13"/>
          <c:tx>
            <c:strRef>
              <c:f>Plan1!$P$197</c:f>
              <c:strCache>
                <c:ptCount val="1"/>
                <c:pt idx="0">
                  <c:v>2013</c:v>
                </c:pt>
              </c:strCache>
            </c:strRef>
          </c:tx>
          <c:val>
            <c:numRef>
              <c:f>Plan1!$P$232:$P$243</c:f>
              <c:numCache>
                <c:formatCode>_(* #,##0_);_(* \(#,##0\);_(* "-"??_);_(@_)</c:formatCode>
                <c:ptCount val="12"/>
                <c:pt idx="0">
                  <c:v>2316230917</c:v>
                </c:pt>
                <c:pt idx="1">
                  <c:v>1372803134</c:v>
                </c:pt>
                <c:pt idx="2">
                  <c:v>1489093313</c:v>
                </c:pt>
                <c:pt idx="3">
                  <c:v>2287863808</c:v>
                </c:pt>
                <c:pt idx="4">
                  <c:v>2179825131</c:v>
                </c:pt>
                <c:pt idx="5">
                  <c:v>991489453</c:v>
                </c:pt>
                <c:pt idx="6">
                  <c:v>1369579588</c:v>
                </c:pt>
                <c:pt idx="7">
                  <c:v>1589148662</c:v>
                </c:pt>
                <c:pt idx="8">
                  <c:v>1297823186</c:v>
                </c:pt>
                <c:pt idx="9">
                  <c:v>1727176461</c:v>
                </c:pt>
                <c:pt idx="10">
                  <c:v>1389466026</c:v>
                </c:pt>
                <c:pt idx="11">
                  <c:v>1589885703</c:v>
                </c:pt>
              </c:numCache>
            </c:numRef>
          </c:val>
        </c:ser>
        <c:ser>
          <c:idx val="14"/>
          <c:order val="14"/>
          <c:tx>
            <c:v>2014</c:v>
          </c:tx>
          <c:val>
            <c:numRef>
              <c:f>Plan1!$Q$232:$Q$243</c:f>
              <c:numCache>
                <c:formatCode>_(* #,##0_);_(* \(#,##0\);_(* "-"??_);_(@_)</c:formatCode>
                <c:ptCount val="12"/>
                <c:pt idx="0">
                  <c:v>1773723759</c:v>
                </c:pt>
                <c:pt idx="1">
                  <c:v>1806379994</c:v>
                </c:pt>
                <c:pt idx="2">
                  <c:v>1334890866</c:v>
                </c:pt>
                <c:pt idx="3">
                  <c:v>1326430897</c:v>
                </c:pt>
                <c:pt idx="4">
                  <c:v>1696911205</c:v>
                </c:pt>
                <c:pt idx="5">
                  <c:v>1740814395</c:v>
                </c:pt>
                <c:pt idx="6">
                  <c:v>1841261893</c:v>
                </c:pt>
                <c:pt idx="7">
                  <c:v>1442294609</c:v>
                </c:pt>
                <c:pt idx="8">
                  <c:v>1791040052</c:v>
                </c:pt>
                <c:pt idx="9">
                  <c:v>1197256377</c:v>
                </c:pt>
                <c:pt idx="10">
                  <c:v>1505458513</c:v>
                </c:pt>
                <c:pt idx="11">
                  <c:v>2019214855</c:v>
                </c:pt>
              </c:numCache>
            </c:numRef>
          </c:val>
        </c:ser>
        <c:ser>
          <c:idx val="15"/>
          <c:order val="15"/>
          <c:tx>
            <c:strRef>
              <c:f>Plan1!$R$197</c:f>
              <c:strCache>
                <c:ptCount val="1"/>
                <c:pt idx="0">
                  <c:v>2015</c:v>
                </c:pt>
              </c:strCache>
            </c:strRef>
          </c:tx>
          <c:val>
            <c:numRef>
              <c:f>Plan1!$R$232:$R$243</c:f>
              <c:numCache>
                <c:formatCode>_(* #,##0_);_(* \(#,##0\);_(* "-"??_);_(@_)</c:formatCode>
                <c:ptCount val="12"/>
                <c:pt idx="0">
                  <c:v>1209056660</c:v>
                </c:pt>
                <c:pt idx="1">
                  <c:v>1242945133</c:v>
                </c:pt>
                <c:pt idx="2">
                  <c:v>1058697292</c:v>
                </c:pt>
                <c:pt idx="3">
                  <c:v>797970380</c:v>
                </c:pt>
                <c:pt idx="4">
                  <c:v>837680967</c:v>
                </c:pt>
                <c:pt idx="5">
                  <c:v>943261505</c:v>
                </c:pt>
                <c:pt idx="6">
                  <c:v>835375362</c:v>
                </c:pt>
                <c:pt idx="7">
                  <c:v>202609924</c:v>
                </c:pt>
                <c:pt idx="8">
                  <c:v>542243259</c:v>
                </c:pt>
                <c:pt idx="9">
                  <c:v>586012850</c:v>
                </c:pt>
                <c:pt idx="10">
                  <c:v>1004817104</c:v>
                </c:pt>
                <c:pt idx="11">
                  <c:v>449607246</c:v>
                </c:pt>
              </c:numCache>
            </c:numRef>
          </c:val>
        </c:ser>
        <c:ser>
          <c:idx val="16"/>
          <c:order val="16"/>
          <c:tx>
            <c:strRef>
              <c:f>Plan1!$S$197</c:f>
              <c:strCache>
                <c:ptCount val="1"/>
                <c:pt idx="0">
                  <c:v>2016</c:v>
                </c:pt>
              </c:strCache>
            </c:strRef>
          </c:tx>
          <c:val>
            <c:numRef>
              <c:f>Plan1!$S$232:$S$243</c:f>
              <c:numCache>
                <c:formatCode>_(* #,##0_);_(* \(#,##0\);_(* "-"??_);_(@_)</c:formatCode>
                <c:ptCount val="12"/>
                <c:pt idx="0">
                  <c:v>151716660</c:v>
                </c:pt>
                <c:pt idx="1">
                  <c:v>808617166</c:v>
                </c:pt>
                <c:pt idx="2">
                  <c:v>744071275</c:v>
                </c:pt>
                <c:pt idx="3">
                  <c:v>717401741</c:v>
                </c:pt>
                <c:pt idx="4">
                  <c:v>619670886</c:v>
                </c:pt>
                <c:pt idx="5">
                  <c:v>630527077</c:v>
                </c:pt>
                <c:pt idx="6">
                  <c:v>930324867</c:v>
                </c:pt>
                <c:pt idx="7">
                  <c:v>935631749</c:v>
                </c:pt>
                <c:pt idx="8">
                  <c:v>719405618</c:v>
                </c:pt>
              </c:numCache>
            </c:numRef>
          </c:val>
        </c:ser>
        <c:axId val="115417088"/>
        <c:axId val="115419008"/>
      </c:barChart>
      <c:catAx>
        <c:axId val="1154170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Mês</a:t>
                </a:r>
              </a:p>
            </c:rich>
          </c:tx>
          <c:layout>
            <c:manualLayout>
              <c:xMode val="edge"/>
              <c:yMode val="edge"/>
              <c:x val="0.52504406021412264"/>
              <c:y val="0.8773253715033061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5419008"/>
        <c:crosses val="autoZero"/>
        <c:auto val="1"/>
        <c:lblAlgn val="ctr"/>
        <c:lblOffset val="100"/>
        <c:tickLblSkip val="1"/>
        <c:tickMarkSkip val="1"/>
      </c:catAx>
      <c:valAx>
        <c:axId val="1154190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pt-BR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355313833193746E-3"/>
              <c:y val="0.45724789977461588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54170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8484274517232785"/>
          <c:y val="2.4067363326796046E-2"/>
          <c:w val="0.49608997445382996"/>
          <c:h val="7.182936112141870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1487" footer="0.4921259850000148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2139130434782707"/>
          <c:y val="0.22761235499569121"/>
          <c:w val="0.76695652173913043"/>
          <c:h val="0.53358306171118397"/>
        </c:manualLayout>
      </c:layout>
      <c:barChart>
        <c:barDir val="col"/>
        <c:grouping val="clustered"/>
        <c:ser>
          <c:idx val="0"/>
          <c:order val="0"/>
          <c:tx>
            <c:strRef>
              <c:f>Plan1!$C$67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Plan1!$B$68:$B$79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Plan1!$C$68:$C$79</c:f>
              <c:numCache>
                <c:formatCode>_(* #,##0_);_(* \(#,##0\);_(* "-"??_);_(@_)</c:formatCode>
                <c:ptCount val="12"/>
                <c:pt idx="0">
                  <c:v>217681804</c:v>
                </c:pt>
                <c:pt idx="1">
                  <c:v>322272219</c:v>
                </c:pt>
                <c:pt idx="2">
                  <c:v>397505540</c:v>
                </c:pt>
                <c:pt idx="3">
                  <c:v>323484334</c:v>
                </c:pt>
                <c:pt idx="4">
                  <c:v>341558361</c:v>
                </c:pt>
                <c:pt idx="5">
                  <c:v>450747845</c:v>
                </c:pt>
                <c:pt idx="6">
                  <c:v>375438416</c:v>
                </c:pt>
                <c:pt idx="7">
                  <c:v>519766652</c:v>
                </c:pt>
                <c:pt idx="8">
                  <c:v>406683061</c:v>
                </c:pt>
                <c:pt idx="9">
                  <c:v>354696297</c:v>
                </c:pt>
                <c:pt idx="10">
                  <c:v>295353034</c:v>
                </c:pt>
                <c:pt idx="11">
                  <c:v>300427821</c:v>
                </c:pt>
              </c:numCache>
            </c:numRef>
          </c:val>
        </c:ser>
        <c:ser>
          <c:idx val="1"/>
          <c:order val="1"/>
          <c:tx>
            <c:strRef>
              <c:f>Plan1!$D$67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Plan1!$B$68:$B$79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Plan1!$D$68:$D$79</c:f>
              <c:numCache>
                <c:formatCode>_(* #,##0_);_(* \(#,##0\);_(* "-"??_);_(@_)</c:formatCode>
                <c:ptCount val="12"/>
                <c:pt idx="0">
                  <c:v>353225516</c:v>
                </c:pt>
                <c:pt idx="1">
                  <c:v>285981303</c:v>
                </c:pt>
                <c:pt idx="2">
                  <c:v>337866181</c:v>
                </c:pt>
                <c:pt idx="3">
                  <c:v>222246150</c:v>
                </c:pt>
                <c:pt idx="4">
                  <c:v>284745212</c:v>
                </c:pt>
                <c:pt idx="5">
                  <c:v>463816936</c:v>
                </c:pt>
                <c:pt idx="6">
                  <c:v>340138400</c:v>
                </c:pt>
                <c:pt idx="7">
                  <c:v>423977588</c:v>
                </c:pt>
                <c:pt idx="8">
                  <c:v>290462798</c:v>
                </c:pt>
                <c:pt idx="9">
                  <c:v>448425287</c:v>
                </c:pt>
                <c:pt idx="10">
                  <c:v>256319394</c:v>
                </c:pt>
                <c:pt idx="11">
                  <c:v>262431101</c:v>
                </c:pt>
              </c:numCache>
            </c:numRef>
          </c:val>
        </c:ser>
        <c:ser>
          <c:idx val="2"/>
          <c:order val="2"/>
          <c:tx>
            <c:strRef>
              <c:f>Plan1!$E$67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Plan1!$B$68:$B$79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Plan1!$E$68:$E$79</c:f>
              <c:numCache>
                <c:formatCode>_(* #,##0_);_(* \(#,##0\);_(* "-"??_);_(@_)</c:formatCode>
                <c:ptCount val="12"/>
                <c:pt idx="0">
                  <c:v>162625385</c:v>
                </c:pt>
                <c:pt idx="1">
                  <c:v>210621960</c:v>
                </c:pt>
                <c:pt idx="2">
                  <c:v>219831794</c:v>
                </c:pt>
                <c:pt idx="3">
                  <c:v>326273424</c:v>
                </c:pt>
                <c:pt idx="4">
                  <c:v>404465186</c:v>
                </c:pt>
                <c:pt idx="5">
                  <c:v>205576218</c:v>
                </c:pt>
                <c:pt idx="6">
                  <c:v>277326035</c:v>
                </c:pt>
                <c:pt idx="7">
                  <c:v>219213839</c:v>
                </c:pt>
                <c:pt idx="8">
                  <c:v>344407372</c:v>
                </c:pt>
                <c:pt idx="9">
                  <c:v>355854191</c:v>
                </c:pt>
                <c:pt idx="10">
                  <c:v>354366611</c:v>
                </c:pt>
                <c:pt idx="11">
                  <c:v>337439925</c:v>
                </c:pt>
              </c:numCache>
            </c:numRef>
          </c:val>
        </c:ser>
        <c:ser>
          <c:idx val="3"/>
          <c:order val="3"/>
          <c:tx>
            <c:strRef>
              <c:f>Plan1!$F$67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Plan1!$B$68:$B$79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Plan1!$F$68:$F$79</c:f>
              <c:numCache>
                <c:formatCode>_(* #,##0_);_(* \(#,##0\);_(* "-"??_);_(@_)</c:formatCode>
                <c:ptCount val="12"/>
                <c:pt idx="0">
                  <c:v>317694036</c:v>
                </c:pt>
                <c:pt idx="1">
                  <c:v>360626059</c:v>
                </c:pt>
                <c:pt idx="2">
                  <c:v>328897815</c:v>
                </c:pt>
                <c:pt idx="3">
                  <c:v>400320942</c:v>
                </c:pt>
                <c:pt idx="4">
                  <c:v>167194269</c:v>
                </c:pt>
                <c:pt idx="5">
                  <c:v>247080158</c:v>
                </c:pt>
                <c:pt idx="6">
                  <c:v>261244558</c:v>
                </c:pt>
                <c:pt idx="7">
                  <c:v>326008332</c:v>
                </c:pt>
                <c:pt idx="8">
                  <c:v>392975513</c:v>
                </c:pt>
                <c:pt idx="9">
                  <c:v>444151123</c:v>
                </c:pt>
                <c:pt idx="10">
                  <c:v>372356545</c:v>
                </c:pt>
                <c:pt idx="11">
                  <c:v>201563567</c:v>
                </c:pt>
              </c:numCache>
            </c:numRef>
          </c:val>
        </c:ser>
        <c:ser>
          <c:idx val="4"/>
          <c:order val="4"/>
          <c:tx>
            <c:strRef>
              <c:f>Plan1!$G$67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Plan1!$B$68:$B$79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Plan1!$G$68:$G$79</c:f>
              <c:numCache>
                <c:formatCode>_(* #,##0_);_(* \(#,##0\);_(* "-"??_);_(@_)</c:formatCode>
                <c:ptCount val="12"/>
                <c:pt idx="0">
                  <c:v>444599401</c:v>
                </c:pt>
                <c:pt idx="1">
                  <c:v>302317061</c:v>
                </c:pt>
                <c:pt idx="2">
                  <c:v>448591851</c:v>
                </c:pt>
                <c:pt idx="3">
                  <c:v>623242349</c:v>
                </c:pt>
                <c:pt idx="4">
                  <c:v>696658122</c:v>
                </c:pt>
                <c:pt idx="5">
                  <c:v>634790720</c:v>
                </c:pt>
                <c:pt idx="6">
                  <c:v>615900908</c:v>
                </c:pt>
                <c:pt idx="7">
                  <c:v>616693956</c:v>
                </c:pt>
                <c:pt idx="8">
                  <c:v>509211552</c:v>
                </c:pt>
                <c:pt idx="9">
                  <c:v>640174859</c:v>
                </c:pt>
                <c:pt idx="10">
                  <c:v>561849014</c:v>
                </c:pt>
                <c:pt idx="11">
                  <c:v>649525220</c:v>
                </c:pt>
              </c:numCache>
            </c:numRef>
          </c:val>
        </c:ser>
        <c:ser>
          <c:idx val="5"/>
          <c:order val="5"/>
          <c:tx>
            <c:strRef>
              <c:f>Plan1!$H$67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Plan1!$B$68:$B$79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Plan1!$H$68:$H$79</c:f>
              <c:numCache>
                <c:formatCode>_(* #,##0_);_(* \(#,##0\);_(* "-"??_);_(@_)</c:formatCode>
                <c:ptCount val="12"/>
                <c:pt idx="0">
                  <c:v>545066012</c:v>
                </c:pt>
                <c:pt idx="1">
                  <c:v>645668644</c:v>
                </c:pt>
                <c:pt idx="2">
                  <c:v>547541989</c:v>
                </c:pt>
                <c:pt idx="3">
                  <c:v>405181619</c:v>
                </c:pt>
                <c:pt idx="4">
                  <c:v>841942889</c:v>
                </c:pt>
                <c:pt idx="5">
                  <c:v>429885244</c:v>
                </c:pt>
                <c:pt idx="6">
                  <c:v>628159814</c:v>
                </c:pt>
                <c:pt idx="7">
                  <c:v>870458829</c:v>
                </c:pt>
                <c:pt idx="8">
                  <c:v>537163205</c:v>
                </c:pt>
                <c:pt idx="9">
                  <c:v>643372052</c:v>
                </c:pt>
                <c:pt idx="10">
                  <c:v>727727774</c:v>
                </c:pt>
                <c:pt idx="11">
                  <c:v>826272696</c:v>
                </c:pt>
              </c:numCache>
            </c:numRef>
          </c:val>
        </c:ser>
        <c:ser>
          <c:idx val="6"/>
          <c:order val="6"/>
          <c:tx>
            <c:strRef>
              <c:f>Plan1!$I$67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Plan1!$B$68:$B$79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Plan1!$I$68:$I$79</c:f>
              <c:numCache>
                <c:formatCode>_(* #,##0_);_(* \(#,##0\);_(* "-"??_);_(@_)</c:formatCode>
                <c:ptCount val="12"/>
                <c:pt idx="0">
                  <c:v>461806420</c:v>
                </c:pt>
                <c:pt idx="1">
                  <c:v>611746491</c:v>
                </c:pt>
                <c:pt idx="2">
                  <c:v>901686256</c:v>
                </c:pt>
                <c:pt idx="3">
                  <c:v>723442757</c:v>
                </c:pt>
                <c:pt idx="4">
                  <c:v>889655485</c:v>
                </c:pt>
                <c:pt idx="5">
                  <c:v>783113799</c:v>
                </c:pt>
                <c:pt idx="6">
                  <c:v>689305175</c:v>
                </c:pt>
                <c:pt idx="7">
                  <c:v>1271029059</c:v>
                </c:pt>
                <c:pt idx="8">
                  <c:v>644900149</c:v>
                </c:pt>
                <c:pt idx="9">
                  <c:v>771930122</c:v>
                </c:pt>
                <c:pt idx="10">
                  <c:v>1004485651</c:v>
                </c:pt>
                <c:pt idx="11">
                  <c:v>334904856</c:v>
                </c:pt>
              </c:numCache>
            </c:numRef>
          </c:val>
        </c:ser>
        <c:ser>
          <c:idx val="7"/>
          <c:order val="7"/>
          <c:tx>
            <c:strRef>
              <c:f>Plan1!$J$67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Plan1!$B$68:$B$79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Plan1!$J$68:$J$79</c:f>
              <c:numCache>
                <c:formatCode>_(* #,##0_);_(* \(#,##0\);_(* "-"??_);_(@_)</c:formatCode>
                <c:ptCount val="12"/>
                <c:pt idx="0">
                  <c:v>914161052</c:v>
                </c:pt>
                <c:pt idx="1">
                  <c:v>644148803</c:v>
                </c:pt>
                <c:pt idx="2">
                  <c:v>953878496</c:v>
                </c:pt>
                <c:pt idx="3">
                  <c:v>741118050</c:v>
                </c:pt>
                <c:pt idx="4">
                  <c:v>858937900</c:v>
                </c:pt>
                <c:pt idx="5">
                  <c:v>738921510</c:v>
                </c:pt>
                <c:pt idx="6">
                  <c:v>1279594934</c:v>
                </c:pt>
                <c:pt idx="7">
                  <c:v>848269267</c:v>
                </c:pt>
                <c:pt idx="8">
                  <c:v>1052030332</c:v>
                </c:pt>
                <c:pt idx="9">
                  <c:v>1438669089</c:v>
                </c:pt>
                <c:pt idx="10">
                  <c:v>1307050922</c:v>
                </c:pt>
                <c:pt idx="11">
                  <c:v>1197234885</c:v>
                </c:pt>
              </c:numCache>
            </c:numRef>
          </c:val>
        </c:ser>
        <c:ser>
          <c:idx val="8"/>
          <c:order val="8"/>
          <c:tx>
            <c:v>2008</c:v>
          </c:tx>
          <c:cat>
            <c:strRef>
              <c:f>Plan1!$B$68:$B$79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Plan1!$K$68:$K$79</c:f>
              <c:numCache>
                <c:formatCode>_(* #,##0_);_(* \(#,##0\);_(* "-"??_);_(@_)</c:formatCode>
                <c:ptCount val="12"/>
                <c:pt idx="0">
                  <c:v>966387546</c:v>
                </c:pt>
                <c:pt idx="1">
                  <c:v>1065393959</c:v>
                </c:pt>
                <c:pt idx="2">
                  <c:v>1137076230</c:v>
                </c:pt>
                <c:pt idx="3">
                  <c:v>1145705946</c:v>
                </c:pt>
                <c:pt idx="4">
                  <c:v>1786731744</c:v>
                </c:pt>
                <c:pt idx="5">
                  <c:v>2156138127</c:v>
                </c:pt>
                <c:pt idx="6">
                  <c:v>2056163188</c:v>
                </c:pt>
                <c:pt idx="7">
                  <c:v>2003484147</c:v>
                </c:pt>
                <c:pt idx="8">
                  <c:v>1349440124</c:v>
                </c:pt>
                <c:pt idx="9">
                  <c:v>1457961178</c:v>
                </c:pt>
                <c:pt idx="10">
                  <c:v>653372237</c:v>
                </c:pt>
                <c:pt idx="11">
                  <c:v>794700155</c:v>
                </c:pt>
              </c:numCache>
            </c:numRef>
          </c:val>
        </c:ser>
        <c:ser>
          <c:idx val="9"/>
          <c:order val="9"/>
          <c:tx>
            <c:strRef>
              <c:f>Plan1!$L$67</c:f>
              <c:strCache>
                <c:ptCount val="1"/>
                <c:pt idx="0">
                  <c:v>2009</c:v>
                </c:pt>
              </c:strCache>
            </c:strRef>
          </c:tx>
          <c:cat>
            <c:strRef>
              <c:f>Plan1!$B$68:$B$79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Plan1!$L$68:$L$79</c:f>
              <c:numCache>
                <c:formatCode>_(* #,##0_);_(* \(#,##0\);_(* "-"??_);_(@_)</c:formatCode>
                <c:ptCount val="12"/>
                <c:pt idx="0">
                  <c:v>504513911</c:v>
                </c:pt>
                <c:pt idx="1">
                  <c:v>560935492</c:v>
                </c:pt>
                <c:pt idx="2">
                  <c:v>538287194</c:v>
                </c:pt>
                <c:pt idx="3">
                  <c:v>562068211</c:v>
                </c:pt>
                <c:pt idx="4">
                  <c:v>731851131</c:v>
                </c:pt>
                <c:pt idx="5">
                  <c:v>833892016</c:v>
                </c:pt>
                <c:pt idx="6">
                  <c:v>946402496</c:v>
                </c:pt>
                <c:pt idx="7">
                  <c:v>650099374</c:v>
                </c:pt>
                <c:pt idx="8">
                  <c:v>1173716964</c:v>
                </c:pt>
                <c:pt idx="9">
                  <c:v>888941834</c:v>
                </c:pt>
                <c:pt idx="10">
                  <c:v>823071332</c:v>
                </c:pt>
                <c:pt idx="11">
                  <c:v>991708411</c:v>
                </c:pt>
              </c:numCache>
            </c:numRef>
          </c:val>
        </c:ser>
        <c:ser>
          <c:idx val="10"/>
          <c:order val="10"/>
          <c:tx>
            <c:v>2010</c:v>
          </c:tx>
          <c:cat>
            <c:strRef>
              <c:f>Plan1!$B$68:$B$79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Plan1!$M$68:$M$79</c:f>
              <c:numCache>
                <c:formatCode>_(* #,##0_);_(* \(#,##0\);_(* "-"??_);_(@_)</c:formatCode>
                <c:ptCount val="12"/>
                <c:pt idx="0">
                  <c:v>630485721</c:v>
                </c:pt>
                <c:pt idx="1">
                  <c:v>901503799</c:v>
                </c:pt>
                <c:pt idx="2">
                  <c:v>874665254</c:v>
                </c:pt>
                <c:pt idx="3">
                  <c:v>1007200490</c:v>
                </c:pt>
                <c:pt idx="4">
                  <c:v>848538859</c:v>
                </c:pt>
                <c:pt idx="5">
                  <c:v>939907378</c:v>
                </c:pt>
                <c:pt idx="6">
                  <c:v>1117568866</c:v>
                </c:pt>
                <c:pt idx="7">
                  <c:v>561547215</c:v>
                </c:pt>
                <c:pt idx="8">
                  <c:v>888895380</c:v>
                </c:pt>
                <c:pt idx="9">
                  <c:v>675585348</c:v>
                </c:pt>
                <c:pt idx="10">
                  <c:v>874878727</c:v>
                </c:pt>
                <c:pt idx="11">
                  <c:v>775761516</c:v>
                </c:pt>
              </c:numCache>
            </c:numRef>
          </c:val>
        </c:ser>
        <c:ser>
          <c:idx val="11"/>
          <c:order val="11"/>
          <c:tx>
            <c:v>2011</c:v>
          </c:tx>
          <c:cat>
            <c:strRef>
              <c:f>Plan1!$B$68:$B$79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Plan1!$N$68:$N$79</c:f>
              <c:numCache>
                <c:formatCode>_(* #,##0_);_(* \(#,##0\);_(* "-"??_);_(@_)</c:formatCode>
                <c:ptCount val="12"/>
                <c:pt idx="0">
                  <c:v>640508832</c:v>
                </c:pt>
                <c:pt idx="1">
                  <c:v>1150523952</c:v>
                </c:pt>
                <c:pt idx="2">
                  <c:v>1335650071</c:v>
                </c:pt>
                <c:pt idx="3">
                  <c:v>1634152678</c:v>
                </c:pt>
                <c:pt idx="4">
                  <c:v>1460130768</c:v>
                </c:pt>
                <c:pt idx="5">
                  <c:v>1321038591</c:v>
                </c:pt>
                <c:pt idx="6">
                  <c:v>801771994</c:v>
                </c:pt>
                <c:pt idx="7">
                  <c:v>1058322410</c:v>
                </c:pt>
                <c:pt idx="8">
                  <c:v>1089476664</c:v>
                </c:pt>
                <c:pt idx="9">
                  <c:v>1392620668</c:v>
                </c:pt>
                <c:pt idx="10">
                  <c:v>1335371101</c:v>
                </c:pt>
                <c:pt idx="11">
                  <c:v>932238300</c:v>
                </c:pt>
              </c:numCache>
            </c:numRef>
          </c:val>
        </c:ser>
        <c:ser>
          <c:idx val="12"/>
          <c:order val="12"/>
          <c:tx>
            <c:strRef>
              <c:f>Plan1!$O$67</c:f>
              <c:strCache>
                <c:ptCount val="1"/>
                <c:pt idx="0">
                  <c:v>2012</c:v>
                </c:pt>
              </c:strCache>
            </c:strRef>
          </c:tx>
          <c:cat>
            <c:strRef>
              <c:f>Plan1!$B$68:$B$79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Plan1!$O$68:$O$79</c:f>
              <c:numCache>
                <c:formatCode>_(* #,##0_);_(* \(#,##0\);_(* "-"??_);_(@_)</c:formatCode>
                <c:ptCount val="12"/>
                <c:pt idx="0">
                  <c:v>1118909736</c:v>
                </c:pt>
                <c:pt idx="1">
                  <c:v>730127399</c:v>
                </c:pt>
                <c:pt idx="2">
                  <c:v>1122551552</c:v>
                </c:pt>
                <c:pt idx="3">
                  <c:v>1643874628</c:v>
                </c:pt>
                <c:pt idx="4">
                  <c:v>1225097942</c:v>
                </c:pt>
                <c:pt idx="5">
                  <c:v>1664015742</c:v>
                </c:pt>
                <c:pt idx="6">
                  <c:v>1235122745</c:v>
                </c:pt>
                <c:pt idx="7">
                  <c:v>462050429</c:v>
                </c:pt>
                <c:pt idx="8">
                  <c:v>998017992</c:v>
                </c:pt>
                <c:pt idx="9">
                  <c:v>418055242</c:v>
                </c:pt>
                <c:pt idx="10">
                  <c:v>1567014194</c:v>
                </c:pt>
                <c:pt idx="11">
                  <c:v>1263639770</c:v>
                </c:pt>
              </c:numCache>
            </c:numRef>
          </c:val>
        </c:ser>
        <c:ser>
          <c:idx val="13"/>
          <c:order val="13"/>
          <c:tx>
            <c:strRef>
              <c:f>Plan1!$P$67</c:f>
              <c:strCache>
                <c:ptCount val="1"/>
                <c:pt idx="0">
                  <c:v>2013</c:v>
                </c:pt>
              </c:strCache>
            </c:strRef>
          </c:tx>
          <c:val>
            <c:numRef>
              <c:f>Plan1!$P$68:$P$79</c:f>
              <c:numCache>
                <c:formatCode>_(* #,##0_);_(* \(#,##0\);_(* "-"??_);_(@_)</c:formatCode>
                <c:ptCount val="12"/>
                <c:pt idx="0">
                  <c:v>1220020142</c:v>
                </c:pt>
                <c:pt idx="1">
                  <c:v>1122987868</c:v>
                </c:pt>
                <c:pt idx="2">
                  <c:v>1267772303</c:v>
                </c:pt>
                <c:pt idx="3">
                  <c:v>1406353586</c:v>
                </c:pt>
                <c:pt idx="4">
                  <c:v>1439387300</c:v>
                </c:pt>
                <c:pt idx="5">
                  <c:v>971222564</c:v>
                </c:pt>
                <c:pt idx="6">
                  <c:v>3144117294</c:v>
                </c:pt>
                <c:pt idx="7">
                  <c:v>708375962</c:v>
                </c:pt>
                <c:pt idx="8">
                  <c:v>883859473</c:v>
                </c:pt>
                <c:pt idx="9">
                  <c:v>1925983963</c:v>
                </c:pt>
                <c:pt idx="10">
                  <c:v>988490968</c:v>
                </c:pt>
                <c:pt idx="11">
                  <c:v>1384731474</c:v>
                </c:pt>
              </c:numCache>
            </c:numRef>
          </c:val>
        </c:ser>
        <c:ser>
          <c:idx val="14"/>
          <c:order val="14"/>
          <c:tx>
            <c:v>2014</c:v>
          </c:tx>
          <c:val>
            <c:numRef>
              <c:f>Plan1!$Q$68:$Q$79</c:f>
              <c:numCache>
                <c:formatCode>_(* #,##0_);_(* \(#,##0\);_(* "-"??_);_(@_)</c:formatCode>
                <c:ptCount val="12"/>
                <c:pt idx="0">
                  <c:v>1098324319</c:v>
                </c:pt>
                <c:pt idx="1">
                  <c:v>1616699049</c:v>
                </c:pt>
                <c:pt idx="2">
                  <c:v>809150401</c:v>
                </c:pt>
                <c:pt idx="3">
                  <c:v>1261020979</c:v>
                </c:pt>
                <c:pt idx="4">
                  <c:v>1096436445</c:v>
                </c:pt>
                <c:pt idx="5">
                  <c:v>1366113327</c:v>
                </c:pt>
                <c:pt idx="6">
                  <c:v>1892551873</c:v>
                </c:pt>
                <c:pt idx="7">
                  <c:v>1152543880</c:v>
                </c:pt>
                <c:pt idx="8">
                  <c:v>2031123080</c:v>
                </c:pt>
                <c:pt idx="9">
                  <c:v>972343916</c:v>
                </c:pt>
                <c:pt idx="10">
                  <c:v>1291663525</c:v>
                </c:pt>
                <c:pt idx="11">
                  <c:v>1285964678</c:v>
                </c:pt>
              </c:numCache>
            </c:numRef>
          </c:val>
        </c:ser>
        <c:ser>
          <c:idx val="15"/>
          <c:order val="15"/>
          <c:tx>
            <c:strRef>
              <c:f>Plan1!$R$67</c:f>
              <c:strCache>
                <c:ptCount val="1"/>
                <c:pt idx="0">
                  <c:v>2015</c:v>
                </c:pt>
              </c:strCache>
            </c:strRef>
          </c:tx>
          <c:val>
            <c:numRef>
              <c:f>Plan1!$R$68:$R$79</c:f>
              <c:numCache>
                <c:formatCode>_(* #,##0_);_(* \(#,##0\);_(* "-"??_);_(@_)</c:formatCode>
                <c:ptCount val="12"/>
                <c:pt idx="0">
                  <c:v>189920026</c:v>
                </c:pt>
                <c:pt idx="1">
                  <c:v>893358086</c:v>
                </c:pt>
                <c:pt idx="2">
                  <c:v>544153025</c:v>
                </c:pt>
                <c:pt idx="3">
                  <c:v>357677096</c:v>
                </c:pt>
                <c:pt idx="4">
                  <c:v>399557874</c:v>
                </c:pt>
                <c:pt idx="5">
                  <c:v>745218754</c:v>
                </c:pt>
                <c:pt idx="6">
                  <c:v>545401463</c:v>
                </c:pt>
                <c:pt idx="7">
                  <c:v>523967695</c:v>
                </c:pt>
                <c:pt idx="8">
                  <c:v>588415321</c:v>
                </c:pt>
                <c:pt idx="9">
                  <c:v>1344407130</c:v>
                </c:pt>
                <c:pt idx="10">
                  <c:v>680414674</c:v>
                </c:pt>
                <c:pt idx="11">
                  <c:v>568353116</c:v>
                </c:pt>
              </c:numCache>
            </c:numRef>
          </c:val>
        </c:ser>
        <c:ser>
          <c:idx val="16"/>
          <c:order val="16"/>
          <c:tx>
            <c:strRef>
              <c:f>Plan1!$S$67</c:f>
              <c:strCache>
                <c:ptCount val="1"/>
                <c:pt idx="0">
                  <c:v>2016</c:v>
                </c:pt>
              </c:strCache>
            </c:strRef>
          </c:tx>
          <c:val>
            <c:numRef>
              <c:f>Plan1!$S$68:$S$79</c:f>
              <c:numCache>
                <c:formatCode>_(* #,##0_);_(* \(#,##0\);_(* "-"??_);_(@_)</c:formatCode>
                <c:ptCount val="12"/>
                <c:pt idx="0">
                  <c:v>232367530</c:v>
                </c:pt>
                <c:pt idx="1">
                  <c:v>375823862</c:v>
                </c:pt>
                <c:pt idx="2">
                  <c:v>277105349</c:v>
                </c:pt>
                <c:pt idx="3">
                  <c:v>192239757</c:v>
                </c:pt>
                <c:pt idx="4">
                  <c:v>228591881</c:v>
                </c:pt>
                <c:pt idx="5">
                  <c:v>353718940</c:v>
                </c:pt>
                <c:pt idx="6">
                  <c:v>210825086</c:v>
                </c:pt>
                <c:pt idx="7">
                  <c:v>175033942</c:v>
                </c:pt>
                <c:pt idx="8">
                  <c:v>220380927</c:v>
                </c:pt>
              </c:numCache>
            </c:numRef>
          </c:val>
        </c:ser>
        <c:axId val="146459264"/>
        <c:axId val="146465536"/>
      </c:barChart>
      <c:catAx>
        <c:axId val="1464592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Mês</a:t>
                </a:r>
              </a:p>
            </c:rich>
          </c:tx>
          <c:layout>
            <c:manualLayout>
              <c:xMode val="edge"/>
              <c:yMode val="edge"/>
              <c:x val="0.53043481452930275"/>
              <c:y val="0.876866233826034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46465536"/>
        <c:crosses val="autoZero"/>
        <c:auto val="1"/>
        <c:lblAlgn val="ctr"/>
        <c:lblOffset val="100"/>
        <c:tickLblSkip val="1"/>
        <c:tickMarkSkip val="1"/>
      </c:catAx>
      <c:valAx>
        <c:axId val="14646553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US$ FOB</a:t>
                </a:r>
              </a:p>
            </c:rich>
          </c:tx>
          <c:layout>
            <c:manualLayout>
              <c:xMode val="edge"/>
              <c:yMode val="edge"/>
              <c:x val="8.6956481838371628E-3"/>
              <c:y val="0.41417949072155458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464592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24812262540608987"/>
          <c:y val="6.7632545931758534E-2"/>
          <c:w val="0.5031929196281989"/>
          <c:h val="6.808787405373853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1464" footer="0.49212598500001464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4086956521739141"/>
          <c:y val="0.11031532857458239"/>
          <c:w val="0.83826086956521739"/>
          <c:h val="0.61561336375009212"/>
        </c:manualLayout>
      </c:layout>
      <c:barChart>
        <c:barDir val="col"/>
        <c:grouping val="clustered"/>
        <c:ser>
          <c:idx val="0"/>
          <c:order val="0"/>
          <c:tx>
            <c:strRef>
              <c:f>Plan1!$C$99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Plan1!$B$100:$B$111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Plan1!$C$100:$C$111</c:f>
              <c:numCache>
                <c:formatCode>_-* #,##0.00_-;\-* #,##0.00_-;_-* "-"??_-;_-@_-</c:formatCode>
                <c:ptCount val="12"/>
                <c:pt idx="0">
                  <c:v>168.67359511989056</c:v>
                </c:pt>
                <c:pt idx="1">
                  <c:v>175.40471933838097</c:v>
                </c:pt>
                <c:pt idx="2">
                  <c:v>187.55322664854478</c:v>
                </c:pt>
                <c:pt idx="3">
                  <c:v>188.35333436681287</c:v>
                </c:pt>
                <c:pt idx="4">
                  <c:v>158.17886567639169</c:v>
                </c:pt>
                <c:pt idx="5">
                  <c:v>181.49054134286743</c:v>
                </c:pt>
                <c:pt idx="6">
                  <c:v>193.58639962817816</c:v>
                </c:pt>
                <c:pt idx="7">
                  <c:v>188.78146084573575</c:v>
                </c:pt>
                <c:pt idx="8">
                  <c:v>190.02401472973011</c:v>
                </c:pt>
                <c:pt idx="9">
                  <c:v>208.64687891007591</c:v>
                </c:pt>
                <c:pt idx="10">
                  <c:v>200.35510500294461</c:v>
                </c:pt>
                <c:pt idx="11">
                  <c:v>202.12333845635251</c:v>
                </c:pt>
              </c:numCache>
            </c:numRef>
          </c:val>
        </c:ser>
        <c:ser>
          <c:idx val="1"/>
          <c:order val="1"/>
          <c:tx>
            <c:strRef>
              <c:f>Plan1!$D$99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Plan1!$B$100:$B$111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Plan1!$D$100:$D$111</c:f>
              <c:numCache>
                <c:formatCode>_-* #,##0.00_-;\-* #,##0.00_-;_-* "-"??_-;_-@_-</c:formatCode>
                <c:ptCount val="12"/>
                <c:pt idx="0">
                  <c:v>169.67499742742652</c:v>
                </c:pt>
                <c:pt idx="1">
                  <c:v>176.64275724905775</c:v>
                </c:pt>
                <c:pt idx="2">
                  <c:v>184.83066046817547</c:v>
                </c:pt>
                <c:pt idx="3">
                  <c:v>156.52600387524805</c:v>
                </c:pt>
                <c:pt idx="4">
                  <c:v>173.1171381812803</c:v>
                </c:pt>
                <c:pt idx="5">
                  <c:v>173.58804384191873</c:v>
                </c:pt>
                <c:pt idx="6">
                  <c:v>180.50065646854677</c:v>
                </c:pt>
                <c:pt idx="7">
                  <c:v>164.09066740750822</c:v>
                </c:pt>
                <c:pt idx="8">
                  <c:v>158.63916540862397</c:v>
                </c:pt>
                <c:pt idx="9">
                  <c:v>168.80213194646694</c:v>
                </c:pt>
                <c:pt idx="10">
                  <c:v>135.34646561255451</c:v>
                </c:pt>
                <c:pt idx="11">
                  <c:v>126.16194931217093</c:v>
                </c:pt>
              </c:numCache>
            </c:numRef>
          </c:val>
        </c:ser>
        <c:ser>
          <c:idx val="2"/>
          <c:order val="2"/>
          <c:tx>
            <c:strRef>
              <c:f>Plan1!$E$99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Plan1!$B$100:$B$111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Plan1!$E$100:$E$111</c:f>
              <c:numCache>
                <c:formatCode>_-* #,##0.00_-;\-* #,##0.00_-;_-* "-"??_-;_-@_-</c:formatCode>
                <c:ptCount val="12"/>
                <c:pt idx="0">
                  <c:v>103.89434718196478</c:v>
                </c:pt>
                <c:pt idx="1">
                  <c:v>116.77324060461702</c:v>
                </c:pt>
                <c:pt idx="2">
                  <c:v>125.75251482267498</c:v>
                </c:pt>
                <c:pt idx="3">
                  <c:v>152.21005240964666</c:v>
                </c:pt>
                <c:pt idx="4">
                  <c:v>166.62906362492981</c:v>
                </c:pt>
                <c:pt idx="5">
                  <c:v>162.16346872364753</c:v>
                </c:pt>
                <c:pt idx="6">
                  <c:v>158.33517444882281</c:v>
                </c:pt>
                <c:pt idx="7">
                  <c:v>168.7968197825094</c:v>
                </c:pt>
                <c:pt idx="8">
                  <c:v>167.00267860661228</c:v>
                </c:pt>
                <c:pt idx="9">
                  <c:v>178.3693300253594</c:v>
                </c:pt>
                <c:pt idx="10">
                  <c:v>184.94460300282054</c:v>
                </c:pt>
                <c:pt idx="11">
                  <c:v>162.52206813704868</c:v>
                </c:pt>
              </c:numCache>
            </c:numRef>
          </c:val>
        </c:ser>
        <c:ser>
          <c:idx val="3"/>
          <c:order val="3"/>
          <c:tx>
            <c:strRef>
              <c:f>Plan1!$F$99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Plan1!$B$100:$B$111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Plan1!$F$100:$F$111</c:f>
              <c:numCache>
                <c:formatCode>_-* #,##0.00_-;\-* #,##0.00_-;_-* "-"??_-;_-@_-</c:formatCode>
                <c:ptCount val="12"/>
                <c:pt idx="0">
                  <c:v>195.58539204573972</c:v>
                </c:pt>
                <c:pt idx="1">
                  <c:v>206.76654900876991</c:v>
                </c:pt>
                <c:pt idx="2">
                  <c:v>219.93310306258792</c:v>
                </c:pt>
                <c:pt idx="3">
                  <c:v>197.08367338716093</c:v>
                </c:pt>
                <c:pt idx="4">
                  <c:v>174.96260519478693</c:v>
                </c:pt>
                <c:pt idx="5">
                  <c:v>162.47033222259057</c:v>
                </c:pt>
                <c:pt idx="6">
                  <c:v>186.71679107780494</c:v>
                </c:pt>
                <c:pt idx="7">
                  <c:v>192.378555214578</c:v>
                </c:pt>
                <c:pt idx="8">
                  <c:v>188.43124899257126</c:v>
                </c:pt>
                <c:pt idx="9">
                  <c:v>186.78699290350426</c:v>
                </c:pt>
                <c:pt idx="10">
                  <c:v>186.30193810759701</c:v>
                </c:pt>
                <c:pt idx="11">
                  <c:v>195.46588566810905</c:v>
                </c:pt>
              </c:numCache>
            </c:numRef>
          </c:val>
        </c:ser>
        <c:ser>
          <c:idx val="4"/>
          <c:order val="4"/>
          <c:tx>
            <c:strRef>
              <c:f>Plan1!$G$99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Plan1!$B$100:$B$111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Plan1!$G$100:$G$111</c:f>
              <c:numCache>
                <c:formatCode>_-* #,##0.00_-;\-* #,##0.00_-;_-* "-"??_-;_-@_-</c:formatCode>
                <c:ptCount val="12"/>
                <c:pt idx="0">
                  <c:v>205.64482469487649</c:v>
                </c:pt>
                <c:pt idx="1">
                  <c:v>211.4520617547908</c:v>
                </c:pt>
                <c:pt idx="2">
                  <c:v>214.03759986316857</c:v>
                </c:pt>
                <c:pt idx="3">
                  <c:v>227.67155721667902</c:v>
                </c:pt>
                <c:pt idx="4">
                  <c:v>228.39051671815372</c:v>
                </c:pt>
                <c:pt idx="5">
                  <c:v>254.81018076662042</c:v>
                </c:pt>
                <c:pt idx="6">
                  <c:v>241.98777464729466</c:v>
                </c:pt>
                <c:pt idx="7">
                  <c:v>265.7763662489308</c:v>
                </c:pt>
                <c:pt idx="8">
                  <c:v>272.88049013778181</c:v>
                </c:pt>
                <c:pt idx="9">
                  <c:v>293.56690029935612</c:v>
                </c:pt>
                <c:pt idx="10">
                  <c:v>303.76802986655338</c:v>
                </c:pt>
                <c:pt idx="11">
                  <c:v>297.3737482762798</c:v>
                </c:pt>
              </c:numCache>
            </c:numRef>
          </c:val>
        </c:ser>
        <c:ser>
          <c:idx val="5"/>
          <c:order val="5"/>
          <c:tx>
            <c:strRef>
              <c:f>Plan1!$H$99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Plan1!$B$100:$B$111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Plan1!$H$100:$H$111</c:f>
              <c:numCache>
                <c:formatCode>_-* #,##0.00_-;\-* #,##0.00_-;_-* "-"??_-;_-@_-</c:formatCode>
                <c:ptCount val="12"/>
                <c:pt idx="0">
                  <c:v>262.71556285838875</c:v>
                </c:pt>
                <c:pt idx="1">
                  <c:v>274.22201964712622</c:v>
                </c:pt>
                <c:pt idx="2">
                  <c:v>309.93133578212996</c:v>
                </c:pt>
                <c:pt idx="3">
                  <c:v>323.13466024560921</c:v>
                </c:pt>
                <c:pt idx="4">
                  <c:v>338.82912492689707</c:v>
                </c:pt>
                <c:pt idx="5">
                  <c:v>335.19115874212855</c:v>
                </c:pt>
                <c:pt idx="6">
                  <c:v>350.40117089785014</c:v>
                </c:pt>
                <c:pt idx="7">
                  <c:v>390.75493608011908</c:v>
                </c:pt>
                <c:pt idx="8">
                  <c:v>418.46059643967385</c:v>
                </c:pt>
                <c:pt idx="9">
                  <c:v>419.11405683352666</c:v>
                </c:pt>
                <c:pt idx="10">
                  <c:v>393.22870613409174</c:v>
                </c:pt>
                <c:pt idx="11">
                  <c:v>399.7038871726362</c:v>
                </c:pt>
              </c:numCache>
            </c:numRef>
          </c:val>
        </c:ser>
        <c:ser>
          <c:idx val="6"/>
          <c:order val="6"/>
          <c:tx>
            <c:strRef>
              <c:f>Plan1!$I$99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Plan1!$B$100:$B$111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Plan1!$I$100:$I$111</c:f>
              <c:numCache>
                <c:formatCode>_-* #,##0.00_-;\-* #,##0.00_-;_-* "-"??_-;_-@_-</c:formatCode>
                <c:ptCount val="12"/>
                <c:pt idx="0">
                  <c:v>398.13081420117663</c:v>
                </c:pt>
                <c:pt idx="1">
                  <c:v>383.91669567058977</c:v>
                </c:pt>
                <c:pt idx="2">
                  <c:v>404.66092113434911</c:v>
                </c:pt>
                <c:pt idx="3">
                  <c:v>422.17851247820761</c:v>
                </c:pt>
                <c:pt idx="4">
                  <c:v>447.32622402234767</c:v>
                </c:pt>
                <c:pt idx="5">
                  <c:v>468.94773650576167</c:v>
                </c:pt>
                <c:pt idx="6">
                  <c:v>464.44214383867848</c:v>
                </c:pt>
                <c:pt idx="7">
                  <c:v>484.40657208735092</c:v>
                </c:pt>
                <c:pt idx="8">
                  <c:v>471.02454654239261</c:v>
                </c:pt>
                <c:pt idx="9">
                  <c:v>429.42039798179218</c:v>
                </c:pt>
                <c:pt idx="10">
                  <c:v>417.57532899218154</c:v>
                </c:pt>
                <c:pt idx="11">
                  <c:v>383.2671836150779</c:v>
                </c:pt>
              </c:numCache>
            </c:numRef>
          </c:val>
        </c:ser>
        <c:ser>
          <c:idx val="7"/>
          <c:order val="7"/>
          <c:tx>
            <c:strRef>
              <c:f>Plan1!$J$99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Plan1!$B$100:$B$111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Plan1!$J$100:$J$111</c:f>
              <c:numCache>
                <c:formatCode>_-* #,##0.00_-;\-* #,##0.00_-;_-* "-"??_-;_-@_-</c:formatCode>
                <c:ptCount val="12"/>
                <c:pt idx="0">
                  <c:v>409.03275078500025</c:v>
                </c:pt>
                <c:pt idx="1">
                  <c:v>384.99543768439901</c:v>
                </c:pt>
                <c:pt idx="2">
                  <c:v>381.26865827447693</c:v>
                </c:pt>
                <c:pt idx="3">
                  <c:v>418.59801032040656</c:v>
                </c:pt>
                <c:pt idx="4">
                  <c:v>435.97869859398986</c:v>
                </c:pt>
                <c:pt idx="5">
                  <c:v>454.22450257807378</c:v>
                </c:pt>
                <c:pt idx="6">
                  <c:v>474.84168137824713</c:v>
                </c:pt>
                <c:pt idx="7">
                  <c:v>488.17392337372877</c:v>
                </c:pt>
                <c:pt idx="8">
                  <c:v>488.37308270246842</c:v>
                </c:pt>
                <c:pt idx="9">
                  <c:v>511.74972282271955</c:v>
                </c:pt>
                <c:pt idx="10">
                  <c:v>586.68518234932571</c:v>
                </c:pt>
                <c:pt idx="11">
                  <c:v>605.6897684069836</c:v>
                </c:pt>
              </c:numCache>
            </c:numRef>
          </c:val>
        </c:ser>
        <c:ser>
          <c:idx val="8"/>
          <c:order val="8"/>
          <c:tx>
            <c:v>2008</c:v>
          </c:tx>
          <c:cat>
            <c:strRef>
              <c:f>Plan1!$B$100:$B$111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Plan1!$K$100:$K$111</c:f>
              <c:numCache>
                <c:formatCode>_-* #,##0.00_-;\-* #,##0.00_-;_-* "-"??_-;_-@_-</c:formatCode>
                <c:ptCount val="12"/>
                <c:pt idx="0">
                  <c:v>615.9266296393007</c:v>
                </c:pt>
                <c:pt idx="1">
                  <c:v>598.24305449687881</c:v>
                </c:pt>
                <c:pt idx="2">
                  <c:v>627.19175678124441</c:v>
                </c:pt>
                <c:pt idx="3">
                  <c:v>699.82250262104208</c:v>
                </c:pt>
                <c:pt idx="4">
                  <c:v>723.98420878840591</c:v>
                </c:pt>
                <c:pt idx="5">
                  <c:v>800.93485485262386</c:v>
                </c:pt>
                <c:pt idx="6">
                  <c:v>887.39150464662737</c:v>
                </c:pt>
                <c:pt idx="7">
                  <c:v>846.31666649038914</c:v>
                </c:pt>
                <c:pt idx="8">
                  <c:v>778.15548818751699</c:v>
                </c:pt>
                <c:pt idx="9">
                  <c:v>688.4903619545438</c:v>
                </c:pt>
                <c:pt idx="10">
                  <c:v>543.65791003073298</c:v>
                </c:pt>
                <c:pt idx="11">
                  <c:v>392.58988568077291</c:v>
                </c:pt>
              </c:numCache>
            </c:numRef>
          </c:val>
        </c:ser>
        <c:ser>
          <c:idx val="9"/>
          <c:order val="9"/>
          <c:tx>
            <c:strRef>
              <c:f>Plan1!$L$99</c:f>
              <c:strCache>
                <c:ptCount val="1"/>
                <c:pt idx="0">
                  <c:v>2009</c:v>
                </c:pt>
              </c:strCache>
            </c:strRef>
          </c:tx>
          <c:cat>
            <c:strRef>
              <c:f>Plan1!$B$100:$B$111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Plan1!$L$100:$L$111</c:f>
              <c:numCache>
                <c:formatCode>_-* #,##0.00_-;\-* #,##0.00_-;_-* "-"??_-;_-@_-</c:formatCode>
                <c:ptCount val="12"/>
                <c:pt idx="0">
                  <c:v>293.97103641539763</c:v>
                </c:pt>
                <c:pt idx="1">
                  <c:v>292.55759404268855</c:v>
                </c:pt>
                <c:pt idx="2">
                  <c:v>307.88467963430099</c:v>
                </c:pt>
                <c:pt idx="3">
                  <c:v>317.32960969216003</c:v>
                </c:pt>
                <c:pt idx="4">
                  <c:v>338.84362627152035</c:v>
                </c:pt>
                <c:pt idx="5">
                  <c:v>412.39805247469195</c:v>
                </c:pt>
                <c:pt idx="6">
                  <c:v>450.08259183308667</c:v>
                </c:pt>
                <c:pt idx="7">
                  <c:v>454.92972093755736</c:v>
                </c:pt>
                <c:pt idx="8">
                  <c:v>479.67479718565045</c:v>
                </c:pt>
                <c:pt idx="9">
                  <c:v>467.44419196666456</c:v>
                </c:pt>
                <c:pt idx="10">
                  <c:v>491.6556729721388</c:v>
                </c:pt>
                <c:pt idx="11">
                  <c:v>514.56226791880124</c:v>
                </c:pt>
              </c:numCache>
            </c:numRef>
          </c:val>
        </c:ser>
        <c:ser>
          <c:idx val="10"/>
          <c:order val="10"/>
          <c:tx>
            <c:v>2010</c:v>
          </c:tx>
          <c:cat>
            <c:strRef>
              <c:f>Plan1!$B$100:$B$111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Plan1!$M$100:$M$111</c:f>
              <c:numCache>
                <c:formatCode>_-* #,##0.00_-;\-* #,##0.00_-;_-* "-"??_-;_-@_-</c:formatCode>
                <c:ptCount val="12"/>
                <c:pt idx="0">
                  <c:v>496.2024276299324</c:v>
                </c:pt>
                <c:pt idx="1">
                  <c:v>509.46118786747172</c:v>
                </c:pt>
                <c:pt idx="2">
                  <c:v>494.08519012444424</c:v>
                </c:pt>
                <c:pt idx="3">
                  <c:v>528.77450675308751</c:v>
                </c:pt>
                <c:pt idx="4">
                  <c:v>537.06279553865875</c:v>
                </c:pt>
                <c:pt idx="5">
                  <c:v>515.77561220697669</c:v>
                </c:pt>
                <c:pt idx="6">
                  <c:v>473.28249234266553</c:v>
                </c:pt>
                <c:pt idx="7">
                  <c:v>522.65989563830431</c:v>
                </c:pt>
                <c:pt idx="8">
                  <c:v>502.61081799984623</c:v>
                </c:pt>
                <c:pt idx="9">
                  <c:v>519.95931365703382</c:v>
                </c:pt>
                <c:pt idx="10">
                  <c:v>535.90490511496512</c:v>
                </c:pt>
                <c:pt idx="11">
                  <c:v>552.16663435453233</c:v>
                </c:pt>
              </c:numCache>
            </c:numRef>
          </c:val>
        </c:ser>
        <c:ser>
          <c:idx val="11"/>
          <c:order val="11"/>
          <c:tx>
            <c:v>2011</c:v>
          </c:tx>
          <c:cat>
            <c:strRef>
              <c:f>Plan1!$B$100:$B$111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Plan1!$N$100:$N$111</c:f>
              <c:numCache>
                <c:formatCode>_-* #,##0.00_-;\-* #,##0.00_-;_-* "-"??_-;_-@_-</c:formatCode>
                <c:ptCount val="12"/>
                <c:pt idx="0">
                  <c:v>625.90740666758586</c:v>
                </c:pt>
                <c:pt idx="1">
                  <c:v>618.09942948058222</c:v>
                </c:pt>
                <c:pt idx="2">
                  <c:v>715.05304324366205</c:v>
                </c:pt>
                <c:pt idx="3">
                  <c:v>754.8631594215351</c:v>
                </c:pt>
                <c:pt idx="4">
                  <c:v>798.5812603984017</c:v>
                </c:pt>
                <c:pt idx="5">
                  <c:v>784.65855638922676</c:v>
                </c:pt>
                <c:pt idx="6">
                  <c:v>781.42752830069151</c:v>
                </c:pt>
                <c:pt idx="7">
                  <c:v>746.94063471143704</c:v>
                </c:pt>
                <c:pt idx="8">
                  <c:v>755.91906254314802</c:v>
                </c:pt>
                <c:pt idx="9">
                  <c:v>721.04693052195137</c:v>
                </c:pt>
                <c:pt idx="10">
                  <c:v>752.22681813675342</c:v>
                </c:pt>
                <c:pt idx="11">
                  <c:v>739.52429567111665</c:v>
                </c:pt>
              </c:numCache>
            </c:numRef>
          </c:val>
        </c:ser>
        <c:ser>
          <c:idx val="12"/>
          <c:order val="12"/>
          <c:tx>
            <c:strRef>
              <c:f>Plan1!$O$99</c:f>
              <c:strCache>
                <c:ptCount val="1"/>
                <c:pt idx="0">
                  <c:v>2012</c:v>
                </c:pt>
              </c:strCache>
            </c:strRef>
          </c:tx>
          <c:cat>
            <c:strRef>
              <c:f>Plan1!$B$100:$B$111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Plan1!$O$100:$O$111</c:f>
              <c:numCache>
                <c:formatCode>_-* #,##0.00_-;\-* #,##0.00_-;_-* "-"??_-;_-@_-</c:formatCode>
                <c:ptCount val="12"/>
                <c:pt idx="0">
                  <c:v>744.60697751025668</c:v>
                </c:pt>
                <c:pt idx="1">
                  <c:v>758.64889978135955</c:v>
                </c:pt>
                <c:pt idx="2">
                  <c:v>819.56090320828321</c:v>
                </c:pt>
                <c:pt idx="3">
                  <c:v>813.56118807787948</c:v>
                </c:pt>
                <c:pt idx="4">
                  <c:v>789.49144112248814</c:v>
                </c:pt>
                <c:pt idx="5">
                  <c:v>734.60257350907159</c:v>
                </c:pt>
                <c:pt idx="6">
                  <c:v>660.65132817931794</c:v>
                </c:pt>
                <c:pt idx="7">
                  <c:v>679.56867292804634</c:v>
                </c:pt>
                <c:pt idx="8">
                  <c:v>694.19681841785632</c:v>
                </c:pt>
                <c:pt idx="9">
                  <c:v>736.99894327714628</c:v>
                </c:pt>
                <c:pt idx="10">
                  <c:v>714.39393669072876</c:v>
                </c:pt>
                <c:pt idx="11">
                  <c:v>745.05214779979372</c:v>
                </c:pt>
              </c:numCache>
            </c:numRef>
          </c:val>
        </c:ser>
        <c:ser>
          <c:idx val="13"/>
          <c:order val="13"/>
          <c:tx>
            <c:strRef>
              <c:f>Plan1!$P$99</c:f>
              <c:strCache>
                <c:ptCount val="1"/>
                <c:pt idx="0">
                  <c:v>2013</c:v>
                </c:pt>
              </c:strCache>
            </c:strRef>
          </c:tx>
          <c:val>
            <c:numRef>
              <c:f>Plan1!$P$100:$P$111</c:f>
              <c:numCache>
                <c:formatCode>_-* #,##0.00_-;\-* #,##0.00_-;_-* "-"??_-;_-@_-</c:formatCode>
                <c:ptCount val="12"/>
                <c:pt idx="0">
                  <c:v>718.440877073151</c:v>
                </c:pt>
                <c:pt idx="1">
                  <c:v>738.6313215527972</c:v>
                </c:pt>
                <c:pt idx="2">
                  <c:v>747.22574696848505</c:v>
                </c:pt>
                <c:pt idx="3">
                  <c:v>769.10784241530314</c:v>
                </c:pt>
                <c:pt idx="4">
                  <c:v>604.57052976829743</c:v>
                </c:pt>
                <c:pt idx="5">
                  <c:v>696.89324744612031</c:v>
                </c:pt>
                <c:pt idx="6">
                  <c:v>698.36792310547366</c:v>
                </c:pt>
                <c:pt idx="7">
                  <c:v>713.68915053821365</c:v>
                </c:pt>
                <c:pt idx="8">
                  <c:v>731.95284416743573</c:v>
                </c:pt>
                <c:pt idx="9">
                  <c:v>629.4009590012098</c:v>
                </c:pt>
                <c:pt idx="10">
                  <c:v>719.44601740216638</c:v>
                </c:pt>
                <c:pt idx="11">
                  <c:v>748.47848133731554</c:v>
                </c:pt>
              </c:numCache>
            </c:numRef>
          </c:val>
        </c:ser>
        <c:ser>
          <c:idx val="14"/>
          <c:order val="14"/>
          <c:tx>
            <c:v>2014</c:v>
          </c:tx>
          <c:val>
            <c:numRef>
              <c:f>Plan1!$Q$100:$Q$111</c:f>
              <c:numCache>
                <c:formatCode>_-* #,##0.00_-;\-* #,##0.00_-;_-* "-"??_-;_-@_-</c:formatCode>
                <c:ptCount val="12"/>
                <c:pt idx="0">
                  <c:v>698.9423674824036</c:v>
                </c:pt>
                <c:pt idx="1">
                  <c:v>742.38996502033194</c:v>
                </c:pt>
                <c:pt idx="2">
                  <c:v>733.16670508545326</c:v>
                </c:pt>
                <c:pt idx="3">
                  <c:v>703.73293555060195</c:v>
                </c:pt>
                <c:pt idx="4">
                  <c:v>728.18160767048744</c:v>
                </c:pt>
                <c:pt idx="5">
                  <c:v>703.26408357315131</c:v>
                </c:pt>
                <c:pt idx="6">
                  <c:v>715.87743361983041</c:v>
                </c:pt>
                <c:pt idx="7">
                  <c:v>730.4945624845227</c:v>
                </c:pt>
                <c:pt idx="8">
                  <c:v>715.58739423323891</c:v>
                </c:pt>
                <c:pt idx="9">
                  <c:v>655.99846858884132</c:v>
                </c:pt>
                <c:pt idx="10">
                  <c:v>624.00115233571364</c:v>
                </c:pt>
                <c:pt idx="11">
                  <c:v>580.99590387238788</c:v>
                </c:pt>
              </c:numCache>
            </c:numRef>
          </c:val>
        </c:ser>
        <c:ser>
          <c:idx val="15"/>
          <c:order val="15"/>
          <c:tx>
            <c:strRef>
              <c:f>Plan1!$R$99</c:f>
              <c:strCache>
                <c:ptCount val="1"/>
                <c:pt idx="0">
                  <c:v>2015</c:v>
                </c:pt>
              </c:strCache>
            </c:strRef>
          </c:tx>
          <c:val>
            <c:numRef>
              <c:f>Plan1!$R$100:$R$111</c:f>
              <c:numCache>
                <c:formatCode>_-* #,##0.00_-;\-* #,##0.00_-;_-* "-"??_-;_-@_-</c:formatCode>
                <c:ptCount val="12"/>
                <c:pt idx="0">
                  <c:v>547.55128722045288</c:v>
                </c:pt>
                <c:pt idx="1">
                  <c:v>455.91904738100902</c:v>
                </c:pt>
                <c:pt idx="2">
                  <c:v>394.45158816839432</c:v>
                </c:pt>
                <c:pt idx="3">
                  <c:v>383.0300962924257</c:v>
                </c:pt>
                <c:pt idx="4">
                  <c:v>364.72217370106284</c:v>
                </c:pt>
                <c:pt idx="5">
                  <c:v>402.22396179167441</c:v>
                </c:pt>
                <c:pt idx="6">
                  <c:v>414.79022401798051</c:v>
                </c:pt>
                <c:pt idx="7">
                  <c:v>417.05463572095749</c:v>
                </c:pt>
                <c:pt idx="8">
                  <c:v>390.60989107448773</c:v>
                </c:pt>
                <c:pt idx="9">
                  <c:v>414.64200200813798</c:v>
                </c:pt>
                <c:pt idx="10">
                  <c:v>325.22819286794197</c:v>
                </c:pt>
                <c:pt idx="11">
                  <c:v>311.26054143906356</c:v>
                </c:pt>
              </c:numCache>
            </c:numRef>
          </c:val>
        </c:ser>
        <c:ser>
          <c:idx val="16"/>
          <c:order val="16"/>
          <c:tx>
            <c:strRef>
              <c:f>Plan1!$S$99</c:f>
              <c:strCache>
                <c:ptCount val="1"/>
                <c:pt idx="0">
                  <c:v>2016</c:v>
                </c:pt>
              </c:strCache>
            </c:strRef>
          </c:tx>
          <c:val>
            <c:numRef>
              <c:f>Plan1!$S$100:$S$111</c:f>
              <c:numCache>
                <c:formatCode>_-* #,##0.00_-;\-* #,##0.00_-;_-* "-"??_-;_-@_-</c:formatCode>
                <c:ptCount val="12"/>
                <c:pt idx="0">
                  <c:v>284.08908323259647</c:v>
                </c:pt>
                <c:pt idx="1">
                  <c:v>261.90418993957974</c:v>
                </c:pt>
                <c:pt idx="2">
                  <c:v>245.90220518187303</c:v>
                </c:pt>
                <c:pt idx="3">
                  <c:v>264.33284979586904</c:v>
                </c:pt>
                <c:pt idx="4">
                  <c:v>231.5587772178047</c:v>
                </c:pt>
                <c:pt idx="5">
                  <c:v>286.83383032597396</c:v>
                </c:pt>
                <c:pt idx="6">
                  <c:v>324.01433890506189</c:v>
                </c:pt>
                <c:pt idx="7">
                  <c:v>309.22307963624922</c:v>
                </c:pt>
                <c:pt idx="8">
                  <c:v>295.28863433517222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axId val="146634624"/>
        <c:axId val="146644992"/>
      </c:barChart>
      <c:catAx>
        <c:axId val="1466346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Mês</a:t>
                </a:r>
              </a:p>
            </c:rich>
          </c:tx>
          <c:layout>
            <c:manualLayout>
              <c:xMode val="edge"/>
              <c:yMode val="edge"/>
              <c:x val="0.52869564031770655"/>
              <c:y val="0.8777808583786447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46644992"/>
        <c:crosses val="autoZero"/>
        <c:auto val="1"/>
        <c:lblAlgn val="ctr"/>
        <c:lblOffset val="100"/>
        <c:tickLblSkip val="1"/>
        <c:tickMarkSkip val="1"/>
      </c:catAx>
      <c:valAx>
        <c:axId val="14664499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US$/m</a:t>
                </a:r>
                <a:r>
                  <a:rPr lang="pt-BR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  <a:r>
                  <a:rPr lang="pt-BR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(FOB)</a:t>
                </a:r>
              </a:p>
            </c:rich>
          </c:tx>
          <c:layout>
            <c:manualLayout>
              <c:xMode val="edge"/>
              <c:yMode val="edge"/>
              <c:x val="8.695640317688224E-3"/>
              <c:y val="0.28148275479649548"/>
            </c:manualLayout>
          </c:layout>
          <c:spPr>
            <a:noFill/>
            <a:ln w="25400">
              <a:noFill/>
            </a:ln>
          </c:spPr>
        </c:title>
        <c:numFmt formatCode="#,##0.00;\-#,##0.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466346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7625678608355769"/>
          <c:y val="1.869136076300322E-2"/>
          <c:w val="0.49941334905593182"/>
          <c:h val="6.8121355945186118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1464" footer="0.4921259850000146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4260869565217391"/>
          <c:y val="0.14498141263940997"/>
          <c:w val="0.82782608695652171"/>
          <c:h val="0.60223048327137563"/>
        </c:manualLayout>
      </c:layout>
      <c:barChart>
        <c:barDir val="col"/>
        <c:grouping val="clustered"/>
        <c:ser>
          <c:idx val="0"/>
          <c:order val="0"/>
          <c:tx>
            <c:strRef>
              <c:f>Plan1!$C$131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Plan1!$B$132:$B$143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Plan1!$C$132:$C$143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6.8537785667737799E-2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66231.370081571193</c:v>
                </c:pt>
                <c:pt idx="6">
                  <c:v>352685.97784319456</c:v>
                </c:pt>
                <c:pt idx="7">
                  <c:v>0</c:v>
                </c:pt>
                <c:pt idx="8">
                  <c:v>28.089256421204016</c:v>
                </c:pt>
                <c:pt idx="9">
                  <c:v>0</c:v>
                </c:pt>
                <c:pt idx="10">
                  <c:v>245182.68016449065</c:v>
                </c:pt>
                <c:pt idx="11">
                  <c:v>419950.42021527601</c:v>
                </c:pt>
              </c:numCache>
            </c:numRef>
          </c:val>
        </c:ser>
        <c:ser>
          <c:idx val="1"/>
          <c:order val="1"/>
          <c:tx>
            <c:strRef>
              <c:f>Plan1!$D$131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Plan1!$B$132:$B$143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Plan1!$D$132:$D$143</c:f>
              <c:numCache>
                <c:formatCode>_(* #,##0_);_(* \(#,##0\);_(* "-"??_);_(@_)</c:formatCode>
                <c:ptCount val="12"/>
                <c:pt idx="0">
                  <c:v>482738.53171838832</c:v>
                </c:pt>
                <c:pt idx="1">
                  <c:v>738842.45410215482</c:v>
                </c:pt>
                <c:pt idx="2">
                  <c:v>62826.264578324081</c:v>
                </c:pt>
                <c:pt idx="3">
                  <c:v>748724.31630749872</c:v>
                </c:pt>
                <c:pt idx="4">
                  <c:v>741129.79371250083</c:v>
                </c:pt>
                <c:pt idx="5">
                  <c:v>706233.00487629499</c:v>
                </c:pt>
                <c:pt idx="6">
                  <c:v>616281.91613671603</c:v>
                </c:pt>
                <c:pt idx="7">
                  <c:v>391767.58724523045</c:v>
                </c:pt>
                <c:pt idx="8">
                  <c:v>209173.69609671691</c:v>
                </c:pt>
                <c:pt idx="9">
                  <c:v>393100.36740747397</c:v>
                </c:pt>
                <c:pt idx="10">
                  <c:v>279997.0438866542</c:v>
                </c:pt>
                <c:pt idx="11">
                  <c:v>1057664.9322487134</c:v>
                </c:pt>
              </c:numCache>
            </c:numRef>
          </c:val>
        </c:ser>
        <c:ser>
          <c:idx val="2"/>
          <c:order val="2"/>
          <c:tx>
            <c:strRef>
              <c:f>Plan1!$E$131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Plan1!$B$132:$B$143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Plan1!$E$132:$E$143</c:f>
              <c:numCache>
                <c:formatCode>_(* #,##0_);_(* \(#,##0\);_(* "-"??_);_(@_)</c:formatCode>
                <c:ptCount val="12"/>
                <c:pt idx="0">
                  <c:v>552396.87872182648</c:v>
                </c:pt>
                <c:pt idx="1">
                  <c:v>547210.52448259585</c:v>
                </c:pt>
                <c:pt idx="2">
                  <c:v>1203002.721287162</c:v>
                </c:pt>
                <c:pt idx="3">
                  <c:v>1013538.0991438396</c:v>
                </c:pt>
                <c:pt idx="4">
                  <c:v>1099351.9134401474</c:v>
                </c:pt>
                <c:pt idx="5">
                  <c:v>395299.27979146532</c:v>
                </c:pt>
                <c:pt idx="6">
                  <c:v>2541184.2812521067</c:v>
                </c:pt>
                <c:pt idx="7">
                  <c:v>1274312.2491629401</c:v>
                </c:pt>
                <c:pt idx="8">
                  <c:v>1157500.4112267138</c:v>
                </c:pt>
                <c:pt idx="9">
                  <c:v>1603306.2403092065</c:v>
                </c:pt>
                <c:pt idx="10">
                  <c:v>824641.03166220977</c:v>
                </c:pt>
                <c:pt idx="11">
                  <c:v>1423077.5139884497</c:v>
                </c:pt>
              </c:numCache>
            </c:numRef>
          </c:val>
        </c:ser>
        <c:ser>
          <c:idx val="3"/>
          <c:order val="3"/>
          <c:tx>
            <c:strRef>
              <c:f>Plan1!$F$131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Plan1!$B$132:$B$143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Plan1!$F$132:$F$143</c:f>
              <c:numCache>
                <c:formatCode>_(* #,##0_);_(* \(#,##0\);_(* "-"??_);_(@_)</c:formatCode>
                <c:ptCount val="12"/>
                <c:pt idx="0">
                  <c:v>852918.41147601185</c:v>
                </c:pt>
                <c:pt idx="1">
                  <c:v>1740856.4663854791</c:v>
                </c:pt>
                <c:pt idx="2">
                  <c:v>1335292.4446620741</c:v>
                </c:pt>
                <c:pt idx="3">
                  <c:v>714792.91652291978</c:v>
                </c:pt>
                <c:pt idx="4">
                  <c:v>933414.79350523604</c:v>
                </c:pt>
                <c:pt idx="5">
                  <c:v>971146.25349165907</c:v>
                </c:pt>
                <c:pt idx="6">
                  <c:v>1059870.3562326808</c:v>
                </c:pt>
                <c:pt idx="7">
                  <c:v>763285.74512837059</c:v>
                </c:pt>
                <c:pt idx="8">
                  <c:v>1383157.4601867413</c:v>
                </c:pt>
                <c:pt idx="9">
                  <c:v>1409557.7194876305</c:v>
                </c:pt>
                <c:pt idx="10">
                  <c:v>1127795.9724896224</c:v>
                </c:pt>
                <c:pt idx="11">
                  <c:v>1737941.2778080727</c:v>
                </c:pt>
              </c:numCache>
            </c:numRef>
          </c:val>
        </c:ser>
        <c:ser>
          <c:idx val="4"/>
          <c:order val="4"/>
          <c:tx>
            <c:strRef>
              <c:f>Plan1!$G$131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Plan1!$B$132:$B$143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Plan1!$G$132:$G$143</c:f>
              <c:numCache>
                <c:formatCode>_(* #,##0_);_(* \(#,##0\);_(* "-"??_);_(@_)</c:formatCode>
                <c:ptCount val="12"/>
                <c:pt idx="0">
                  <c:v>1457948.6406178707</c:v>
                </c:pt>
                <c:pt idx="1">
                  <c:v>1230354.4910246278</c:v>
                </c:pt>
                <c:pt idx="2">
                  <c:v>1572330.514038973</c:v>
                </c:pt>
                <c:pt idx="3">
                  <c:v>426625.26124842803</c:v>
                </c:pt>
                <c:pt idx="4">
                  <c:v>1321002.1690018587</c:v>
                </c:pt>
                <c:pt idx="5">
                  <c:v>1517559.7749757948</c:v>
                </c:pt>
                <c:pt idx="6">
                  <c:v>1221364.8463670053</c:v>
                </c:pt>
                <c:pt idx="7">
                  <c:v>1658509.7666291997</c:v>
                </c:pt>
                <c:pt idx="8">
                  <c:v>308239.55284507608</c:v>
                </c:pt>
                <c:pt idx="9">
                  <c:v>907741.62502643093</c:v>
                </c:pt>
                <c:pt idx="10">
                  <c:v>810457.81185661664</c:v>
                </c:pt>
                <c:pt idx="11">
                  <c:v>962787.67486116826</c:v>
                </c:pt>
              </c:numCache>
            </c:numRef>
          </c:val>
        </c:ser>
        <c:ser>
          <c:idx val="5"/>
          <c:order val="5"/>
          <c:tx>
            <c:strRef>
              <c:f>Plan1!$H$131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Plan1!$B$132:$B$143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Plan1!$H$132:$H$143</c:f>
              <c:numCache>
                <c:formatCode>_(* #,##0_);_(* \(#,##0\);_(* "-"??_);_(@_)</c:formatCode>
                <c:ptCount val="12"/>
                <c:pt idx="0">
                  <c:v>1253124.9017883972</c:v>
                </c:pt>
                <c:pt idx="1">
                  <c:v>923937.98479806818</c:v>
                </c:pt>
                <c:pt idx="2">
                  <c:v>571269.85988848947</c:v>
                </c:pt>
                <c:pt idx="3">
                  <c:v>1149399.4992042913</c:v>
                </c:pt>
                <c:pt idx="4">
                  <c:v>1279571.4524188433</c:v>
                </c:pt>
                <c:pt idx="5">
                  <c:v>93868.35082408716</c:v>
                </c:pt>
                <c:pt idx="6">
                  <c:v>3532178.907597627</c:v>
                </c:pt>
                <c:pt idx="7">
                  <c:v>2193930.7054542219</c:v>
                </c:pt>
                <c:pt idx="8">
                  <c:v>1717040.3018128807</c:v>
                </c:pt>
                <c:pt idx="9">
                  <c:v>593248.47813748522</c:v>
                </c:pt>
                <c:pt idx="10">
                  <c:v>1563976.8754799294</c:v>
                </c:pt>
                <c:pt idx="11">
                  <c:v>1057431.6970297252</c:v>
                </c:pt>
              </c:numCache>
            </c:numRef>
          </c:val>
        </c:ser>
        <c:ser>
          <c:idx val="6"/>
          <c:order val="6"/>
          <c:tx>
            <c:strRef>
              <c:f>Plan1!$I$131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Plan1!$B$132:$B$143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Plan1!$I$132:$I$143</c:f>
              <c:numCache>
                <c:formatCode>_(* #,##0_);_(* \(#,##0\);_(* "-"??_);_(@_)</c:formatCode>
                <c:ptCount val="12"/>
                <c:pt idx="0">
                  <c:v>2645724.4288146724</c:v>
                </c:pt>
                <c:pt idx="1">
                  <c:v>757099.85532568407</c:v>
                </c:pt>
                <c:pt idx="2">
                  <c:v>1166874.5873999798</c:v>
                </c:pt>
                <c:pt idx="3">
                  <c:v>1315794.9286087896</c:v>
                </c:pt>
                <c:pt idx="4">
                  <c:v>1114750.7250408982</c:v>
                </c:pt>
                <c:pt idx="5">
                  <c:v>1236422.4434379067</c:v>
                </c:pt>
                <c:pt idx="6">
                  <c:v>2374648.9711430385</c:v>
                </c:pt>
                <c:pt idx="7">
                  <c:v>1906646.8511078716</c:v>
                </c:pt>
                <c:pt idx="8">
                  <c:v>2652932.1822451227</c:v>
                </c:pt>
                <c:pt idx="9">
                  <c:v>1704740.6590471526</c:v>
                </c:pt>
                <c:pt idx="10">
                  <c:v>1887782.9451239193</c:v>
                </c:pt>
                <c:pt idx="11">
                  <c:v>2594288.3025251236</c:v>
                </c:pt>
              </c:numCache>
            </c:numRef>
          </c:val>
        </c:ser>
        <c:ser>
          <c:idx val="7"/>
          <c:order val="7"/>
          <c:tx>
            <c:strRef>
              <c:f>Plan1!$J$131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Plan1!$B$132:$B$143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Plan1!$J$132:$J$143</c:f>
              <c:numCache>
                <c:formatCode>_(* #,##0_);_(* \(#,##0\);_(* "-"??_);_(@_)</c:formatCode>
                <c:ptCount val="12"/>
                <c:pt idx="0">
                  <c:v>2375267.1244310406</c:v>
                </c:pt>
                <c:pt idx="1">
                  <c:v>1841972.3404965701</c:v>
                </c:pt>
                <c:pt idx="2">
                  <c:v>1880798.6701091737</c:v>
                </c:pt>
                <c:pt idx="3">
                  <c:v>2260141.5426733592</c:v>
                </c:pt>
                <c:pt idx="4">
                  <c:v>1753458.071157506</c:v>
                </c:pt>
                <c:pt idx="5">
                  <c:v>1474994.7561124901</c:v>
                </c:pt>
                <c:pt idx="6">
                  <c:v>1965175.4409784437</c:v>
                </c:pt>
                <c:pt idx="7">
                  <c:v>2280964.3834091942</c:v>
                </c:pt>
                <c:pt idx="8">
                  <c:v>1895253.8989728126</c:v>
                </c:pt>
                <c:pt idx="9">
                  <c:v>2370797.8309981413</c:v>
                </c:pt>
                <c:pt idx="10">
                  <c:v>1633206.8742557622</c:v>
                </c:pt>
                <c:pt idx="11">
                  <c:v>2722158.3593932586</c:v>
                </c:pt>
              </c:numCache>
            </c:numRef>
          </c:val>
        </c:ser>
        <c:ser>
          <c:idx val="8"/>
          <c:order val="8"/>
          <c:tx>
            <c:v>2008</c:v>
          </c:tx>
          <c:cat>
            <c:strRef>
              <c:f>Plan1!$B$132:$B$143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Plan1!$K$132:$K$143</c:f>
              <c:numCache>
                <c:formatCode>_(* #,##0_);_(* \(#,##0\);_(* "-"??_);_(@_)</c:formatCode>
                <c:ptCount val="12"/>
                <c:pt idx="0">
                  <c:v>1221416.9224434379</c:v>
                </c:pt>
                <c:pt idx="1">
                  <c:v>1251104.8688471685</c:v>
                </c:pt>
                <c:pt idx="2">
                  <c:v>678752.03044837923</c:v>
                </c:pt>
                <c:pt idx="3">
                  <c:v>307365.35161423153</c:v>
                </c:pt>
                <c:pt idx="4">
                  <c:v>3354216.2580544646</c:v>
                </c:pt>
                <c:pt idx="5">
                  <c:v>2584016.8679123502</c:v>
                </c:pt>
                <c:pt idx="6">
                  <c:v>1977527.7908231972</c:v>
                </c:pt>
                <c:pt idx="7">
                  <c:v>2688963.9805468693</c:v>
                </c:pt>
                <c:pt idx="8">
                  <c:v>1788926.6145097213</c:v>
                </c:pt>
                <c:pt idx="9">
                  <c:v>2371801.0605740235</c:v>
                </c:pt>
                <c:pt idx="10">
                  <c:v>2858233.9261270687</c:v>
                </c:pt>
                <c:pt idx="11">
                  <c:v>4055184.8014066797</c:v>
                </c:pt>
              </c:numCache>
            </c:numRef>
          </c:val>
        </c:ser>
        <c:ser>
          <c:idx val="9"/>
          <c:order val="9"/>
          <c:tx>
            <c:strRef>
              <c:f>Plan1!$L$131</c:f>
              <c:strCache>
                <c:ptCount val="1"/>
                <c:pt idx="0">
                  <c:v>2009</c:v>
                </c:pt>
              </c:strCache>
            </c:strRef>
          </c:tx>
          <c:cat>
            <c:strRef>
              <c:f>Plan1!$B$132:$B$143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Plan1!$L$132:$L$143</c:f>
              <c:numCache>
                <c:formatCode>_(* #,##0_);_(* \(#,##0\);_(* "-"??_);_(@_)</c:formatCode>
                <c:ptCount val="12"/>
                <c:pt idx="0">
                  <c:v>1966594.4077812526</c:v>
                </c:pt>
                <c:pt idx="1">
                  <c:v>2596698.818122128</c:v>
                </c:pt>
                <c:pt idx="2">
                  <c:v>1774363.523153455</c:v>
                </c:pt>
                <c:pt idx="3">
                  <c:v>2404857.5120000001</c:v>
                </c:pt>
                <c:pt idx="4">
                  <c:v>2606485.9788330346</c:v>
                </c:pt>
                <c:pt idx="5">
                  <c:v>2034174.6942363977</c:v>
                </c:pt>
                <c:pt idx="6">
                  <c:v>3781408.3043057309</c:v>
                </c:pt>
                <c:pt idx="7">
                  <c:v>3819313.5392902056</c:v>
                </c:pt>
                <c:pt idx="8">
                  <c:v>1781780.7738963021</c:v>
                </c:pt>
                <c:pt idx="9">
                  <c:v>3003245.8762255586</c:v>
                </c:pt>
                <c:pt idx="10">
                  <c:v>2602636.5747799282</c:v>
                </c:pt>
                <c:pt idx="11">
                  <c:v>2131495.2533478616</c:v>
                </c:pt>
              </c:numCache>
            </c:numRef>
          </c:val>
        </c:ser>
        <c:ser>
          <c:idx val="10"/>
          <c:order val="10"/>
          <c:tx>
            <c:v>2010</c:v>
          </c:tx>
          <c:cat>
            <c:strRef>
              <c:f>Plan1!$B$132:$B$143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Plan1!$M$132:$M$143</c:f>
              <c:numCache>
                <c:formatCode>_(* #,##0_);_(* \(#,##0\);_(* "-"??_);_(@_)</c:formatCode>
                <c:ptCount val="12"/>
                <c:pt idx="0">
                  <c:v>2369114</c:v>
                </c:pt>
                <c:pt idx="1">
                  <c:v>2817657</c:v>
                </c:pt>
                <c:pt idx="2">
                  <c:v>3514758.0533514367</c:v>
                </c:pt>
                <c:pt idx="3">
                  <c:v>2865707.2192483619</c:v>
                </c:pt>
                <c:pt idx="4">
                  <c:v>3688684.7546657478</c:v>
                </c:pt>
                <c:pt idx="5">
                  <c:v>2787806.7229041704</c:v>
                </c:pt>
                <c:pt idx="6">
                  <c:v>1673388.4594411121</c:v>
                </c:pt>
                <c:pt idx="7">
                  <c:v>3346050.7862492627</c:v>
                </c:pt>
                <c:pt idx="8">
                  <c:v>2938267.171171973</c:v>
                </c:pt>
                <c:pt idx="9">
                  <c:v>1622016.6943031708</c:v>
                </c:pt>
                <c:pt idx="10">
                  <c:v>2928768.6724462202</c:v>
                </c:pt>
                <c:pt idx="11">
                  <c:v>6093020</c:v>
                </c:pt>
              </c:numCache>
            </c:numRef>
          </c:val>
        </c:ser>
        <c:ser>
          <c:idx val="11"/>
          <c:order val="11"/>
          <c:tx>
            <c:v>2011</c:v>
          </c:tx>
          <c:cat>
            <c:strRef>
              <c:f>Plan1!$B$132:$B$143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Plan1!$N$132:$N$143</c:f>
              <c:numCache>
                <c:formatCode>_(* #,##0_);_(* \(#,##0\);_(* "-"??_);_(@_)</c:formatCode>
                <c:ptCount val="12"/>
                <c:pt idx="0">
                  <c:v>2293445.2029335499</c:v>
                </c:pt>
                <c:pt idx="1">
                  <c:v>3146518</c:v>
                </c:pt>
                <c:pt idx="2">
                  <c:v>2094252</c:v>
                </c:pt>
                <c:pt idx="3">
                  <c:v>2469083.75</c:v>
                </c:pt>
                <c:pt idx="4">
                  <c:v>3951702.9195510596</c:v>
                </c:pt>
                <c:pt idx="5">
                  <c:v>2779990.3967508152</c:v>
                </c:pt>
                <c:pt idx="6">
                  <c:v>3156814</c:v>
                </c:pt>
                <c:pt idx="7">
                  <c:v>3689321.7634686232</c:v>
                </c:pt>
                <c:pt idx="8">
                  <c:v>2399722.9726215703</c:v>
                </c:pt>
                <c:pt idx="9">
                  <c:v>2750126</c:v>
                </c:pt>
                <c:pt idx="10">
                  <c:v>2400644</c:v>
                </c:pt>
                <c:pt idx="11">
                  <c:v>3948660.25</c:v>
                </c:pt>
              </c:numCache>
            </c:numRef>
          </c:val>
        </c:ser>
        <c:ser>
          <c:idx val="12"/>
          <c:order val="12"/>
          <c:tx>
            <c:strRef>
              <c:f>Plan1!$O$131</c:f>
              <c:strCache>
                <c:ptCount val="1"/>
                <c:pt idx="0">
                  <c:v>2012</c:v>
                </c:pt>
              </c:strCache>
            </c:strRef>
          </c:tx>
          <c:cat>
            <c:strRef>
              <c:f>Plan1!$B$132:$B$143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Plan1!$O$132:$O$143</c:f>
              <c:numCache>
                <c:formatCode>_(* #,##0_);_(* \(#,##0\);_(* "-"??_);_(@_)</c:formatCode>
                <c:ptCount val="12"/>
                <c:pt idx="0">
                  <c:v>2438161.8338025981</c:v>
                </c:pt>
                <c:pt idx="1">
                  <c:v>2632470.6867578486</c:v>
                </c:pt>
                <c:pt idx="2">
                  <c:v>3205606.443571453</c:v>
                </c:pt>
                <c:pt idx="3">
                  <c:v>3156675.0214229273</c:v>
                </c:pt>
                <c:pt idx="4">
                  <c:v>2569591.0079348297</c:v>
                </c:pt>
                <c:pt idx="5">
                  <c:v>1667295.9758282604</c:v>
                </c:pt>
                <c:pt idx="6">
                  <c:v>2334936.8351936969</c:v>
                </c:pt>
                <c:pt idx="7">
                  <c:v>4001876.3323948057</c:v>
                </c:pt>
                <c:pt idx="8">
                  <c:v>2460466.5156860347</c:v>
                </c:pt>
                <c:pt idx="9">
                  <c:v>1283882.972945903</c:v>
                </c:pt>
                <c:pt idx="10">
                  <c:v>2456275.1816775547</c:v>
                </c:pt>
                <c:pt idx="11">
                  <c:v>3674111.8343590377</c:v>
                </c:pt>
              </c:numCache>
            </c:numRef>
          </c:val>
        </c:ser>
        <c:ser>
          <c:idx val="13"/>
          <c:order val="13"/>
          <c:tx>
            <c:strRef>
              <c:f>Plan1!$P$131</c:f>
              <c:strCache>
                <c:ptCount val="1"/>
                <c:pt idx="0">
                  <c:v>2013</c:v>
                </c:pt>
              </c:strCache>
            </c:strRef>
          </c:tx>
          <c:val>
            <c:numRef>
              <c:f>Plan1!$P$132:$P$143</c:f>
              <c:numCache>
                <c:formatCode>_(* #,##0_);_(* \(#,##0\);_(* "-"??_);_(@_)</c:formatCode>
                <c:ptCount val="12"/>
                <c:pt idx="0">
                  <c:v>818687.48233304033</c:v>
                </c:pt>
                <c:pt idx="1">
                  <c:v>1717736.8930634232</c:v>
                </c:pt>
                <c:pt idx="2">
                  <c:v>2043853.183391389</c:v>
                </c:pt>
                <c:pt idx="3">
                  <c:v>1133544.735524222</c:v>
                </c:pt>
                <c:pt idx="4">
                  <c:v>1943946.5806781889</c:v>
                </c:pt>
                <c:pt idx="5">
                  <c:v>1293103.0381606333</c:v>
                </c:pt>
                <c:pt idx="6">
                  <c:v>1292904.4492916523</c:v>
                </c:pt>
                <c:pt idx="7">
                  <c:v>1879212.8103542298</c:v>
                </c:pt>
                <c:pt idx="8">
                  <c:v>2570836.6426655687</c:v>
                </c:pt>
                <c:pt idx="9">
                  <c:v>1647705.0558108997</c:v>
                </c:pt>
                <c:pt idx="10">
                  <c:v>2684151.8802096671</c:v>
                </c:pt>
                <c:pt idx="11">
                  <c:v>3069962.2433421998</c:v>
                </c:pt>
              </c:numCache>
            </c:numRef>
          </c:val>
        </c:ser>
        <c:ser>
          <c:idx val="14"/>
          <c:order val="14"/>
          <c:tx>
            <c:v>2014</c:v>
          </c:tx>
          <c:val>
            <c:numRef>
              <c:f>Plan1!$Q$132:$Q$143</c:f>
              <c:numCache>
                <c:formatCode>_(* #,##0_);_(* \(#,##0\);_(* "-"??_);_(@_)</c:formatCode>
                <c:ptCount val="12"/>
                <c:pt idx="0">
                  <c:v>1897045.2919638983</c:v>
                </c:pt>
                <c:pt idx="1">
                  <c:v>1467415.1830130096</c:v>
                </c:pt>
                <c:pt idx="2">
                  <c:v>1687991.3128637727</c:v>
                </c:pt>
                <c:pt idx="3">
                  <c:v>1811362.1175868323</c:v>
                </c:pt>
                <c:pt idx="4">
                  <c:v>2501574.2101338794</c:v>
                </c:pt>
                <c:pt idx="5">
                  <c:v>2424855.3123295903</c:v>
                </c:pt>
                <c:pt idx="6">
                  <c:v>4356290.7330536302</c:v>
                </c:pt>
                <c:pt idx="7">
                  <c:v>2581866.2218858856</c:v>
                </c:pt>
                <c:pt idx="8">
                  <c:v>2399525.3369242242</c:v>
                </c:pt>
                <c:pt idx="9">
                  <c:v>2496706.6472283746</c:v>
                </c:pt>
                <c:pt idx="10">
                  <c:v>2928139.610714803</c:v>
                </c:pt>
                <c:pt idx="11">
                  <c:v>3559645.5123140104</c:v>
                </c:pt>
              </c:numCache>
            </c:numRef>
          </c:val>
        </c:ser>
        <c:ser>
          <c:idx val="15"/>
          <c:order val="15"/>
          <c:tx>
            <c:strRef>
              <c:f>Plan1!$R$131</c:f>
              <c:strCache>
                <c:ptCount val="1"/>
                <c:pt idx="0">
                  <c:v>2015</c:v>
                </c:pt>
              </c:strCache>
            </c:strRef>
          </c:tx>
          <c:val>
            <c:numRef>
              <c:f>Plan1!$R$132:$R$143</c:f>
              <c:numCache>
                <c:formatCode>_(* #,##0_);_(* \(#,##0\);_(* "-"??_);_(@_)</c:formatCode>
                <c:ptCount val="12"/>
                <c:pt idx="0">
                  <c:v>3732468.3185505862</c:v>
                </c:pt>
                <c:pt idx="1">
                  <c:v>2765310.4566143979</c:v>
                </c:pt>
                <c:pt idx="2">
                  <c:v>2989342.2148524881</c:v>
                </c:pt>
                <c:pt idx="3">
                  <c:v>3866146.9835405145</c:v>
                </c:pt>
                <c:pt idx="4">
                  <c:v>3732575.9039362548</c:v>
                </c:pt>
                <c:pt idx="5">
                  <c:v>4414593.7712142635</c:v>
                </c:pt>
                <c:pt idx="6">
                  <c:v>3129111.4815762825</c:v>
                </c:pt>
                <c:pt idx="7">
                  <c:v>4032912.7836451256</c:v>
                </c:pt>
                <c:pt idx="8">
                  <c:v>3232281.2702404936</c:v>
                </c:pt>
                <c:pt idx="9">
                  <c:v>3955529.4456747943</c:v>
                </c:pt>
                <c:pt idx="10">
                  <c:v>2759678.9487741636</c:v>
                </c:pt>
                <c:pt idx="11">
                  <c:v>4143389.2351180213</c:v>
                </c:pt>
              </c:numCache>
            </c:numRef>
          </c:val>
        </c:ser>
        <c:ser>
          <c:idx val="16"/>
          <c:order val="16"/>
          <c:tx>
            <c:strRef>
              <c:f>Plan1!$S$131</c:f>
              <c:strCache>
                <c:ptCount val="1"/>
                <c:pt idx="0">
                  <c:v>2016</c:v>
                </c:pt>
              </c:strCache>
            </c:strRef>
          </c:tx>
          <c:val>
            <c:numRef>
              <c:f>Plan1!$S$132:$S$143</c:f>
              <c:numCache>
                <c:formatCode>_(* #,##0_);_(* \(#,##0\);_(* "-"??_);_(@_)</c:formatCode>
                <c:ptCount val="12"/>
                <c:pt idx="0">
                  <c:v>4366319.8103653593</c:v>
                </c:pt>
                <c:pt idx="1">
                  <c:v>3566611.6997006354</c:v>
                </c:pt>
                <c:pt idx="2">
                  <c:v>3365326.2940004682</c:v>
                </c:pt>
                <c:pt idx="3">
                  <c:v>3926964.7539980193</c:v>
                </c:pt>
                <c:pt idx="4">
                  <c:v>2614051.1045327573</c:v>
                </c:pt>
                <c:pt idx="5">
                  <c:v>4129295.3782120482</c:v>
                </c:pt>
                <c:pt idx="6">
                  <c:v>3634996.2073071655</c:v>
                </c:pt>
                <c:pt idx="7">
                  <c:v>4453150.1274246853</c:v>
                </c:pt>
                <c:pt idx="8">
                  <c:v>4583385.2376553863</c:v>
                </c:pt>
              </c:numCache>
            </c:numRef>
          </c:val>
        </c:ser>
        <c:axId val="147030784"/>
        <c:axId val="147032704"/>
      </c:barChart>
      <c:catAx>
        <c:axId val="1470307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Mês</a:t>
                </a:r>
              </a:p>
            </c:rich>
          </c:tx>
          <c:layout>
            <c:manualLayout>
              <c:xMode val="edge"/>
              <c:yMode val="edge"/>
              <c:x val="0.52521739523938749"/>
              <c:y val="0.8773253715033059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47032704"/>
        <c:crosses val="autoZero"/>
        <c:auto val="1"/>
        <c:lblAlgn val="ctr"/>
        <c:lblOffset val="100"/>
        <c:tickLblSkip val="1"/>
        <c:tickMarkSkip val="1"/>
      </c:catAx>
      <c:valAx>
        <c:axId val="14703270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pt-BR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7190695991227E-3"/>
              <c:y val="0.46840343841778143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470307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20638365462937822"/>
          <c:y val="2.8880757934997878E-2"/>
          <c:w val="0.49749447592800827"/>
          <c:h val="7.182936112141870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1464" footer="0.49212598500001464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20659757249208671"/>
          <c:y val="0.13011152416356817"/>
          <c:w val="0.76389018400435382"/>
          <c:h val="0.64312267657994826"/>
        </c:manualLayout>
      </c:layout>
      <c:barChart>
        <c:barDir val="col"/>
        <c:grouping val="clustered"/>
        <c:ser>
          <c:idx val="0"/>
          <c:order val="0"/>
          <c:tx>
            <c:strRef>
              <c:f>Plan1!$C$163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Plan1!$B$164:$B$175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Plan1!$C$164:$C$175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51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8830391</c:v>
                </c:pt>
                <c:pt idx="6">
                  <c:v>50862353</c:v>
                </c:pt>
                <c:pt idx="7">
                  <c:v>0</c:v>
                </c:pt>
                <c:pt idx="8">
                  <c:v>27486</c:v>
                </c:pt>
                <c:pt idx="9">
                  <c:v>0</c:v>
                </c:pt>
                <c:pt idx="10">
                  <c:v>38934539</c:v>
                </c:pt>
                <c:pt idx="11">
                  <c:v>59930153</c:v>
                </c:pt>
              </c:numCache>
            </c:numRef>
          </c:val>
        </c:ser>
        <c:ser>
          <c:idx val="1"/>
          <c:order val="1"/>
          <c:tx>
            <c:strRef>
              <c:f>Plan1!$D$163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Plan1!$B$164:$B$175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Plan1!$D$164:$D$175</c:f>
              <c:numCache>
                <c:formatCode>_(* #,##0_);_(* \(#,##0\);_(* "-"??_);_(@_)</c:formatCode>
                <c:ptCount val="12"/>
                <c:pt idx="0">
                  <c:v>66156287</c:v>
                </c:pt>
                <c:pt idx="1">
                  <c:v>85843872</c:v>
                </c:pt>
                <c:pt idx="2">
                  <c:v>8562194</c:v>
                </c:pt>
                <c:pt idx="3">
                  <c:v>79974562</c:v>
                </c:pt>
                <c:pt idx="4">
                  <c:v>75495898</c:v>
                </c:pt>
                <c:pt idx="5">
                  <c:v>87475491</c:v>
                </c:pt>
                <c:pt idx="6">
                  <c:v>74907022</c:v>
                </c:pt>
                <c:pt idx="7">
                  <c:v>47229478</c:v>
                </c:pt>
                <c:pt idx="8">
                  <c:v>24735018</c:v>
                </c:pt>
                <c:pt idx="9">
                  <c:v>45721755</c:v>
                </c:pt>
                <c:pt idx="10">
                  <c:v>35941686</c:v>
                </c:pt>
                <c:pt idx="11">
                  <c:v>88828204</c:v>
                </c:pt>
              </c:numCache>
            </c:numRef>
          </c:val>
        </c:ser>
        <c:ser>
          <c:idx val="2"/>
          <c:order val="2"/>
          <c:tx>
            <c:strRef>
              <c:f>Plan1!$E$163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Plan1!$B$164:$B$175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Plan1!$E$164:$E$175</c:f>
              <c:numCache>
                <c:formatCode>_(* #,##0_);_(* \(#,##0\);_(* "-"??_);_(@_)</c:formatCode>
                <c:ptCount val="12"/>
                <c:pt idx="0">
                  <c:v>43039514</c:v>
                </c:pt>
                <c:pt idx="1">
                  <c:v>45354146</c:v>
                </c:pt>
                <c:pt idx="2">
                  <c:v>110677852</c:v>
                </c:pt>
                <c:pt idx="3">
                  <c:v>116807682</c:v>
                </c:pt>
                <c:pt idx="4">
                  <c:v>141431989</c:v>
                </c:pt>
                <c:pt idx="5">
                  <c:v>53591019</c:v>
                </c:pt>
                <c:pt idx="6">
                  <c:v>318458938</c:v>
                </c:pt>
                <c:pt idx="7">
                  <c:v>166749234</c:v>
                </c:pt>
                <c:pt idx="8">
                  <c:v>165038539</c:v>
                </c:pt>
                <c:pt idx="9">
                  <c:v>238460316</c:v>
                </c:pt>
                <c:pt idx="10">
                  <c:v>116558589</c:v>
                </c:pt>
                <c:pt idx="11">
                  <c:v>175203918</c:v>
                </c:pt>
              </c:numCache>
            </c:numRef>
          </c:val>
        </c:ser>
        <c:ser>
          <c:idx val="3"/>
          <c:order val="3"/>
          <c:tx>
            <c:strRef>
              <c:f>Plan1!$F$163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Plan1!$B$164:$B$175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Plan1!$F$164:$F$175</c:f>
              <c:numCache>
                <c:formatCode>_(* #,##0_);_(* \(#,##0\);_(* "-"??_);_(@_)</c:formatCode>
                <c:ptCount val="12"/>
                <c:pt idx="0">
                  <c:v>122667487</c:v>
                </c:pt>
                <c:pt idx="1">
                  <c:v>273683107</c:v>
                </c:pt>
                <c:pt idx="2">
                  <c:v>252928793</c:v>
                </c:pt>
                <c:pt idx="3">
                  <c:v>104745062</c:v>
                </c:pt>
                <c:pt idx="4">
                  <c:v>112243387</c:v>
                </c:pt>
                <c:pt idx="5">
                  <c:v>122826413</c:v>
                </c:pt>
                <c:pt idx="6">
                  <c:v>153018416</c:v>
                </c:pt>
                <c:pt idx="7">
                  <c:v>113010231</c:v>
                </c:pt>
                <c:pt idx="8">
                  <c:v>216359485</c:v>
                </c:pt>
                <c:pt idx="9">
                  <c:v>205555410</c:v>
                </c:pt>
                <c:pt idx="10">
                  <c:v>175959350</c:v>
                </c:pt>
                <c:pt idx="11">
                  <c:v>268933182</c:v>
                </c:pt>
              </c:numCache>
            </c:numRef>
          </c:val>
        </c:ser>
        <c:ser>
          <c:idx val="4"/>
          <c:order val="4"/>
          <c:tx>
            <c:strRef>
              <c:f>Plan1!$G$163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Plan1!$B$164:$B$175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Plan1!$G$164:$G$175</c:f>
              <c:numCache>
                <c:formatCode>_(* #,##0_);_(* \(#,##0\);_(* "-"??_);_(@_)</c:formatCode>
                <c:ptCount val="12"/>
                <c:pt idx="0">
                  <c:v>229737858</c:v>
                </c:pt>
                <c:pt idx="1">
                  <c:v>200683383</c:v>
                </c:pt>
                <c:pt idx="2">
                  <c:v>256672821</c:v>
                </c:pt>
                <c:pt idx="3">
                  <c:v>76173983</c:v>
                </c:pt>
                <c:pt idx="4">
                  <c:v>231603147</c:v>
                </c:pt>
                <c:pt idx="5">
                  <c:v>295307681</c:v>
                </c:pt>
                <c:pt idx="6">
                  <c:v>231719816</c:v>
                </c:pt>
                <c:pt idx="7">
                  <c:v>321934004</c:v>
                </c:pt>
                <c:pt idx="8">
                  <c:v>70818158</c:v>
                </c:pt>
                <c:pt idx="9">
                  <c:v>199131186</c:v>
                </c:pt>
                <c:pt idx="10">
                  <c:v>192455031</c:v>
                </c:pt>
                <c:pt idx="11">
                  <c:v>221454284</c:v>
                </c:pt>
              </c:numCache>
            </c:numRef>
          </c:val>
        </c:ser>
        <c:ser>
          <c:idx val="5"/>
          <c:order val="5"/>
          <c:tx>
            <c:strRef>
              <c:f>Plan1!$H$163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Plan1!$B$164:$B$175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Plan1!$H$164:$H$175</c:f>
              <c:numCache>
                <c:formatCode>_(* #,##0_);_(* \(#,##0\);_(* "-"??_);_(@_)</c:formatCode>
                <c:ptCount val="12"/>
                <c:pt idx="0">
                  <c:v>213392000</c:v>
                </c:pt>
                <c:pt idx="1">
                  <c:v>194290086</c:v>
                </c:pt>
                <c:pt idx="2">
                  <c:v>117354610</c:v>
                </c:pt>
                <c:pt idx="3">
                  <c:v>290641403</c:v>
                </c:pt>
                <c:pt idx="4">
                  <c:v>311845917</c:v>
                </c:pt>
                <c:pt idx="5">
                  <c:v>23922092</c:v>
                </c:pt>
                <c:pt idx="6">
                  <c:v>850080347</c:v>
                </c:pt>
                <c:pt idx="7">
                  <c:v>636207175</c:v>
                </c:pt>
                <c:pt idx="8">
                  <c:v>560060719</c:v>
                </c:pt>
                <c:pt idx="9">
                  <c:v>189924472</c:v>
                </c:pt>
                <c:pt idx="10">
                  <c:v>476863854</c:v>
                </c:pt>
                <c:pt idx="11">
                  <c:v>299867060</c:v>
                </c:pt>
              </c:numCache>
            </c:numRef>
          </c:val>
        </c:ser>
        <c:ser>
          <c:idx val="6"/>
          <c:order val="6"/>
          <c:tx>
            <c:strRef>
              <c:f>Plan1!$I$163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Plan1!$B$164:$B$175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Plan1!$I$164:$I$175</c:f>
              <c:numCache>
                <c:formatCode>_(* #,##0_);_(* \(#,##0\);_(* "-"??_);_(@_)</c:formatCode>
                <c:ptCount val="12"/>
                <c:pt idx="0">
                  <c:v>721417096</c:v>
                </c:pt>
                <c:pt idx="1">
                  <c:v>235088202</c:v>
                </c:pt>
                <c:pt idx="2">
                  <c:v>360583552</c:v>
                </c:pt>
                <c:pt idx="3">
                  <c:v>402139078</c:v>
                </c:pt>
                <c:pt idx="4">
                  <c:v>368935921</c:v>
                </c:pt>
                <c:pt idx="5">
                  <c:v>448002825</c:v>
                </c:pt>
                <c:pt idx="6">
                  <c:v>869938847</c:v>
                </c:pt>
                <c:pt idx="7">
                  <c:v>725090370</c:v>
                </c:pt>
                <c:pt idx="8">
                  <c:v>970097246</c:v>
                </c:pt>
                <c:pt idx="9">
                  <c:v>536180576</c:v>
                </c:pt>
                <c:pt idx="10">
                  <c:v>511483460</c:v>
                </c:pt>
                <c:pt idx="11">
                  <c:v>745331539</c:v>
                </c:pt>
              </c:numCache>
            </c:numRef>
          </c:val>
        </c:ser>
        <c:ser>
          <c:idx val="7"/>
          <c:order val="7"/>
          <c:tx>
            <c:strRef>
              <c:f>Plan1!$J$163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Plan1!$B$164:$B$175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Plan1!$J$164:$J$175</c:f>
              <c:numCache>
                <c:formatCode>_(* #,##0_);_(* \(#,##0\);_(* "-"??_);_(@_)</c:formatCode>
                <c:ptCount val="12"/>
                <c:pt idx="0">
                  <c:v>708401020</c:v>
                </c:pt>
                <c:pt idx="1">
                  <c:v>484405508</c:v>
                </c:pt>
                <c:pt idx="2">
                  <c:v>542596040</c:v>
                </c:pt>
                <c:pt idx="3">
                  <c:v>695026639</c:v>
                </c:pt>
                <c:pt idx="4">
                  <c:v>570385642</c:v>
                </c:pt>
                <c:pt idx="5">
                  <c:v>488465839</c:v>
                </c:pt>
                <c:pt idx="6">
                  <c:v>702271728</c:v>
                </c:pt>
                <c:pt idx="7">
                  <c:v>874899327</c:v>
                </c:pt>
                <c:pt idx="8">
                  <c:v>728282955</c:v>
                </c:pt>
                <c:pt idx="9">
                  <c:v>1008655552</c:v>
                </c:pt>
                <c:pt idx="10">
                  <c:v>755651537</c:v>
                </c:pt>
                <c:pt idx="11">
                  <c:v>1346023676</c:v>
                </c:pt>
              </c:numCache>
            </c:numRef>
          </c:val>
        </c:ser>
        <c:ser>
          <c:idx val="8"/>
          <c:order val="8"/>
          <c:tx>
            <c:v>2008</c:v>
          </c:tx>
          <c:cat>
            <c:strRef>
              <c:f>Plan1!$B$164:$B$175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Plan1!$K$164:$K$175</c:f>
              <c:numCache>
                <c:formatCode>_(* #,##0_);_(* \(#,##0\);_(* "-"??_);_(@_)</c:formatCode>
                <c:ptCount val="12"/>
                <c:pt idx="0">
                  <c:v>615869133</c:v>
                </c:pt>
                <c:pt idx="1">
                  <c:v>607035185</c:v>
                </c:pt>
                <c:pt idx="2">
                  <c:v>367863659</c:v>
                </c:pt>
                <c:pt idx="3">
                  <c:v>147273473</c:v>
                </c:pt>
                <c:pt idx="4">
                  <c:v>1939748035</c:v>
                </c:pt>
                <c:pt idx="5">
                  <c:v>1799810490</c:v>
                </c:pt>
                <c:pt idx="6">
                  <c:v>1405623267</c:v>
                </c:pt>
                <c:pt idx="7">
                  <c:v>1950324900</c:v>
                </c:pt>
                <c:pt idx="8">
                  <c:v>1107032760</c:v>
                </c:pt>
                <c:pt idx="9">
                  <c:v>1450355341</c:v>
                </c:pt>
                <c:pt idx="10">
                  <c:v>1125021707</c:v>
                </c:pt>
                <c:pt idx="11">
                  <c:v>1166799569</c:v>
                </c:pt>
              </c:numCache>
            </c:numRef>
          </c:val>
        </c:ser>
        <c:ser>
          <c:idx val="9"/>
          <c:order val="9"/>
          <c:tx>
            <c:strRef>
              <c:f>Plan1!$L$163</c:f>
              <c:strCache>
                <c:ptCount val="1"/>
                <c:pt idx="0">
                  <c:v>2009</c:v>
                </c:pt>
              </c:strCache>
            </c:strRef>
          </c:tx>
          <c:cat>
            <c:strRef>
              <c:f>Plan1!$B$164:$B$175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Plan1!$L$164:$L$175</c:f>
              <c:numCache>
                <c:formatCode>_(* #,##0_);_(* \(#,##0\);_(* "-"??_);_(@_)</c:formatCode>
                <c:ptCount val="12"/>
                <c:pt idx="0">
                  <c:v>343637965</c:v>
                </c:pt>
                <c:pt idx="1">
                  <c:v>504198570</c:v>
                </c:pt>
                <c:pt idx="2">
                  <c:v>305990351</c:v>
                </c:pt>
                <c:pt idx="3">
                  <c:v>487156593</c:v>
                </c:pt>
                <c:pt idx="4">
                  <c:v>602785281</c:v>
                </c:pt>
                <c:pt idx="5">
                  <c:v>557516944</c:v>
                </c:pt>
                <c:pt idx="6">
                  <c:v>1278703323</c:v>
                </c:pt>
                <c:pt idx="7">
                  <c:v>1347738894</c:v>
                </c:pt>
                <c:pt idx="8">
                  <c:v>765003495</c:v>
                </c:pt>
                <c:pt idx="9">
                  <c:v>1169958994</c:v>
                </c:pt>
                <c:pt idx="10">
                  <c:v>1064318139</c:v>
                </c:pt>
                <c:pt idx="11">
                  <c:v>943370723</c:v>
                </c:pt>
              </c:numCache>
            </c:numRef>
          </c:val>
        </c:ser>
        <c:ser>
          <c:idx val="10"/>
          <c:order val="10"/>
          <c:tx>
            <c:v>2010</c:v>
          </c:tx>
          <c:cat>
            <c:strRef>
              <c:f>Plan1!$B$164:$B$175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Plan1!$M$164:$M$175</c:f>
              <c:numCache>
                <c:formatCode>_(* #,##0_);_(* \(#,##0\);_(* "-"??_);_(@_)</c:formatCode>
                <c:ptCount val="12"/>
                <c:pt idx="0">
                  <c:v>1014449589</c:v>
                </c:pt>
                <c:pt idx="1">
                  <c:v>1233606769</c:v>
                </c:pt>
                <c:pt idx="2">
                  <c:v>1524449171</c:v>
                </c:pt>
                <c:pt idx="3">
                  <c:v>1313522809</c:v>
                </c:pt>
                <c:pt idx="4">
                  <c:v>1743693234</c:v>
                </c:pt>
                <c:pt idx="5">
                  <c:v>1194755082</c:v>
                </c:pt>
                <c:pt idx="6">
                  <c:v>711758481</c:v>
                </c:pt>
                <c:pt idx="7">
                  <c:v>1392656997</c:v>
                </c:pt>
                <c:pt idx="8">
                  <c:v>1299147999</c:v>
                </c:pt>
                <c:pt idx="9">
                  <c:v>716646334</c:v>
                </c:pt>
                <c:pt idx="10">
                  <c:v>1333048223</c:v>
                </c:pt>
                <c:pt idx="11">
                  <c:v>2815505352</c:v>
                </c:pt>
              </c:numCache>
            </c:numRef>
          </c:val>
        </c:ser>
        <c:ser>
          <c:idx val="11"/>
          <c:order val="11"/>
          <c:tx>
            <c:v>2011</c:v>
          </c:tx>
          <c:cat>
            <c:strRef>
              <c:f>Plan1!$B$164:$B$175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Plan1!$N$164:$N$175</c:f>
              <c:numCache>
                <c:formatCode>_(* #,##0_);_(* \(#,##0\);_(* "-"??_);_(@_)</c:formatCode>
                <c:ptCount val="12"/>
                <c:pt idx="0">
                  <c:v>1188396928</c:v>
                </c:pt>
                <c:pt idx="1">
                  <c:v>1677642545</c:v>
                </c:pt>
                <c:pt idx="2">
                  <c:v>1143710739</c:v>
                </c:pt>
                <c:pt idx="3">
                  <c:v>1536034093</c:v>
                </c:pt>
                <c:pt idx="4">
                  <c:v>2693183311</c:v>
                </c:pt>
                <c:pt idx="5">
                  <c:v>1866824289</c:v>
                </c:pt>
                <c:pt idx="6">
                  <c:v>2023005424</c:v>
                </c:pt>
                <c:pt idx="7">
                  <c:v>2396571771</c:v>
                </c:pt>
                <c:pt idx="8">
                  <c:v>1459662419</c:v>
                </c:pt>
                <c:pt idx="9">
                  <c:v>1750551624</c:v>
                </c:pt>
                <c:pt idx="10">
                  <c:v>1522505197</c:v>
                </c:pt>
                <c:pt idx="11">
                  <c:v>2527356605</c:v>
                </c:pt>
              </c:numCache>
            </c:numRef>
          </c:val>
        </c:ser>
        <c:ser>
          <c:idx val="12"/>
          <c:order val="12"/>
          <c:tx>
            <c:strRef>
              <c:f>Plan1!$O$163</c:f>
              <c:strCache>
                <c:ptCount val="1"/>
                <c:pt idx="0">
                  <c:v>2012</c:v>
                </c:pt>
              </c:strCache>
            </c:strRef>
          </c:tx>
          <c:cat>
            <c:strRef>
              <c:f>Plan1!$B$164:$B$175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Plan1!$O$164:$O$175</c:f>
              <c:numCache>
                <c:formatCode>_(* #,##0_);_(* \(#,##0\);_(* "-"??_);_(@_)</c:formatCode>
                <c:ptCount val="12"/>
                <c:pt idx="0">
                  <c:v>1553983918</c:v>
                </c:pt>
                <c:pt idx="1">
                  <c:v>1682153949</c:v>
                </c:pt>
                <c:pt idx="2">
                  <c:v>2115644731</c:v>
                </c:pt>
                <c:pt idx="3">
                  <c:v>2250979426</c:v>
                </c:pt>
                <c:pt idx="4">
                  <c:v>1779810230</c:v>
                </c:pt>
                <c:pt idx="5">
                  <c:v>1065155301</c:v>
                </c:pt>
                <c:pt idx="6">
                  <c:v>1348032731</c:v>
                </c:pt>
                <c:pt idx="7">
                  <c:v>2334210463</c:v>
                </c:pt>
                <c:pt idx="8">
                  <c:v>1496664060</c:v>
                </c:pt>
                <c:pt idx="9">
                  <c:v>794288048</c:v>
                </c:pt>
                <c:pt idx="10">
                  <c:v>1573939101</c:v>
                </c:pt>
                <c:pt idx="11">
                  <c:v>2311014633</c:v>
                </c:pt>
              </c:numCache>
            </c:numRef>
          </c:val>
        </c:ser>
        <c:ser>
          <c:idx val="13"/>
          <c:order val="13"/>
          <c:tx>
            <c:strRef>
              <c:f>Plan1!$P$163</c:f>
              <c:strCache>
                <c:ptCount val="1"/>
                <c:pt idx="0">
                  <c:v>2013</c:v>
                </c:pt>
              </c:strCache>
            </c:strRef>
          </c:tx>
          <c:val>
            <c:numRef>
              <c:f>Plan1!$P$164:$P$175</c:f>
              <c:numCache>
                <c:formatCode>_(* #,##0_);_(* \(#,##0\);_(* "-"??_);_(@_)</c:formatCode>
                <c:ptCount val="12"/>
                <c:pt idx="0">
                  <c:v>473625468</c:v>
                </c:pt>
                <c:pt idx="1">
                  <c:v>1032218102</c:v>
                </c:pt>
                <c:pt idx="2">
                  <c:v>1290209733</c:v>
                </c:pt>
                <c:pt idx="3">
                  <c:v>675674329</c:v>
                </c:pt>
                <c:pt idx="4">
                  <c:v>1096945579</c:v>
                </c:pt>
                <c:pt idx="5">
                  <c:v>728293100</c:v>
                </c:pt>
                <c:pt idx="6">
                  <c:v>692158186</c:v>
                </c:pt>
                <c:pt idx="7">
                  <c:v>1088002165</c:v>
                </c:pt>
                <c:pt idx="8">
                  <c:v>1553745089</c:v>
                </c:pt>
                <c:pt idx="9">
                  <c:v>980878038</c:v>
                </c:pt>
                <c:pt idx="10">
                  <c:v>1574214894</c:v>
                </c:pt>
                <c:pt idx="11">
                  <c:v>1770642759</c:v>
                </c:pt>
              </c:numCache>
            </c:numRef>
          </c:val>
        </c:ser>
        <c:ser>
          <c:idx val="14"/>
          <c:order val="14"/>
          <c:tx>
            <c:v>2014</c:v>
          </c:tx>
          <c:val>
            <c:numRef>
              <c:f>Plan1!$Q$164:$Q$175</c:f>
              <c:numCache>
                <c:formatCode>_(* #,##0_);_(* \(#,##0\);_(* "-"??_);_(@_)</c:formatCode>
                <c:ptCount val="12"/>
                <c:pt idx="0">
                  <c:v>1111427967</c:v>
                </c:pt>
                <c:pt idx="1">
                  <c:v>795771598</c:v>
                </c:pt>
                <c:pt idx="2">
                  <c:v>975553711</c:v>
                </c:pt>
                <c:pt idx="3">
                  <c:v>1078398533</c:v>
                </c:pt>
                <c:pt idx="4">
                  <c:v>1435617332</c:v>
                </c:pt>
                <c:pt idx="5">
                  <c:v>1417716022</c:v>
                </c:pt>
                <c:pt idx="6">
                  <c:v>2602565612</c:v>
                </c:pt>
                <c:pt idx="7">
                  <c:v>1488898574</c:v>
                </c:pt>
                <c:pt idx="8">
                  <c:v>1327190582</c:v>
                </c:pt>
                <c:pt idx="9">
                  <c:v>1301079260</c:v>
                </c:pt>
                <c:pt idx="10">
                  <c:v>1376055404</c:v>
                </c:pt>
                <c:pt idx="11">
                  <c:v>1446464989</c:v>
                </c:pt>
              </c:numCache>
            </c:numRef>
          </c:val>
        </c:ser>
        <c:ser>
          <c:idx val="15"/>
          <c:order val="15"/>
          <c:tx>
            <c:strRef>
              <c:f>Plan1!$R$163</c:f>
              <c:strCache>
                <c:ptCount val="1"/>
                <c:pt idx="0">
                  <c:v>2015</c:v>
                </c:pt>
              </c:strCache>
            </c:strRef>
          </c:tx>
          <c:val>
            <c:numRef>
              <c:f>Plan1!$R$164:$R$175</c:f>
              <c:numCache>
                <c:formatCode>_(* #,##0_);_(* \(#,##0\);_(* "-"??_);_(@_)</c:formatCode>
                <c:ptCount val="12"/>
                <c:pt idx="0">
                  <c:v>1188709955</c:v>
                </c:pt>
                <c:pt idx="1">
                  <c:v>676721007</c:v>
                </c:pt>
                <c:pt idx="2">
                  <c:v>849856388</c:v>
                </c:pt>
                <c:pt idx="3">
                  <c:v>1088393159</c:v>
                </c:pt>
                <c:pt idx="4">
                  <c:v>1149737010</c:v>
                </c:pt>
                <c:pt idx="5">
                  <c:v>1445919594</c:v>
                </c:pt>
                <c:pt idx="6">
                  <c:v>1001821787</c:v>
                </c:pt>
                <c:pt idx="7">
                  <c:v>1132640741</c:v>
                </c:pt>
                <c:pt idx="8">
                  <c:v>788144333</c:v>
                </c:pt>
                <c:pt idx="9">
                  <c:v>911490679</c:v>
                </c:pt>
                <c:pt idx="10">
                  <c:v>671700966</c:v>
                </c:pt>
                <c:pt idx="11">
                  <c:v>876172681</c:v>
                </c:pt>
              </c:numCache>
            </c:numRef>
          </c:val>
        </c:ser>
        <c:ser>
          <c:idx val="16"/>
          <c:order val="16"/>
          <c:tx>
            <c:strRef>
              <c:f>Plan1!$S$163</c:f>
              <c:strCache>
                <c:ptCount val="1"/>
                <c:pt idx="0">
                  <c:v>2016</c:v>
                </c:pt>
              </c:strCache>
            </c:strRef>
          </c:tx>
          <c:val>
            <c:numRef>
              <c:f>Plan1!$S$164:$S$175</c:f>
              <c:numCache>
                <c:formatCode>_(* #,##0_);_(* \(#,##0\);_(* "-"??_);_(@_)</c:formatCode>
                <c:ptCount val="12"/>
                <c:pt idx="0">
                  <c:v>811488523</c:v>
                </c:pt>
                <c:pt idx="1">
                  <c:v>512908285</c:v>
                </c:pt>
                <c:pt idx="2">
                  <c:v>510255830</c:v>
                </c:pt>
                <c:pt idx="3">
                  <c:v>700856490</c:v>
                </c:pt>
                <c:pt idx="4">
                  <c:v>532942269</c:v>
                </c:pt>
                <c:pt idx="5">
                  <c:v>966238279</c:v>
                </c:pt>
                <c:pt idx="6">
                  <c:v>906794823</c:v>
                </c:pt>
                <c:pt idx="7">
                  <c:v>1068827024</c:v>
                </c:pt>
                <c:pt idx="8">
                  <c:v>1102109822</c:v>
                </c:pt>
              </c:numCache>
            </c:numRef>
          </c:val>
        </c:ser>
        <c:axId val="148319616"/>
        <c:axId val="148325888"/>
      </c:barChart>
      <c:catAx>
        <c:axId val="1483196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Mês</a:t>
                </a:r>
              </a:p>
            </c:rich>
          </c:tx>
          <c:layout>
            <c:manualLayout>
              <c:xMode val="edge"/>
              <c:yMode val="edge"/>
              <c:x val="0.51562584617044993"/>
              <c:y val="0.8773256367865368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48325888"/>
        <c:crosses val="autoZero"/>
        <c:auto val="1"/>
        <c:lblAlgn val="ctr"/>
        <c:lblOffset val="100"/>
        <c:tickLblSkip val="1"/>
        <c:tickMarkSkip val="1"/>
      </c:catAx>
      <c:valAx>
        <c:axId val="14832588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US$ FOB</a:t>
                </a:r>
              </a:p>
            </c:rich>
          </c:tx>
          <c:layout>
            <c:manualLayout>
              <c:xMode val="edge"/>
              <c:yMode val="edge"/>
              <c:x val="8.6804119544937226E-3"/>
              <c:y val="0.38661921708186486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483196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21835869318731149"/>
          <c:y val="2.888073154556748E-2"/>
          <c:w val="0.49434546029004223"/>
          <c:h val="6.903777947193548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1464" footer="0.49212598500001464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5889491393923041"/>
          <c:y val="0.12941226031043912"/>
          <c:w val="0.80656440010457164"/>
          <c:h val="0.60392388144870879"/>
        </c:manualLayout>
      </c:layout>
      <c:barChart>
        <c:barDir val="col"/>
        <c:grouping val="clustered"/>
        <c:ser>
          <c:idx val="0"/>
          <c:order val="0"/>
          <c:tx>
            <c:strRef>
              <c:f>Plan1!$C$197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Plan1!$B$198:$B$209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Plan1!$C$198:$C$209</c:f>
              <c:numCache>
                <c:formatCode>_(* #,##0_);_(* \(#,##0\);_(* "-"??_);_(@_)</c:formatCode>
                <c:ptCount val="12"/>
                <c:pt idx="0">
                  <c:v>1312371.4021986043</c:v>
                </c:pt>
                <c:pt idx="1">
                  <c:v>1051049.900763602</c:v>
                </c:pt>
                <c:pt idx="2">
                  <c:v>1195836.756581207</c:v>
                </c:pt>
                <c:pt idx="3">
                  <c:v>1084461.4199835754</c:v>
                </c:pt>
                <c:pt idx="4">
                  <c:v>1890653.9753815723</c:v>
                </c:pt>
                <c:pt idx="5">
                  <c:v>1425043.572453768</c:v>
                </c:pt>
                <c:pt idx="6">
                  <c:v>1503029.1565791229</c:v>
                </c:pt>
                <c:pt idx="7">
                  <c:v>1776518.0125288358</c:v>
                </c:pt>
                <c:pt idx="8">
                  <c:v>1246745.8336124399</c:v>
                </c:pt>
                <c:pt idx="9">
                  <c:v>2144487.966270736</c:v>
                </c:pt>
                <c:pt idx="10">
                  <c:v>1947577.6726819384</c:v>
                </c:pt>
                <c:pt idx="11">
                  <c:v>1678752.0353333005</c:v>
                </c:pt>
              </c:numCache>
            </c:numRef>
          </c:val>
        </c:ser>
        <c:ser>
          <c:idx val="1"/>
          <c:order val="1"/>
          <c:tx>
            <c:strRef>
              <c:f>Plan1!$D$197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Plan1!$B$198:$B$209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Plan1!$D$198:$D$209</c:f>
              <c:numCache>
                <c:formatCode>_(* #,##0_);_(* \(#,##0\);_(* "-"??_);_(@_)</c:formatCode>
                <c:ptCount val="12"/>
                <c:pt idx="0">
                  <c:v>1975842.8983267713</c:v>
                </c:pt>
                <c:pt idx="1">
                  <c:v>1023297.5295055693</c:v>
                </c:pt>
                <c:pt idx="2">
                  <c:v>2066826.8231758978</c:v>
                </c:pt>
                <c:pt idx="3">
                  <c:v>1408556.2006856669</c:v>
                </c:pt>
                <c:pt idx="4">
                  <c:v>1859665.3175705911</c:v>
                </c:pt>
                <c:pt idx="5">
                  <c:v>1352473.0067173408</c:v>
                </c:pt>
                <c:pt idx="6">
                  <c:v>1771119.13873338</c:v>
                </c:pt>
                <c:pt idx="7">
                  <c:v>1110398.3869858771</c:v>
                </c:pt>
                <c:pt idx="8">
                  <c:v>1306740.0109201339</c:v>
                </c:pt>
                <c:pt idx="9">
                  <c:v>1291378.6545609282</c:v>
                </c:pt>
                <c:pt idx="10">
                  <c:v>1895592.5710424127</c:v>
                </c:pt>
                <c:pt idx="11">
                  <c:v>1214534.9549819755</c:v>
                </c:pt>
              </c:numCache>
            </c:numRef>
          </c:val>
        </c:ser>
        <c:ser>
          <c:idx val="2"/>
          <c:order val="2"/>
          <c:tx>
            <c:strRef>
              <c:f>Plan1!$E$197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Plan1!$B$198:$B$209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Plan1!$E$198:$E$209</c:f>
              <c:numCache>
                <c:formatCode>_(* #,##0_);_(* \(#,##0\);_(* "-"??_);_(@_)</c:formatCode>
                <c:ptCount val="12"/>
                <c:pt idx="0">
                  <c:v>1289905.6747745911</c:v>
                </c:pt>
                <c:pt idx="1">
                  <c:v>1246812.5933358637</c:v>
                </c:pt>
                <c:pt idx="2">
                  <c:v>1364181.5817471561</c:v>
                </c:pt>
                <c:pt idx="3">
                  <c:v>1556164.4684945294</c:v>
                </c:pt>
                <c:pt idx="4">
                  <c:v>1373710.4657836973</c:v>
                </c:pt>
                <c:pt idx="5">
                  <c:v>1114853.8128581773</c:v>
                </c:pt>
                <c:pt idx="6">
                  <c:v>1610251.9895602162</c:v>
                </c:pt>
                <c:pt idx="7">
                  <c:v>1123068.7562014372</c:v>
                </c:pt>
                <c:pt idx="8">
                  <c:v>1461784.0797811504</c:v>
                </c:pt>
                <c:pt idx="9">
                  <c:v>1764816.9392640248</c:v>
                </c:pt>
                <c:pt idx="10">
                  <c:v>1516700.8699880396</c:v>
                </c:pt>
                <c:pt idx="11">
                  <c:v>1406491.069023913</c:v>
                </c:pt>
              </c:numCache>
            </c:numRef>
          </c:val>
        </c:ser>
        <c:ser>
          <c:idx val="3"/>
          <c:order val="3"/>
          <c:tx>
            <c:strRef>
              <c:f>Plan1!$F$197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Plan1!$B$198:$B$209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Plan1!$F$198:$F$209</c:f>
              <c:numCache>
                <c:formatCode>_(* #,##0_);_(* \(#,##0\);_(* "-"??_);_(@_)</c:formatCode>
                <c:ptCount val="12"/>
                <c:pt idx="0">
                  <c:v>994525.56862520485</c:v>
                </c:pt>
                <c:pt idx="1">
                  <c:v>1220194.6158306934</c:v>
                </c:pt>
                <c:pt idx="2">
                  <c:v>996484.97551863908</c:v>
                </c:pt>
                <c:pt idx="3">
                  <c:v>1194710.996203579</c:v>
                </c:pt>
                <c:pt idx="4">
                  <c:v>1157017.5556252513</c:v>
                </c:pt>
                <c:pt idx="5">
                  <c:v>944762.67516477231</c:v>
                </c:pt>
                <c:pt idx="6">
                  <c:v>1010611.0365876766</c:v>
                </c:pt>
                <c:pt idx="7">
                  <c:v>850825.26505377365</c:v>
                </c:pt>
                <c:pt idx="8">
                  <c:v>1455702.3178202272</c:v>
                </c:pt>
                <c:pt idx="9">
                  <c:v>1591085.5095684307</c:v>
                </c:pt>
                <c:pt idx="10">
                  <c:v>1056586.1365483529</c:v>
                </c:pt>
                <c:pt idx="11">
                  <c:v>666896.74736140401</c:v>
                </c:pt>
              </c:numCache>
            </c:numRef>
          </c:val>
        </c:ser>
        <c:ser>
          <c:idx val="4"/>
          <c:order val="4"/>
          <c:tx>
            <c:strRef>
              <c:f>Plan1!$G$197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Plan1!$B$198:$B$209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Plan1!$G$198:$G$209</c:f>
              <c:numCache>
                <c:formatCode>_(* #,##0_);_(* \(#,##0\);_(* "-"??_);_(@_)</c:formatCode>
                <c:ptCount val="12"/>
                <c:pt idx="0">
                  <c:v>888327.69266254501</c:v>
                </c:pt>
                <c:pt idx="1">
                  <c:v>617389.59311775328</c:v>
                </c:pt>
                <c:pt idx="2">
                  <c:v>1109503.678350704</c:v>
                </c:pt>
                <c:pt idx="3">
                  <c:v>653182.49235402572</c:v>
                </c:pt>
                <c:pt idx="4">
                  <c:v>702132.33819917636</c:v>
                </c:pt>
                <c:pt idx="5">
                  <c:v>830349.31008641969</c:v>
                </c:pt>
                <c:pt idx="6">
                  <c:v>834337.09818439127</c:v>
                </c:pt>
                <c:pt idx="7">
                  <c:v>944815.02303938288</c:v>
                </c:pt>
                <c:pt idx="8">
                  <c:v>1136201.0053094877</c:v>
                </c:pt>
                <c:pt idx="9">
                  <c:v>1666755.4138886766</c:v>
                </c:pt>
                <c:pt idx="10">
                  <c:v>1231134.4889635381</c:v>
                </c:pt>
                <c:pt idx="11">
                  <c:v>1130273.4648139186</c:v>
                </c:pt>
              </c:numCache>
            </c:numRef>
          </c:val>
        </c:ser>
        <c:ser>
          <c:idx val="5"/>
          <c:order val="5"/>
          <c:tx>
            <c:strRef>
              <c:f>Plan1!$H$197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Plan1!$B$198:$B$209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Plan1!$H$198:$H$209</c:f>
              <c:numCache>
                <c:formatCode>_(* #,##0_);_(* \(#,##0\);_(* "-"??_);_(@_)</c:formatCode>
                <c:ptCount val="12"/>
                <c:pt idx="0">
                  <c:v>751975.76581559447</c:v>
                </c:pt>
                <c:pt idx="1">
                  <c:v>643718.77941563714</c:v>
                </c:pt>
                <c:pt idx="2">
                  <c:v>752843.99436232483</c:v>
                </c:pt>
                <c:pt idx="3">
                  <c:v>750771.21001127793</c:v>
                </c:pt>
                <c:pt idx="4">
                  <c:v>1114528.67576015</c:v>
                </c:pt>
                <c:pt idx="5">
                  <c:v>1375041.5341235516</c:v>
                </c:pt>
                <c:pt idx="6">
                  <c:v>514987.5156507811</c:v>
                </c:pt>
                <c:pt idx="7">
                  <c:v>1871939.261873489</c:v>
                </c:pt>
                <c:pt idx="8">
                  <c:v>930980.68413880165</c:v>
                </c:pt>
                <c:pt idx="9">
                  <c:v>753734.68309808185</c:v>
                </c:pt>
                <c:pt idx="10">
                  <c:v>750653.91523841931</c:v>
                </c:pt>
                <c:pt idx="11">
                  <c:v>710459.9643054693</c:v>
                </c:pt>
              </c:numCache>
            </c:numRef>
          </c:val>
        </c:ser>
        <c:ser>
          <c:idx val="6"/>
          <c:order val="6"/>
          <c:tx>
            <c:strRef>
              <c:f>Plan1!$I$197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Plan1!$B$198:$B$209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Plan1!$I$198:$I$209</c:f>
              <c:numCache>
                <c:formatCode>_(* #,##0_);_(* \(#,##0\);_(* "-"??_);_(@_)</c:formatCode>
                <c:ptCount val="12"/>
                <c:pt idx="0">
                  <c:v>1072477.1394682992</c:v>
                </c:pt>
                <c:pt idx="1">
                  <c:v>855417.93961522821</c:v>
                </c:pt>
                <c:pt idx="2">
                  <c:v>937618.36762946262</c:v>
                </c:pt>
                <c:pt idx="3">
                  <c:v>1176659.9302269481</c:v>
                </c:pt>
                <c:pt idx="4">
                  <c:v>882808.67378869187</c:v>
                </c:pt>
                <c:pt idx="5">
                  <c:v>1051162.1373837581</c:v>
                </c:pt>
                <c:pt idx="6">
                  <c:v>1378803.9515517845</c:v>
                </c:pt>
                <c:pt idx="7">
                  <c:v>1013087.6844346754</c:v>
                </c:pt>
                <c:pt idx="8">
                  <c:v>1242968.6207201486</c:v>
                </c:pt>
                <c:pt idx="9">
                  <c:v>1508958.8142083676</c:v>
                </c:pt>
                <c:pt idx="10">
                  <c:v>1253271.6407140715</c:v>
                </c:pt>
                <c:pt idx="11">
                  <c:v>1128062.0061731339</c:v>
                </c:pt>
              </c:numCache>
            </c:numRef>
          </c:val>
        </c:ser>
        <c:ser>
          <c:idx val="7"/>
          <c:order val="7"/>
          <c:tx>
            <c:strRef>
              <c:f>Plan1!$J$197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Plan1!$B$198:$B$209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Plan1!$J$198:$J$209</c:f>
              <c:numCache>
                <c:formatCode>_(* #,##0_);_(* \(#,##0\);_(* "-"??_);_(@_)</c:formatCode>
                <c:ptCount val="12"/>
                <c:pt idx="0">
                  <c:v>937889.89194559865</c:v>
                </c:pt>
                <c:pt idx="1">
                  <c:v>1184310.4480953475</c:v>
                </c:pt>
                <c:pt idx="2">
                  <c:v>1441189.3409123856</c:v>
                </c:pt>
                <c:pt idx="3">
                  <c:v>1023006.2831597006</c:v>
                </c:pt>
                <c:pt idx="4">
                  <c:v>1161900.6102548533</c:v>
                </c:pt>
                <c:pt idx="5">
                  <c:v>1500443.8060158652</c:v>
                </c:pt>
                <c:pt idx="6">
                  <c:v>1497744.2126533843</c:v>
                </c:pt>
                <c:pt idx="7">
                  <c:v>1573833.8845050335</c:v>
                </c:pt>
                <c:pt idx="8">
                  <c:v>1883378.7932262879</c:v>
                </c:pt>
                <c:pt idx="9">
                  <c:v>855704.72701470437</c:v>
                </c:pt>
                <c:pt idx="10">
                  <c:v>1663325.1381957899</c:v>
                </c:pt>
                <c:pt idx="11">
                  <c:v>1236795.768101098</c:v>
                </c:pt>
              </c:numCache>
            </c:numRef>
          </c:val>
        </c:ser>
        <c:ser>
          <c:idx val="8"/>
          <c:order val="8"/>
          <c:tx>
            <c:v>2008</c:v>
          </c:tx>
          <c:cat>
            <c:strRef>
              <c:f>Plan1!$B$198:$B$209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Plan1!$K$198:$K$209</c:f>
              <c:numCache>
                <c:formatCode>_(* #,##0_);_(* \(#,##0\);_(* "-"??_);_(@_)</c:formatCode>
                <c:ptCount val="12"/>
                <c:pt idx="0">
                  <c:v>998741.66448722407</c:v>
                </c:pt>
                <c:pt idx="1">
                  <c:v>1426222.9415758906</c:v>
                </c:pt>
                <c:pt idx="2">
                  <c:v>1852335.0594831156</c:v>
                </c:pt>
                <c:pt idx="3">
                  <c:v>1373484.9326569231</c:v>
                </c:pt>
                <c:pt idx="4">
                  <c:v>1778335.4904159578</c:v>
                </c:pt>
                <c:pt idx="5">
                  <c:v>1244301.7013244261</c:v>
                </c:pt>
                <c:pt idx="6">
                  <c:v>1043654.0852331974</c:v>
                </c:pt>
                <c:pt idx="7">
                  <c:v>1608317.736641241</c:v>
                </c:pt>
                <c:pt idx="8">
                  <c:v>1907326.259156347</c:v>
                </c:pt>
                <c:pt idx="9">
                  <c:v>2185811.7912753709</c:v>
                </c:pt>
                <c:pt idx="10">
                  <c:v>1603706.941735093</c:v>
                </c:pt>
                <c:pt idx="11">
                  <c:v>891502.09868596564</c:v>
                </c:pt>
              </c:numCache>
            </c:numRef>
          </c:val>
        </c:ser>
        <c:ser>
          <c:idx val="9"/>
          <c:order val="9"/>
          <c:tx>
            <c:strRef>
              <c:f>Plan1!$L$197</c:f>
              <c:strCache>
                <c:ptCount val="1"/>
                <c:pt idx="0">
                  <c:v>2009</c:v>
                </c:pt>
              </c:strCache>
            </c:strRef>
          </c:tx>
          <c:cat>
            <c:strRef>
              <c:f>Plan1!$B$198:$B$209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Plan1!$L$198:$L$209</c:f>
              <c:numCache>
                <c:formatCode>_(* #,##0_);_(* \(#,##0\);_(* "-"??_);_(@_)</c:formatCode>
                <c:ptCount val="12"/>
                <c:pt idx="0">
                  <c:v>1049367.4368952946</c:v>
                </c:pt>
                <c:pt idx="1">
                  <c:v>714464.84515305189</c:v>
                </c:pt>
                <c:pt idx="2">
                  <c:v>1422543.2590939624</c:v>
                </c:pt>
                <c:pt idx="3">
                  <c:v>989338.38497702824</c:v>
                </c:pt>
                <c:pt idx="4">
                  <c:v>1428207.8226985484</c:v>
                </c:pt>
                <c:pt idx="5">
                  <c:v>1075491.9526858779</c:v>
                </c:pt>
                <c:pt idx="6">
                  <c:v>1509971.685242183</c:v>
                </c:pt>
                <c:pt idx="7">
                  <c:v>1653128.7762983991</c:v>
                </c:pt>
                <c:pt idx="8">
                  <c:v>1466434.8049524901</c:v>
                </c:pt>
                <c:pt idx="9">
                  <c:v>1721361.5090887782</c:v>
                </c:pt>
                <c:pt idx="10">
                  <c:v>1328489.5663084753</c:v>
                </c:pt>
                <c:pt idx="11">
                  <c:v>1577924.6145658339</c:v>
                </c:pt>
              </c:numCache>
            </c:numRef>
          </c:val>
        </c:ser>
        <c:ser>
          <c:idx val="10"/>
          <c:order val="10"/>
          <c:tx>
            <c:v>2010</c:v>
          </c:tx>
          <c:cat>
            <c:strRef>
              <c:f>Plan1!$B$198:$B$209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Plan1!$M$198:$M$209</c:f>
              <c:numCache>
                <c:formatCode>_(* #,##0_);_(* \(#,##0\);_(* "-"??_);_(@_)</c:formatCode>
                <c:ptCount val="12"/>
                <c:pt idx="0">
                  <c:v>1496791</c:v>
                </c:pt>
                <c:pt idx="1">
                  <c:v>2027030.0473973195</c:v>
                </c:pt>
                <c:pt idx="2">
                  <c:v>2394099.6637846367</c:v>
                </c:pt>
                <c:pt idx="3">
                  <c:v>2603057.236544501</c:v>
                </c:pt>
                <c:pt idx="4">
                  <c:v>2157933.6550244684</c:v>
                </c:pt>
                <c:pt idx="5">
                  <c:v>2157351.2278649737</c:v>
                </c:pt>
                <c:pt idx="6">
                  <c:v>2229280.4711647849</c:v>
                </c:pt>
                <c:pt idx="7">
                  <c:v>2823396.8801993318</c:v>
                </c:pt>
                <c:pt idx="8">
                  <c:v>3046784.5718788896</c:v>
                </c:pt>
                <c:pt idx="9">
                  <c:v>2444022.5498040984</c:v>
                </c:pt>
                <c:pt idx="10">
                  <c:v>2357309.6325279465</c:v>
                </c:pt>
                <c:pt idx="11">
                  <c:v>1638323.4039966848</c:v>
                </c:pt>
              </c:numCache>
            </c:numRef>
          </c:val>
        </c:ser>
        <c:ser>
          <c:idx val="11"/>
          <c:order val="11"/>
          <c:tx>
            <c:v>2011</c:v>
          </c:tx>
          <c:cat>
            <c:strRef>
              <c:f>Plan1!$B$198:$B$209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Plan1!$N$198:$N$209</c:f>
              <c:numCache>
                <c:formatCode>_(* #,##0_);_(* \(#,##0\);_(* "-"??_);_(@_)</c:formatCode>
                <c:ptCount val="12"/>
                <c:pt idx="0">
                  <c:v>1531432.0878482619</c:v>
                </c:pt>
                <c:pt idx="1">
                  <c:v>1595633.517094017</c:v>
                </c:pt>
                <c:pt idx="2">
                  <c:v>2226753.7299325238</c:v>
                </c:pt>
                <c:pt idx="3">
                  <c:v>2464716.4462809917</c:v>
                </c:pt>
                <c:pt idx="4">
                  <c:v>2363321</c:v>
                </c:pt>
                <c:pt idx="5">
                  <c:v>2520293.98</c:v>
                </c:pt>
                <c:pt idx="6">
                  <c:v>2514406</c:v>
                </c:pt>
                <c:pt idx="7">
                  <c:v>3256791.1416223962</c:v>
                </c:pt>
                <c:pt idx="8">
                  <c:v>3326597</c:v>
                </c:pt>
                <c:pt idx="9">
                  <c:v>3262368</c:v>
                </c:pt>
                <c:pt idx="10">
                  <c:v>2856242</c:v>
                </c:pt>
                <c:pt idx="11">
                  <c:v>2396347.581137741</c:v>
                </c:pt>
              </c:numCache>
            </c:numRef>
          </c:val>
        </c:ser>
        <c:ser>
          <c:idx val="12"/>
          <c:order val="12"/>
          <c:tx>
            <c:strRef>
              <c:f>Plan1!$O$197</c:f>
              <c:strCache>
                <c:ptCount val="1"/>
                <c:pt idx="0">
                  <c:v>2012</c:v>
                </c:pt>
              </c:strCache>
            </c:strRef>
          </c:tx>
          <c:cat>
            <c:strRef>
              <c:f>Plan1!$B$198:$B$209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Plan1!$O$198:$O$209</c:f>
              <c:numCache>
                <c:formatCode>_(* #,##0_);_(* \(#,##0\);_(* "-"??_);_(@_)</c:formatCode>
                <c:ptCount val="12"/>
                <c:pt idx="0">
                  <c:v>1780129.1819382915</c:v>
                </c:pt>
                <c:pt idx="1">
                  <c:v>2356164.9302406604</c:v>
                </c:pt>
                <c:pt idx="2">
                  <c:v>2466000.702914997</c:v>
                </c:pt>
                <c:pt idx="3">
                  <c:v>2938114.6696930313</c:v>
                </c:pt>
                <c:pt idx="4">
                  <c:v>2705647.8407915835</c:v>
                </c:pt>
                <c:pt idx="5">
                  <c:v>2559841.0079446826</c:v>
                </c:pt>
                <c:pt idx="6">
                  <c:v>1594808.568456531</c:v>
                </c:pt>
                <c:pt idx="7">
                  <c:v>1502902.4016702932</c:v>
                </c:pt>
                <c:pt idx="8">
                  <c:v>1696660.9881349707</c:v>
                </c:pt>
                <c:pt idx="9">
                  <c:v>2307571.1778624048</c:v>
                </c:pt>
                <c:pt idx="10">
                  <c:v>3450060.0808533565</c:v>
                </c:pt>
                <c:pt idx="11">
                  <c:v>1819719.2207501449</c:v>
                </c:pt>
              </c:numCache>
            </c:numRef>
          </c:val>
        </c:ser>
        <c:ser>
          <c:idx val="13"/>
          <c:order val="13"/>
          <c:tx>
            <c:strRef>
              <c:f>Plan1!$P$197</c:f>
              <c:strCache>
                <c:ptCount val="1"/>
                <c:pt idx="0">
                  <c:v>2013</c:v>
                </c:pt>
              </c:strCache>
            </c:strRef>
          </c:tx>
          <c:val>
            <c:numRef>
              <c:f>Plan1!$P$198:$P$209</c:f>
              <c:numCache>
                <c:formatCode>_(* #,##0_);_(* \(#,##0\);_(* "-"??_);_(@_)</c:formatCode>
                <c:ptCount val="12"/>
                <c:pt idx="0">
                  <c:v>3336522.7958366401</c:v>
                </c:pt>
                <c:pt idx="1">
                  <c:v>2050040.5761095542</c:v>
                </c:pt>
                <c:pt idx="2">
                  <c:v>2399818.8144366057</c:v>
                </c:pt>
                <c:pt idx="3">
                  <c:v>3248079.7472309452</c:v>
                </c:pt>
                <c:pt idx="4">
                  <c:v>3277194.3759636614</c:v>
                </c:pt>
                <c:pt idx="5">
                  <c:v>1502535.3903415115</c:v>
                </c:pt>
                <c:pt idx="6">
                  <c:v>2481572.1925523984</c:v>
                </c:pt>
                <c:pt idx="7">
                  <c:v>2829903.6308077662</c:v>
                </c:pt>
                <c:pt idx="8">
                  <c:v>2094099.0976864928</c:v>
                </c:pt>
                <c:pt idx="9">
                  <c:v>2790859.5146766049</c:v>
                </c:pt>
                <c:pt idx="10">
                  <c:v>2256512.0845362097</c:v>
                </c:pt>
                <c:pt idx="11">
                  <c:v>2352241.471780037</c:v>
                </c:pt>
              </c:numCache>
            </c:numRef>
          </c:val>
        </c:ser>
        <c:ser>
          <c:idx val="14"/>
          <c:order val="14"/>
          <c:tx>
            <c:v>2014</c:v>
          </c:tx>
          <c:val>
            <c:numRef>
              <c:f>Plan1!$Q$198:$Q$209</c:f>
              <c:numCache>
                <c:formatCode>_(* #,##0_);_(* \(#,##0\);_(* "-"??_);_(@_)</c:formatCode>
                <c:ptCount val="12"/>
                <c:pt idx="0">
                  <c:v>2819108.9526878442</c:v>
                </c:pt>
                <c:pt idx="1">
                  <c:v>2697853.7098026359</c:v>
                </c:pt>
                <c:pt idx="2">
                  <c:v>2093513.3467176738</c:v>
                </c:pt>
                <c:pt idx="3">
                  <c:v>2009860.6520705363</c:v>
                </c:pt>
                <c:pt idx="4">
                  <c:v>2788321.4888261976</c:v>
                </c:pt>
                <c:pt idx="5">
                  <c:v>2726806.6224108376</c:v>
                </c:pt>
                <c:pt idx="6">
                  <c:v>3046248.8471193751</c:v>
                </c:pt>
                <c:pt idx="7">
                  <c:v>2334972.2149673346</c:v>
                </c:pt>
                <c:pt idx="8">
                  <c:v>2713707.4592478806</c:v>
                </c:pt>
                <c:pt idx="9">
                  <c:v>2067388.4968847919</c:v>
                </c:pt>
                <c:pt idx="10">
                  <c:v>2509889.3876024643</c:v>
                </c:pt>
                <c:pt idx="11">
                  <c:v>3470650.8712434019</c:v>
                </c:pt>
              </c:numCache>
            </c:numRef>
          </c:val>
        </c:ser>
        <c:ser>
          <c:idx val="15"/>
          <c:order val="15"/>
          <c:tx>
            <c:strRef>
              <c:f>Plan1!$R$197</c:f>
              <c:strCache>
                <c:ptCount val="1"/>
                <c:pt idx="0">
                  <c:v>2015</c:v>
                </c:pt>
              </c:strCache>
            </c:strRef>
          </c:tx>
          <c:val>
            <c:numRef>
              <c:f>Plan1!$R$198:$R$209</c:f>
              <c:numCache>
                <c:formatCode>_(* #,##0_);_(* \(#,##0\);_(* "-"??_);_(@_)</c:formatCode>
                <c:ptCount val="12"/>
                <c:pt idx="0">
                  <c:v>2341108.3039948633</c:v>
                </c:pt>
                <c:pt idx="1">
                  <c:v>2717066.0536894291</c:v>
                </c:pt>
                <c:pt idx="2">
                  <c:v>2982788.4462042307</c:v>
                </c:pt>
                <c:pt idx="3">
                  <c:v>2283680.2160129617</c:v>
                </c:pt>
                <c:pt idx="4">
                  <c:v>2204145.5334026646</c:v>
                </c:pt>
                <c:pt idx="5">
                  <c:v>2386751.3505114154</c:v>
                </c:pt>
                <c:pt idx="6">
                  <c:v>2227072.9098225641</c:v>
                </c:pt>
                <c:pt idx="7">
                  <c:v>708883.87409875065</c:v>
                </c:pt>
                <c:pt idx="8">
                  <c:v>1535436.0075006103</c:v>
                </c:pt>
                <c:pt idx="9">
                  <c:v>1744131.0675407641</c:v>
                </c:pt>
                <c:pt idx="10">
                  <c:v>3002907.807059193</c:v>
                </c:pt>
                <c:pt idx="11">
                  <c:v>1590488.5088581946</c:v>
                </c:pt>
              </c:numCache>
            </c:numRef>
          </c:val>
        </c:ser>
        <c:ser>
          <c:idx val="16"/>
          <c:order val="16"/>
          <c:tx>
            <c:strRef>
              <c:f>Plan1!$S$197</c:f>
              <c:strCache>
                <c:ptCount val="1"/>
                <c:pt idx="0">
                  <c:v>2016</c:v>
                </c:pt>
              </c:strCache>
            </c:strRef>
          </c:tx>
          <c:val>
            <c:numRef>
              <c:f>Plan1!$S$198:$S$209</c:f>
              <c:numCache>
                <c:formatCode>_(* #,##0_);_(* \(#,##0\);_(* "-"??_);_(@_)</c:formatCode>
                <c:ptCount val="12"/>
                <c:pt idx="0">
                  <c:v>597777.86202199571</c:v>
                </c:pt>
                <c:pt idx="1">
                  <c:v>2806606.6994254687</c:v>
                </c:pt>
                <c:pt idx="2">
                  <c:v>2704322.2133584609</c:v>
                </c:pt>
                <c:pt idx="3">
                  <c:v>2785846.4015928525</c:v>
                </c:pt>
                <c:pt idx="4">
                  <c:v>2442481.0187694775</c:v>
                </c:pt>
                <c:pt idx="5">
                  <c:v>2310091.4805433368</c:v>
                </c:pt>
                <c:pt idx="6">
                  <c:v>3094584.4478910365</c:v>
                </c:pt>
                <c:pt idx="7">
                  <c:v>3209531.6761634275</c:v>
                </c:pt>
                <c:pt idx="8">
                  <c:v>2496534.8865152327</c:v>
                </c:pt>
              </c:numCache>
            </c:numRef>
          </c:val>
        </c:ser>
        <c:axId val="168822656"/>
        <c:axId val="168841216"/>
      </c:barChart>
      <c:catAx>
        <c:axId val="1688226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Mês</a:t>
                </a:r>
              </a:p>
            </c:rich>
          </c:tx>
          <c:layout>
            <c:manualLayout>
              <c:xMode val="edge"/>
              <c:yMode val="edge"/>
              <c:x val="0.52504406021412264"/>
              <c:y val="0.8773253715033059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68841216"/>
        <c:crosses val="autoZero"/>
        <c:auto val="1"/>
        <c:lblAlgn val="ctr"/>
        <c:lblOffset val="100"/>
        <c:tickLblSkip val="1"/>
        <c:tickMarkSkip val="1"/>
      </c:catAx>
      <c:valAx>
        <c:axId val="1688412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pt-BR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355313833193746E-3"/>
              <c:y val="0.45724789977461588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688226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8484274517232768"/>
          <c:y val="2.4067363326796046E-2"/>
          <c:w val="0.49608997445382985"/>
          <c:h val="7.182936112141870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1464" footer="0.4921259850000146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5304347826087294"/>
          <c:y val="0.18110236220472442"/>
          <c:w val="0.8"/>
          <c:h val="0.5"/>
        </c:manualLayout>
      </c:layout>
      <c:barChart>
        <c:barDir val="col"/>
        <c:grouping val="clustered"/>
        <c:ser>
          <c:idx val="0"/>
          <c:order val="0"/>
          <c:tx>
            <c:strRef>
              <c:f>Plan1!$C$266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Plan1!$B$267:$B$278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Plan1!$C$267:$C$278</c:f>
              <c:numCache>
                <c:formatCode>_(* #,##0_);_(* \(#,##0\);_(* "-"??_);_(@_)</c:formatCode>
                <c:ptCount val="12"/>
                <c:pt idx="0">
                  <c:v>731228.6968411695</c:v>
                </c:pt>
                <c:pt idx="1">
                  <c:v>662049.02306975459</c:v>
                </c:pt>
                <c:pt idx="2">
                  <c:v>735066.48630826967</c:v>
                </c:pt>
                <c:pt idx="3">
                  <c:v>396832.76216331148</c:v>
                </c:pt>
                <c:pt idx="4">
                  <c:v>1098094.9838372055</c:v>
                </c:pt>
                <c:pt idx="5">
                  <c:v>847915.7743693731</c:v>
                </c:pt>
                <c:pt idx="6">
                  <c:v>1316243.3623703762</c:v>
                </c:pt>
                <c:pt idx="7">
                  <c:v>1044619.4048498829</c:v>
                </c:pt>
                <c:pt idx="8">
                  <c:v>956692.03994162439</c:v>
                </c:pt>
                <c:pt idx="9">
                  <c:v>609482.97685211152</c:v>
                </c:pt>
                <c:pt idx="10">
                  <c:v>495883.83325468766</c:v>
                </c:pt>
                <c:pt idx="11">
                  <c:v>858703.26079298719</c:v>
                </c:pt>
              </c:numCache>
            </c:numRef>
          </c:val>
        </c:ser>
        <c:ser>
          <c:idx val="1"/>
          <c:order val="1"/>
          <c:tx>
            <c:strRef>
              <c:f>Plan1!$D$266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Plan1!$B$267:$B$278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Plan1!$D$267:$D$278</c:f>
              <c:numCache>
                <c:formatCode>_(* #,##0_);_(* \(#,##0\);_(* "-"??_);_(@_)</c:formatCode>
                <c:ptCount val="12"/>
                <c:pt idx="0">
                  <c:v>1781844.0391620724</c:v>
                </c:pt>
                <c:pt idx="1">
                  <c:v>1341684.7728442943</c:v>
                </c:pt>
                <c:pt idx="2">
                  <c:v>1391603.6486031006</c:v>
                </c:pt>
                <c:pt idx="3">
                  <c:v>1676614.1271500299</c:v>
                </c:pt>
                <c:pt idx="4">
                  <c:v>1414292.623043621</c:v>
                </c:pt>
                <c:pt idx="5">
                  <c:v>1143111.6454588745</c:v>
                </c:pt>
                <c:pt idx="6">
                  <c:v>1051825.7551195442</c:v>
                </c:pt>
                <c:pt idx="7">
                  <c:v>1340390.9853690797</c:v>
                </c:pt>
                <c:pt idx="8">
                  <c:v>1074984.1630877885</c:v>
                </c:pt>
                <c:pt idx="9">
                  <c:v>1120396.1949359768</c:v>
                </c:pt>
                <c:pt idx="10">
                  <c:v>1302517.061469262</c:v>
                </c:pt>
                <c:pt idx="11">
                  <c:v>1026539.3087893167</c:v>
                </c:pt>
              </c:numCache>
            </c:numRef>
          </c:val>
        </c:ser>
        <c:ser>
          <c:idx val="2"/>
          <c:order val="2"/>
          <c:tx>
            <c:strRef>
              <c:f>Plan1!$E$266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Plan1!$B$267:$B$278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Plan1!$E$267:$E$278</c:f>
              <c:numCache>
                <c:formatCode>_(* #,##0_);_(* \(#,##0\);_(* "-"??_);_(@_)</c:formatCode>
                <c:ptCount val="12"/>
                <c:pt idx="0">
                  <c:v>876795.38620384282</c:v>
                </c:pt>
                <c:pt idx="1">
                  <c:v>577384.75086127582</c:v>
                </c:pt>
                <c:pt idx="2">
                  <c:v>1645672.1466941878</c:v>
                </c:pt>
                <c:pt idx="3">
                  <c:v>1117743.2960214962</c:v>
                </c:pt>
                <c:pt idx="4">
                  <c:v>1434101.3715909524</c:v>
                </c:pt>
                <c:pt idx="5">
                  <c:v>1411946.3565363644</c:v>
                </c:pt>
                <c:pt idx="6">
                  <c:v>1393215.0139545794</c:v>
                </c:pt>
                <c:pt idx="7">
                  <c:v>1324940.017744917</c:v>
                </c:pt>
                <c:pt idx="8">
                  <c:v>1650300.446986872</c:v>
                </c:pt>
                <c:pt idx="9">
                  <c:v>1547748.1853975307</c:v>
                </c:pt>
                <c:pt idx="10">
                  <c:v>1003145.9990969929</c:v>
                </c:pt>
                <c:pt idx="11">
                  <c:v>1030233.7850702166</c:v>
                </c:pt>
              </c:numCache>
            </c:numRef>
          </c:val>
        </c:ser>
        <c:ser>
          <c:idx val="3"/>
          <c:order val="3"/>
          <c:tx>
            <c:strRef>
              <c:f>Plan1!$F$266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Plan1!$B$267:$B$278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Plan1!$F$267:$F$278</c:f>
              <c:numCache>
                <c:formatCode>_(* #,##0_);_(* \(#,##0\);_(* "-"??_);_(@_)</c:formatCode>
                <c:ptCount val="12"/>
                <c:pt idx="0">
                  <c:v>1193111.5732493068</c:v>
                </c:pt>
                <c:pt idx="1">
                  <c:v>1188463.0541709587</c:v>
                </c:pt>
                <c:pt idx="2">
                  <c:v>1151123.0647950224</c:v>
                </c:pt>
                <c:pt idx="3">
                  <c:v>1410865.4412451934</c:v>
                </c:pt>
                <c:pt idx="4">
                  <c:v>1470094.9914854304</c:v>
                </c:pt>
                <c:pt idx="5">
                  <c:v>870550.79845653556</c:v>
                </c:pt>
                <c:pt idx="6">
                  <c:v>1270962.5835763614</c:v>
                </c:pt>
                <c:pt idx="7">
                  <c:v>1240921.0964422526</c:v>
                </c:pt>
                <c:pt idx="8">
                  <c:v>1541062.6771006808</c:v>
                </c:pt>
                <c:pt idx="9">
                  <c:v>1536401.7446641317</c:v>
                </c:pt>
                <c:pt idx="10">
                  <c:v>1033930.0381015326</c:v>
                </c:pt>
                <c:pt idx="11">
                  <c:v>1101404.2384891671</c:v>
                </c:pt>
              </c:numCache>
            </c:numRef>
          </c:val>
        </c:ser>
        <c:ser>
          <c:idx val="4"/>
          <c:order val="4"/>
          <c:tx>
            <c:strRef>
              <c:f>Plan1!$G$266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Plan1!$B$267:$B$278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Plan1!$G$267:$G$278</c:f>
              <c:numCache>
                <c:formatCode>_(* #,##0_);_(* \(#,##0\);_(* "-"??_);_(@_)</c:formatCode>
                <c:ptCount val="12"/>
                <c:pt idx="0">
                  <c:v>929711.80347978603</c:v>
                </c:pt>
                <c:pt idx="1">
                  <c:v>850058.55843854009</c:v>
                </c:pt>
                <c:pt idx="2">
                  <c:v>1381866.7444782217</c:v>
                </c:pt>
                <c:pt idx="3">
                  <c:v>1419237.8537513658</c:v>
                </c:pt>
                <c:pt idx="4">
                  <c:v>1485056.9930643188</c:v>
                </c:pt>
                <c:pt idx="5">
                  <c:v>1428370.7538425452</c:v>
                </c:pt>
                <c:pt idx="6">
                  <c:v>1170479.8739813098</c:v>
                </c:pt>
                <c:pt idx="7">
                  <c:v>1493946.4919535564</c:v>
                </c:pt>
                <c:pt idx="8">
                  <c:v>1246184.2775744677</c:v>
                </c:pt>
                <c:pt idx="9">
                  <c:v>1089301.0084239214</c:v>
                </c:pt>
                <c:pt idx="10">
                  <c:v>1322853.6196835544</c:v>
                </c:pt>
                <c:pt idx="11">
                  <c:v>1979168.7370295508</c:v>
                </c:pt>
              </c:numCache>
            </c:numRef>
          </c:val>
        </c:ser>
        <c:ser>
          <c:idx val="5"/>
          <c:order val="5"/>
          <c:tx>
            <c:strRef>
              <c:f>Plan1!$H$266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Plan1!$B$267:$B$278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Plan1!$H$267:$H$278</c:f>
              <c:numCache>
                <c:formatCode>_(* #,##0_);_(* \(#,##0\);_(* "-"??_);_(@_)</c:formatCode>
                <c:ptCount val="12"/>
                <c:pt idx="0">
                  <c:v>1260372.5689537609</c:v>
                </c:pt>
                <c:pt idx="1">
                  <c:v>1008507.2779177199</c:v>
                </c:pt>
                <c:pt idx="2">
                  <c:v>1232972.0110881529</c:v>
                </c:pt>
                <c:pt idx="3">
                  <c:v>1117816.9227520435</c:v>
                </c:pt>
                <c:pt idx="4">
                  <c:v>823682.99205627246</c:v>
                </c:pt>
                <c:pt idx="5">
                  <c:v>1189365.2738430453</c:v>
                </c:pt>
                <c:pt idx="6">
                  <c:v>1915197.3437419801</c:v>
                </c:pt>
                <c:pt idx="7">
                  <c:v>1610774.2726475431</c:v>
                </c:pt>
                <c:pt idx="8">
                  <c:v>1402850.6851549787</c:v>
                </c:pt>
                <c:pt idx="9">
                  <c:v>1324281.5229501682</c:v>
                </c:pt>
                <c:pt idx="10">
                  <c:v>1853527.5230316168</c:v>
                </c:pt>
                <c:pt idx="11">
                  <c:v>1251648.9667236563</c:v>
                </c:pt>
              </c:numCache>
            </c:numRef>
          </c:val>
        </c:ser>
        <c:ser>
          <c:idx val="6"/>
          <c:order val="6"/>
          <c:tx>
            <c:strRef>
              <c:f>Plan1!$I$266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Plan1!$B$267:$B$278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Plan1!$I$267:$I$278</c:f>
              <c:numCache>
                <c:formatCode>_(* #,##0_);_(* \(#,##0\);_(* "-"??_);_(@_)</c:formatCode>
                <c:ptCount val="12"/>
                <c:pt idx="0">
                  <c:v>1658348.2137807447</c:v>
                </c:pt>
                <c:pt idx="1">
                  <c:v>1209576.228556667</c:v>
                </c:pt>
                <c:pt idx="2">
                  <c:v>1563148.0286542107</c:v>
                </c:pt>
                <c:pt idx="3">
                  <c:v>1760157.3930608376</c:v>
                </c:pt>
                <c:pt idx="4">
                  <c:v>920021.64244255365</c:v>
                </c:pt>
                <c:pt idx="5">
                  <c:v>1326249.813990362</c:v>
                </c:pt>
                <c:pt idx="6">
                  <c:v>2076014.9416721184</c:v>
                </c:pt>
                <c:pt idx="7">
                  <c:v>1612560.3151942801</c:v>
                </c:pt>
                <c:pt idx="8">
                  <c:v>1476563.8028490276</c:v>
                </c:pt>
                <c:pt idx="9">
                  <c:v>947463.43430369406</c:v>
                </c:pt>
                <c:pt idx="10">
                  <c:v>859939.0737943009</c:v>
                </c:pt>
                <c:pt idx="11">
                  <c:v>1364722.7310063129</c:v>
                </c:pt>
              </c:numCache>
            </c:numRef>
          </c:val>
        </c:ser>
        <c:ser>
          <c:idx val="7"/>
          <c:order val="7"/>
          <c:tx>
            <c:strRef>
              <c:f>Plan1!$J$266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Plan1!$B$267:$B$278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Plan1!$J$267:$J$278</c:f>
              <c:numCache>
                <c:formatCode>_(* #,##0_);_(* \(#,##0\);_(* "-"??_);_(@_)</c:formatCode>
                <c:ptCount val="12"/>
                <c:pt idx="0">
                  <c:v>984016.66266515979</c:v>
                </c:pt>
                <c:pt idx="1">
                  <c:v>1197256.2755320424</c:v>
                </c:pt>
                <c:pt idx="2">
                  <c:v>2018198.8683598582</c:v>
                </c:pt>
                <c:pt idx="3">
                  <c:v>1473493.1204063613</c:v>
                </c:pt>
                <c:pt idx="4">
                  <c:v>1632107.8644858077</c:v>
                </c:pt>
                <c:pt idx="5">
                  <c:v>1511575.3018499729</c:v>
                </c:pt>
                <c:pt idx="6">
                  <c:v>1708112.7282195694</c:v>
                </c:pt>
                <c:pt idx="7">
                  <c:v>1600812.6495704828</c:v>
                </c:pt>
                <c:pt idx="8">
                  <c:v>1370616.6482036139</c:v>
                </c:pt>
                <c:pt idx="9">
                  <c:v>1517222.6527269511</c:v>
                </c:pt>
                <c:pt idx="10">
                  <c:v>1636984.7523673961</c:v>
                </c:pt>
                <c:pt idx="11">
                  <c:v>997479.34241174278</c:v>
                </c:pt>
              </c:numCache>
            </c:numRef>
          </c:val>
        </c:ser>
        <c:ser>
          <c:idx val="8"/>
          <c:order val="8"/>
          <c:tx>
            <c:v>2008</c:v>
          </c:tx>
          <c:cat>
            <c:strRef>
              <c:f>Plan1!$B$267:$B$278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Plan1!$K$267:$K$278</c:f>
              <c:numCache>
                <c:formatCode>_(* #,##0_);_(* \(#,##0\);_(* "-"??_);_(@_)</c:formatCode>
                <c:ptCount val="12"/>
                <c:pt idx="0">
                  <c:v>1585392.0314341986</c:v>
                </c:pt>
                <c:pt idx="1">
                  <c:v>1239110.4573047229</c:v>
                </c:pt>
                <c:pt idx="2">
                  <c:v>1022353.1232604353</c:v>
                </c:pt>
                <c:pt idx="3">
                  <c:v>1581524.6844440226</c:v>
                </c:pt>
                <c:pt idx="4">
                  <c:v>1483122.623873828</c:v>
                </c:pt>
                <c:pt idx="5">
                  <c:v>1476761.2602506084</c:v>
                </c:pt>
                <c:pt idx="6">
                  <c:v>1489261.2882482612</c:v>
                </c:pt>
                <c:pt idx="7">
                  <c:v>1313640.0841693126</c:v>
                </c:pt>
                <c:pt idx="8">
                  <c:v>1081281.4710867042</c:v>
                </c:pt>
                <c:pt idx="9">
                  <c:v>1159267.4192289568</c:v>
                </c:pt>
                <c:pt idx="10">
                  <c:v>770612.12174242828</c:v>
                </c:pt>
                <c:pt idx="11">
                  <c:v>1784044.190366138</c:v>
                </c:pt>
              </c:numCache>
            </c:numRef>
          </c:val>
        </c:ser>
        <c:ser>
          <c:idx val="9"/>
          <c:order val="9"/>
          <c:tx>
            <c:strRef>
              <c:f>Plan1!$L$266</c:f>
              <c:strCache>
                <c:ptCount val="1"/>
                <c:pt idx="0">
                  <c:v>2009</c:v>
                </c:pt>
              </c:strCache>
            </c:strRef>
          </c:tx>
          <c:cat>
            <c:strRef>
              <c:f>Plan1!$B$267:$B$278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Plan1!$L$267:$L$278</c:f>
              <c:numCache>
                <c:formatCode>_(* #,##0_);_(* \(#,##0\);_(* "-"??_);_(@_)</c:formatCode>
                <c:ptCount val="12"/>
                <c:pt idx="0">
                  <c:v>904004.72106084775</c:v>
                </c:pt>
                <c:pt idx="1">
                  <c:v>1199684.8774712528</c:v>
                </c:pt>
                <c:pt idx="2">
                  <c:v>1026631.409110172</c:v>
                </c:pt>
                <c:pt idx="3">
                  <c:v>1175158.9484910001</c:v>
                </c:pt>
                <c:pt idx="4">
                  <c:v>1554621.9425873186</c:v>
                </c:pt>
                <c:pt idx="5">
                  <c:v>1046359.5475357681</c:v>
                </c:pt>
                <c:pt idx="6">
                  <c:v>1655510.3451105505</c:v>
                </c:pt>
                <c:pt idx="7">
                  <c:v>1343730.8013716836</c:v>
                </c:pt>
                <c:pt idx="8">
                  <c:v>1386238.4354920876</c:v>
                </c:pt>
                <c:pt idx="9">
                  <c:v>1281280.9240851188</c:v>
                </c:pt>
                <c:pt idx="10">
                  <c:v>1240090.2047445881</c:v>
                </c:pt>
                <c:pt idx="11">
                  <c:v>1348585.380479367</c:v>
                </c:pt>
              </c:numCache>
            </c:numRef>
          </c:val>
        </c:ser>
        <c:ser>
          <c:idx val="10"/>
          <c:order val="10"/>
          <c:tx>
            <c:v>2010</c:v>
          </c:tx>
          <c:cat>
            <c:strRef>
              <c:f>Plan1!$B$267:$B$278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Plan1!$M$267:$M$278</c:f>
              <c:numCache>
                <c:formatCode>_(* #,##0_);_(* \(#,##0\);_(* "-"??_);_(@_)</c:formatCode>
                <c:ptCount val="12"/>
                <c:pt idx="0">
                  <c:v>1365760</c:v>
                </c:pt>
                <c:pt idx="1">
                  <c:v>1175699.74</c:v>
                </c:pt>
                <c:pt idx="2">
                  <c:v>1086707.7939334267</c:v>
                </c:pt>
                <c:pt idx="3">
                  <c:v>873946.46026978863</c:v>
                </c:pt>
                <c:pt idx="4">
                  <c:v>1233728.5442995941</c:v>
                </c:pt>
                <c:pt idx="5">
                  <c:v>1154577.6798796118</c:v>
                </c:pt>
                <c:pt idx="6">
                  <c:v>1133731.0871974251</c:v>
                </c:pt>
                <c:pt idx="7">
                  <c:v>1457956.3986913664</c:v>
                </c:pt>
                <c:pt idx="8">
                  <c:v>1136357.3547491038</c:v>
                </c:pt>
                <c:pt idx="9">
                  <c:v>1004523.5741503824</c:v>
                </c:pt>
                <c:pt idx="10">
                  <c:v>958349.19020027074</c:v>
                </c:pt>
                <c:pt idx="11">
                  <c:v>1201563</c:v>
                </c:pt>
              </c:numCache>
            </c:numRef>
          </c:val>
        </c:ser>
        <c:ser>
          <c:idx val="11"/>
          <c:order val="11"/>
          <c:tx>
            <c:v>2011</c:v>
          </c:tx>
          <c:cat>
            <c:strRef>
              <c:f>Plan1!$B$267:$B$278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Plan1!$N$267:$N$278</c:f>
              <c:numCache>
                <c:formatCode>_(* #,##0_);_(* \(#,##0\);_(* "-"??_);_(@_)</c:formatCode>
                <c:ptCount val="12"/>
                <c:pt idx="0">
                  <c:v>1093131.3910999519</c:v>
                </c:pt>
                <c:pt idx="1">
                  <c:v>1332057.9100000001</c:v>
                </c:pt>
                <c:pt idx="2">
                  <c:v>1315226.54</c:v>
                </c:pt>
                <c:pt idx="3">
                  <c:v>1059532.68</c:v>
                </c:pt>
                <c:pt idx="4">
                  <c:v>1149307.2661574073</c:v>
                </c:pt>
                <c:pt idx="5">
                  <c:v>1370297.9287037037</c:v>
                </c:pt>
                <c:pt idx="6">
                  <c:v>1124640</c:v>
                </c:pt>
                <c:pt idx="7">
                  <c:v>1277941.3697266611</c:v>
                </c:pt>
                <c:pt idx="8">
                  <c:v>799331.43171296292</c:v>
                </c:pt>
                <c:pt idx="9">
                  <c:v>989214.33600000001</c:v>
                </c:pt>
                <c:pt idx="10">
                  <c:v>963752</c:v>
                </c:pt>
                <c:pt idx="11">
                  <c:v>1047831.0700000001</c:v>
                </c:pt>
              </c:numCache>
            </c:numRef>
          </c:val>
        </c:ser>
        <c:ser>
          <c:idx val="12"/>
          <c:order val="12"/>
          <c:tx>
            <c:strRef>
              <c:f>Plan1!$O$266</c:f>
              <c:strCache>
                <c:ptCount val="1"/>
                <c:pt idx="0">
                  <c:v>2012</c:v>
                </c:pt>
              </c:strCache>
            </c:strRef>
          </c:tx>
          <c:cat>
            <c:strRef>
              <c:f>Plan1!$B$267:$B$278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Plan1!$O$267:$O$278</c:f>
              <c:numCache>
                <c:formatCode>_(* #,##0_);_(* \(#,##0\);_(* "-"??_);_(@_)</c:formatCode>
                <c:ptCount val="12"/>
                <c:pt idx="0">
                  <c:v>1247548.5720655143</c:v>
                </c:pt>
                <c:pt idx="1">
                  <c:v>1363763.3387459274</c:v>
                </c:pt>
                <c:pt idx="2">
                  <c:v>1280868.2736329755</c:v>
                </c:pt>
                <c:pt idx="3">
                  <c:v>1250947.1012793328</c:v>
                </c:pt>
                <c:pt idx="4">
                  <c:v>1465346.7743609382</c:v>
                </c:pt>
                <c:pt idx="5">
                  <c:v>1120152.6222474789</c:v>
                </c:pt>
                <c:pt idx="6">
                  <c:v>1275165.1105055707</c:v>
                </c:pt>
                <c:pt idx="7">
                  <c:v>1171997.6788717387</c:v>
                </c:pt>
                <c:pt idx="8">
                  <c:v>1022691.3734453254</c:v>
                </c:pt>
                <c:pt idx="9">
                  <c:v>1128159.675435249</c:v>
                </c:pt>
                <c:pt idx="10">
                  <c:v>1293502.0652553684</c:v>
                </c:pt>
                <c:pt idx="11">
                  <c:v>1276129.4264082382</c:v>
                </c:pt>
              </c:numCache>
            </c:numRef>
          </c:val>
        </c:ser>
        <c:ser>
          <c:idx val="13"/>
          <c:order val="13"/>
          <c:tx>
            <c:strRef>
              <c:f>Plan1!$P$266</c:f>
              <c:strCache>
                <c:ptCount val="1"/>
                <c:pt idx="0">
                  <c:v>2013</c:v>
                </c:pt>
              </c:strCache>
            </c:strRef>
          </c:tx>
          <c:val>
            <c:numRef>
              <c:f>Plan1!$P$267:$P$278</c:f>
              <c:numCache>
                <c:formatCode>_(* #,##0_);_(* \(#,##0\);_(* "-"??_);_(@_)</c:formatCode>
                <c:ptCount val="12"/>
                <c:pt idx="0">
                  <c:v>939466.98177137796</c:v>
                </c:pt>
                <c:pt idx="1">
                  <c:v>691622.36895384034</c:v>
                </c:pt>
                <c:pt idx="2">
                  <c:v>1246957.1874577501</c:v>
                </c:pt>
                <c:pt idx="3">
                  <c:v>1319468.8433183376</c:v>
                </c:pt>
                <c:pt idx="4">
                  <c:v>1259131.6241704731</c:v>
                </c:pt>
                <c:pt idx="5">
                  <c:v>1069006.3279762261</c:v>
                </c:pt>
                <c:pt idx="6">
                  <c:v>1499170.1242619855</c:v>
                </c:pt>
                <c:pt idx="7">
                  <c:v>1091701.3653052722</c:v>
                </c:pt>
                <c:pt idx="8">
                  <c:v>1477393.3590440934</c:v>
                </c:pt>
                <c:pt idx="9">
                  <c:v>1211922.6189843912</c:v>
                </c:pt>
                <c:pt idx="10">
                  <c:v>1079551.5441931793</c:v>
                </c:pt>
                <c:pt idx="11">
                  <c:v>1187495.2259784949</c:v>
                </c:pt>
              </c:numCache>
            </c:numRef>
          </c:val>
        </c:ser>
        <c:ser>
          <c:idx val="14"/>
          <c:order val="14"/>
          <c:tx>
            <c:v>2014</c:v>
          </c:tx>
          <c:val>
            <c:numRef>
              <c:f>Plan1!$Q$267:$Q$278</c:f>
              <c:numCache>
                <c:formatCode>_(* #,##0_);_(* \(#,##0\);_(* "-"??_);_(@_)</c:formatCode>
                <c:ptCount val="12"/>
                <c:pt idx="0">
                  <c:v>1096315.5811479692</c:v>
                </c:pt>
                <c:pt idx="1">
                  <c:v>1313238.7739500271</c:v>
                </c:pt>
                <c:pt idx="2">
                  <c:v>887209.27517399634</c:v>
                </c:pt>
                <c:pt idx="3">
                  <c:v>1097902.2262837761</c:v>
                </c:pt>
                <c:pt idx="4">
                  <c:v>1017031.780416824</c:v>
                </c:pt>
                <c:pt idx="5">
                  <c:v>1562919.6765740756</c:v>
                </c:pt>
                <c:pt idx="6">
                  <c:v>1330225.8642384687</c:v>
                </c:pt>
                <c:pt idx="7">
                  <c:v>1403932.2331300294</c:v>
                </c:pt>
                <c:pt idx="8">
                  <c:v>1345473.0816562939</c:v>
                </c:pt>
                <c:pt idx="9">
                  <c:v>962189.68558456225</c:v>
                </c:pt>
                <c:pt idx="10">
                  <c:v>976381.49573216494</c:v>
                </c:pt>
                <c:pt idx="11">
                  <c:v>917274.01538644219</c:v>
                </c:pt>
              </c:numCache>
            </c:numRef>
          </c:val>
        </c:ser>
        <c:ser>
          <c:idx val="15"/>
          <c:order val="15"/>
          <c:tx>
            <c:strRef>
              <c:f>Plan1!$R$266</c:f>
              <c:strCache>
                <c:ptCount val="1"/>
                <c:pt idx="0">
                  <c:v>2015</c:v>
                </c:pt>
              </c:strCache>
            </c:strRef>
          </c:tx>
          <c:val>
            <c:numRef>
              <c:f>Plan1!$R$267:$R$278</c:f>
              <c:numCache>
                <c:formatCode>_(* #,##0_);_(* \(#,##0\);_(* "-"??_);_(@_)</c:formatCode>
                <c:ptCount val="12"/>
                <c:pt idx="0">
                  <c:v>1067403.8507631884</c:v>
                </c:pt>
                <c:pt idx="1">
                  <c:v>846405.60451263224</c:v>
                </c:pt>
                <c:pt idx="2">
                  <c:v>1022725.0286802556</c:v>
                </c:pt>
                <c:pt idx="3">
                  <c:v>924412.34185898665</c:v>
                </c:pt>
                <c:pt idx="4">
                  <c:v>1235971.4154556433</c:v>
                </c:pt>
                <c:pt idx="5">
                  <c:v>1420286.4845443396</c:v>
                </c:pt>
                <c:pt idx="6">
                  <c:v>1557744.6390571061</c:v>
                </c:pt>
                <c:pt idx="7">
                  <c:v>1267918.3065298491</c:v>
                </c:pt>
                <c:pt idx="8">
                  <c:v>1084893.4179122213</c:v>
                </c:pt>
                <c:pt idx="9">
                  <c:v>1121108.7706511996</c:v>
                </c:pt>
                <c:pt idx="10">
                  <c:v>873874.09927794104</c:v>
                </c:pt>
                <c:pt idx="11">
                  <c:v>1059417.9912667975</c:v>
                </c:pt>
              </c:numCache>
            </c:numRef>
          </c:val>
        </c:ser>
        <c:ser>
          <c:idx val="16"/>
          <c:order val="16"/>
          <c:tx>
            <c:strRef>
              <c:f>Plan1!$S$266</c:f>
              <c:strCache>
                <c:ptCount val="1"/>
                <c:pt idx="0">
                  <c:v>2016</c:v>
                </c:pt>
              </c:strCache>
            </c:strRef>
          </c:tx>
          <c:val>
            <c:numRef>
              <c:f>Plan1!$S$267:$S$278</c:f>
              <c:numCache>
                <c:formatCode>_(* #,##0_);_(* \(#,##0\);_(* "-"??_);_(@_)</c:formatCode>
                <c:ptCount val="12"/>
                <c:pt idx="0">
                  <c:v>888526.58107426437</c:v>
                </c:pt>
                <c:pt idx="1">
                  <c:v>779447.39614722109</c:v>
                </c:pt>
                <c:pt idx="2">
                  <c:v>1080949.8816605108</c:v>
                </c:pt>
                <c:pt idx="3">
                  <c:v>1171299.611312052</c:v>
                </c:pt>
                <c:pt idx="4">
                  <c:v>1212025.0675338814</c:v>
                </c:pt>
                <c:pt idx="5">
                  <c:v>1113719.6748788157</c:v>
                </c:pt>
                <c:pt idx="6">
                  <c:v>957883.78721997875</c:v>
                </c:pt>
                <c:pt idx="7">
                  <c:v>918998.9213552057</c:v>
                </c:pt>
                <c:pt idx="8">
                  <c:v>1112885.2997681289</c:v>
                </c:pt>
              </c:numCache>
            </c:numRef>
          </c:val>
        </c:ser>
        <c:axId val="168944384"/>
        <c:axId val="168946304"/>
      </c:barChart>
      <c:catAx>
        <c:axId val="1689443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Mês</a:t>
                </a:r>
              </a:p>
            </c:rich>
          </c:tx>
          <c:layout>
            <c:manualLayout>
              <c:xMode val="edge"/>
              <c:yMode val="edge"/>
              <c:x val="0.49217398338908508"/>
              <c:y val="0.858208563481803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68946304"/>
        <c:crosses val="autoZero"/>
        <c:auto val="1"/>
        <c:lblAlgn val="ctr"/>
        <c:lblOffset val="100"/>
        <c:tickLblSkip val="1"/>
        <c:tickMarkSkip val="1"/>
      </c:catAx>
      <c:valAx>
        <c:axId val="16894630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17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pt-BR" sz="1175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2.0869647287240212E-2"/>
              <c:y val="0.40298389940064694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689443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8634163880200699"/>
          <c:y val="4.8309241195596812E-2"/>
          <c:w val="0.49469338089079201"/>
          <c:h val="7.209096648061995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1464" footer="0.4921259850000146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8434782608695671"/>
          <c:y val="0.13857728587783824"/>
          <c:w val="0.77391304347826084"/>
          <c:h val="0.60299846017112235"/>
        </c:manualLayout>
      </c:layout>
      <c:barChart>
        <c:barDir val="col"/>
        <c:grouping val="clustered"/>
        <c:ser>
          <c:idx val="0"/>
          <c:order val="0"/>
          <c:tx>
            <c:strRef>
              <c:f>Plan1!$C$302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Plan1!$B$303:$B$314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Plan1!$C$303:$C$314</c:f>
              <c:numCache>
                <c:formatCode>_(* #,##0_);_(* \(#,##0\);_(* "-"??_);_(@_)</c:formatCode>
                <c:ptCount val="12"/>
                <c:pt idx="0">
                  <c:v>112219043</c:v>
                </c:pt>
                <c:pt idx="1">
                  <c:v>120692581</c:v>
                </c:pt>
                <c:pt idx="2">
                  <c:v>131347945</c:v>
                </c:pt>
                <c:pt idx="3">
                  <c:v>80820582</c:v>
                </c:pt>
                <c:pt idx="4">
                  <c:v>194472522</c:v>
                </c:pt>
                <c:pt idx="5">
                  <c:v>158961735</c:v>
                </c:pt>
                <c:pt idx="6">
                  <c:v>238923088</c:v>
                </c:pt>
                <c:pt idx="7">
                  <c:v>200130961</c:v>
                </c:pt>
                <c:pt idx="8">
                  <c:v>192348596</c:v>
                </c:pt>
                <c:pt idx="9">
                  <c:v>123152735</c:v>
                </c:pt>
                <c:pt idx="10">
                  <c:v>113591935</c:v>
                </c:pt>
                <c:pt idx="11">
                  <c:v>187376723</c:v>
                </c:pt>
              </c:numCache>
            </c:numRef>
          </c:val>
        </c:ser>
        <c:ser>
          <c:idx val="1"/>
          <c:order val="1"/>
          <c:tx>
            <c:strRef>
              <c:f>Plan1!$D$302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Plan1!$B$303:$B$314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Plan1!$D$303:$D$314</c:f>
              <c:numCache>
                <c:formatCode>_(* #,##0_);_(* \(#,##0\);_(* "-"??_);_(@_)</c:formatCode>
                <c:ptCount val="12"/>
                <c:pt idx="0">
                  <c:v>349298021</c:v>
                </c:pt>
                <c:pt idx="1">
                  <c:v>274538056</c:v>
                </c:pt>
                <c:pt idx="2">
                  <c:v>229044991</c:v>
                </c:pt>
                <c:pt idx="3">
                  <c:v>262209765</c:v>
                </c:pt>
                <c:pt idx="4">
                  <c:v>221553939</c:v>
                </c:pt>
                <c:pt idx="5">
                  <c:v>182573474</c:v>
                </c:pt>
                <c:pt idx="6">
                  <c:v>156843758</c:v>
                </c:pt>
                <c:pt idx="7">
                  <c:v>200111361</c:v>
                </c:pt>
                <c:pt idx="8">
                  <c:v>165674550</c:v>
                </c:pt>
                <c:pt idx="9">
                  <c:v>157524576</c:v>
                </c:pt>
                <c:pt idx="10">
                  <c:v>170962272</c:v>
                </c:pt>
                <c:pt idx="11">
                  <c:v>128044936</c:v>
                </c:pt>
              </c:numCache>
            </c:numRef>
          </c:val>
        </c:ser>
        <c:ser>
          <c:idx val="2"/>
          <c:order val="2"/>
          <c:tx>
            <c:strRef>
              <c:f>Plan1!$E$302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Plan1!$B$303:$B$314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Plan1!$E$303:$E$314</c:f>
              <c:numCache>
                <c:formatCode>_(* #,##0_);_(* \(#,##0\);_(* "-"??_);_(@_)</c:formatCode>
                <c:ptCount val="12"/>
                <c:pt idx="0">
                  <c:v>107401252</c:v>
                </c:pt>
                <c:pt idx="1">
                  <c:v>85091179</c:v>
                </c:pt>
                <c:pt idx="2">
                  <c:v>179207593</c:v>
                </c:pt>
                <c:pt idx="3">
                  <c:v>160929036</c:v>
                </c:pt>
                <c:pt idx="4">
                  <c:v>221188407</c:v>
                </c:pt>
                <c:pt idx="5">
                  <c:v>230694915</c:v>
                </c:pt>
                <c:pt idx="6">
                  <c:v>219883837</c:v>
                </c:pt>
                <c:pt idx="7">
                  <c:v>196253020</c:v>
                </c:pt>
                <c:pt idx="8">
                  <c:v>264701251</c:v>
                </c:pt>
                <c:pt idx="9">
                  <c:v>263542841</c:v>
                </c:pt>
                <c:pt idx="10">
                  <c:v>177069487</c:v>
                </c:pt>
                <c:pt idx="11">
                  <c:v>165621937</c:v>
                </c:pt>
              </c:numCache>
            </c:numRef>
          </c:val>
        </c:ser>
        <c:ser>
          <c:idx val="3"/>
          <c:order val="3"/>
          <c:tx>
            <c:strRef>
              <c:f>Plan1!$F$302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Plan1!$B$303:$B$314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Plan1!$F$303:$F$314</c:f>
              <c:numCache>
                <c:formatCode>_(* #,##0_);_(* \(#,##0\);_(* "-"??_);_(@_)</c:formatCode>
                <c:ptCount val="12"/>
                <c:pt idx="0">
                  <c:v>211443839</c:v>
                </c:pt>
                <c:pt idx="1">
                  <c:v>245771851</c:v>
                </c:pt>
                <c:pt idx="2">
                  <c:v>279168362</c:v>
                </c:pt>
                <c:pt idx="3">
                  <c:v>301410527</c:v>
                </c:pt>
                <c:pt idx="4">
                  <c:v>242300695</c:v>
                </c:pt>
                <c:pt idx="5">
                  <c:v>169265703</c:v>
                </c:pt>
                <c:pt idx="6">
                  <c:v>220354208</c:v>
                </c:pt>
                <c:pt idx="7">
                  <c:v>244540585</c:v>
                </c:pt>
                <c:pt idx="8">
                  <c:v>302303594</c:v>
                </c:pt>
                <c:pt idx="9">
                  <c:v>290031908</c:v>
                </c:pt>
                <c:pt idx="10">
                  <c:v>207977295</c:v>
                </c:pt>
                <c:pt idx="11">
                  <c:v>202308498</c:v>
                </c:pt>
              </c:numCache>
            </c:numRef>
          </c:val>
        </c:ser>
        <c:ser>
          <c:idx val="4"/>
          <c:order val="4"/>
          <c:tx>
            <c:strRef>
              <c:f>Plan1!$G$302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Plan1!$B$303:$B$314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Plan1!$G$303:$G$314</c:f>
              <c:numCache>
                <c:formatCode>_(* #,##0_);_(* \(#,##0\);_(* "-"??_);_(@_)</c:formatCode>
                <c:ptCount val="12"/>
                <c:pt idx="0">
                  <c:v>163444544</c:v>
                </c:pt>
                <c:pt idx="1">
                  <c:v>175154772</c:v>
                </c:pt>
                <c:pt idx="2">
                  <c:v>255248236</c:v>
                </c:pt>
                <c:pt idx="3">
                  <c:v>263234805</c:v>
                </c:pt>
                <c:pt idx="4">
                  <c:v>279128885</c:v>
                </c:pt>
                <c:pt idx="5">
                  <c:v>329420426</c:v>
                </c:pt>
                <c:pt idx="6">
                  <c:v>272000700</c:v>
                </c:pt>
                <c:pt idx="7">
                  <c:v>385990312</c:v>
                </c:pt>
                <c:pt idx="8">
                  <c:v>270186718</c:v>
                </c:pt>
                <c:pt idx="9">
                  <c:v>259379182</c:v>
                </c:pt>
                <c:pt idx="10">
                  <c:v>316972788</c:v>
                </c:pt>
                <c:pt idx="11">
                  <c:v>477473883</c:v>
                </c:pt>
              </c:numCache>
            </c:numRef>
          </c:val>
        </c:ser>
        <c:ser>
          <c:idx val="5"/>
          <c:order val="5"/>
          <c:tx>
            <c:strRef>
              <c:f>Plan1!$H$302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Plan1!$B$303:$B$314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Plan1!$H$303:$H$314</c:f>
              <c:numCache>
                <c:formatCode>_(* #,##0_);_(* \(#,##0\);_(* "-"??_);_(@_)</c:formatCode>
                <c:ptCount val="12"/>
                <c:pt idx="0">
                  <c:v>316410751</c:v>
                </c:pt>
                <c:pt idx="1">
                  <c:v>282386226</c:v>
                </c:pt>
                <c:pt idx="2">
                  <c:v>318693193</c:v>
                </c:pt>
                <c:pt idx="3">
                  <c:v>323581324</c:v>
                </c:pt>
                <c:pt idx="4">
                  <c:v>278861565</c:v>
                </c:pt>
                <c:pt idx="5">
                  <c:v>379070224</c:v>
                </c:pt>
                <c:pt idx="6">
                  <c:v>614607756</c:v>
                </c:pt>
                <c:pt idx="7">
                  <c:v>543109479</c:v>
                </c:pt>
                <c:pt idx="8">
                  <c:v>480686123</c:v>
                </c:pt>
                <c:pt idx="9">
                  <c:v>547496946</c:v>
                </c:pt>
                <c:pt idx="10">
                  <c:v>713314992</c:v>
                </c:pt>
                <c:pt idx="11">
                  <c:v>444102004</c:v>
                </c:pt>
              </c:numCache>
            </c:numRef>
          </c:val>
        </c:ser>
        <c:ser>
          <c:idx val="6"/>
          <c:order val="6"/>
          <c:tx>
            <c:strRef>
              <c:f>Plan1!$I$302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Plan1!$B$303:$B$314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Plan1!$I$303:$I$314</c:f>
              <c:numCache>
                <c:formatCode>_(* #,##0_);_(* \(#,##0\);_(* "-"??_);_(@_)</c:formatCode>
                <c:ptCount val="12"/>
                <c:pt idx="0">
                  <c:v>553749160</c:v>
                </c:pt>
                <c:pt idx="1">
                  <c:v>451231858</c:v>
                </c:pt>
                <c:pt idx="2">
                  <c:v>562336594</c:v>
                </c:pt>
                <c:pt idx="3">
                  <c:v>637908688</c:v>
                </c:pt>
                <c:pt idx="4">
                  <c:v>367331120</c:v>
                </c:pt>
                <c:pt idx="5">
                  <c:v>508473345</c:v>
                </c:pt>
                <c:pt idx="6">
                  <c:v>820462198</c:v>
                </c:pt>
                <c:pt idx="7">
                  <c:v>715780538</c:v>
                </c:pt>
                <c:pt idx="8">
                  <c:v>635410247</c:v>
                </c:pt>
                <c:pt idx="9">
                  <c:v>353777974</c:v>
                </c:pt>
                <c:pt idx="10">
                  <c:v>338947160</c:v>
                </c:pt>
                <c:pt idx="11">
                  <c:v>466335629</c:v>
                </c:pt>
              </c:numCache>
            </c:numRef>
          </c:val>
        </c:ser>
        <c:ser>
          <c:idx val="7"/>
          <c:order val="7"/>
          <c:tx>
            <c:strRef>
              <c:f>Plan1!$J$302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Plan1!$B$303:$B$314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Plan1!$J$303:$J$314</c:f>
              <c:numCache>
                <c:formatCode>_(* #,##0_);_(* \(#,##0\);_(* "-"??_);_(@_)</c:formatCode>
                <c:ptCount val="12"/>
                <c:pt idx="0">
                  <c:v>372623119</c:v>
                </c:pt>
                <c:pt idx="1">
                  <c:v>392549612</c:v>
                </c:pt>
                <c:pt idx="2">
                  <c:v>681480048</c:v>
                </c:pt>
                <c:pt idx="3">
                  <c:v>581064566</c:v>
                </c:pt>
                <c:pt idx="4">
                  <c:v>720998460</c:v>
                </c:pt>
                <c:pt idx="5">
                  <c:v>673151098</c:v>
                </c:pt>
                <c:pt idx="6">
                  <c:v>747881008</c:v>
                </c:pt>
                <c:pt idx="7">
                  <c:v>771856683</c:v>
                </c:pt>
                <c:pt idx="8">
                  <c:v>615486184</c:v>
                </c:pt>
                <c:pt idx="9">
                  <c:v>709116060</c:v>
                </c:pt>
                <c:pt idx="10">
                  <c:v>860487298</c:v>
                </c:pt>
                <c:pt idx="11">
                  <c:v>555801291</c:v>
                </c:pt>
              </c:numCache>
            </c:numRef>
          </c:val>
        </c:ser>
        <c:ser>
          <c:idx val="8"/>
          <c:order val="8"/>
          <c:tx>
            <c:v>2008</c:v>
          </c:tx>
          <c:cat>
            <c:strRef>
              <c:f>Plan1!$B$303:$B$314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Plan1!$K$303:$K$314</c:f>
              <c:numCache>
                <c:formatCode>_(* #,##0_);_(* \(#,##0\);_(* "-"??_);_(@_)</c:formatCode>
                <c:ptCount val="12"/>
                <c:pt idx="0">
                  <c:v>872290232</c:v>
                </c:pt>
                <c:pt idx="1">
                  <c:v>700125446</c:v>
                </c:pt>
                <c:pt idx="2">
                  <c:v>564436283</c:v>
                </c:pt>
                <c:pt idx="3">
                  <c:v>859705103</c:v>
                </c:pt>
                <c:pt idx="4">
                  <c:v>974655552</c:v>
                </c:pt>
                <c:pt idx="5">
                  <c:v>1014905706</c:v>
                </c:pt>
                <c:pt idx="6">
                  <c:v>1124803551</c:v>
                </c:pt>
                <c:pt idx="7">
                  <c:v>1079581442</c:v>
                </c:pt>
                <c:pt idx="8">
                  <c:v>866074427</c:v>
                </c:pt>
                <c:pt idx="9">
                  <c:v>794241445</c:v>
                </c:pt>
                <c:pt idx="10">
                  <c:v>416009062</c:v>
                </c:pt>
                <c:pt idx="11">
                  <c:v>606320440</c:v>
                </c:pt>
              </c:numCache>
            </c:numRef>
          </c:val>
        </c:ser>
        <c:ser>
          <c:idx val="9"/>
          <c:order val="9"/>
          <c:tx>
            <c:strRef>
              <c:f>Plan1!$L$302</c:f>
              <c:strCache>
                <c:ptCount val="1"/>
                <c:pt idx="0">
                  <c:v>2009</c:v>
                </c:pt>
              </c:strCache>
            </c:strRef>
          </c:tx>
          <c:cat>
            <c:strRef>
              <c:f>Plan1!$B$303:$B$314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Plan1!$L$303:$L$314</c:f>
              <c:numCache>
                <c:formatCode>_(* #,##0_);_(* \(#,##0\);_(* "-"??_);_(@_)</c:formatCode>
                <c:ptCount val="12"/>
                <c:pt idx="0">
                  <c:v>273319325</c:v>
                </c:pt>
                <c:pt idx="1">
                  <c:v>374981426</c:v>
                </c:pt>
                <c:pt idx="2">
                  <c:v>307861872</c:v>
                </c:pt>
                <c:pt idx="3">
                  <c:v>354114536</c:v>
                </c:pt>
                <c:pt idx="4">
                  <c:v>494798303</c:v>
                </c:pt>
                <c:pt idx="5">
                  <c:v>412164171</c:v>
                </c:pt>
                <c:pt idx="6">
                  <c:v>686676979</c:v>
                </c:pt>
                <c:pt idx="7">
                  <c:v>601305983</c:v>
                </c:pt>
                <c:pt idx="8">
                  <c:v>634849832</c:v>
                </c:pt>
                <c:pt idx="9">
                  <c:v>601592967</c:v>
                </c:pt>
                <c:pt idx="10">
                  <c:v>579896116</c:v>
                </c:pt>
                <c:pt idx="11">
                  <c:v>676705607</c:v>
                </c:pt>
              </c:numCache>
            </c:numRef>
          </c:val>
        </c:ser>
        <c:ser>
          <c:idx val="10"/>
          <c:order val="10"/>
          <c:tx>
            <c:v>2010</c:v>
          </c:tx>
          <c:cat>
            <c:strRef>
              <c:f>Plan1!$B$303:$B$314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Plan1!$M$303:$M$314</c:f>
              <c:numCache>
                <c:formatCode>_(* #,##0_);_(* \(#,##0\);_(* "-"??_);_(@_)</c:formatCode>
                <c:ptCount val="12"/>
                <c:pt idx="0">
                  <c:v>676477464</c:v>
                </c:pt>
                <c:pt idx="1">
                  <c:v>562781280</c:v>
                </c:pt>
                <c:pt idx="2">
                  <c:v>556933300</c:v>
                </c:pt>
                <c:pt idx="3">
                  <c:v>459847735</c:v>
                </c:pt>
                <c:pt idx="4">
                  <c:v>638709273</c:v>
                </c:pt>
                <c:pt idx="5">
                  <c:v>578017440</c:v>
                </c:pt>
                <c:pt idx="6">
                  <c:v>564526269</c:v>
                </c:pt>
                <c:pt idx="7">
                  <c:v>724635639</c:v>
                </c:pt>
                <c:pt idx="8">
                  <c:v>578036339</c:v>
                </c:pt>
                <c:pt idx="9">
                  <c:v>513026373</c:v>
                </c:pt>
                <c:pt idx="10">
                  <c:v>507024571</c:v>
                </c:pt>
                <c:pt idx="11">
                  <c:v>695405520</c:v>
                </c:pt>
              </c:numCache>
            </c:numRef>
          </c:val>
        </c:ser>
        <c:ser>
          <c:idx val="11"/>
          <c:order val="11"/>
          <c:tx>
            <c:v>2011</c:v>
          </c:tx>
          <c:cat>
            <c:strRef>
              <c:f>Plan1!$B$303:$B$314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Plan1!$N$303:$N$314</c:f>
              <c:numCache>
                <c:formatCode>_(* #,##0_);_(* \(#,##0\);_(* "-"??_);_(@_)</c:formatCode>
                <c:ptCount val="12"/>
                <c:pt idx="0">
                  <c:v>604792842</c:v>
                </c:pt>
                <c:pt idx="1">
                  <c:v>798955336</c:v>
                </c:pt>
                <c:pt idx="2">
                  <c:v>839039527</c:v>
                </c:pt>
                <c:pt idx="3">
                  <c:v>774618717</c:v>
                </c:pt>
                <c:pt idx="4">
                  <c:v>879606777</c:v>
                </c:pt>
                <c:pt idx="5">
                  <c:v>1003886248</c:v>
                </c:pt>
                <c:pt idx="6">
                  <c:v>841330943</c:v>
                </c:pt>
                <c:pt idx="7">
                  <c:v>963509657</c:v>
                </c:pt>
                <c:pt idx="8">
                  <c:v>606923222</c:v>
                </c:pt>
                <c:pt idx="9">
                  <c:v>714325601</c:v>
                </c:pt>
                <c:pt idx="10">
                  <c:v>708769114</c:v>
                </c:pt>
                <c:pt idx="11">
                  <c:v>744132137</c:v>
                </c:pt>
              </c:numCache>
            </c:numRef>
          </c:val>
        </c:ser>
        <c:ser>
          <c:idx val="12"/>
          <c:order val="12"/>
          <c:tx>
            <c:strRef>
              <c:f>Plan1!$O$302</c:f>
              <c:strCache>
                <c:ptCount val="1"/>
                <c:pt idx="0">
                  <c:v>2012</c:v>
                </c:pt>
              </c:strCache>
            </c:strRef>
          </c:tx>
          <c:cat>
            <c:strRef>
              <c:f>Plan1!$B$303:$B$314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Plan1!$O$303:$O$314</c:f>
              <c:numCache>
                <c:formatCode>_(* #,##0_);_(* \(#,##0\);_(* "-"??_);_(@_)</c:formatCode>
                <c:ptCount val="12"/>
                <c:pt idx="0">
                  <c:v>887050916</c:v>
                </c:pt>
                <c:pt idx="1">
                  <c:v>994228614</c:v>
                </c:pt>
                <c:pt idx="2">
                  <c:v>1001616190</c:v>
                </c:pt>
                <c:pt idx="3">
                  <c:v>932799302</c:v>
                </c:pt>
                <c:pt idx="4">
                  <c:v>1153342981</c:v>
                </c:pt>
                <c:pt idx="5">
                  <c:v>829662605</c:v>
                </c:pt>
                <c:pt idx="6">
                  <c:v>846072261</c:v>
                </c:pt>
                <c:pt idx="7">
                  <c:v>811658819</c:v>
                </c:pt>
                <c:pt idx="8">
                  <c:v>759286527</c:v>
                </c:pt>
                <c:pt idx="9">
                  <c:v>837033610</c:v>
                </c:pt>
                <c:pt idx="10">
                  <c:v>918602925</c:v>
                </c:pt>
                <c:pt idx="11">
                  <c:v>855690280</c:v>
                </c:pt>
              </c:numCache>
            </c:numRef>
          </c:val>
        </c:ser>
        <c:ser>
          <c:idx val="13"/>
          <c:order val="13"/>
          <c:tx>
            <c:strRef>
              <c:f>Plan1!$P$302</c:f>
              <c:strCache>
                <c:ptCount val="1"/>
                <c:pt idx="0">
                  <c:v>2013</c:v>
                </c:pt>
              </c:strCache>
            </c:strRef>
          </c:tx>
          <c:val>
            <c:numRef>
              <c:f>Plan1!$P$303:$P$314</c:f>
              <c:numCache>
                <c:formatCode>_(* #,##0_);_(* \(#,##0\);_(* "-"??_);_(@_)</c:formatCode>
                <c:ptCount val="12"/>
                <c:pt idx="0">
                  <c:v>706643481</c:v>
                </c:pt>
                <c:pt idx="1">
                  <c:v>502256584</c:v>
                </c:pt>
                <c:pt idx="2">
                  <c:v>908518732</c:v>
                </c:pt>
                <c:pt idx="3">
                  <c:v>944058521</c:v>
                </c:pt>
                <c:pt idx="4">
                  <c:v>848672653</c:v>
                </c:pt>
                <c:pt idx="5">
                  <c:v>756996800</c:v>
                </c:pt>
                <c:pt idx="6">
                  <c:v>1006479359</c:v>
                </c:pt>
                <c:pt idx="7">
                  <c:v>751736084</c:v>
                </c:pt>
                <c:pt idx="8">
                  <c:v>1074369954</c:v>
                </c:pt>
                <c:pt idx="9">
                  <c:v>886954902</c:v>
                </c:pt>
                <c:pt idx="10">
                  <c:v>776769453</c:v>
                </c:pt>
                <c:pt idx="11">
                  <c:v>778162272</c:v>
                </c:pt>
              </c:numCache>
            </c:numRef>
          </c:val>
        </c:ser>
        <c:ser>
          <c:idx val="14"/>
          <c:order val="14"/>
          <c:tx>
            <c:v>2014</c:v>
          </c:tx>
          <c:val>
            <c:numRef>
              <c:f>Plan1!$Q$303:$Q$314</c:f>
              <c:numCache>
                <c:formatCode>_(* #,##0_);_(* \(#,##0\);_(* "-"??_);_(@_)</c:formatCode>
                <c:ptCount val="12"/>
                <c:pt idx="0">
                  <c:v>766782641</c:v>
                </c:pt>
                <c:pt idx="1">
                  <c:v>902693845</c:v>
                </c:pt>
                <c:pt idx="2">
                  <c:v>634423121</c:v>
                </c:pt>
                <c:pt idx="3">
                  <c:v>757045043</c:v>
                </c:pt>
                <c:pt idx="4">
                  <c:v>733621811</c:v>
                </c:pt>
                <c:pt idx="5">
                  <c:v>1046536380</c:v>
                </c:pt>
                <c:pt idx="6">
                  <c:v>924632910</c:v>
                </c:pt>
                <c:pt idx="7">
                  <c:v>942549594</c:v>
                </c:pt>
                <c:pt idx="8">
                  <c:v>898093758</c:v>
                </c:pt>
                <c:pt idx="9">
                  <c:v>637369563</c:v>
                </c:pt>
                <c:pt idx="10">
                  <c:v>569504391</c:v>
                </c:pt>
                <c:pt idx="11">
                  <c:v>492915258</c:v>
                </c:pt>
              </c:numCache>
            </c:numRef>
          </c:val>
        </c:ser>
        <c:ser>
          <c:idx val="15"/>
          <c:order val="15"/>
          <c:tx>
            <c:strRef>
              <c:f>Plan1!$R$302</c:f>
              <c:strCache>
                <c:ptCount val="1"/>
                <c:pt idx="0">
                  <c:v>2015</c:v>
                </c:pt>
              </c:strCache>
            </c:strRef>
          </c:tx>
          <c:val>
            <c:numRef>
              <c:f>Plan1!$R$303:$R$314</c:f>
              <c:numCache>
                <c:formatCode>_(* #,##0_);_(* \(#,##0\);_(* "-"??_);_(@_)</c:formatCode>
                <c:ptCount val="12"/>
                <c:pt idx="0">
                  <c:v>476653987</c:v>
                </c:pt>
                <c:pt idx="1">
                  <c:v>323431786</c:v>
                </c:pt>
                <c:pt idx="2">
                  <c:v>421190706</c:v>
                </c:pt>
                <c:pt idx="3">
                  <c:v>364939917</c:v>
                </c:pt>
                <c:pt idx="4">
                  <c:v>482817320</c:v>
                </c:pt>
                <c:pt idx="5">
                  <c:v>564672431</c:v>
                </c:pt>
                <c:pt idx="6">
                  <c:v>618855710</c:v>
                </c:pt>
                <c:pt idx="7">
                  <c:v>469170189</c:v>
                </c:pt>
                <c:pt idx="8">
                  <c:v>349271735</c:v>
                </c:pt>
                <c:pt idx="9">
                  <c:v>358473265</c:v>
                </c:pt>
                <c:pt idx="10">
                  <c:v>286737511</c:v>
                </c:pt>
                <c:pt idx="11">
                  <c:v>305884905</c:v>
                </c:pt>
              </c:numCache>
            </c:numRef>
          </c:val>
        </c:ser>
        <c:ser>
          <c:idx val="16"/>
          <c:order val="16"/>
          <c:tx>
            <c:strRef>
              <c:f>Plan1!$S$302</c:f>
              <c:strCache>
                <c:ptCount val="1"/>
                <c:pt idx="0">
                  <c:v>2016</c:v>
                </c:pt>
              </c:strCache>
            </c:strRef>
          </c:tx>
          <c:val>
            <c:numRef>
              <c:f>Plan1!$S$303:$S$314</c:f>
              <c:numCache>
                <c:formatCode>_(* #,##0_);_(* \(#,##0\);_(* "-"??_);_(@_)</c:formatCode>
                <c:ptCount val="12"/>
                <c:pt idx="0">
                  <c:v>242988882</c:v>
                </c:pt>
                <c:pt idx="1">
                  <c:v>185021248</c:v>
                </c:pt>
                <c:pt idx="2">
                  <c:v>252130562</c:v>
                </c:pt>
                <c:pt idx="3">
                  <c:v>297887981</c:v>
                </c:pt>
                <c:pt idx="4">
                  <c:v>338557384</c:v>
                </c:pt>
                <c:pt idx="5">
                  <c:v>331475218</c:v>
                </c:pt>
                <c:pt idx="6">
                  <c:v>318534861</c:v>
                </c:pt>
                <c:pt idx="7">
                  <c:v>315433320</c:v>
                </c:pt>
                <c:pt idx="8">
                  <c:v>353685349</c:v>
                </c:pt>
              </c:numCache>
            </c:numRef>
          </c:val>
        </c:ser>
        <c:axId val="205467008"/>
        <c:axId val="205477376"/>
      </c:barChart>
      <c:catAx>
        <c:axId val="2054670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Mês</a:t>
                </a:r>
              </a:p>
            </c:rich>
          </c:tx>
          <c:layout>
            <c:manualLayout>
              <c:xMode val="edge"/>
              <c:yMode val="edge"/>
              <c:x val="0.50260865696874768"/>
              <c:y val="0.8764084264748164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205477376"/>
        <c:crosses val="autoZero"/>
        <c:auto val="1"/>
        <c:lblAlgn val="ctr"/>
        <c:lblOffset val="100"/>
        <c:tickLblSkip val="1"/>
        <c:tickMarkSkip val="1"/>
      </c:catAx>
      <c:valAx>
        <c:axId val="2054773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US$ FOB</a:t>
                </a:r>
              </a:p>
            </c:rich>
          </c:tx>
          <c:layout>
            <c:manualLayout>
              <c:xMode val="edge"/>
              <c:yMode val="edge"/>
              <c:x val="8.6956715156368165E-3"/>
              <c:y val="0.36704198492043238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2054670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993781751857289"/>
          <c:y val="2.424253148131765E-2"/>
          <c:w val="0.49055038539082041"/>
          <c:h val="7.2354484359314228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1464" footer="0.4921259850000146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6145860707364737"/>
          <c:y val="0.17254968041391094"/>
          <c:w val="0.81770971969560491"/>
          <c:h val="0.58823754686559959"/>
        </c:manualLayout>
      </c:layout>
      <c:barChart>
        <c:barDir val="col"/>
        <c:grouping val="clustered"/>
        <c:ser>
          <c:idx val="0"/>
          <c:order val="0"/>
          <c:tx>
            <c:strRef>
              <c:f>Plan1!$C$335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Plan1!$B$336:$B$347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Plan1!$C$336:$C$347</c:f>
              <c:numCache>
                <c:formatCode>_(* #,##0_);_(* \(#,##0\);_(* "-"??_);_(@_)</c:formatCode>
                <c:ptCount val="12"/>
                <c:pt idx="0">
                  <c:v>101942.42200000001</c:v>
                </c:pt>
                <c:pt idx="1">
                  <c:v>118705.42</c:v>
                </c:pt>
                <c:pt idx="2">
                  <c:v>114386.08500000001</c:v>
                </c:pt>
                <c:pt idx="3">
                  <c:v>131216.79</c:v>
                </c:pt>
                <c:pt idx="4">
                  <c:v>127845.372</c:v>
                </c:pt>
                <c:pt idx="5">
                  <c:v>179610.682</c:v>
                </c:pt>
                <c:pt idx="6">
                  <c:v>227445.58600000001</c:v>
                </c:pt>
                <c:pt idx="7">
                  <c:v>239054.74299999999</c:v>
                </c:pt>
                <c:pt idx="8">
                  <c:v>238142.228</c:v>
                </c:pt>
                <c:pt idx="9">
                  <c:v>248428.21799999996</c:v>
                </c:pt>
                <c:pt idx="10">
                  <c:v>231264.7</c:v>
                </c:pt>
                <c:pt idx="11">
                  <c:v>252528.739</c:v>
                </c:pt>
              </c:numCache>
            </c:numRef>
          </c:val>
        </c:ser>
        <c:ser>
          <c:idx val="1"/>
          <c:order val="1"/>
          <c:tx>
            <c:strRef>
              <c:f>Plan1!$D$335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Plan1!$B$336:$B$347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Plan1!$D$336:$D$347</c:f>
              <c:numCache>
                <c:formatCode>_(* #,##0_);_(* \(#,##0\);_(* "-"??_);_(@_)</c:formatCode>
                <c:ptCount val="12"/>
                <c:pt idx="0">
                  <c:v>260970.13600000006</c:v>
                </c:pt>
                <c:pt idx="1">
                  <c:v>295165.79399999999</c:v>
                </c:pt>
                <c:pt idx="2">
                  <c:v>344470.45419999992</c:v>
                </c:pt>
                <c:pt idx="3">
                  <c:v>299081.03500000003</c:v>
                </c:pt>
                <c:pt idx="4">
                  <c:v>398830.33600000001</c:v>
                </c:pt>
                <c:pt idx="5">
                  <c:v>332571.45500000002</c:v>
                </c:pt>
                <c:pt idx="6">
                  <c:v>367506.49949999992</c:v>
                </c:pt>
                <c:pt idx="7">
                  <c:v>433207.36368109798</c:v>
                </c:pt>
                <c:pt idx="8">
                  <c:v>400312.05190642207</c:v>
                </c:pt>
                <c:pt idx="9">
                  <c:v>506149.06607691088</c:v>
                </c:pt>
                <c:pt idx="10">
                  <c:v>508543.50339532498</c:v>
                </c:pt>
                <c:pt idx="11">
                  <c:v>456207.05091512209</c:v>
                </c:pt>
              </c:numCache>
            </c:numRef>
          </c:val>
        </c:ser>
        <c:ser>
          <c:idx val="2"/>
          <c:order val="2"/>
          <c:tx>
            <c:strRef>
              <c:f>Plan1!$E$335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Plan1!$B$336:$B$347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Plan1!$E$336:$E$347</c:f>
              <c:numCache>
                <c:formatCode>_(* #,##0_);_(* \(#,##0\);_(* "-"??_);_(@_)</c:formatCode>
                <c:ptCount val="12"/>
                <c:pt idx="0">
                  <c:v>459568.72694376559</c:v>
                </c:pt>
                <c:pt idx="1">
                  <c:v>416982.74420450674</c:v>
                </c:pt>
                <c:pt idx="2">
                  <c:v>454350.46182479156</c:v>
                </c:pt>
                <c:pt idx="3">
                  <c:v>448923.34552882065</c:v>
                </c:pt>
                <c:pt idx="4">
                  <c:v>440824.19172610505</c:v>
                </c:pt>
                <c:pt idx="5">
                  <c:v>418653.39095261326</c:v>
                </c:pt>
                <c:pt idx="6">
                  <c:v>436346.58219387941</c:v>
                </c:pt>
                <c:pt idx="7">
                  <c:v>457948.43852075917</c:v>
                </c:pt>
                <c:pt idx="8">
                  <c:v>472497.69292163604</c:v>
                </c:pt>
                <c:pt idx="9">
                  <c:v>455297.29466636048</c:v>
                </c:pt>
                <c:pt idx="10">
                  <c:v>410006.38246325671</c:v>
                </c:pt>
                <c:pt idx="11">
                  <c:v>397874.27390504366</c:v>
                </c:pt>
              </c:numCache>
            </c:numRef>
          </c:val>
        </c:ser>
        <c:ser>
          <c:idx val="3"/>
          <c:order val="3"/>
          <c:tx>
            <c:strRef>
              <c:f>Plan1!$F$335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Plan1!$B$336:$B$347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Plan1!$F$336:$F$347</c:f>
              <c:numCache>
                <c:formatCode>_(* #,##0_);_(* \(#,##0\);_(* "-"??_);_(@_)</c:formatCode>
                <c:ptCount val="12"/>
                <c:pt idx="0">
                  <c:v>400341.58133035304</c:v>
                </c:pt>
                <c:pt idx="1">
                  <c:v>381701.78107282694</c:v>
                </c:pt>
                <c:pt idx="2">
                  <c:v>429947.35951984825</c:v>
                </c:pt>
                <c:pt idx="3">
                  <c:v>441462.87151406106</c:v>
                </c:pt>
                <c:pt idx="4">
                  <c:v>462387.62581434025</c:v>
                </c:pt>
                <c:pt idx="5">
                  <c:v>513839.82626747037</c:v>
                </c:pt>
                <c:pt idx="6">
                  <c:v>510812.47176061675</c:v>
                </c:pt>
                <c:pt idx="7">
                  <c:v>516932.18543427734</c:v>
                </c:pt>
                <c:pt idx="8">
                  <c:v>488405.64470337896</c:v>
                </c:pt>
                <c:pt idx="9">
                  <c:v>599014.5511842313</c:v>
                </c:pt>
                <c:pt idx="10">
                  <c:v>621203.92142080481</c:v>
                </c:pt>
                <c:pt idx="11">
                  <c:v>580809.08874859673</c:v>
                </c:pt>
              </c:numCache>
            </c:numRef>
          </c:val>
        </c:ser>
        <c:ser>
          <c:idx val="4"/>
          <c:order val="4"/>
          <c:tx>
            <c:strRef>
              <c:f>Plan1!$G$335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Plan1!$B$336:$B$347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Plan1!$G$336:$G$347</c:f>
              <c:numCache>
                <c:formatCode>_(* #,##0_);_(* \(#,##0\);_(* "-"??_);_(@_)</c:formatCode>
                <c:ptCount val="12"/>
                <c:pt idx="0">
                  <c:v>555184.66224093747</c:v>
                </c:pt>
                <c:pt idx="1">
                  <c:v>597818.60360800789</c:v>
                </c:pt>
                <c:pt idx="2">
                  <c:v>656632.69562670717</c:v>
                </c:pt>
                <c:pt idx="3">
                  <c:v>644562.46418286848</c:v>
                </c:pt>
                <c:pt idx="4">
                  <c:v>669391.12143414945</c:v>
                </c:pt>
                <c:pt idx="5">
                  <c:v>658488.95173911355</c:v>
                </c:pt>
                <c:pt idx="6">
                  <c:v>658013.75477784441</c:v>
                </c:pt>
                <c:pt idx="7">
                  <c:v>698793.28653078771</c:v>
                </c:pt>
                <c:pt idx="8">
                  <c:v>743755.51258535986</c:v>
                </c:pt>
                <c:pt idx="9">
                  <c:v>776352.01155334793</c:v>
                </c:pt>
                <c:pt idx="10">
                  <c:v>724554.03154014912</c:v>
                </c:pt>
                <c:pt idx="11">
                  <c:v>702547.49355272821</c:v>
                </c:pt>
              </c:numCache>
            </c:numRef>
          </c:val>
        </c:ser>
        <c:ser>
          <c:idx val="5"/>
          <c:order val="5"/>
          <c:tx>
            <c:strRef>
              <c:f>Plan1!$H$335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Plan1!$B$336:$B$347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Plan1!$H$336:$H$347</c:f>
              <c:numCache>
                <c:formatCode>_(* #,##0_);_(* \(#,##0\);_(* "-"??_);_(@_)</c:formatCode>
                <c:ptCount val="12"/>
                <c:pt idx="0">
                  <c:v>705516.32041726832</c:v>
                </c:pt>
                <c:pt idx="1">
                  <c:v>625620.46291624405</c:v>
                </c:pt>
                <c:pt idx="2">
                  <c:v>722410.29172665637</c:v>
                </c:pt>
                <c:pt idx="3">
                  <c:v>738022.48883414245</c:v>
                </c:pt>
                <c:pt idx="4">
                  <c:v>724523.47855994152</c:v>
                </c:pt>
                <c:pt idx="5">
                  <c:v>680544.91915868549</c:v>
                </c:pt>
                <c:pt idx="6">
                  <c:v>710698.71551947575</c:v>
                </c:pt>
                <c:pt idx="7">
                  <c:v>784080.33681010921</c:v>
                </c:pt>
                <c:pt idx="8">
                  <c:v>789359.09309846337</c:v>
                </c:pt>
                <c:pt idx="9">
                  <c:v>854415.30746735306</c:v>
                </c:pt>
                <c:pt idx="10">
                  <c:v>833469.12957460561</c:v>
                </c:pt>
                <c:pt idx="11">
                  <c:v>828891.82134913409</c:v>
                </c:pt>
              </c:numCache>
            </c:numRef>
          </c:val>
        </c:ser>
        <c:ser>
          <c:idx val="6"/>
          <c:order val="6"/>
          <c:tx>
            <c:strRef>
              <c:f>Plan1!$I$335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Plan1!$B$336:$B$347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Plan1!$I$336:$I$347</c:f>
              <c:numCache>
                <c:formatCode>_(* #,##0_);_(* \(#,##0\);_(* "-"??_);_(@_)</c:formatCode>
                <c:ptCount val="12"/>
                <c:pt idx="0">
                  <c:v>800286.01326782361</c:v>
                </c:pt>
                <c:pt idx="1">
                  <c:v>769496.18323625671</c:v>
                </c:pt>
                <c:pt idx="2">
                  <c:v>880853.53715321259</c:v>
                </c:pt>
                <c:pt idx="3">
                  <c:v>700181.99645140371</c:v>
                </c:pt>
                <c:pt idx="4">
                  <c:v>791000.34593456681</c:v>
                </c:pt>
                <c:pt idx="5">
                  <c:v>790290.71750817774</c:v>
                </c:pt>
                <c:pt idx="6">
                  <c:v>811377.45986287377</c:v>
                </c:pt>
                <c:pt idx="7">
                  <c:v>859287.24386895122</c:v>
                </c:pt>
                <c:pt idx="8">
                  <c:v>869945.45254034433</c:v>
                </c:pt>
                <c:pt idx="9">
                  <c:v>890976.83313856577</c:v>
                </c:pt>
                <c:pt idx="10">
                  <c:v>802663.12015470862</c:v>
                </c:pt>
                <c:pt idx="11">
                  <c:v>822391.64833265299</c:v>
                </c:pt>
              </c:numCache>
            </c:numRef>
          </c:val>
        </c:ser>
        <c:ser>
          <c:idx val="7"/>
          <c:order val="7"/>
          <c:tx>
            <c:strRef>
              <c:f>Plan1!$J$335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Plan1!$B$336:$B$347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Plan1!$J$336:$J$347</c:f>
              <c:numCache>
                <c:formatCode>_(* #,##0_);_(* \(#,##0\);_(* "-"??_);_(@_)</c:formatCode>
                <c:ptCount val="12"/>
                <c:pt idx="0">
                  <c:v>774178.86140316399</c:v>
                </c:pt>
                <c:pt idx="1">
                  <c:v>722354.92075366748</c:v>
                </c:pt>
                <c:pt idx="2">
                  <c:v>797098.6081313052</c:v>
                </c:pt>
                <c:pt idx="3">
                  <c:v>773386.77338561206</c:v>
                </c:pt>
                <c:pt idx="4">
                  <c:v>811985.21232785087</c:v>
                </c:pt>
                <c:pt idx="5">
                  <c:v>828452.88585938048</c:v>
                </c:pt>
                <c:pt idx="6">
                  <c:v>899495.98350912926</c:v>
                </c:pt>
                <c:pt idx="7">
                  <c:v>889781.57740971632</c:v>
                </c:pt>
                <c:pt idx="8">
                  <c:v>915106.89668184635</c:v>
                </c:pt>
                <c:pt idx="9">
                  <c:v>969854.53477948229</c:v>
                </c:pt>
                <c:pt idx="10">
                  <c:v>953747.30091245973</c:v>
                </c:pt>
                <c:pt idx="11">
                  <c:v>998601.42899601406</c:v>
                </c:pt>
              </c:numCache>
            </c:numRef>
          </c:val>
        </c:ser>
        <c:ser>
          <c:idx val="8"/>
          <c:order val="8"/>
          <c:tx>
            <c:v>2008</c:v>
          </c:tx>
          <c:cat>
            <c:strRef>
              <c:f>Plan1!$B$336:$B$347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Plan1!$K$336:$K$347</c:f>
              <c:numCache>
                <c:formatCode>_(* #,##0_);_(* \(#,##0\);_(* "-"??_);_(@_)</c:formatCode>
                <c:ptCount val="12"/>
                <c:pt idx="0">
                  <c:v>1004564.2837281101</c:v>
                </c:pt>
                <c:pt idx="1">
                  <c:v>944674.64076780016</c:v>
                </c:pt>
                <c:pt idx="2">
                  <c:v>998292.41216179985</c:v>
                </c:pt>
                <c:pt idx="3">
                  <c:v>952207.32752930198</c:v>
                </c:pt>
                <c:pt idx="4">
                  <c:v>974175.55168209434</c:v>
                </c:pt>
                <c:pt idx="5">
                  <c:v>938278.68727500003</c:v>
                </c:pt>
                <c:pt idx="6">
                  <c:v>970059.35865000042</c:v>
                </c:pt>
                <c:pt idx="7">
                  <c:v>971966.18294999993</c:v>
                </c:pt>
                <c:pt idx="8">
                  <c:v>914007.70305000001</c:v>
                </c:pt>
                <c:pt idx="9">
                  <c:v>966996.9463000003</c:v>
                </c:pt>
                <c:pt idx="10">
                  <c:v>919593.97169677389</c:v>
                </c:pt>
                <c:pt idx="11">
                  <c:v>793080.87229999981</c:v>
                </c:pt>
              </c:numCache>
            </c:numRef>
          </c:val>
        </c:ser>
        <c:ser>
          <c:idx val="9"/>
          <c:order val="9"/>
          <c:tx>
            <c:strRef>
              <c:f>Plan1!$L$335</c:f>
              <c:strCache>
                <c:ptCount val="1"/>
                <c:pt idx="0">
                  <c:v>2009</c:v>
                </c:pt>
              </c:strCache>
            </c:strRef>
          </c:tx>
          <c:cat>
            <c:strRef>
              <c:f>Plan1!$B$336:$B$347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Plan1!$L$336:$L$347</c:f>
              <c:numCache>
                <c:formatCode>_(* #,##0_);_(* \(#,##0\);_(* "-"??_);_(@_)</c:formatCode>
                <c:ptCount val="12"/>
                <c:pt idx="0">
                  <c:v>632608.26329999976</c:v>
                </c:pt>
                <c:pt idx="1">
                  <c:v>562312.01169032254</c:v>
                </c:pt>
                <c:pt idx="2">
                  <c:v>646798.93229999999</c:v>
                </c:pt>
                <c:pt idx="3">
                  <c:v>659706.43509677413</c:v>
                </c:pt>
                <c:pt idx="4">
                  <c:v>832913.11329999997</c:v>
                </c:pt>
                <c:pt idx="5">
                  <c:v>818566.23009677429</c:v>
                </c:pt>
                <c:pt idx="6">
                  <c:v>900855.22730000003</c:v>
                </c:pt>
                <c:pt idx="7">
                  <c:v>764156.96629999997</c:v>
                </c:pt>
                <c:pt idx="8">
                  <c:v>695321.48209677427</c:v>
                </c:pt>
                <c:pt idx="9">
                  <c:v>697616.67030000011</c:v>
                </c:pt>
                <c:pt idx="10">
                  <c:v>707999.1640967743</c:v>
                </c:pt>
                <c:pt idx="11">
                  <c:v>624347.48129999998</c:v>
                </c:pt>
              </c:numCache>
            </c:numRef>
          </c:val>
        </c:ser>
        <c:ser>
          <c:idx val="10"/>
          <c:order val="10"/>
          <c:tx>
            <c:v>2010</c:v>
          </c:tx>
          <c:cat>
            <c:strRef>
              <c:f>Plan1!$B$336:$B$347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Plan1!$M$336:$M$347</c:f>
              <c:numCache>
                <c:formatCode>_(* #,##0_);_(* \(#,##0\);_(* "-"??_);_(@_)</c:formatCode>
                <c:ptCount val="12"/>
                <c:pt idx="0">
                  <c:v>657852.70130000007</c:v>
                </c:pt>
                <c:pt idx="1">
                  <c:v>737498.02169032255</c:v>
                </c:pt>
                <c:pt idx="2">
                  <c:v>786629.8853000002</c:v>
                </c:pt>
                <c:pt idx="3">
                  <c:v>753997.52989677421</c:v>
                </c:pt>
                <c:pt idx="4">
                  <c:v>864822.37129999965</c:v>
                </c:pt>
                <c:pt idx="5">
                  <c:v>1047425.4552967742</c:v>
                </c:pt>
                <c:pt idx="6">
                  <c:v>1121064.4949</c:v>
                </c:pt>
                <c:pt idx="7">
                  <c:v>1505327.9156999998</c:v>
                </c:pt>
                <c:pt idx="8">
                  <c:v>1366327.068</c:v>
                </c:pt>
                <c:pt idx="9">
                  <c:v>1396777.3703000001</c:v>
                </c:pt>
                <c:pt idx="10">
                  <c:v>1318380.939496774</c:v>
                </c:pt>
                <c:pt idx="11">
                  <c:v>1091059.3056999999</c:v>
                </c:pt>
              </c:numCache>
            </c:numRef>
          </c:val>
        </c:ser>
        <c:ser>
          <c:idx val="11"/>
          <c:order val="11"/>
          <c:tx>
            <c:v>2011</c:v>
          </c:tx>
          <c:cat>
            <c:strRef>
              <c:f>Plan1!$B$336:$B$347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Plan1!$N$336:$N$347</c:f>
              <c:numCache>
                <c:formatCode>_(* #,##0_);_(* \(#,##0\);_(* "-"??_);_(@_)</c:formatCode>
                <c:ptCount val="12"/>
                <c:pt idx="0">
                  <c:v>708588.55330000015</c:v>
                </c:pt>
                <c:pt idx="1">
                  <c:v>902521.91489032237</c:v>
                </c:pt>
                <c:pt idx="2">
                  <c:v>940563.76989999996</c:v>
                </c:pt>
                <c:pt idx="3">
                  <c:v>724642.35209677438</c:v>
                </c:pt>
                <c:pt idx="4">
                  <c:v>785535.55589999992</c:v>
                </c:pt>
                <c:pt idx="5">
                  <c:v>961891.16589677404</c:v>
                </c:pt>
                <c:pt idx="6">
                  <c:v>955032.05880000023</c:v>
                </c:pt>
                <c:pt idx="7">
                  <c:v>959603.84239999985</c:v>
                </c:pt>
                <c:pt idx="8">
                  <c:v>939486.60840000014</c:v>
                </c:pt>
                <c:pt idx="9">
                  <c:v>910437.20899999992</c:v>
                </c:pt>
                <c:pt idx="10">
                  <c:v>907701.3060000001</c:v>
                </c:pt>
                <c:pt idx="11">
                  <c:v>785225.9384000001</c:v>
                </c:pt>
              </c:numCache>
            </c:numRef>
          </c:val>
        </c:ser>
        <c:ser>
          <c:idx val="12"/>
          <c:order val="12"/>
          <c:tx>
            <c:strRef>
              <c:f>Plan1!$O$335</c:f>
              <c:strCache>
                <c:ptCount val="1"/>
                <c:pt idx="0">
                  <c:v>2012</c:v>
                </c:pt>
              </c:strCache>
            </c:strRef>
          </c:tx>
          <c:cat>
            <c:strRef>
              <c:f>Plan1!$B$336:$B$347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Plan1!$O$336:$O$347</c:f>
              <c:numCache>
                <c:formatCode>_(* #,##0_);_(* \(#,##0\);_(* "-"??_);_(@_)</c:formatCode>
                <c:ptCount val="12"/>
                <c:pt idx="0">
                  <c:v>671833.72500000021</c:v>
                </c:pt>
                <c:pt idx="1">
                  <c:v>864282.76979999989</c:v>
                </c:pt>
                <c:pt idx="2">
                  <c:v>1016579.8670000001</c:v>
                </c:pt>
                <c:pt idx="3">
                  <c:v>1164218.1945254905</c:v>
                </c:pt>
                <c:pt idx="4">
                  <c:v>1310334.0914</c:v>
                </c:pt>
                <c:pt idx="5">
                  <c:v>1119988.4712</c:v>
                </c:pt>
                <c:pt idx="6">
                  <c:v>894960.41760000004</c:v>
                </c:pt>
                <c:pt idx="7">
                  <c:v>717304.47119999991</c:v>
                </c:pt>
                <c:pt idx="8">
                  <c:v>1251750.0885999999</c:v>
                </c:pt>
                <c:pt idx="9">
                  <c:v>1464507.19</c:v>
                </c:pt>
                <c:pt idx="10">
                  <c:v>1388927.7502000001</c:v>
                </c:pt>
                <c:pt idx="11">
                  <c:v>1278100.3044899998</c:v>
                </c:pt>
              </c:numCache>
            </c:numRef>
          </c:val>
        </c:ser>
        <c:ser>
          <c:idx val="13"/>
          <c:order val="13"/>
          <c:tx>
            <c:strRef>
              <c:f>Plan1!$P$335</c:f>
              <c:strCache>
                <c:ptCount val="1"/>
                <c:pt idx="0">
                  <c:v>2013</c:v>
                </c:pt>
              </c:strCache>
            </c:strRef>
          </c:tx>
          <c:val>
            <c:numRef>
              <c:f>Plan1!$P$336:$P$347</c:f>
              <c:numCache>
                <c:formatCode>_(* #,##0_);_(* \(#,##0\);_(* "-"??_);_(@_)</c:formatCode>
                <c:ptCount val="12"/>
                <c:pt idx="0">
                  <c:v>1497996.8384885218</c:v>
                </c:pt>
                <c:pt idx="1">
                  <c:v>1410720.6470262175</c:v>
                </c:pt>
                <c:pt idx="2">
                  <c:v>1514008.7831999999</c:v>
                </c:pt>
                <c:pt idx="3">
                  <c:v>1350717.8157399998</c:v>
                </c:pt>
                <c:pt idx="4">
                  <c:v>1680531.8897999998</c:v>
                </c:pt>
                <c:pt idx="5">
                  <c:v>1190564.334</c:v>
                </c:pt>
                <c:pt idx="6">
                  <c:v>1452583.3569999998</c:v>
                </c:pt>
                <c:pt idx="7">
                  <c:v>1244397.1272</c:v>
                </c:pt>
                <c:pt idx="8">
                  <c:v>1406717.2181999998</c:v>
                </c:pt>
                <c:pt idx="9">
                  <c:v>1432250.8670000001</c:v>
                </c:pt>
                <c:pt idx="10">
                  <c:v>1341986.5494000001</c:v>
                </c:pt>
                <c:pt idx="11">
                  <c:v>990989.57300000021</c:v>
                </c:pt>
              </c:numCache>
            </c:numRef>
          </c:val>
        </c:ser>
        <c:ser>
          <c:idx val="14"/>
          <c:order val="14"/>
          <c:tx>
            <c:v>2014</c:v>
          </c:tx>
          <c:val>
            <c:numRef>
              <c:f>Plan1!$Q$336:$Q$347</c:f>
              <c:numCache>
                <c:formatCode>_(* #,##0_);_(* \(#,##0\);_(* "-"??_);_(@_)</c:formatCode>
                <c:ptCount val="12"/>
                <c:pt idx="0">
                  <c:v>1189326.5703999999</c:v>
                </c:pt>
                <c:pt idx="1">
                  <c:v>1079353.7948</c:v>
                </c:pt>
                <c:pt idx="2">
                  <c:v>1158936.9300000004</c:v>
                </c:pt>
                <c:pt idx="3">
                  <c:v>1558975.0726999994</c:v>
                </c:pt>
                <c:pt idx="4">
                  <c:v>1972266.6296999999</c:v>
                </c:pt>
                <c:pt idx="5">
                  <c:v>1142791.2310000001</c:v>
                </c:pt>
                <c:pt idx="6">
                  <c:v>2041596.9539999999</c:v>
                </c:pt>
                <c:pt idx="7">
                  <c:v>1733386.1739999999</c:v>
                </c:pt>
                <c:pt idx="8">
                  <c:v>1090442.263</c:v>
                </c:pt>
                <c:pt idx="9">
                  <c:v>1728655.2046000003</c:v>
                </c:pt>
                <c:pt idx="10">
                  <c:v>1201583.4765999999</c:v>
                </c:pt>
                <c:pt idx="11">
                  <c:v>1500700.4063999997</c:v>
                </c:pt>
              </c:numCache>
            </c:numRef>
          </c:val>
        </c:ser>
        <c:ser>
          <c:idx val="15"/>
          <c:order val="15"/>
          <c:tx>
            <c:strRef>
              <c:f>Plan1!$R$335</c:f>
              <c:strCache>
                <c:ptCount val="1"/>
                <c:pt idx="0">
                  <c:v>2015</c:v>
                </c:pt>
              </c:strCache>
            </c:strRef>
          </c:tx>
          <c:val>
            <c:numRef>
              <c:f>Plan1!$R$336:$R$347</c:f>
              <c:numCache>
                <c:formatCode>_(* #,##0_);_(* \(#,##0\);_(* "-"??_);_(@_)</c:formatCode>
                <c:ptCount val="12"/>
                <c:pt idx="0">
                  <c:v>2318656.2785648596</c:v>
                </c:pt>
                <c:pt idx="1">
                  <c:v>1776776.7492</c:v>
                </c:pt>
                <c:pt idx="2">
                  <c:v>1645914.5168000001</c:v>
                </c:pt>
                <c:pt idx="3">
                  <c:v>1745117.2811999999</c:v>
                </c:pt>
                <c:pt idx="4">
                  <c:v>1703462.2116</c:v>
                </c:pt>
                <c:pt idx="5">
                  <c:v>1478613.946</c:v>
                </c:pt>
                <c:pt idx="6">
                  <c:v>1607340.8269999996</c:v>
                </c:pt>
                <c:pt idx="7">
                  <c:v>1233793.2669999998</c:v>
                </c:pt>
                <c:pt idx="8">
                  <c:v>1504787.7524000001</c:v>
                </c:pt>
                <c:pt idx="9">
                  <c:v>1288617.8498</c:v>
                </c:pt>
                <c:pt idx="10">
                  <c:v>1274076.2560000001</c:v>
                </c:pt>
                <c:pt idx="11">
                  <c:v>1534399.7592</c:v>
                </c:pt>
              </c:numCache>
            </c:numRef>
          </c:val>
        </c:ser>
        <c:ser>
          <c:idx val="16"/>
          <c:order val="16"/>
          <c:tx>
            <c:strRef>
              <c:f>Plan1!$S$335</c:f>
              <c:strCache>
                <c:ptCount val="1"/>
                <c:pt idx="0">
                  <c:v>2016</c:v>
                </c:pt>
              </c:strCache>
            </c:strRef>
          </c:tx>
          <c:val>
            <c:numRef>
              <c:f>Plan1!$S$336:$S$347</c:f>
              <c:numCache>
                <c:formatCode>_(* #,##0_);_(* \(#,##0\);_(* "-"??_);_(@_)</c:formatCode>
                <c:ptCount val="12"/>
                <c:pt idx="0">
                  <c:v>1446837.6371999998</c:v>
                </c:pt>
                <c:pt idx="1">
                  <c:v>1292019.6819999998</c:v>
                </c:pt>
                <c:pt idx="2">
                  <c:v>1294905.466</c:v>
                </c:pt>
                <c:pt idx="3">
                  <c:v>1667004.1259999997</c:v>
                </c:pt>
                <c:pt idx="4">
                  <c:v>1252810.7219999996</c:v>
                </c:pt>
                <c:pt idx="5">
                  <c:v>875238.28379999998</c:v>
                </c:pt>
                <c:pt idx="6">
                  <c:v>872598.76800000016</c:v>
                </c:pt>
                <c:pt idx="7">
                  <c:v>886193.4319999998</c:v>
                </c:pt>
              </c:numCache>
            </c:numRef>
          </c:val>
        </c:ser>
        <c:axId val="259586304"/>
        <c:axId val="259801472"/>
      </c:barChart>
      <c:catAx>
        <c:axId val="2595863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Mês</a:t>
                </a:r>
              </a:p>
            </c:rich>
          </c:tx>
          <c:layout>
            <c:manualLayout>
              <c:xMode val="edge"/>
              <c:yMode val="edge"/>
              <c:x val="0.53993140264246664"/>
              <c:y val="0.8782296101876362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259801472"/>
        <c:crosses val="autoZero"/>
        <c:auto val="1"/>
        <c:lblAlgn val="ctr"/>
        <c:lblOffset val="100"/>
        <c:tickLblSkip val="1"/>
        <c:tickMarkSkip val="1"/>
      </c:catAx>
      <c:valAx>
        <c:axId val="2598014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10</a:t>
                </a:r>
                <a:r>
                  <a:rPr lang="pt-BR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  <a:r>
                  <a:rPr lang="pt-BR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m</a:t>
                </a:r>
                <a:r>
                  <a:rPr lang="pt-BR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2.2569420347880169E-2"/>
              <c:y val="0.37638417420047343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2595863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8846674674141306"/>
          <c:y val="2.8846116457666104E-2"/>
          <c:w val="0.49055038539082041"/>
          <c:h val="7.1792136027285666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1464" footer="0.49212598500001464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1.png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38100</xdr:colOff>
      <xdr:row>33</xdr:row>
      <xdr:rowOff>152400</xdr:rowOff>
    </xdr:from>
    <xdr:to>
      <xdr:col>31</xdr:col>
      <xdr:colOff>76200</xdr:colOff>
      <xdr:row>48</xdr:row>
      <xdr:rowOff>104775</xdr:rowOff>
    </xdr:to>
    <xdr:graphicFrame macro="">
      <xdr:nvGraphicFramePr>
        <xdr:cNvPr id="241740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9525</xdr:colOff>
      <xdr:row>64</xdr:row>
      <xdr:rowOff>142875</xdr:rowOff>
    </xdr:from>
    <xdr:to>
      <xdr:col>31</xdr:col>
      <xdr:colOff>47625</xdr:colOff>
      <xdr:row>80</xdr:row>
      <xdr:rowOff>95250</xdr:rowOff>
    </xdr:to>
    <xdr:graphicFrame macro="">
      <xdr:nvGraphicFramePr>
        <xdr:cNvPr id="2417410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1285875</xdr:colOff>
      <xdr:row>96</xdr:row>
      <xdr:rowOff>180975</xdr:rowOff>
    </xdr:from>
    <xdr:to>
      <xdr:col>31</xdr:col>
      <xdr:colOff>142875</xdr:colOff>
      <xdr:row>112</xdr:row>
      <xdr:rowOff>104775</xdr:rowOff>
    </xdr:to>
    <xdr:graphicFrame macro="">
      <xdr:nvGraphicFramePr>
        <xdr:cNvPr id="2417411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28575</xdr:colOff>
      <xdr:row>128</xdr:row>
      <xdr:rowOff>161925</xdr:rowOff>
    </xdr:from>
    <xdr:to>
      <xdr:col>31</xdr:col>
      <xdr:colOff>219075</xdr:colOff>
      <xdr:row>143</xdr:row>
      <xdr:rowOff>133350</xdr:rowOff>
    </xdr:to>
    <xdr:graphicFrame macro="">
      <xdr:nvGraphicFramePr>
        <xdr:cNvPr id="2417412" name="Chart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161</xdr:row>
      <xdr:rowOff>0</xdr:rowOff>
    </xdr:from>
    <xdr:to>
      <xdr:col>31</xdr:col>
      <xdr:colOff>276225</xdr:colOff>
      <xdr:row>176</xdr:row>
      <xdr:rowOff>104775</xdr:rowOff>
    </xdr:to>
    <xdr:graphicFrame macro="">
      <xdr:nvGraphicFramePr>
        <xdr:cNvPr id="2417413" name="Chart 9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195</xdr:row>
      <xdr:rowOff>0</xdr:rowOff>
    </xdr:from>
    <xdr:to>
      <xdr:col>31</xdr:col>
      <xdr:colOff>228600</xdr:colOff>
      <xdr:row>209</xdr:row>
      <xdr:rowOff>161925</xdr:rowOff>
    </xdr:to>
    <xdr:graphicFrame macro="">
      <xdr:nvGraphicFramePr>
        <xdr:cNvPr id="2417414" name="Chart 1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66675</xdr:colOff>
      <xdr:row>264</xdr:row>
      <xdr:rowOff>0</xdr:rowOff>
    </xdr:from>
    <xdr:to>
      <xdr:col>31</xdr:col>
      <xdr:colOff>333375</xdr:colOff>
      <xdr:row>278</xdr:row>
      <xdr:rowOff>152400</xdr:rowOff>
    </xdr:to>
    <xdr:graphicFrame macro="">
      <xdr:nvGraphicFramePr>
        <xdr:cNvPr id="2417416" name="Chart 2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47625</xdr:colOff>
      <xdr:row>300</xdr:row>
      <xdr:rowOff>9525</xdr:rowOff>
    </xdr:from>
    <xdr:to>
      <xdr:col>31</xdr:col>
      <xdr:colOff>428625</xdr:colOff>
      <xdr:row>314</xdr:row>
      <xdr:rowOff>152400</xdr:rowOff>
    </xdr:to>
    <xdr:graphicFrame macro="">
      <xdr:nvGraphicFramePr>
        <xdr:cNvPr id="2417417" name="Chart 3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28575</xdr:colOff>
      <xdr:row>333</xdr:row>
      <xdr:rowOff>0</xdr:rowOff>
    </xdr:from>
    <xdr:to>
      <xdr:col>31</xdr:col>
      <xdr:colOff>409575</xdr:colOff>
      <xdr:row>348</xdr:row>
      <xdr:rowOff>0</xdr:rowOff>
    </xdr:to>
    <xdr:graphicFrame macro="">
      <xdr:nvGraphicFramePr>
        <xdr:cNvPr id="2417418" name="Chart 4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1285875</xdr:colOff>
      <xdr:row>365</xdr:row>
      <xdr:rowOff>38100</xdr:rowOff>
    </xdr:from>
    <xdr:to>
      <xdr:col>31</xdr:col>
      <xdr:colOff>419100</xdr:colOff>
      <xdr:row>380</xdr:row>
      <xdr:rowOff>38100</xdr:rowOff>
    </xdr:to>
    <xdr:graphicFrame macro="">
      <xdr:nvGraphicFramePr>
        <xdr:cNvPr id="2417419" name="Chart 5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714375</xdr:colOff>
      <xdr:row>7</xdr:row>
      <xdr:rowOff>47625</xdr:rowOff>
    </xdr:to>
    <xdr:pic>
      <xdr:nvPicPr>
        <xdr:cNvPr id="2417420" name="Picture 1077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1085850" y="161925"/>
          <a:ext cx="714375" cy="10953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21</xdr:col>
      <xdr:colOff>0</xdr:colOff>
      <xdr:row>229</xdr:row>
      <xdr:rowOff>0</xdr:rowOff>
    </xdr:from>
    <xdr:to>
      <xdr:col>31</xdr:col>
      <xdr:colOff>228600</xdr:colOff>
      <xdr:row>243</xdr:row>
      <xdr:rowOff>161925</xdr:rowOff>
    </xdr:to>
    <xdr:graphicFrame macro="">
      <xdr:nvGraphicFramePr>
        <xdr:cNvPr id="15" name="Chart 1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0.42344</cdr:x>
      <cdr:y>0.55032</cdr:y>
    </cdr:from>
    <cdr:to>
      <cdr:x>0.44408</cdr:x>
      <cdr:y>0.6321</cdr:y>
    </cdr:to>
    <cdr:sp macro="" textlink="">
      <cdr:nvSpPr>
        <cdr:cNvPr id="1024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20767" y="1265168"/>
          <a:ext cx="101084" cy="1757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pt-BR" sz="975" b="0" i="0" strike="noStrike">
              <a:solidFill>
                <a:srgbClr val="000000"/>
              </a:solidFill>
              <a:latin typeface="Arial"/>
              <a:cs typeface="Arial"/>
            </a:rPr>
            <a:t>      </a:t>
          </a:r>
        </a:p>
      </cdr:txBody>
    </cdr:sp>
  </cdr:relSizeAnchor>
  <cdr:relSizeAnchor xmlns:cdr="http://schemas.openxmlformats.org/drawingml/2006/chartDrawing">
    <cdr:from>
      <cdr:x>0.42418</cdr:x>
      <cdr:y>0.55032</cdr:y>
    </cdr:from>
    <cdr:to>
      <cdr:x>0.44554</cdr:x>
      <cdr:y>0.6321</cdr:y>
    </cdr:to>
    <cdr:sp macro="" textlink="">
      <cdr:nvSpPr>
        <cdr:cNvPr id="1024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24810" y="1265168"/>
          <a:ext cx="101084" cy="1757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pt-BR" sz="975" b="0" i="0" strike="noStrike">
              <a:solidFill>
                <a:srgbClr val="000000"/>
              </a:solidFill>
              <a:latin typeface="Arial"/>
              <a:cs typeface="Arial"/>
            </a:rPr>
            <a:t>     </a:t>
          </a:r>
        </a:p>
      </cdr:txBody>
    </cdr:sp>
  </cdr:relSizeAnchor>
  <cdr:relSizeAnchor xmlns:cdr="http://schemas.openxmlformats.org/drawingml/2006/chartDrawing">
    <cdr:from>
      <cdr:x>0.42418</cdr:x>
      <cdr:y>0.55032</cdr:y>
    </cdr:from>
    <cdr:to>
      <cdr:x>0.44554</cdr:x>
      <cdr:y>0.6321</cdr:y>
    </cdr:to>
    <cdr:sp macro="" textlink="">
      <cdr:nvSpPr>
        <cdr:cNvPr id="10243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24810" y="1265168"/>
          <a:ext cx="101084" cy="1757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pt-BR" sz="975" b="0" i="0" strike="noStrike">
              <a:solidFill>
                <a:srgbClr val="000000"/>
              </a:solidFill>
              <a:latin typeface="Arial"/>
              <a:cs typeface="Arial"/>
            </a:rPr>
            <a:t>     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0.44792</cdr:x>
      <cdr:y>0.56118</cdr:y>
    </cdr:from>
    <cdr:to>
      <cdr:x>0.46856</cdr:x>
      <cdr:y>0.64112</cdr:y>
    </cdr:to>
    <cdr:sp macro="" textlink="">
      <cdr:nvSpPr>
        <cdr:cNvPr id="1126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66035" y="1468596"/>
          <a:ext cx="113214" cy="2111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pt-BR" sz="975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0.42433</cdr:x>
      <cdr:y>0.5554</cdr:y>
    </cdr:from>
    <cdr:to>
      <cdr:x>0.44644</cdr:x>
      <cdr:y>0.6363</cdr:y>
    </cdr:to>
    <cdr:sp macro="" textlink="">
      <cdr:nvSpPr>
        <cdr:cNvPr id="122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35286" y="1450642"/>
          <a:ext cx="121515" cy="212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pt-BR" sz="975" b="0" i="0" strike="noStrike">
              <a:solidFill>
                <a:srgbClr val="000000"/>
              </a:solidFill>
              <a:latin typeface="Arial"/>
              <a:cs typeface="Arial"/>
            </a:rPr>
            <a:t>    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Import%20&amp;%20Export%20m3%20(dados%20de%20origem).xlsx" TargetMode="External"/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2" Type="http://schemas.openxmlformats.org/officeDocument/2006/relationships/externalLinkPath" Target="Import%20&amp;%20Export%20m3%20(dados%20de%20origem).xlsx" TargetMode="External"/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Import%20&amp;%20Export%20m3%20(dados%20de%20origem)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Import%20&amp;%20Export%20m3%20(dados%20de%20origem)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Import%20&amp;%20Export%20m3%20(dados%20de%20origem).xlsx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Import%20&amp;%20Export%20m3%20(dados%20de%20origem).xlsx" TargetMode="External"/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2" Type="http://schemas.openxmlformats.org/officeDocument/2006/relationships/externalLinkPath" Target="Import%20&amp;%20Export%20m3%20(dados%20de%20origem).xlsx" TargetMode="External"/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2" Type="http://schemas.openxmlformats.org/officeDocument/2006/relationships/externalLinkPath" Target="Import%20&amp;%20Export%20m3%20(dados%20de%20origem).xlsx" TargetMode="External"/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2" Type="http://schemas.openxmlformats.org/officeDocument/2006/relationships/externalLinkPath" Target="Import%20&amp;%20Export%20m3%20(dados%20de%20origem).xlsx" TargetMode="External"/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2" Type="http://schemas.openxmlformats.org/officeDocument/2006/relationships/externalLinkPath" Target="Import%20&amp;%20Export%20m3%20(dados%20de%20origem).xlsx" TargetMode="External"/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goncalo" refreshedDate="42650.637757407407" createdVersion="3" refreshedVersion="3" minRefreshableVersion="3" recordCount="17">
  <cacheSource type="worksheet">
    <worksheetSource ref="A1:Q18" sheet="Dispêndio GN" r:id="rId2"/>
  </cacheSource>
  <cacheFields count="17">
    <cacheField name="ANO" numFmtId="0">
      <sharedItems containsSemiMixedTypes="0" containsString="0" containsNumber="1" containsInteger="1" minValue="2000" maxValue="2016" count="17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</sharedItems>
    </cacheField>
    <cacheField name="PRODUTO" numFmtId="0">
      <sharedItems count="1">
        <s v="GÁS NATURAL "/>
      </sharedItems>
    </cacheField>
    <cacheField name="MOVIMENTO COMERCIAL" numFmtId="0">
      <sharedItems count="1">
        <s v="DISPÊNDIO COM IMPORTAÇÃO"/>
      </sharedItems>
    </cacheField>
    <cacheField name="UNIDADE" numFmtId="0">
      <sharedItems count="1">
        <s v="US$ FOB"/>
      </sharedItems>
    </cacheField>
    <cacheField name="JAN" numFmtId="166">
      <sharedItems containsSemiMixedTypes="0" containsString="0" containsNumber="1" minValue="8888167.6441124994" maxValue="863601655.09000003" count="17">
        <n v="8888167.6441124994"/>
        <n v="23604046.280023798"/>
        <n v="33512362.878982097"/>
        <n v="33929210.789999999"/>
        <n v="54326332.009999998"/>
        <n v="70799986.640000001"/>
        <n v="114377260.38"/>
        <n v="126138132.75999999"/>
        <n v="228230926.48000002"/>
        <n v="143212237.83000001"/>
        <n v="146721218.94"/>
        <n v="176881193.43000001"/>
        <n v="240860208.70000002"/>
        <n v="641044941.25"/>
        <n v="443538894.44000006"/>
        <n v="863601655.09000003"/>
        <n v="264087209.2784"/>
      </sharedItems>
    </cacheField>
    <cacheField name="FEV" numFmtId="0">
      <sharedItems containsSemiMixedTypes="0" containsString="0" containsNumber="1" minValue="9460134.9399999995" maxValue="672595900.18595004" count="17">
        <n v="9460134.9399999995"/>
        <n v="25586039.312470101"/>
        <n v="30142375.315165102"/>
        <n v="35665374.300000004"/>
        <n v="58180114.280000001"/>
        <n v="60616377.140000001"/>
        <n v="110619421.80999999"/>
        <n v="120069050.59999999"/>
        <n v="215634495.48999998"/>
        <n v="127097394.01000001"/>
        <n v="166559244.05000001"/>
        <n v="235449309.51999998"/>
        <n v="318296248.06"/>
        <n v="645328575.61000001"/>
        <n v="404634025.42000002"/>
        <n v="672595900.18595004"/>
        <n v="251156929.56999999"/>
      </sharedItems>
    </cacheField>
    <cacheField name="MAR" numFmtId="166">
      <sharedItems containsSemiMixedTypes="0" containsString="0" containsNumber="1" minValue="10167003.449999999" maxValue="662714549.97000003" count="17">
        <n v="10167003.449999999"/>
        <n v="29004739.231235899"/>
        <n v="32267899.23"/>
        <n v="41377637.710000001"/>
        <n v="63602087.130000003"/>
        <n v="73718301.730000004"/>
        <n v="125921118.28"/>
        <n v="130663571.86999999"/>
        <n v="227331075.99999997"/>
        <n v="144979917.46999997"/>
        <n v="177360961.25"/>
        <n v="242799172.22000003"/>
        <n v="382094434.5"/>
        <n v="662714549.97000003"/>
        <n v="444704563.91999996"/>
        <n v="524433981.67000008"/>
        <n v="220514732.01999998"/>
      </sharedItems>
    </cacheField>
    <cacheField name="ABR" numFmtId="166">
      <sharedItems containsSemiMixedTypes="0" containsString="0" containsNumber="1" minValue="9577646.7461439986" maxValue="719905118.28999996" count="17">
        <n v="9577646.7461439986"/>
        <n v="24773519.251746103"/>
        <n v="32404952.259999998"/>
        <n v="46168762.689999998"/>
        <n v="61890736.969999999"/>
        <n v="78903048.5"/>
        <n v="109742502.57000001"/>
        <n v="122370672.55999999"/>
        <n v="237570636.85999998"/>
        <n v="121571026.92"/>
        <n v="172557738.48999998"/>
        <n v="204218715.42000002"/>
        <n v="498149803.17000002"/>
        <n v="592995887.35000002"/>
        <n v="719905118.28999996"/>
        <n v="479768445.25999999"/>
        <n v="289465996.85000002"/>
      </sharedItems>
    </cacheField>
    <cacheField name="MAI" numFmtId="166">
      <sharedItems containsSemiMixedTypes="0" containsString="0" containsNumber="1" minValue="9098820.4690000005" maxValue="963869484.5" count="17">
        <n v="9098820.4690000005"/>
        <n v="31328006.949263401"/>
        <n v="34302876.609999999"/>
        <n v="49051082.829999998"/>
        <n v="64823764.760000005"/>
        <n v="74549789.219999999"/>
        <n v="124336525.11999999"/>
        <n v="122885898.75999999"/>
        <n v="241616284.59999999"/>
        <n v="153549759.37"/>
        <n v="205444074.74000001"/>
        <n v="221725692.89000002"/>
        <n v="568956381.50999999"/>
        <n v="785323717.99000001"/>
        <n v="963869484.5"/>
        <n v="478387149.41000003"/>
        <n v="177878597.91000003"/>
      </sharedItems>
    </cacheField>
    <cacheField name="JUN" numFmtId="166">
      <sharedItems containsSemiMixedTypes="0" containsString="0" containsNumber="1" minValue="15041016.392105099" maxValue="482319707.64999998" count="17">
        <n v="15041016.392105099"/>
        <n v="27193912.813766502"/>
        <n v="33483898.280000001"/>
        <n v="51745537.910000004"/>
        <n v="63632181.019999996"/>
        <n v="70311093.450000003"/>
        <n v="120945364.77999999"/>
        <n v="126521310.34"/>
        <n v="229836962.17000002"/>
        <n v="151081323.25999999"/>
        <n v="247926025.23999998"/>
        <n v="279817747.55000001"/>
        <n v="482319707.64999998"/>
        <n v="461664491.28000003"/>
        <n v="434414516.52999997"/>
        <n v="362561514.13999999"/>
        <n v="103344449.14"/>
      </sharedItems>
    </cacheField>
    <cacheField name="JUL" numFmtId="166">
      <sharedItems containsSemiMixedTypes="0" containsString="0" containsNumber="1" minValue="19092473.039168902" maxValue="995102266.7099998" count="17">
        <n v="19092473.039168902"/>
        <n v="29854705.938951302"/>
        <n v="36806530.18"/>
        <n v="51072788.299999997"/>
        <n v="65134839.420000002"/>
        <n v="83856110.399999991"/>
        <n v="135160183.05000001"/>
        <n v="149863976.19000003"/>
        <n v="272442021.69999999"/>
        <n v="175287608.38999996"/>
        <n v="280361247.84000003"/>
        <n v="313440563.89999998"/>
        <n v="360659676.53999996"/>
        <n v="598380895.97000003"/>
        <n v="995102266.7099998"/>
        <n v="396699450.03999996"/>
        <n v="103724504.17"/>
      </sharedItems>
    </cacheField>
    <cacheField name="AGO" numFmtId="166">
      <sharedItems containsSemiMixedTypes="0" containsString="0" containsNumber="1" minValue="19376403.077619199" maxValue="774243178.10000002" count="17">
        <n v="19376403.077619199"/>
        <n v="33794713.335074"/>
        <n v="38536902.630000003"/>
        <n v="51064285.139999993"/>
        <n v="66092853.5"/>
        <n v="92599480.130185589"/>
        <n v="144721601.52000001"/>
        <n v="149071780.32999998"/>
        <n v="275770714.40000004"/>
        <n v="141804480.87"/>
        <n v="393116187.95000005"/>
        <n v="317671674.44"/>
        <n v="273213713.10000002"/>
        <n v="483470130.82000005"/>
        <n v="774243178.10000002"/>
        <n v="274901635.56"/>
        <n v="105328844.16"/>
      </sharedItems>
    </cacheField>
    <cacheField name="SET" numFmtId="166">
      <sharedItems containsString="0" containsBlank="1" containsNumber="1" minValue="19374318.349251699" maxValue="578603572.90999997" count="17">
        <n v="19374318.349251699"/>
        <n v="30287881.566360001"/>
        <n v="38307869.5"/>
        <n v="48592409.509999998"/>
        <n v="71922453.310000002"/>
        <n v="97367660.979999989"/>
        <n v="147292749.48000002"/>
        <n v="162060084.03999999"/>
        <n v="255888680"/>
        <n v="127518862.23"/>
        <n v="343197587.19"/>
        <n v="309909662.23000002"/>
        <n v="494209867.41999996"/>
        <n v="578603572.90999997"/>
        <n v="342076264.35999995"/>
        <n v="354506738.51999998"/>
        <m/>
      </sharedItems>
    </cacheField>
    <cacheField name="OUT" numFmtId="166">
      <sharedItems containsString="0" containsBlank="1" containsNumber="1" minValue="21776353.181250799" maxValue="624511209.40999997" count="17">
        <n v="21776353.181250799"/>
        <n v="36596274.616133898"/>
        <n v="40222514.538709998"/>
        <n v="58114882.200000003"/>
        <n v="75338512.200000003"/>
        <n v="115767240.15843579"/>
        <n v="152330243.16000003"/>
        <n v="186390729.84"/>
        <n v="301187203.61000001"/>
        <n v="142466510.66"/>
        <n v="373983993.38"/>
        <n v="315364586.98000002"/>
        <n v="571866972.38"/>
        <n v="611597990.44000006"/>
        <n v="624511209.40999997"/>
        <n v="267917707.61999997"/>
        <m/>
      </sharedItems>
    </cacheField>
    <cacheField name="NOV" numFmtId="166">
      <sharedItems containsString="0" containsBlank="1" containsNumber="1" minValue="20488274.330958899" maxValue="563651770.66999996" count="17">
        <n v="20488274.330958899"/>
        <n v="38030392.372117504"/>
        <n v="37792397.380000003"/>
        <n v="59926468.779999994"/>
        <n v="70768887"/>
        <n v="113667523.78999999"/>
        <n v="135056724.03999999"/>
        <n v="191881181.11000001"/>
        <n v="300484735.54000002"/>
        <n v="153785843.84"/>
        <n v="360705686.35000002"/>
        <n v="329063939.81999999"/>
        <n v="553065512.67999995"/>
        <n v="563651770.66999996"/>
        <n v="408879512.84000003"/>
        <n v="261843157.38"/>
        <m/>
      </sharedItems>
    </cacheField>
    <cacheField name="DEZ" numFmtId="166">
      <sharedItems containsString="0" containsBlank="1" containsNumber="1" minValue="21660455.6216718" maxValue="552752881.62999988" count="17">
        <n v="21660455.6216718"/>
        <n v="34740757.941154994"/>
        <n v="37110812.980000004"/>
        <n v="56794560.18"/>
        <n v="68890638.090000004"/>
        <n v="111849602.82999998"/>
        <n v="139149029.46000001"/>
        <n v="195105914.31999999"/>
        <n v="242989265.94"/>
        <n v="126388879.37"/>
        <n v="287603733.49000001"/>
        <n v="284210377.64999998"/>
        <n v="505057548.49000001"/>
        <n v="336631836.54000002"/>
        <n v="552752881.62999988"/>
        <n v="335863654.61000001"/>
        <m/>
      </sharedItems>
    </cacheField>
    <cacheField name="TOTAL" numFmtId="166">
      <sharedItems containsSemiMixedTypes="0" containsString="0" containsNumber="1" minValue="184001067.24128288" maxValue="7108631916.1500006" count="17">
        <n v="184001067.24128288"/>
        <n v="364794989.60829753"/>
        <n v="424891391.78285724"/>
        <n v="583503000.33999991"/>
        <n v="784603399.69000006"/>
        <n v="1044006214.9686213"/>
        <n v="1559652723.6500001"/>
        <n v="1783022302.72"/>
        <n v="3028983002.7900004"/>
        <n v="1708743844.2199998"/>
        <n v="3155537698.9099998"/>
        <n v="3230552636.0500007"/>
        <n v="5248750074.1999998"/>
        <n v="6961408360.8000002"/>
        <n v="7108631916.1500006"/>
        <n v="5273080989.4859495"/>
        <n v="1515501263.0984004"/>
      </sharedItems>
    </cacheField>
  </cacheFields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r:id="rId1" refreshedBy="vgoncalo" refreshedDate="42650.637760185185" createdVersion="3" refreshedVersion="3" minRefreshableVersion="3" recordCount="17">
  <cacheSource type="worksheet">
    <worksheetSource ref="A1:Q18" sheet="Import GN" r:id="rId2"/>
  </cacheSource>
  <cacheFields count="17">
    <cacheField name="ANO" numFmtId="0">
      <sharedItems containsSemiMixedTypes="0" containsString="0" containsNumber="1" containsInteger="1" minValue="2000" maxValue="2016" count="17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</sharedItems>
    </cacheField>
    <cacheField name="PRODUTO" numFmtId="0">
      <sharedItems count="1">
        <s v="GÁS NATURAL (mil m3) "/>
      </sharedItems>
    </cacheField>
    <cacheField name="MOVIMENTO COMERCIAL" numFmtId="0">
      <sharedItems count="1">
        <s v="IMPORTAÇÃO"/>
      </sharedItems>
    </cacheField>
    <cacheField name="UNIDADE" numFmtId="0">
      <sharedItems count="1">
        <s v="mil m3"/>
      </sharedItems>
    </cacheField>
    <cacheField name="JAN" numFmtId="166">
      <sharedItems containsSemiMixedTypes="0" containsString="0" containsNumber="1" minValue="101942.42200000001" maxValue="2318656.2785648596" count="17">
        <n v="101942.42200000001"/>
        <n v="260970.13600000006"/>
        <n v="459568.72694376559"/>
        <n v="400341.58133035304"/>
        <n v="555184.66224093747"/>
        <n v="705516.32041726832"/>
        <n v="800286.01326782361"/>
        <n v="774178.86140316399"/>
        <n v="1004564.2837281101"/>
        <n v="632608.26329999976"/>
        <n v="657852.70130000007"/>
        <n v="708588.55330000015"/>
        <n v="671833.72500000021"/>
        <n v="1497996.8384885218"/>
        <n v="1189326.5703999999"/>
        <n v="2318656.2785648596"/>
        <n v="1446837.6371999998"/>
      </sharedItems>
    </cacheField>
    <cacheField name="FEV" numFmtId="166">
      <sharedItems containsSemiMixedTypes="0" containsString="0" containsNumber="1" minValue="118705.42" maxValue="1776776.7492" count="17">
        <n v="118705.42"/>
        <n v="295165.79399999999"/>
        <n v="416982.74420450674"/>
        <n v="381701.78107282694"/>
        <n v="597818.60360800789"/>
        <n v="625620.46291624405"/>
        <n v="769496.18323625671"/>
        <n v="722354.92075366748"/>
        <n v="944674.64076780016"/>
        <n v="562312.01169032254"/>
        <n v="737498.02169032255"/>
        <n v="902521.91489032237"/>
        <n v="864282.76979999989"/>
        <n v="1410720.6470262175"/>
        <n v="1079353.7948"/>
        <n v="1776776.7492"/>
        <n v="1292019.6819999998"/>
      </sharedItems>
    </cacheField>
    <cacheField name="MAR" numFmtId="166">
      <sharedItems containsSemiMixedTypes="0" containsString="0" containsNumber="1" minValue="114386.08500000001" maxValue="1645914.5168000001" count="17">
        <n v="114386.08500000001"/>
        <n v="344470.45419999992"/>
        <n v="454350.46182479156"/>
        <n v="429947.35951984825"/>
        <n v="656632.69562670717"/>
        <n v="722410.29172665637"/>
        <n v="880853.53715321259"/>
        <n v="797098.6081313052"/>
        <n v="998292.41216179985"/>
        <n v="646798.93229999999"/>
        <n v="786629.8853000002"/>
        <n v="940563.76989999996"/>
        <n v="1016579.8670000001"/>
        <n v="1514008.7831999999"/>
        <n v="1158936.9300000004"/>
        <n v="1645914.5168000001"/>
        <n v="1294905.466"/>
      </sharedItems>
    </cacheField>
    <cacheField name="ABR" numFmtId="166">
      <sharedItems containsSemiMixedTypes="0" containsString="0" containsNumber="1" minValue="131216.79" maxValue="1745117.2811999999" count="17">
        <n v="131216.79"/>
        <n v="299081.03500000003"/>
        <n v="448923.34552882065"/>
        <n v="441462.87151406106"/>
        <n v="644562.46418286848"/>
        <n v="738022.48883414245"/>
        <n v="700181.99645140371"/>
        <n v="773386.77338561206"/>
        <n v="952207.32752930198"/>
        <n v="659706.43509677413"/>
        <n v="753997.52989677421"/>
        <n v="724642.35209677438"/>
        <n v="1164218.1945254905"/>
        <n v="1350717.8157399998"/>
        <n v="1558975.0726999994"/>
        <n v="1745117.2811999999"/>
        <n v="1667004.1259999997"/>
      </sharedItems>
    </cacheField>
    <cacheField name="MAI" numFmtId="166">
      <sharedItems containsSemiMixedTypes="0" containsString="0" containsNumber="1" minValue="127845.372" maxValue="1972266.6296999999" count="17">
        <n v="127845.372"/>
        <n v="398830.33600000001"/>
        <n v="440824.19172610505"/>
        <n v="462387.62581434025"/>
        <n v="669391.12143414945"/>
        <n v="724523.47855994152"/>
        <n v="791000.34593456681"/>
        <n v="811985.21232785087"/>
        <n v="974175.55168209434"/>
        <n v="832913.11329999997"/>
        <n v="864822.37129999965"/>
        <n v="785535.55589999992"/>
        <n v="1310334.0914"/>
        <n v="1680531.8897999998"/>
        <n v="1972266.6296999999"/>
        <n v="1703462.2116"/>
        <n v="1252810.7219999996"/>
      </sharedItems>
    </cacheField>
    <cacheField name="JUN" numFmtId="166">
      <sharedItems containsSemiMixedTypes="0" containsString="0" containsNumber="1" minValue="179610.682" maxValue="1478613.946" count="17">
        <n v="179610.682"/>
        <n v="332571.45500000002"/>
        <n v="418653.39095261326"/>
        <n v="513839.82626747037"/>
        <n v="658488.95173911355"/>
        <n v="680544.91915868549"/>
        <n v="790290.71750817774"/>
        <n v="828452.88585938048"/>
        <n v="938278.68727500003"/>
        <n v="818566.23009677429"/>
        <n v="1047425.4552967742"/>
        <n v="961891.16589677404"/>
        <n v="1119988.4712"/>
        <n v="1190564.334"/>
        <n v="1142791.2310000001"/>
        <n v="1478613.946"/>
        <n v="875238.28379999998"/>
      </sharedItems>
    </cacheField>
    <cacheField name="JUL" numFmtId="166">
      <sharedItems containsSemiMixedTypes="0" containsString="0" containsNumber="1" minValue="227445.58600000001" maxValue="2041596.9539999999" count="17">
        <n v="227445.58600000001"/>
        <n v="367506.49949999992"/>
        <n v="436346.58219387941"/>
        <n v="510812.47176061675"/>
        <n v="658013.75477784441"/>
        <n v="710698.71551947575"/>
        <n v="811377.45986287377"/>
        <n v="899495.98350912926"/>
        <n v="970059.35865000042"/>
        <n v="900855.22730000003"/>
        <n v="1121064.4949"/>
        <n v="955032.05880000023"/>
        <n v="894960.41760000004"/>
        <n v="1452583.3569999998"/>
        <n v="2041596.9539999999"/>
        <n v="1607340.8269999996"/>
        <n v="872598.76800000016"/>
      </sharedItems>
    </cacheField>
    <cacheField name="AGO" numFmtId="166">
      <sharedItems containsSemiMixedTypes="0" containsString="0" containsNumber="1" minValue="239054.74299999999" maxValue="1733386.1739999999" count="17">
        <n v="239054.74299999999"/>
        <n v="433207.36368109798"/>
        <n v="457948.43852075917"/>
        <n v="516932.18543427734"/>
        <n v="698793.28653078771"/>
        <n v="784080.33681010921"/>
        <n v="859287.24386895122"/>
        <n v="889781.57740971632"/>
        <n v="971966.18294999993"/>
        <n v="764156.96629999997"/>
        <n v="1505327.9156999998"/>
        <n v="959603.84239999985"/>
        <n v="717304.47119999991"/>
        <n v="1244397.1272"/>
        <n v="1733386.1739999999"/>
        <n v="1233793.2669999998"/>
        <n v="886193.4319999998"/>
      </sharedItems>
    </cacheField>
    <cacheField name="SET" numFmtId="166">
      <sharedItems containsString="0" containsBlank="1" containsNumber="1" minValue="238142.228" maxValue="1504787.7524000001" count="17">
        <n v="238142.228"/>
        <n v="400312.05190642207"/>
        <n v="472497.69292163604"/>
        <n v="488405.64470337896"/>
        <n v="743755.51258535986"/>
        <n v="789359.09309846337"/>
        <n v="869945.45254034433"/>
        <n v="915106.89668184635"/>
        <n v="914007.70305000001"/>
        <n v="695321.48209677427"/>
        <n v="1366327.068"/>
        <n v="939486.60840000014"/>
        <n v="1251750.0885999999"/>
        <n v="1406717.2181999998"/>
        <n v="1090442.263"/>
        <n v="1504787.7524000001"/>
        <m/>
      </sharedItems>
    </cacheField>
    <cacheField name="OUT" numFmtId="166">
      <sharedItems containsString="0" containsBlank="1" containsNumber="1" minValue="248428.21799999996" maxValue="1728655.2046000003" count="17">
        <n v="248428.21799999996"/>
        <n v="506149.06607691088"/>
        <n v="455297.29466636048"/>
        <n v="599014.5511842313"/>
        <n v="776352.01155334793"/>
        <n v="854415.30746735306"/>
        <n v="890976.83313856577"/>
        <n v="969854.53477948229"/>
        <n v="966996.9463000003"/>
        <n v="697616.67030000011"/>
        <n v="1396777.3703000001"/>
        <n v="910437.20899999992"/>
        <n v="1464507.19"/>
        <n v="1432250.8670000001"/>
        <n v="1728655.2046000003"/>
        <n v="1288617.8498"/>
        <m/>
      </sharedItems>
    </cacheField>
    <cacheField name="NOV" numFmtId="166">
      <sharedItems containsString="0" containsBlank="1" containsNumber="1" minValue="231264.7" maxValue="1388927.7502000001" count="17">
        <n v="231264.7"/>
        <n v="508543.50339532498"/>
        <n v="410006.38246325671"/>
        <n v="621203.92142080481"/>
        <n v="724554.03154014912"/>
        <n v="833469.12957460561"/>
        <n v="802663.12015470862"/>
        <n v="953747.30091245973"/>
        <n v="919593.97169677389"/>
        <n v="707999.1640967743"/>
        <n v="1318380.939496774"/>
        <n v="907701.3060000001"/>
        <n v="1388927.7502000001"/>
        <n v="1341986.5494000001"/>
        <n v="1201583.4765999999"/>
        <n v="1274076.2560000001"/>
        <m/>
      </sharedItems>
    </cacheField>
    <cacheField name="DEZ" numFmtId="166">
      <sharedItems containsString="0" containsBlank="1" containsNumber="1" minValue="252528.739" maxValue="1534399.7592" count="17">
        <n v="252528.739"/>
        <n v="456207.05091512209"/>
        <n v="397874.27390504366"/>
        <n v="580809.08874859673"/>
        <n v="702547.49355272821"/>
        <n v="828891.82134913409"/>
        <n v="822391.64833265299"/>
        <n v="998601.42899601406"/>
        <n v="793080.87229999981"/>
        <n v="624347.48129999998"/>
        <n v="1091059.3056999999"/>
        <n v="785225.9384000001"/>
        <n v="1278100.3044899998"/>
        <n v="990989.57300000021"/>
        <n v="1500700.4063999997"/>
        <n v="1534399.7592"/>
        <m/>
      </sharedItems>
    </cacheField>
    <cacheField name="TOTAL" numFmtId="166">
      <sharedItems containsSemiMixedTypes="0" containsString="0" containsNumber="1" minValue="2210570.9849999999" maxValue="19111556.694764856" count="17">
        <n v="2210570.9849999999"/>
        <n v="4603014.7456748784"/>
        <n v="5269273.5258515384"/>
        <n v="5946858.9087708052"/>
        <n v="8086094.5893720016"/>
        <n v="8997552.365432078"/>
        <n v="9788750.5514495391"/>
        <n v="10334044.984149627"/>
        <n v="11347897.938090879"/>
        <n v="8543201.9771774188"/>
        <n v="12647163.058880648"/>
        <n v="10481230.274983872"/>
        <n v="13142787.34101549"/>
        <n v="16513465.000054739"/>
        <n v="17398014.707200002"/>
        <n v="19111556.694764856"/>
        <n v="9587608.1169999987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goncalo" refreshedDate="42650.63775775463" createdVersion="3" refreshedVersion="3" minRefreshableVersion="3" recordCount="238">
  <cacheSource type="worksheet">
    <worksheetSource ref="A1:Q239" sheet="Import Deriv m3" r:id="rId2"/>
  </cacheSource>
  <cacheFields count="17">
    <cacheField name="ANO" numFmtId="0">
      <sharedItems containsSemiMixedTypes="0" containsString="0" containsNumber="1" containsInteger="1" minValue="2000" maxValue="2016" count="17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</sharedItems>
    </cacheField>
    <cacheField name="PRODUTO" numFmtId="0">
      <sharedItems count="28">
        <s v="ASFALTO (m3)"/>
        <s v="PARAFINA (m3)"/>
        <s v="COQUE (m3)"/>
        <s v="ÓLEO DIESEL (m3)"/>
        <s v="ÓLEO COMBUSTÍVEL (m3)"/>
        <s v="GLP (m3)"/>
        <s v="NAFTA (m3)"/>
        <s v="GASOLINA A (m3)"/>
        <s v="GASOLINA DE AVIAÇÃO (m3)"/>
        <s v="QUEROSENE ILUMINANTE (m3)"/>
        <s v="QUEROSENE DE AVIAÇÃO (m3)"/>
        <s v="SOLVENTE (m3)"/>
        <s v="OUTROS NÃO ENERGÉTICOS (m3) "/>
        <s v="LUBRIFICANTE (m3)"/>
        <s v="ÓLEO COMBUSTÍVEL" u="1"/>
        <s v="ÓLEO DIESEL" u="1"/>
        <s v="PARAFINA" u="1"/>
        <s v="QUEROSENE ILUMINANTE" u="1"/>
        <s v="NAFTA" u="1"/>
        <s v="OUTROS NÃO ENERGÉTICOS " u="1"/>
        <s v="ASFALTO" u="1"/>
        <s v="LUBRIFICANTE" u="1"/>
        <s v="GASOLINA DE AVIAÇÃO" u="1"/>
        <s v="SOLVENTE" u="1"/>
        <s v="QUEROSENE DE AVIAÇÃO" u="1"/>
        <s v="COQUE" u="1"/>
        <s v="GLP" u="1"/>
        <s v="GASOLINA A" u="1"/>
      </sharedItems>
    </cacheField>
    <cacheField name="MOVIMENTO COMERCIAL" numFmtId="0">
      <sharedItems count="1">
        <s v="IMPORTAÇÃO"/>
      </sharedItems>
    </cacheField>
    <cacheField name="UNIDADE" numFmtId="0">
      <sharedItems count="1">
        <s v="m3"/>
      </sharedItems>
    </cacheField>
    <cacheField name="JAN" numFmtId="166">
      <sharedItems containsSemiMixedTypes="0" containsString="0" containsNumber="1" minValue="0" maxValue="1311150.1913145543"/>
    </cacheField>
    <cacheField name="FEV" numFmtId="166">
      <sharedItems containsString="0" containsBlank="1" containsNumber="1" minValue="0" maxValue="1047204.8119658119"/>
    </cacheField>
    <cacheField name="MAR" numFmtId="0">
      <sharedItems containsString="0" containsBlank="1" containsNumber="1" minValue="0" maxValue="1004236.8162393162"/>
    </cacheField>
    <cacheField name="ABR" numFmtId="0">
      <sharedItems containsSemiMixedTypes="0" containsString="0" containsNumber="1" minValue="0" maxValue="1437765.161971831"/>
    </cacheField>
    <cacheField name="MAI" numFmtId="166">
      <sharedItems containsSemiMixedTypes="0" containsString="0" containsNumber="1" minValue="0" maxValue="1118505.8356807514"/>
    </cacheField>
    <cacheField name="JUN" numFmtId="166">
      <sharedItems containsSemiMixedTypes="0" containsString="0" containsNumber="1" minValue="0" maxValue="1025334.3427230048"/>
    </cacheField>
    <cacheField name="JUL" numFmtId="166">
      <sharedItems containsString="0" containsBlank="1" containsNumber="1" minValue="0" maxValue="1315560.2364672364"/>
    </cacheField>
    <cacheField name="AGO" numFmtId="166">
      <sharedItems containsSemiMixedTypes="0" containsString="0" containsNumber="1" minValue="0" maxValue="1276579.2621082619"/>
    </cacheField>
    <cacheField name="SET" numFmtId="166">
      <sharedItems containsSemiMixedTypes="0" containsString="0" containsNumber="1" minValue="0" maxValue="1273578.6326291079"/>
    </cacheField>
    <cacheField name="OUT" numFmtId="166">
      <sharedItems containsString="0" containsBlank="1" containsNumber="1" minValue="0" maxValue="990726"/>
    </cacheField>
    <cacheField name="NOV" numFmtId="166">
      <sharedItems containsString="0" containsBlank="1" containsNumber="1" minValue="0" maxValue="1496656.426056338"/>
    </cacheField>
    <cacheField name="DEZ" numFmtId="166">
      <sharedItems containsString="0" containsBlank="1" containsNumber="1" minValue="0" maxValue="1586762.4835680751"/>
    </cacheField>
    <cacheField name="TOTAL" numFmtId="0">
      <sharedItems containsSemiMixedTypes="0" containsString="0" containsNumber="1" minValue="0" maxValue="11275109.068075117"/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goncalo" refreshedDate="42650.637758101853" createdVersion="3" refreshedVersion="3" minRefreshableVersion="3" recordCount="272">
  <cacheSource type="worksheet">
    <worksheetSource ref="A1:P273" sheet="Receita Deriv" r:id="rId2"/>
  </cacheSource>
  <cacheFields count="16">
    <cacheField name="ANO" numFmtId="0">
      <sharedItems containsSemiMixedTypes="0" containsString="0" containsNumber="1" containsInteger="1" minValue="2000" maxValue="2016" count="17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</sharedItems>
    </cacheField>
    <cacheField name="PRODUTO" numFmtId="0">
      <sharedItems count="16">
        <s v="GASOLINA DE AVIAÇÃO"/>
        <s v="GASOLINA A"/>
        <s v="ÓLEO COMBUSTÍVEL"/>
        <s v="ÓLEO DIESEL"/>
        <s v="GLP"/>
        <s v="QUEROSENE DE AVIAÇÃO"/>
        <s v="QUEROSENE ILUMINANTE"/>
        <s v="PARAFINA"/>
        <s v="COQUE"/>
        <s v="NAFTA"/>
        <s v="SOLVENTE"/>
        <s v="LUBRIFICANTE"/>
        <s v="OUTROS NÃO ENERGÉTICOS "/>
        <s v="COMBUSTÍVEIS PARA NAVIOS"/>
        <s v="COMBUSTÍVEIS PARA AERONAVES"/>
        <s v="ASFALTO"/>
      </sharedItems>
    </cacheField>
    <cacheField name="UNIDADE" numFmtId="0">
      <sharedItems count="1">
        <s v="US$ FOB"/>
      </sharedItems>
    </cacheField>
    <cacheField name="JAN" numFmtId="0">
      <sharedItems containsSemiMixedTypes="0" containsString="0" containsNumber="1" containsInteger="1" minValue="0" maxValue="352357732"/>
    </cacheField>
    <cacheField name="FEV" numFmtId="0">
      <sharedItems containsSemiMixedTypes="0" containsString="0" containsNumber="1" containsInteger="1" minValue="0" maxValue="466034917"/>
    </cacheField>
    <cacheField name="MAR" numFmtId="0">
      <sharedItems containsString="0" containsBlank="1" containsNumber="1" containsInteger="1" minValue="0" maxValue="480315124"/>
    </cacheField>
    <cacheField name="ABR" numFmtId="0">
      <sharedItems containsSemiMixedTypes="0" containsString="0" containsNumber="1" containsInteger="1" minValue="0" maxValue="446009139"/>
    </cacheField>
    <cacheField name="MAI" numFmtId="0">
      <sharedItems containsSemiMixedTypes="0" containsString="0" containsNumber="1" containsInteger="1" minValue="0" maxValue="496504238"/>
    </cacheField>
    <cacheField name="JUN" numFmtId="0">
      <sharedItems containsSemiMixedTypes="0" containsString="0" containsNumber="1" containsInteger="1" minValue="0" maxValue="527408124"/>
    </cacheField>
    <cacheField name="JUL" numFmtId="0">
      <sharedItems containsSemiMixedTypes="0" containsString="0" containsNumber="1" containsInteger="1" minValue="0" maxValue="463801200"/>
    </cacheField>
    <cacheField name="AGO" numFmtId="0">
      <sharedItems containsSemiMixedTypes="0" containsString="0" containsNumber="1" containsInteger="1" minValue="0" maxValue="381901588"/>
    </cacheField>
    <cacheField name="SET" numFmtId="0">
      <sharedItems containsString="0" containsBlank="1" containsNumber="1" containsInteger="1" minValue="0" maxValue="493180444"/>
    </cacheField>
    <cacheField name="OUT" numFmtId="0">
      <sharedItems containsString="0" containsBlank="1" containsNumber="1" containsInteger="1" minValue="0" maxValue="332893233"/>
    </cacheField>
    <cacheField name="NOV" numFmtId="0">
      <sharedItems containsString="0" containsBlank="1" containsNumber="1" containsInteger="1" minValue="0" maxValue="410568534"/>
    </cacheField>
    <cacheField name="DEZ" numFmtId="0">
      <sharedItems containsString="0" containsBlank="1" containsNumber="1" containsInteger="1" minValue="0" maxValue="408297445"/>
    </cacheField>
    <cacheField name="TOTAL" numFmtId="0">
      <sharedItems containsSemiMixedTypes="0" containsString="0" containsNumber="1" containsInteger="1" minValue="0" maxValue="4772881988"/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vgoncalo" refreshedDate="42650.637758333331" createdVersion="3" refreshedVersion="3" minRefreshableVersion="3" recordCount="272">
  <cacheSource type="worksheet">
    <worksheetSource ref="A1:Q273" sheet="Export Deriv m3" r:id="rId2"/>
  </cacheSource>
  <cacheFields count="17">
    <cacheField name="ANO" numFmtId="0">
      <sharedItems containsSemiMixedTypes="0" containsString="0" containsNumber="1" containsInteger="1" minValue="2000" maxValue="2016" count="17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</sharedItems>
    </cacheField>
    <cacheField name="PRODUTO" numFmtId="0">
      <sharedItems count="16">
        <s v="GASOLINA DE AVIAÇÃO (m3)"/>
        <s v="GASOLINA A (m3)"/>
        <s v="ÓLEO COMBUSTÍVEL (m3)"/>
        <s v="ÓLEO DIESEL (m3)"/>
        <s v="QUEROSENE DE AVIAÇÃO (m3)"/>
        <s v="QUEROSENE ILUMINANTE (m3)"/>
        <s v="GLP (m3)"/>
        <s v="PARAFINA (m3)"/>
        <s v="COQUE (m3)"/>
        <s v="NAFTA (m3)"/>
        <s v="SOLVENTE (m3)"/>
        <s v="LUBRIFICANTE (m3)"/>
        <s v="OUTROS NÃO ENERGÉTICOS (m3) "/>
        <s v="COMBUSTÍVEIS PARA NAVIOS (m3)"/>
        <s v="COMBUSTÍVEIS PARA AERONAVES (m3)"/>
        <s v="ASFALTO (m3)"/>
      </sharedItems>
    </cacheField>
    <cacheField name="MOVIMENTO COMERCIAL" numFmtId="0">
      <sharedItems count="1">
        <s v="EXPORTAÇÃO"/>
      </sharedItems>
    </cacheField>
    <cacheField name="UNIDADE" numFmtId="0">
      <sharedItems count="1">
        <s v="m3"/>
      </sharedItems>
    </cacheField>
    <cacheField name="JAN" numFmtId="0">
      <sharedItems containsString="0" containsBlank="1" containsNumber="1" minValue="0" maxValue="827141.15918367344"/>
    </cacheField>
    <cacheField name="FEV" numFmtId="166">
      <sharedItems containsSemiMixedTypes="0" containsString="0" containsNumber="1" minValue="0" maxValue="712730"/>
    </cacheField>
    <cacheField name="MAR" numFmtId="166">
      <sharedItems containsString="0" containsBlank="1" containsNumber="1" minValue="0" maxValue="746543.01480750262"/>
    </cacheField>
    <cacheField name="ABR" numFmtId="0">
      <sharedItems containsString="0" containsBlank="1" containsNumber="1" minValue="0" maxValue="931911.0602040817"/>
    </cacheField>
    <cacheField name="MAI" numFmtId="166">
      <sharedItems containsSemiMixedTypes="0" containsString="0" containsNumber="1" minValue="0" maxValue="888923.229022705"/>
    </cacheField>
    <cacheField name="JUN" numFmtId="166">
      <sharedItems containsSemiMixedTypes="0" containsString="0" containsNumber="1" minValue="0" maxValue="857214.04935834161"/>
    </cacheField>
    <cacheField name="JUL" numFmtId="166">
      <sharedItems containsSemiMixedTypes="0" containsString="0" containsNumber="1" minValue="0" maxValue="993666.77196446201"/>
    </cacheField>
    <cacheField name="AGO" numFmtId="166">
      <sharedItems containsSemiMixedTypes="0" containsString="0" containsNumber="1" minValue="0" maxValue="681589.82428430417"/>
    </cacheField>
    <cacheField name="SET" numFmtId="166">
      <sharedItems containsString="0" containsBlank="1" containsNumber="1" minValue="0" maxValue="793182.9960513328"/>
    </cacheField>
    <cacheField name="OUT" numFmtId="166">
      <sharedItems containsString="0" containsBlank="1" containsNumber="1" minValue="0" maxValue="659983.27344521228"/>
    </cacheField>
    <cacheField name="NOV" numFmtId="166">
      <sharedItems containsString="0" containsBlank="1" containsNumber="1" minValue="0" maxValue="862387.97137216188"/>
    </cacheField>
    <cacheField name="DEZ" numFmtId="166">
      <sharedItems containsString="0" containsBlank="1" containsNumber="1" minValue="0" maxValue="887758.10069101676"/>
    </cacheField>
    <cacheField name="TOTAL" numFmtId="166">
      <sharedItems containsSemiMixedTypes="0" containsString="0" containsNumber="1" minValue="0" maxValue="7463024.2201382052"/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vgoncalo" refreshedDate="42650.637758680554" createdVersion="3" refreshedVersion="3" minRefreshableVersion="3" recordCount="238">
  <cacheSource type="worksheet">
    <worksheetSource ref="A1:P239" sheet="Dispêndio Deriv" r:id="rId2"/>
  </cacheSource>
  <cacheFields count="16">
    <cacheField name="ANO" numFmtId="0">
      <sharedItems containsSemiMixedTypes="0" containsString="0" containsNumber="1" containsInteger="1" minValue="2000" maxValue="2016" count="17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</sharedItems>
    </cacheField>
    <cacheField name="PRODUTO" numFmtId="0">
      <sharedItems count="14">
        <s v="ASFALTO"/>
        <s v="PARAFINA"/>
        <s v="COQUE"/>
        <s v="GLP"/>
        <s v="GASOLINA A"/>
        <s v="GASOLINA DE AVIAÇÃO"/>
        <s v="ÓLEO DIESEL"/>
        <s v="ÓLEO COMBUSTÍVEL"/>
        <s v="NAFTA"/>
        <s v="QUEROSENE ILUMINANTE"/>
        <s v="QUEROSENE DE AVIAÇÃO"/>
        <s v="SOLVENTE"/>
        <s v="OUTROS NÃO ENERGÉTICOS "/>
        <s v="LUBRIFICANTE"/>
      </sharedItems>
    </cacheField>
    <cacheField name="UNIDADE" numFmtId="0">
      <sharedItems count="1">
        <s v="US$ FOB"/>
      </sharedItems>
    </cacheField>
    <cacheField name="JAN" numFmtId="166">
      <sharedItems containsSemiMixedTypes="0" containsString="0" containsNumber="1" containsInteger="1" minValue="0" maxValue="1075508570"/>
    </cacheField>
    <cacheField name="FEV" numFmtId="0">
      <sharedItems containsString="0" containsBlank="1" containsNumber="1" containsInteger="1" minValue="0" maxValue="758666009"/>
    </cacheField>
    <cacheField name="MAR" numFmtId="0">
      <sharedItems containsString="0" containsBlank="1" containsNumber="1" containsInteger="1" minValue="0" maxValue="610020884"/>
    </cacheField>
    <cacheField name="ABR" numFmtId="0">
      <sharedItems containsSemiMixedTypes="0" containsString="0" containsNumber="1" containsInteger="1" minValue="0" maxValue="1167412168"/>
    </cacheField>
    <cacheField name="MAI" numFmtId="0">
      <sharedItems containsSemiMixedTypes="0" containsString="0" containsNumber="1" containsInteger="1" minValue="0" maxValue="932578245"/>
    </cacheField>
    <cacheField name="JUN" numFmtId="166">
      <sharedItems containsString="0" containsBlank="1" containsNumber="1" containsInteger="1" minValue="0" maxValue="801130473"/>
    </cacheField>
    <cacheField name="JUL" numFmtId="166">
      <sharedItems containsString="0" containsBlank="1" containsNumber="1" containsInteger="1" minValue="0" maxValue="815297159"/>
    </cacheField>
    <cacheField name="AGO" numFmtId="0">
      <sharedItems containsSemiMixedTypes="0" containsString="0" containsNumber="1" containsInteger="1" minValue="0" maxValue="968300374"/>
    </cacheField>
    <cacheField name="SET" numFmtId="166">
      <sharedItems containsSemiMixedTypes="0" containsString="0" containsNumber="1" containsInteger="1" minValue="0" maxValue="987650137"/>
    </cacheField>
    <cacheField name="OUT" numFmtId="166">
      <sharedItems containsString="0" containsBlank="1" containsNumber="1" containsInteger="1" minValue="0" maxValue="773495225"/>
    </cacheField>
    <cacheField name="NOV" numFmtId="166">
      <sharedItems containsString="0" containsBlank="1" containsNumber="1" containsInteger="1" minValue="0" maxValue="1246241786"/>
    </cacheField>
    <cacheField name="DEZ" numFmtId="166">
      <sharedItems containsString="0" containsBlank="1" containsNumber="1" containsInteger="1" minValue="0" maxValue="1113204987"/>
    </cacheField>
    <cacheField name="TOTAL" numFmtId="166">
      <sharedItems containsSemiMixedTypes="0" containsString="0" containsNumber="1" containsInteger="1" minValue="0" maxValue="8724821352"/>
    </cacheField>
  </cacheFields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vgoncalo" refreshedDate="42650.637759027777" createdVersion="3" refreshedVersion="3" minRefreshableVersion="3" recordCount="17">
  <cacheSource type="worksheet">
    <worksheetSource ref="A1:P18" sheet="Receita Petro" r:id="rId2"/>
  </cacheSource>
  <cacheFields count="16">
    <cacheField name="ANO" numFmtId="0">
      <sharedItems containsSemiMixedTypes="0" containsString="0" containsNumber="1" containsInteger="1" minValue="2000" maxValue="2016" count="17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</sharedItems>
    </cacheField>
    <cacheField name="PRODUTO" numFmtId="1">
      <sharedItems count="1">
        <s v="PETRÓLEO"/>
      </sharedItems>
    </cacheField>
    <cacheField name="UNIDADE" numFmtId="0">
      <sharedItems count="1">
        <s v="US$ FOB"/>
      </sharedItems>
    </cacheField>
    <cacheField name="JAN" numFmtId="166">
      <sharedItems containsSemiMixedTypes="0" containsString="0" containsNumber="1" containsInteger="1" minValue="0" maxValue="1553983918" count="17">
        <n v="0"/>
        <n v="66156287"/>
        <n v="43039514"/>
        <n v="122667487"/>
        <n v="229737858"/>
        <n v="213392000"/>
        <n v="721417096"/>
        <n v="708401020"/>
        <n v="615869133"/>
        <n v="343637965"/>
        <n v="1014449589"/>
        <n v="1188396928"/>
        <n v="1553983918"/>
        <n v="473625468"/>
        <n v="1111427967"/>
        <n v="1188709955"/>
        <n v="811488523"/>
      </sharedItems>
    </cacheField>
    <cacheField name="FEV" numFmtId="166">
      <sharedItems containsSemiMixedTypes="0" containsString="0" containsNumber="1" containsInteger="1" minValue="51" maxValue="1682153949" count="17">
        <n v="51"/>
        <n v="85843872"/>
        <n v="45354146"/>
        <n v="273683107"/>
        <n v="200683383"/>
        <n v="194290086"/>
        <n v="235088202"/>
        <n v="484405508"/>
        <n v="607035185"/>
        <n v="504198570"/>
        <n v="1233606769"/>
        <n v="1677642545"/>
        <n v="1682153949"/>
        <n v="1032218102"/>
        <n v="795771598"/>
        <n v="676721007"/>
        <n v="512908285"/>
      </sharedItems>
    </cacheField>
    <cacheField name="MAR" numFmtId="166">
      <sharedItems containsSemiMixedTypes="0" containsString="0" containsNumber="1" containsInteger="1" minValue="0" maxValue="2115644731" count="17">
        <n v="0"/>
        <n v="8562194"/>
        <n v="110677852"/>
        <n v="252928793"/>
        <n v="256672821"/>
        <n v="117354610"/>
        <n v="360583552"/>
        <n v="542596040"/>
        <n v="367863659"/>
        <n v="305990351"/>
        <n v="1524449171"/>
        <n v="1143710739"/>
        <n v="2115644731"/>
        <n v="1290209733"/>
        <n v="975553711"/>
        <n v="849856388"/>
        <n v="510255830"/>
      </sharedItems>
    </cacheField>
    <cacheField name="ABR" numFmtId="166">
      <sharedItems containsSemiMixedTypes="0" containsString="0" containsNumber="1" containsInteger="1" minValue="0" maxValue="2250979426" count="17">
        <n v="0"/>
        <n v="79974562"/>
        <n v="116807682"/>
        <n v="104745062"/>
        <n v="76173983"/>
        <n v="290641403"/>
        <n v="402139078"/>
        <n v="695026639"/>
        <n v="147273473"/>
        <n v="487156593"/>
        <n v="1313522809"/>
        <n v="1536034093"/>
        <n v="2250979426"/>
        <n v="675674329"/>
        <n v="1078398533"/>
        <n v="1088393159"/>
        <n v="700856490"/>
      </sharedItems>
    </cacheField>
    <cacheField name="MAI" numFmtId="166">
      <sharedItems containsSemiMixedTypes="0" containsString="0" containsNumber="1" containsInteger="1" minValue="0" maxValue="2693183311" count="17">
        <n v="0"/>
        <n v="75495898"/>
        <n v="141431989"/>
        <n v="112243387"/>
        <n v="231603147"/>
        <n v="311845917"/>
        <n v="368935921"/>
        <n v="570385642"/>
        <n v="1939748035"/>
        <n v="602785281"/>
        <n v="1743693234"/>
        <n v="2693183311"/>
        <n v="1779810230"/>
        <n v="1096945579"/>
        <n v="1435617332"/>
        <n v="1149737010"/>
        <n v="532942269"/>
      </sharedItems>
    </cacheField>
    <cacheField name="JUN" numFmtId="166">
      <sharedItems containsSemiMixedTypes="0" containsString="0" containsNumber="1" containsInteger="1" minValue="8830391" maxValue="1866824289" count="17">
        <n v="8830391"/>
        <n v="87475491"/>
        <n v="53591019"/>
        <n v="122826413"/>
        <n v="295307681"/>
        <n v="23922092"/>
        <n v="448002825"/>
        <n v="488465839"/>
        <n v="1799810490"/>
        <n v="557516944"/>
        <n v="1194755082"/>
        <n v="1866824289"/>
        <n v="1065155301"/>
        <n v="728293100"/>
        <n v="1417716022"/>
        <n v="1445919594"/>
        <n v="966238279"/>
      </sharedItems>
    </cacheField>
    <cacheField name="JUL" numFmtId="0">
      <sharedItems containsSemiMixedTypes="0" containsString="0" containsNumber="1" containsInteger="1" minValue="50862353" maxValue="2602565612" count="17">
        <n v="50862353"/>
        <n v="74907022"/>
        <n v="318458938"/>
        <n v="153018416"/>
        <n v="231719816"/>
        <n v="850080347"/>
        <n v="869938847"/>
        <n v="702271728"/>
        <n v="1405623267"/>
        <n v="1278703323"/>
        <n v="711758481"/>
        <n v="2023005424"/>
        <n v="1348032731"/>
        <n v="692158186"/>
        <n v="2602565612"/>
        <n v="1001821787"/>
        <n v="906794823"/>
      </sharedItems>
    </cacheField>
    <cacheField name="AGO" numFmtId="166">
      <sharedItems containsSemiMixedTypes="0" containsString="0" containsNumber="1" containsInteger="1" minValue="0" maxValue="2396571771" count="17">
        <n v="0"/>
        <n v="47229478"/>
        <n v="166749234"/>
        <n v="113010231"/>
        <n v="321934004"/>
        <n v="636207175"/>
        <n v="725090370"/>
        <n v="874899327"/>
        <n v="1950324900"/>
        <n v="1347738894"/>
        <n v="1392656997"/>
        <n v="2396571771"/>
        <n v="2334210463"/>
        <n v="1088002165"/>
        <n v="1488898574"/>
        <n v="1132640741"/>
        <n v="1068827024"/>
      </sharedItems>
    </cacheField>
    <cacheField name="SET" numFmtId="166">
      <sharedItems containsSemiMixedTypes="0" containsString="0" containsNumber="1" containsInteger="1" minValue="27486" maxValue="1553745089" count="17">
        <n v="27486"/>
        <n v="24735018"/>
        <n v="165038539"/>
        <n v="216359485"/>
        <n v="70818158"/>
        <n v="560060719"/>
        <n v="970097246"/>
        <n v="728282955"/>
        <n v="1107032760"/>
        <n v="765003495"/>
        <n v="1299147999"/>
        <n v="1459662419"/>
        <n v="1496664060"/>
        <n v="1553745089"/>
        <n v="1327190582"/>
        <n v="788144333"/>
        <n v="1102109822"/>
      </sharedItems>
    </cacheField>
    <cacheField name="OUT" numFmtId="166">
      <sharedItems containsString="0" containsBlank="1" containsNumber="1" containsInteger="1" minValue="0" maxValue="1750551624" count="17">
        <n v="0"/>
        <n v="45721755"/>
        <n v="238460316"/>
        <n v="205555410"/>
        <n v="199131186"/>
        <n v="189924472"/>
        <n v="536180576"/>
        <n v="1008655552"/>
        <n v="1450355341"/>
        <n v="1169958994"/>
        <n v="716646334"/>
        <n v="1750551624"/>
        <n v="794288048"/>
        <n v="980878038"/>
        <n v="1301079260"/>
        <n v="911490679"/>
        <m/>
      </sharedItems>
    </cacheField>
    <cacheField name="NOV" numFmtId="166">
      <sharedItems containsString="0" containsBlank="1" containsNumber="1" containsInteger="1" minValue="35941686" maxValue="1574214894" count="17">
        <n v="38934539"/>
        <n v="35941686"/>
        <n v="116558589"/>
        <n v="175959350"/>
        <n v="192455031"/>
        <n v="476863854"/>
        <n v="511483460"/>
        <n v="755651537"/>
        <n v="1125021707"/>
        <n v="1064318139"/>
        <n v="1333048223"/>
        <n v="1522505197"/>
        <n v="1573939101"/>
        <n v="1574214894"/>
        <n v="1376055404"/>
        <n v="671700966"/>
        <m/>
      </sharedItems>
    </cacheField>
    <cacheField name="DEZ" numFmtId="166">
      <sharedItems containsString="0" containsBlank="1" containsNumber="1" containsInteger="1" minValue="59930153" maxValue="2815505352" count="17">
        <n v="59930153"/>
        <n v="88828204"/>
        <n v="175203918"/>
        <n v="268933182"/>
        <n v="221454284"/>
        <n v="299867060"/>
        <n v="745331539"/>
        <n v="1346023676"/>
        <n v="1166799569"/>
        <n v="943370723"/>
        <n v="2815505352"/>
        <n v="2527356605"/>
        <n v="2311014633"/>
        <n v="1770642759"/>
        <n v="1446464989"/>
        <n v="876172681"/>
        <m/>
      </sharedItems>
    </cacheField>
    <cacheField name="TOTAL" numFmtId="3">
      <sharedItems containsSemiMixedTypes="0" containsString="0" containsNumber="1" containsInteger="1" minValue="158584973" maxValue="21785444945" count="17">
        <n v="158584973"/>
        <n v="720871467"/>
        <n v="1691371736"/>
        <n v="2121930323"/>
        <n v="2527691352"/>
        <n v="4164449735"/>
        <n v="6894288712"/>
        <n v="8905065463"/>
        <n v="13682757519"/>
        <n v="9370379272"/>
        <n v="16293240040"/>
        <n v="21785444945"/>
        <n v="20305876591"/>
        <n v="12956607442"/>
        <n v="16356739584"/>
        <n v="11781308300"/>
        <n v="7112421345"/>
      </sharedItems>
    </cacheField>
  </cacheFields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vgoncalo" refreshedDate="42650.637759259262" createdVersion="3" refreshedVersion="3" minRefreshableVersion="3" recordCount="17">
  <cacheSource type="worksheet">
    <worksheetSource ref="A1:Q18" sheet="Export Petro" r:id="rId2"/>
  </cacheSource>
  <cacheFields count="17">
    <cacheField name="ANO" numFmtId="0">
      <sharedItems containsSemiMixedTypes="0" containsString="0" containsNumber="1" containsInteger="1" minValue="2000" maxValue="2016" count="17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</sharedItems>
    </cacheField>
    <cacheField name="PRODUTO" numFmtId="0">
      <sharedItems count="1">
        <s v="PETRÓLEO (m3 )"/>
      </sharedItems>
    </cacheField>
    <cacheField name="MOVIMENTO COMERCIAL" numFmtId="0">
      <sharedItems count="1">
        <s v="EXPORTAÇÃO"/>
      </sharedItems>
    </cacheField>
    <cacheField name="UNIDADE" numFmtId="0">
      <sharedItems count="1">
        <s v="m3"/>
      </sharedItems>
    </cacheField>
    <cacheField name="JAN" numFmtId="166">
      <sharedItems containsSemiMixedTypes="0" containsString="0" containsNumber="1" minValue="0" maxValue="4366319.8103653593" count="17">
        <n v="0"/>
        <n v="482738.53171838832"/>
        <n v="552396.87872182648"/>
        <n v="852918.41147601185"/>
        <n v="1457948.6406178707"/>
        <n v="1253124.9017883972"/>
        <n v="2645724.4288146724"/>
        <n v="2375267.1244310406"/>
        <n v="1221416.9224434379"/>
        <n v="1966594.4077812526"/>
        <n v="2369114"/>
        <n v="2293445.2029335499"/>
        <n v="2438161.8338025981"/>
        <n v="818687.48233304033"/>
        <n v="1897045.2919638983"/>
        <n v="3732468.3185505862"/>
        <n v="4366319.8103653593"/>
      </sharedItems>
    </cacheField>
    <cacheField name="FEV" numFmtId="166">
      <sharedItems containsSemiMixedTypes="0" containsString="0" containsNumber="1" minValue="6.8537785667737799E-2" maxValue="3566611.6997006354" count="17">
        <n v="6.8537785667737799E-2"/>
        <n v="738842.45410215482"/>
        <n v="547210.52448259585"/>
        <n v="1740856.4663854791"/>
        <n v="1230354.4910246278"/>
        <n v="923937.98479806818"/>
        <n v="757099.85532568407"/>
        <n v="1841972.3404965701"/>
        <n v="1251104.8688471685"/>
        <n v="2596698.818122128"/>
        <n v="2817657"/>
        <n v="3146518"/>
        <n v="2632470.6867578486"/>
        <n v="1717736.8930634232"/>
        <n v="1467415.1830130096"/>
        <n v="2765310.4566143979"/>
        <n v="3566611.6997006354"/>
      </sharedItems>
    </cacheField>
    <cacheField name="MAR" numFmtId="166">
      <sharedItems containsSemiMixedTypes="0" containsString="0" containsNumber="1" minValue="0" maxValue="3514758.0533514367" count="17">
        <n v="0"/>
        <n v="62826.264578324081"/>
        <n v="1203002.721287162"/>
        <n v="1335292.4446620741"/>
        <n v="1572330.514038973"/>
        <n v="571269.85988848947"/>
        <n v="1166874.5873999798"/>
        <n v="1880798.6701091737"/>
        <n v="678752.03044837923"/>
        <n v="1774363.523153455"/>
        <n v="3514758.0533514367"/>
        <n v="2094252"/>
        <n v="3205606.443571453"/>
        <n v="2043853.183391389"/>
        <n v="1687991.3128637727"/>
        <n v="2989342.2148524881"/>
        <n v="3365326.2940004682"/>
      </sharedItems>
    </cacheField>
    <cacheField name="ABR" numFmtId="166">
      <sharedItems containsSemiMixedTypes="0" containsString="0" containsNumber="1" minValue="0" maxValue="3926964.7539980193" count="17">
        <n v="0"/>
        <n v="748724.31630749872"/>
        <n v="1013538.0991438396"/>
        <n v="714792.91652291978"/>
        <n v="426625.26124842803"/>
        <n v="1149399.4992042913"/>
        <n v="1315794.9286087896"/>
        <n v="2260141.5426733592"/>
        <n v="307365.35161423153"/>
        <n v="2404857.5120000001"/>
        <n v="2865707.2192483619"/>
        <n v="2469083.75"/>
        <n v="3156675.0214229273"/>
        <n v="1133544.735524222"/>
        <n v="1811362.1175868323"/>
        <n v="3866146.9835405145"/>
        <n v="3926964.7539980193"/>
      </sharedItems>
    </cacheField>
    <cacheField name="MAI" numFmtId="166">
      <sharedItems containsSemiMixedTypes="0" containsString="0" containsNumber="1" minValue="0" maxValue="3951702.9195510596" count="17">
        <n v="0"/>
        <n v="741129.79371250083"/>
        <n v="1099351.9134401474"/>
        <n v="933414.79350523604"/>
        <n v="1321002.1690018587"/>
        <n v="1279571.4524188433"/>
        <n v="1114750.7250408982"/>
        <n v="1753458.071157506"/>
        <n v="3354216.2580544646"/>
        <n v="2606485.9788330346"/>
        <n v="3688684.7546657478"/>
        <n v="3951702.9195510596"/>
        <n v="2569591.0079348297"/>
        <n v="1943946.5806781889"/>
        <n v="2501574.2101338794"/>
        <n v="3732575.9039362548"/>
        <n v="2614051.1045327573"/>
      </sharedItems>
    </cacheField>
    <cacheField name="JUN" numFmtId="166">
      <sharedItems containsSemiMixedTypes="0" containsString="0" containsNumber="1" minValue="66231.370081571193" maxValue="4414593.7712142635" count="17">
        <n v="66231.370081571193"/>
        <n v="706233.00487629499"/>
        <n v="395299.27979146532"/>
        <n v="971146.25349165907"/>
        <n v="1517559.7749757948"/>
        <n v="93868.35082408716"/>
        <n v="1236422.4434379067"/>
        <n v="1474994.7561124901"/>
        <n v="2584016.8679123502"/>
        <n v="2034174.6942363977"/>
        <n v="2787806.7229041704"/>
        <n v="2779990.3967508152"/>
        <n v="1667295.9758282604"/>
        <n v="1293103.0381606333"/>
        <n v="2424855.3123295903"/>
        <n v="4414593.7712142635"/>
        <n v="4129295.3782120482"/>
      </sharedItems>
    </cacheField>
    <cacheField name="JUL" numFmtId="166">
      <sharedItems containsSemiMixedTypes="0" containsString="0" containsNumber="1" minValue="352685.97784319456" maxValue="4356290.7330536302" count="17">
        <n v="352685.97784319456"/>
        <n v="616281.91613671603"/>
        <n v="2541184.2812521067"/>
        <n v="1059870.3562326808"/>
        <n v="1221364.8463670053"/>
        <n v="3532178.907597627"/>
        <n v="2374648.9711430385"/>
        <n v="1965175.4409784437"/>
        <n v="1977527.7908231972"/>
        <n v="3781408.3043057309"/>
        <n v="1673388.4594411121"/>
        <n v="3156814"/>
        <n v="2334936.8351936969"/>
        <n v="1292904.4492916523"/>
        <n v="4356290.7330536302"/>
        <n v="3129111.4815762825"/>
        <n v="3634996.2073071655"/>
      </sharedItems>
    </cacheField>
    <cacheField name="AGO" numFmtId="166">
      <sharedItems containsSemiMixedTypes="0" containsString="0" containsNumber="1" minValue="0" maxValue="4453150.1274246853" count="17">
        <n v="0"/>
        <n v="391767.58724523045"/>
        <n v="1274312.2491629401"/>
        <n v="763285.74512837059"/>
        <n v="1658509.7666291997"/>
        <n v="2193930.7054542219"/>
        <n v="1906646.8511078716"/>
        <n v="2280964.3834091942"/>
        <n v="2688963.9805468693"/>
        <n v="3819313.5392902056"/>
        <n v="3346050.7862492627"/>
        <n v="3689321.7634686232"/>
        <n v="4001876.3323948057"/>
        <n v="1879212.8103542298"/>
        <n v="2581866.2218858856"/>
        <n v="4032912.7836451256"/>
        <n v="4453150.1274246853"/>
      </sharedItems>
    </cacheField>
    <cacheField name="SET" numFmtId="166">
      <sharedItems containsSemiMixedTypes="0" containsString="0" containsNumber="1" minValue="28.089256421204016" maxValue="4583385.2376553863" count="17">
        <n v="28.089256421204016"/>
        <n v="209173.69609671691"/>
        <n v="1157500.4112267138"/>
        <n v="1383157.4601867413"/>
        <n v="308239.55284507608"/>
        <n v="1717040.3018128807"/>
        <n v="2652932.1822451227"/>
        <n v="1895253.8989728126"/>
        <n v="1788926.6145097213"/>
        <n v="1781780.7738963021"/>
        <n v="2938267.171171973"/>
        <n v="2399722.9726215703"/>
        <n v="2460466.5156860347"/>
        <n v="2570836.6426655687"/>
        <n v="2399525.3369242242"/>
        <n v="3232281.2702404936"/>
        <n v="4583385.2376553863"/>
      </sharedItems>
    </cacheField>
    <cacheField name="OUT" numFmtId="166">
      <sharedItems containsString="0" containsBlank="1" containsNumber="1" minValue="0" maxValue="3955529.4456747943" count="17">
        <n v="0"/>
        <n v="393100.36740747397"/>
        <n v="1603306.2403092065"/>
        <n v="1409557.7194876305"/>
        <n v="907741.62502643093"/>
        <n v="593248.47813748522"/>
        <n v="1704740.6590471526"/>
        <n v="2370797.8309981413"/>
        <n v="2371801.0605740235"/>
        <n v="3003245.8762255586"/>
        <n v="1622016.6943031708"/>
        <n v="2750126"/>
        <n v="1283882.972945903"/>
        <n v="1647705.0558108997"/>
        <n v="2496706.6472283746"/>
        <n v="3955529.4456747943"/>
        <m/>
      </sharedItems>
    </cacheField>
    <cacheField name="NOV" numFmtId="166">
      <sharedItems containsString="0" containsBlank="1" containsNumber="1" minValue="245182.68016449065" maxValue="2928768.6724462202" count="17">
        <n v="245182.68016449065"/>
        <n v="279997.0438866542"/>
        <n v="824641.03166220977"/>
        <n v="1127795.9724896224"/>
        <n v="810457.81185661664"/>
        <n v="1563976.8754799294"/>
        <n v="1887782.9451239193"/>
        <n v="1633206.8742557622"/>
        <n v="2858233.9261270687"/>
        <n v="2602636.5747799282"/>
        <n v="2928768.6724462202"/>
        <n v="2400644"/>
        <n v="2456275.1816775547"/>
        <n v="2684151.8802096671"/>
        <n v="2928139.610714803"/>
        <n v="2759678.9487741636"/>
        <m/>
      </sharedItems>
    </cacheField>
    <cacheField name="DEZ" numFmtId="166">
      <sharedItems containsString="0" containsBlank="1" containsNumber="1" minValue="419950.42021527601" maxValue="6093020" count="17">
        <n v="419950.42021527601"/>
        <n v="1057664.9322487134"/>
        <n v="1423077.5139884497"/>
        <n v="1737941.2778080727"/>
        <n v="962787.67486116826"/>
        <n v="1057431.6970297252"/>
        <n v="2594288.3025251236"/>
        <n v="2722158.3593932586"/>
        <n v="4055184.8014066797"/>
        <n v="2131495.2533478616"/>
        <n v="6093020"/>
        <n v="3948660.25"/>
        <n v="3674111.8343590377"/>
        <n v="3069962.2433421998"/>
        <n v="3559645.5123140104"/>
        <n v="4143389.2351180213"/>
        <m/>
      </sharedItems>
    </cacheField>
    <cacheField name="TOTAL" numFmtId="166">
      <sharedItems containsSemiMixedTypes="0" containsString="0" containsNumber="1" minValue="1084078.6060987394" maxValue="42753340.813737392" count="17">
        <n v="1084078.6060987394"/>
        <n v="6428479.9083166672"/>
        <n v="13634821.144468663"/>
        <n v="14030029.817376496"/>
        <n v="13394922.12849305"/>
        <n v="15928979.014434043"/>
        <n v="21357706.879820153"/>
        <n v="24454189.292987749"/>
        <n v="25137510.473307595"/>
        <n v="30503055.255971856"/>
        <n v="36645239.533781454"/>
        <n v="35080281.255325615"/>
        <n v="31881350.641574949"/>
        <n v="22095644.994825114"/>
        <n v="30112417.490011912"/>
        <n v="42753340.813737392"/>
        <n v="34640100.613196529"/>
      </sharedItems>
    </cacheField>
  </cacheFields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vgoncalo" refreshedDate="42650.637759606485" createdVersion="3" refreshedVersion="3" minRefreshableVersion="3" recordCount="17">
  <cacheSource type="worksheet">
    <worksheetSource ref="A1:P18" sheet="Dispêndio Petro" r:id="rId2"/>
  </cacheSource>
  <cacheFields count="16">
    <cacheField name="ANO" numFmtId="0">
      <sharedItems containsSemiMixedTypes="0" containsString="0" containsNumber="1" containsInteger="1" minValue="2000" maxValue="2016" count="17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</sharedItems>
    </cacheField>
    <cacheField name="PRODUTO" numFmtId="0">
      <sharedItems count="1">
        <s v="PETRÓLEO"/>
      </sharedItems>
    </cacheField>
    <cacheField name="UNIDADE" numFmtId="0">
      <sharedItems count="1">
        <s v="US$ FOB"/>
      </sharedItems>
    </cacheField>
    <cacheField name="JAN" numFmtId="0">
      <sharedItems containsSemiMixedTypes="0" containsString="0" containsNumber="1" containsInteger="1" minValue="162625385" maxValue="1220020142" count="17">
        <n v="217681804"/>
        <n v="353225516"/>
        <n v="162625385"/>
        <n v="317694036"/>
        <n v="444599401"/>
        <n v="545066012"/>
        <n v="461806420"/>
        <n v="914161052"/>
        <n v="966387546"/>
        <n v="504513911"/>
        <n v="630485721"/>
        <n v="640508832"/>
        <n v="1118909736"/>
        <n v="1220020142"/>
        <n v="1098324319"/>
        <n v="189920026"/>
        <n v="232367530"/>
      </sharedItems>
    </cacheField>
    <cacheField name="FEV" numFmtId="0">
      <sharedItems containsSemiMixedTypes="0" containsString="0" containsNumber="1" containsInteger="1" minValue="210621960" maxValue="1616699049" count="17">
        <n v="322272219"/>
        <n v="285981303"/>
        <n v="210621960"/>
        <n v="360626059"/>
        <n v="302317061"/>
        <n v="645668644"/>
        <n v="611746491"/>
        <n v="644148803"/>
        <n v="1065393959"/>
        <n v="560935492"/>
        <n v="901503799"/>
        <n v="1150523952"/>
        <n v="730127399"/>
        <n v="1122987868"/>
        <n v="1616699049"/>
        <n v="893358086"/>
        <n v="375823862"/>
      </sharedItems>
    </cacheField>
    <cacheField name="MAR" numFmtId="0">
      <sharedItems containsSemiMixedTypes="0" containsString="0" containsNumber="1" containsInteger="1" minValue="219831794" maxValue="1335650071" count="17">
        <n v="397505540"/>
        <n v="337866181"/>
        <n v="219831794"/>
        <n v="328897815"/>
        <n v="448591851"/>
        <n v="547541989"/>
        <n v="901686256"/>
        <n v="953878496"/>
        <n v="1137076230"/>
        <n v="538287194"/>
        <n v="874665254"/>
        <n v="1335650071"/>
        <n v="1122551552"/>
        <n v="1267772303"/>
        <n v="809150401"/>
        <n v="544153025"/>
        <n v="277105349"/>
      </sharedItems>
    </cacheField>
    <cacheField name="ABR" numFmtId="0">
      <sharedItems containsSemiMixedTypes="0" containsString="0" containsNumber="1" containsInteger="1" minValue="192239757" maxValue="1643874628" count="17">
        <n v="323484334"/>
        <n v="222246150"/>
        <n v="326273424"/>
        <n v="400320942"/>
        <n v="623242349"/>
        <n v="405181619"/>
        <n v="723442757"/>
        <n v="741118050"/>
        <n v="1145705946"/>
        <n v="562068211"/>
        <n v="1007200490"/>
        <n v="1634152678"/>
        <n v="1643874628"/>
        <n v="1406353586"/>
        <n v="1261020979"/>
        <n v="357677096"/>
        <n v="192239757"/>
      </sharedItems>
    </cacheField>
    <cacheField name="MAI" numFmtId="166">
      <sharedItems containsSemiMixedTypes="0" containsString="0" containsNumber="1" containsInteger="1" minValue="167194269" maxValue="1786731744" count="17">
        <n v="341558361"/>
        <n v="284745212"/>
        <n v="404465186"/>
        <n v="167194269"/>
        <n v="696658122"/>
        <n v="841942889"/>
        <n v="889655485"/>
        <n v="858937900"/>
        <n v="1786731744"/>
        <n v="731851131"/>
        <n v="848538859"/>
        <n v="1460130768"/>
        <n v="1225097942"/>
        <n v="1439387300"/>
        <n v="1096436445"/>
        <n v="399557874"/>
        <n v="228591881"/>
      </sharedItems>
    </cacheField>
    <cacheField name="JUN" numFmtId="0">
      <sharedItems containsSemiMixedTypes="0" containsString="0" containsNumber="1" containsInteger="1" minValue="205576218" maxValue="2156138127" count="17">
        <n v="450747845"/>
        <n v="463816936"/>
        <n v="205576218"/>
        <n v="247080158"/>
        <n v="634790720"/>
        <n v="429885244"/>
        <n v="783113799"/>
        <n v="738921510"/>
        <n v="2156138127"/>
        <n v="833892016"/>
        <n v="939907378"/>
        <n v="1321038591"/>
        <n v="1664015742"/>
        <n v="971222564"/>
        <n v="1366113327"/>
        <n v="745218754"/>
        <n v="353718940"/>
      </sharedItems>
    </cacheField>
    <cacheField name="JUL" numFmtId="0">
      <sharedItems containsSemiMixedTypes="0" containsString="0" containsNumber="1" containsInteger="1" minValue="210825086" maxValue="3144117294" count="17">
        <n v="375438416"/>
        <n v="340138400"/>
        <n v="277326035"/>
        <n v="261244558"/>
        <n v="615900908"/>
        <n v="628159814"/>
        <n v="689305175"/>
        <n v="1279594934"/>
        <n v="2056163188"/>
        <n v="946402496"/>
        <n v="1117568866"/>
        <n v="801771994"/>
        <n v="1235122745"/>
        <n v="3144117294"/>
        <n v="1892551873"/>
        <n v="545401463"/>
        <n v="210825086"/>
      </sharedItems>
    </cacheField>
    <cacheField name="AGO" numFmtId="166">
      <sharedItems containsSemiMixedTypes="0" containsString="0" containsNumber="1" containsInteger="1" minValue="175033942" maxValue="2003484147" count="17">
        <n v="519766652"/>
        <n v="423977588"/>
        <n v="219213839"/>
        <n v="326008332"/>
        <n v="616693956"/>
        <n v="870458829"/>
        <n v="1271029059"/>
        <n v="848269267"/>
        <n v="2003484147"/>
        <n v="650099374"/>
        <n v="561547215"/>
        <n v="1058322410"/>
        <n v="462050429"/>
        <n v="708375962"/>
        <n v="1152543880"/>
        <n v="523967695"/>
        <n v="175033942"/>
      </sharedItems>
    </cacheField>
    <cacheField name="SET" numFmtId="166">
      <sharedItems containsSemiMixedTypes="0" containsString="0" containsNumber="1" containsInteger="1" minValue="220380927" maxValue="2031123080" count="17">
        <n v="406683061"/>
        <n v="290462798"/>
        <n v="344407372"/>
        <n v="392975513"/>
        <n v="509211552"/>
        <n v="537163205"/>
        <n v="644900149"/>
        <n v="1052030332"/>
        <n v="1349440124"/>
        <n v="1173716964"/>
        <n v="888895380"/>
        <n v="1089476664"/>
        <n v="998017992"/>
        <n v="883859473"/>
        <n v="2031123080"/>
        <n v="588415321"/>
        <n v="220380927"/>
      </sharedItems>
    </cacheField>
    <cacheField name="OUT" numFmtId="166">
      <sharedItems containsString="0" containsBlank="1" containsNumber="1" containsInteger="1" minValue="354696297" maxValue="1925983963" count="17">
        <n v="354696297"/>
        <n v="448425287"/>
        <n v="355854191"/>
        <n v="444151123"/>
        <n v="640174859"/>
        <n v="643372052"/>
        <n v="771930122"/>
        <n v="1438669089"/>
        <n v="1457961178"/>
        <n v="888941834"/>
        <n v="675585348"/>
        <n v="1392620668"/>
        <n v="418055242"/>
        <n v="1925983963"/>
        <n v="972343916"/>
        <n v="1344407130"/>
        <m/>
      </sharedItems>
    </cacheField>
    <cacheField name="NOV" numFmtId="166">
      <sharedItems containsString="0" containsBlank="1" containsNumber="1" containsInteger="1" minValue="256319394" maxValue="1567014194" count="17">
        <n v="295353034"/>
        <n v="256319394"/>
        <n v="354366611"/>
        <n v="372356545"/>
        <n v="561849014"/>
        <n v="727727774"/>
        <n v="1004485651"/>
        <n v="1307050922"/>
        <n v="653372237"/>
        <n v="823071332"/>
        <n v="874878727"/>
        <n v="1335371101"/>
        <n v="1567014194"/>
        <n v="988490968"/>
        <n v="1291663525"/>
        <n v="680414674"/>
        <m/>
      </sharedItems>
    </cacheField>
    <cacheField name="DEZ" numFmtId="166">
      <sharedItems containsString="0" containsBlank="1" containsNumber="1" containsInteger="1" minValue="201563567" maxValue="1384731474" count="17">
        <n v="300427821"/>
        <n v="262431101"/>
        <n v="337439925"/>
        <n v="201563567"/>
        <n v="649525220"/>
        <n v="826272696"/>
        <n v="334904856"/>
        <n v="1197234885"/>
        <n v="794700155"/>
        <n v="991708411"/>
        <n v="775761516"/>
        <n v="932238300"/>
        <n v="1263639770"/>
        <n v="1384731474"/>
        <n v="1285964678"/>
        <n v="568353116"/>
        <m/>
      </sharedItems>
    </cacheField>
    <cacheField name="TOTAL" numFmtId="166">
      <sharedItems containsSemiMixedTypes="0" containsString="0" containsNumber="1" containsInteger="1" minValue="2266087274" maxValue="16572554581" count="17">
        <n v="4305615384"/>
        <n v="3969635866"/>
        <n v="3418001940"/>
        <n v="3820112917"/>
        <n v="6743555013"/>
        <n v="7648440767"/>
        <n v="9088006220"/>
        <n v="11974015240"/>
        <n v="16572554581"/>
        <n v="9205488366"/>
        <n v="10096538553"/>
        <n v="14151806029"/>
        <n v="13448477371"/>
        <n v="16463302897"/>
        <n v="15873935472"/>
        <n v="7380844260"/>
        <n v="2266087274"/>
      </sharedItems>
    </cacheField>
  </cacheFields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vgoncalo" refreshedDate="42650.637759837962" createdVersion="3" refreshedVersion="3" minRefreshableVersion="3" recordCount="17">
  <cacheSource type="worksheet">
    <worksheetSource ref="A1:Q18" sheet="Import Petro" r:id="rId2"/>
  </cacheSource>
  <cacheFields count="17">
    <cacheField name="ANO" numFmtId="0">
      <sharedItems containsSemiMixedTypes="0" containsString="0" containsNumber="1" containsInteger="1" minValue="2000" maxValue="2016" count="17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</sharedItems>
    </cacheField>
    <cacheField name="PRODUTO" numFmtId="0">
      <sharedItems count="2">
        <s v="PETRÓLEO (m3)"/>
        <s v="PETRÓLEO (m3) "/>
      </sharedItems>
    </cacheField>
    <cacheField name="MOVIMENTO COMERCIAL" numFmtId="0">
      <sharedItems count="1">
        <s v="IMPORTAÇÃO"/>
      </sharedItems>
    </cacheField>
    <cacheField name="UNIDADE" numFmtId="0">
      <sharedItems count="1">
        <s v="m3"/>
      </sharedItems>
    </cacheField>
    <cacheField name="JAN" numFmtId="166">
      <sharedItems containsSemiMixedTypes="0" containsString="0" containsNumber="1" minValue="346853.40064507083" maxValue="2234933.6336652176" count="17">
        <n v="1290550.5680677237"/>
        <n v="2081777.0523384379"/>
        <n v="1565295.797231117"/>
        <n v="1624323.9470854953"/>
        <n v="2161977.0964801572"/>
        <n v="2074738.1923993831"/>
        <n v="1159936.3915766838"/>
        <n v="2234933.6336652176"/>
        <n v="1568997.8310662366"/>
        <n v="1716202.7836208104"/>
        <n v="1270622"/>
        <n v="1023328.4111625297"/>
        <n v="1502685"/>
        <n v="1698149.6751273782"/>
        <n v="1571408.9889216097"/>
        <n v="346853.40064507083"/>
        <n v="817938.96251110174"/>
      </sharedItems>
    </cacheField>
    <cacheField name="FEV" numFmtId="0">
      <sharedItems containsSemiMixedTypes="0" containsString="0" containsNumber="1" minValue="962404.87425793486" maxValue="2354547.0375823863" count="17">
        <n v="1837306.431751648"/>
        <n v="1618981.1994203655"/>
        <n v="1803683.4373137399"/>
        <n v="1744121.8646286165"/>
        <n v="1429719.1452811668"/>
        <n v="2354547.0375823863"/>
        <n v="1593435.4975926704"/>
        <n v="1673133.6009442341"/>
        <n v="1780871.421726733"/>
        <n v="1917350.6462394241"/>
        <n v="1769524"/>
        <n v="1861389.7653438039"/>
        <n v="962404.87425793486"/>
        <n v="1520363.1842191371"/>
        <n v="2177695.1806665696"/>
        <n v="1959466.469172159"/>
        <n v="1434966.9705043705"/>
      </sharedItems>
    </cacheField>
    <cacheField name="MAR" numFmtId="166">
      <sharedItems containsSemiMixedTypes="0" containsString="0" containsNumber="1" minValue="1103637.6793811042" maxValue="2501853.9428785117" count="17">
        <n v="2119427.8931008955"/>
        <n v="1827976.9175968212"/>
        <n v="1748130.3996980677"/>
        <n v="1495444.7985322301"/>
        <n v="2095855.3603982613"/>
        <n v="1766655.7904454726"/>
        <n v="2228251.3801243398"/>
        <n v="2501853.9428785117"/>
        <n v="1812964.2453138875"/>
        <n v="1748340.3027372661"/>
        <n v="1770272.1544430421"/>
        <n v="1867903.4843920842"/>
        <n v="1369698.7589398401"/>
        <n v="1696638.9449820034"/>
        <n v="1103637.6793811042"/>
        <n v="1379517.8960407609"/>
        <n v="1126892.4928715001"/>
      </sharedItems>
    </cacheField>
    <cacheField name="ABR" numFmtId="166">
      <sharedItems containsSemiMixedTypes="0" containsString="0" containsNumber="1" minValue="727263.96718552802" maxValue="2737462.4947412703" count="17">
        <n v="1717433.5409960053"/>
        <n v="1419867.2712371245"/>
        <n v="2143573.429183851"/>
        <n v="2031223.2622820549"/>
        <n v="2737462.4947412703"/>
        <n v="1253909.4960968541"/>
        <n v="1713594.45262469"/>
        <n v="1770476.7622586826"/>
        <n v="1637137.9052673967"/>
        <n v="1771244.1380596652"/>
        <n v="1904782.6193147292"/>
        <n v="2164833"/>
        <n v="2020591.2623287991"/>
        <n v="1828551.8732763054"/>
        <n v="1791902.7450567947"/>
        <n v="933809.37806759228"/>
        <n v="727263.96718552802"/>
      </sharedItems>
    </cacheField>
    <cacheField name="MAI" numFmtId="166">
      <sharedItems containsSemiMixedTypes="0" containsString="0" containsNumber="1" minValue="955600.01986631146" maxValue="3050293.5586406766" count="17">
        <n v="2159317.2990554441"/>
        <n v="1644812.3795913719"/>
        <n v="2427338.7679259987"/>
        <n v="955600.01986631146"/>
        <n v="3050293.5586406766"/>
        <n v="2484859.8513532463"/>
        <n v="1988829.2642453136"/>
        <n v="1970137.3089328287"/>
        <n v="2467915.3527258718"/>
        <n v="2159849.1878184453"/>
        <n v="1579962.0939092226"/>
        <n v="1828406"/>
        <n v="1551755.8243040261"/>
        <n v="2380842.6463520266"/>
        <n v="1505718.3997101902"/>
        <n v="1095512.9762071706"/>
        <n v="987187.286729304"/>
      </sharedItems>
    </cacheField>
    <cacheField name="JUN" numFmtId="0">
      <sharedItems containsSemiMixedTypes="0" containsString="0" containsNumber="1" minValue="1233184.1735614452" maxValue="2692026.840805599" count="17">
        <n v="2483588.6303763804"/>
        <n v="2671940.5653443723"/>
        <n v="1267709.7968984293"/>
        <n v="1520770.9285747674"/>
        <n v="2491229.816996214"/>
        <n v="1282507.705791614"/>
        <n v="1669938.3279577433"/>
        <n v="1626775.9792922917"/>
        <n v="2692026.840805599"/>
        <n v="2022056.1445332584"/>
        <n v="1822318.3798438739"/>
        <n v="1683584"/>
        <n v="2265191.8220913382"/>
        <n v="1393646.1108773898"/>
        <n v="1942532.4837563687"/>
        <n v="1852745.7953536203"/>
        <n v="1233184.1735614452"/>
      </sharedItems>
    </cacheField>
    <cacheField name="JUL" numFmtId="166">
      <sharedItems containsSemiMixedTypes="0" containsString="0" containsNumber="1" minValue="650665.91408404615" maxValue="4502092.9369419906" count="17">
        <n v="1939384.2579907754"/>
        <n v="1884416.4151794706"/>
        <n v="1751512.4858730459"/>
        <n v="1399148.7133641844"/>
        <n v="2545173.6514280373"/>
        <n v="1792687.542654139"/>
        <n v="1484157.2500350582"/>
        <n v="2694782.2488664519"/>
        <n v="2317086.8520076661"/>
        <n v="2102730.7280326313"/>
        <n v="2361314.6145935585"/>
        <n v="1026035"/>
        <n v="1869553.109662039"/>
        <n v="4502092.9369419906"/>
        <n v="2643681.4238302242"/>
        <n v="1314885.0465105409"/>
        <n v="650665.91408404615"/>
      </sharedItems>
    </cacheField>
    <cacheField name="AGO" numFmtId="166">
      <sharedItems containsSemiMixedTypes="0" containsString="0" containsNumber="1" minValue="566044.23643247795" maxValue="2753271.6913592028" count="17">
        <n v="2753271.6913592028"/>
        <n v="2583800.7407641285"/>
        <n v="1298684.6510642304"/>
        <n v="1694618.8811760857"/>
        <n v="2320349.1141962325"/>
        <n v="2227633.6102930866"/>
        <n v="2623888.9648483153"/>
        <n v="1737637.4000841395"/>
        <n v="2367298.4667882016"/>
        <n v="1429010.5571916045"/>
        <n v="1074402.7228532699"/>
        <n v="1416876.2024961435"/>
        <n v="679917.19955125498"/>
        <n v="992555.31832842517"/>
        <n v="1577758.328658907"/>
        <n v="1256352.6457252372"/>
        <n v="566044.23643247795"/>
      </sharedItems>
    </cacheField>
    <cacheField name="SET" numFmtId="166">
      <sharedItems containsSemiMixedTypes="0" containsString="0" containsNumber="1" minValue="746323.7706259056" maxValue="2838399.7487495914" count="17">
        <n v="2140166.6604003846"/>
        <n v="1830965.2427370236"/>
        <n v="2062286.5146449427"/>
        <n v="2085511.3740475855"/>
        <n v="1866060.676389473"/>
        <n v="1283664.9605010983"/>
        <n v="1369143.3997101856"/>
        <n v="2154152.9811153179"/>
        <n v="1734152.292806058"/>
        <n v="2446901.4650893398"/>
        <n v="1768556.0043004723"/>
        <n v="1441261"/>
        <n v="1437658.5508913486"/>
        <n v="1207536.0865703737"/>
        <n v="2838399.7487495914"/>
        <n v="1506401.4876361426"/>
        <n v="746323.7706259056"/>
      </sharedItems>
    </cacheField>
    <cacheField name="OUT" numFmtId="166">
      <sharedItems containsString="0" containsBlank="1" containsNumber="1" minValue="567239.94764642639" maxValue="3242332.2371803857" count="17">
        <n v="1699983.7181981979"/>
        <n v="2656514.3569526202"/>
        <n v="1995041.3613674892"/>
        <n v="2377848.2435843498"/>
        <n v="2180677.9250222035"/>
        <n v="1535076.2913102417"/>
        <n v="1797609.3488524281"/>
        <n v="2811274.7791333618"/>
        <n v="2117620.3162249336"/>
        <n v="1901706.8759801688"/>
        <n v="1299304.2537278549"/>
        <n v="1931387"/>
        <n v="567239.94764642639"/>
        <n v="3060027.0550212143"/>
        <n v="1482235.0394989015"/>
        <n v="3242332.2371803857"/>
        <m/>
      </sharedItems>
    </cacheField>
    <cacheField name="NOV" numFmtId="166">
      <sharedItems containsString="0" containsBlank="1" containsNumber="1" minValue="1201807.6532043191" maxValue="2405519.6302528866" count="17">
        <n v="1474147.7837345807"/>
        <n v="1893801.9019554232"/>
        <n v="1916068.948465588"/>
        <n v="1998672.4173795166"/>
        <n v="1849598.900341233"/>
        <n v="1850647.6324031223"/>
        <n v="2405519.6302528866"/>
        <n v="2227857.3949422711"/>
        <n v="1201807.6532043191"/>
        <n v="1674080.8196606366"/>
        <n v="1632526.0669377833"/>
        <n v="1775224"/>
        <n v="2193487.5333052869"/>
        <n v="1373961.2758846353"/>
        <n v="2069969.7751600991"/>
        <n v="2092114.6718552797"/>
        <m/>
      </sharedItems>
    </cacheField>
    <cacheField name="DEZ" numFmtId="166">
      <sharedItems containsString="0" containsBlank="1" containsNumber="1" minValue="873815.63128126028" maxValue="2213379.9385312949" count="17">
        <n v="1486358.8900441392"/>
        <n v="2080112.9217704872"/>
        <n v="2076271.4188171034"/>
        <n v="1031195.6294114897"/>
        <n v="2184204.973589492"/>
        <n v="2067212.0600196323"/>
        <n v="873815.63128126028"/>
        <n v="1976647.0352451736"/>
        <n v="2024250.201000327"/>
        <n v="1927285.5256392278"/>
        <n v="1404940.9503108494"/>
        <n v="1260591.8500000001"/>
        <n v="1696042.0471662853"/>
        <n v="1850061.8368157807"/>
        <n v="2213379.9385312949"/>
        <n v="1825972.2654606646"/>
        <m/>
      </sharedItems>
    </cacheField>
    <cacheField name="TOTAL" numFmtId="166">
      <sharedItems containsSemiMixedTypes="0" containsString="0" containsNumber="1" minValue="8290467.7745056786" maxValue="26912602.713504415" count="17">
        <n v="23100937.36507538"/>
        <n v="24194966.964887645"/>
        <n v="22055597.008483604"/>
        <n v="19958480.079932686"/>
        <n v="26912602.713504415"/>
        <n v="21974140.170850273"/>
        <n v="20908119.539101578"/>
        <n v="25379663.067358483"/>
        <n v="23722129.37893723"/>
        <n v="22816759.174602479"/>
        <n v="19658525.860234655"/>
        <n v="19280819.71339456"/>
        <n v="18116225.930144582"/>
        <n v="23504426.944396663"/>
        <n v="22918319.731921658"/>
        <n v="18805964.269854628"/>
        <n v="8290467.7745056786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">
  <r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0"/>
    <x v="1"/>
    <x v="1"/>
    <x v="1"/>
    <x v="1"/>
    <x v="1"/>
    <x v="1"/>
    <x v="1"/>
    <x v="1"/>
    <x v="1"/>
    <x v="1"/>
    <x v="1"/>
    <x v="1"/>
    <x v="1"/>
  </r>
  <r>
    <x v="2"/>
    <x v="0"/>
    <x v="0"/>
    <x v="0"/>
    <x v="2"/>
    <x v="2"/>
    <x v="2"/>
    <x v="2"/>
    <x v="2"/>
    <x v="2"/>
    <x v="2"/>
    <x v="2"/>
    <x v="2"/>
    <x v="2"/>
    <x v="2"/>
    <x v="2"/>
    <x v="2"/>
  </r>
  <r>
    <x v="3"/>
    <x v="0"/>
    <x v="0"/>
    <x v="0"/>
    <x v="3"/>
    <x v="3"/>
    <x v="3"/>
    <x v="3"/>
    <x v="3"/>
    <x v="3"/>
    <x v="3"/>
    <x v="3"/>
    <x v="3"/>
    <x v="3"/>
    <x v="3"/>
    <x v="3"/>
    <x v="3"/>
  </r>
  <r>
    <x v="4"/>
    <x v="0"/>
    <x v="0"/>
    <x v="0"/>
    <x v="4"/>
    <x v="4"/>
    <x v="4"/>
    <x v="4"/>
    <x v="4"/>
    <x v="4"/>
    <x v="4"/>
    <x v="4"/>
    <x v="4"/>
    <x v="4"/>
    <x v="4"/>
    <x v="4"/>
    <x v="4"/>
  </r>
  <r>
    <x v="5"/>
    <x v="0"/>
    <x v="0"/>
    <x v="0"/>
    <x v="5"/>
    <x v="5"/>
    <x v="5"/>
    <x v="5"/>
    <x v="5"/>
    <x v="5"/>
    <x v="5"/>
    <x v="5"/>
    <x v="5"/>
    <x v="5"/>
    <x v="5"/>
    <x v="5"/>
    <x v="5"/>
  </r>
  <r>
    <x v="6"/>
    <x v="0"/>
    <x v="0"/>
    <x v="0"/>
    <x v="6"/>
    <x v="6"/>
    <x v="6"/>
    <x v="6"/>
    <x v="6"/>
    <x v="6"/>
    <x v="6"/>
    <x v="6"/>
    <x v="6"/>
    <x v="6"/>
    <x v="6"/>
    <x v="6"/>
    <x v="6"/>
  </r>
  <r>
    <x v="7"/>
    <x v="0"/>
    <x v="0"/>
    <x v="0"/>
    <x v="7"/>
    <x v="7"/>
    <x v="7"/>
    <x v="7"/>
    <x v="7"/>
    <x v="7"/>
    <x v="7"/>
    <x v="7"/>
    <x v="7"/>
    <x v="7"/>
    <x v="7"/>
    <x v="7"/>
    <x v="7"/>
  </r>
  <r>
    <x v="8"/>
    <x v="0"/>
    <x v="0"/>
    <x v="0"/>
    <x v="8"/>
    <x v="8"/>
    <x v="8"/>
    <x v="8"/>
    <x v="8"/>
    <x v="8"/>
    <x v="8"/>
    <x v="8"/>
    <x v="8"/>
    <x v="8"/>
    <x v="8"/>
    <x v="8"/>
    <x v="8"/>
  </r>
  <r>
    <x v="9"/>
    <x v="0"/>
    <x v="0"/>
    <x v="0"/>
    <x v="9"/>
    <x v="9"/>
    <x v="9"/>
    <x v="9"/>
    <x v="9"/>
    <x v="9"/>
    <x v="9"/>
    <x v="9"/>
    <x v="9"/>
    <x v="9"/>
    <x v="9"/>
    <x v="9"/>
    <x v="9"/>
  </r>
  <r>
    <x v="10"/>
    <x v="0"/>
    <x v="0"/>
    <x v="0"/>
    <x v="10"/>
    <x v="10"/>
    <x v="10"/>
    <x v="10"/>
    <x v="10"/>
    <x v="10"/>
    <x v="10"/>
    <x v="10"/>
    <x v="10"/>
    <x v="10"/>
    <x v="10"/>
    <x v="10"/>
    <x v="10"/>
  </r>
  <r>
    <x v="11"/>
    <x v="0"/>
    <x v="0"/>
    <x v="0"/>
    <x v="11"/>
    <x v="11"/>
    <x v="11"/>
    <x v="11"/>
    <x v="11"/>
    <x v="11"/>
    <x v="11"/>
    <x v="11"/>
    <x v="11"/>
    <x v="11"/>
    <x v="11"/>
    <x v="11"/>
    <x v="11"/>
  </r>
  <r>
    <x v="12"/>
    <x v="0"/>
    <x v="0"/>
    <x v="0"/>
    <x v="12"/>
    <x v="12"/>
    <x v="12"/>
    <x v="12"/>
    <x v="12"/>
    <x v="12"/>
    <x v="12"/>
    <x v="12"/>
    <x v="12"/>
    <x v="12"/>
    <x v="12"/>
    <x v="12"/>
    <x v="12"/>
  </r>
  <r>
    <x v="13"/>
    <x v="0"/>
    <x v="0"/>
    <x v="0"/>
    <x v="13"/>
    <x v="13"/>
    <x v="13"/>
    <x v="13"/>
    <x v="13"/>
    <x v="13"/>
    <x v="13"/>
    <x v="13"/>
    <x v="13"/>
    <x v="13"/>
    <x v="13"/>
    <x v="13"/>
    <x v="13"/>
  </r>
  <r>
    <x v="14"/>
    <x v="0"/>
    <x v="0"/>
    <x v="0"/>
    <x v="14"/>
    <x v="14"/>
    <x v="14"/>
    <x v="14"/>
    <x v="14"/>
    <x v="14"/>
    <x v="14"/>
    <x v="14"/>
    <x v="14"/>
    <x v="14"/>
    <x v="14"/>
    <x v="14"/>
    <x v="14"/>
  </r>
  <r>
    <x v="15"/>
    <x v="0"/>
    <x v="0"/>
    <x v="0"/>
    <x v="15"/>
    <x v="15"/>
    <x v="15"/>
    <x v="15"/>
    <x v="15"/>
    <x v="15"/>
    <x v="15"/>
    <x v="15"/>
    <x v="15"/>
    <x v="15"/>
    <x v="15"/>
    <x v="15"/>
    <x v="15"/>
  </r>
  <r>
    <x v="16"/>
    <x v="0"/>
    <x v="0"/>
    <x v="0"/>
    <x v="16"/>
    <x v="16"/>
    <x v="16"/>
    <x v="16"/>
    <x v="16"/>
    <x v="16"/>
    <x v="16"/>
    <x v="16"/>
    <x v="16"/>
    <x v="16"/>
    <x v="16"/>
    <x v="16"/>
    <x v="16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count="17">
  <r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0"/>
    <x v="1"/>
    <x v="1"/>
    <x v="1"/>
    <x v="1"/>
    <x v="1"/>
    <x v="1"/>
    <x v="1"/>
    <x v="1"/>
    <x v="1"/>
    <x v="1"/>
    <x v="1"/>
    <x v="1"/>
    <x v="1"/>
  </r>
  <r>
    <x v="2"/>
    <x v="0"/>
    <x v="0"/>
    <x v="0"/>
    <x v="2"/>
    <x v="2"/>
    <x v="2"/>
    <x v="2"/>
    <x v="2"/>
    <x v="2"/>
    <x v="2"/>
    <x v="2"/>
    <x v="2"/>
    <x v="2"/>
    <x v="2"/>
    <x v="2"/>
    <x v="2"/>
  </r>
  <r>
    <x v="3"/>
    <x v="0"/>
    <x v="0"/>
    <x v="0"/>
    <x v="3"/>
    <x v="3"/>
    <x v="3"/>
    <x v="3"/>
    <x v="3"/>
    <x v="3"/>
    <x v="3"/>
    <x v="3"/>
    <x v="3"/>
    <x v="3"/>
    <x v="3"/>
    <x v="3"/>
    <x v="3"/>
  </r>
  <r>
    <x v="4"/>
    <x v="0"/>
    <x v="0"/>
    <x v="0"/>
    <x v="4"/>
    <x v="4"/>
    <x v="4"/>
    <x v="4"/>
    <x v="4"/>
    <x v="4"/>
    <x v="4"/>
    <x v="4"/>
    <x v="4"/>
    <x v="4"/>
    <x v="4"/>
    <x v="4"/>
    <x v="4"/>
  </r>
  <r>
    <x v="5"/>
    <x v="0"/>
    <x v="0"/>
    <x v="0"/>
    <x v="5"/>
    <x v="5"/>
    <x v="5"/>
    <x v="5"/>
    <x v="5"/>
    <x v="5"/>
    <x v="5"/>
    <x v="5"/>
    <x v="5"/>
    <x v="5"/>
    <x v="5"/>
    <x v="5"/>
    <x v="5"/>
  </r>
  <r>
    <x v="6"/>
    <x v="0"/>
    <x v="0"/>
    <x v="0"/>
    <x v="6"/>
    <x v="6"/>
    <x v="6"/>
    <x v="6"/>
    <x v="6"/>
    <x v="6"/>
    <x v="6"/>
    <x v="6"/>
    <x v="6"/>
    <x v="6"/>
    <x v="6"/>
    <x v="6"/>
    <x v="6"/>
  </r>
  <r>
    <x v="7"/>
    <x v="0"/>
    <x v="0"/>
    <x v="0"/>
    <x v="7"/>
    <x v="7"/>
    <x v="7"/>
    <x v="7"/>
    <x v="7"/>
    <x v="7"/>
    <x v="7"/>
    <x v="7"/>
    <x v="7"/>
    <x v="7"/>
    <x v="7"/>
    <x v="7"/>
    <x v="7"/>
  </r>
  <r>
    <x v="8"/>
    <x v="0"/>
    <x v="0"/>
    <x v="0"/>
    <x v="8"/>
    <x v="8"/>
    <x v="8"/>
    <x v="8"/>
    <x v="8"/>
    <x v="8"/>
    <x v="8"/>
    <x v="8"/>
    <x v="8"/>
    <x v="8"/>
    <x v="8"/>
    <x v="8"/>
    <x v="8"/>
  </r>
  <r>
    <x v="9"/>
    <x v="0"/>
    <x v="0"/>
    <x v="0"/>
    <x v="9"/>
    <x v="9"/>
    <x v="9"/>
    <x v="9"/>
    <x v="9"/>
    <x v="9"/>
    <x v="9"/>
    <x v="9"/>
    <x v="9"/>
    <x v="9"/>
    <x v="9"/>
    <x v="9"/>
    <x v="9"/>
  </r>
  <r>
    <x v="10"/>
    <x v="0"/>
    <x v="0"/>
    <x v="0"/>
    <x v="10"/>
    <x v="10"/>
    <x v="10"/>
    <x v="10"/>
    <x v="10"/>
    <x v="10"/>
    <x v="10"/>
    <x v="10"/>
    <x v="10"/>
    <x v="10"/>
    <x v="10"/>
    <x v="10"/>
    <x v="10"/>
  </r>
  <r>
    <x v="11"/>
    <x v="0"/>
    <x v="0"/>
    <x v="0"/>
    <x v="11"/>
    <x v="11"/>
    <x v="11"/>
    <x v="11"/>
    <x v="11"/>
    <x v="11"/>
    <x v="11"/>
    <x v="11"/>
    <x v="11"/>
    <x v="11"/>
    <x v="11"/>
    <x v="11"/>
    <x v="11"/>
  </r>
  <r>
    <x v="12"/>
    <x v="0"/>
    <x v="0"/>
    <x v="0"/>
    <x v="12"/>
    <x v="12"/>
    <x v="12"/>
    <x v="12"/>
    <x v="12"/>
    <x v="12"/>
    <x v="12"/>
    <x v="12"/>
    <x v="12"/>
    <x v="12"/>
    <x v="12"/>
    <x v="12"/>
    <x v="12"/>
  </r>
  <r>
    <x v="13"/>
    <x v="0"/>
    <x v="0"/>
    <x v="0"/>
    <x v="13"/>
    <x v="13"/>
    <x v="13"/>
    <x v="13"/>
    <x v="13"/>
    <x v="13"/>
    <x v="13"/>
    <x v="13"/>
    <x v="13"/>
    <x v="13"/>
    <x v="13"/>
    <x v="13"/>
    <x v="13"/>
  </r>
  <r>
    <x v="14"/>
    <x v="0"/>
    <x v="0"/>
    <x v="0"/>
    <x v="14"/>
    <x v="14"/>
    <x v="14"/>
    <x v="14"/>
    <x v="14"/>
    <x v="14"/>
    <x v="14"/>
    <x v="14"/>
    <x v="14"/>
    <x v="14"/>
    <x v="14"/>
    <x v="14"/>
    <x v="14"/>
  </r>
  <r>
    <x v="15"/>
    <x v="0"/>
    <x v="0"/>
    <x v="0"/>
    <x v="15"/>
    <x v="15"/>
    <x v="15"/>
    <x v="15"/>
    <x v="15"/>
    <x v="15"/>
    <x v="15"/>
    <x v="15"/>
    <x v="15"/>
    <x v="15"/>
    <x v="15"/>
    <x v="15"/>
    <x v="15"/>
  </r>
  <r>
    <x v="16"/>
    <x v="0"/>
    <x v="0"/>
    <x v="0"/>
    <x v="16"/>
    <x v="16"/>
    <x v="16"/>
    <x v="16"/>
    <x v="16"/>
    <x v="16"/>
    <x v="16"/>
    <x v="16"/>
    <x v="16"/>
    <x v="16"/>
    <x v="16"/>
    <x v="16"/>
    <x v="1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38">
  <r>
    <x v="0"/>
    <x v="0"/>
    <x v="0"/>
    <x v="0"/>
    <n v="6.2653846153846144"/>
    <n v="50.270192307692305"/>
    <n v="149.15192307692305"/>
    <n v="511.92019230769233"/>
    <n v="218.98750000000001"/>
    <n v="115.92692307692307"/>
    <n v="42.544230769230765"/>
    <n v="36.574038461538457"/>
    <n v="130.93269230769232"/>
    <n v="81.007692307692309"/>
    <n v="25.150961538461537"/>
    <n v="34.377884615384616"/>
    <n v="1403.1096153846156"/>
  </r>
  <r>
    <x v="0"/>
    <x v="1"/>
    <x v="0"/>
    <x v="0"/>
    <n v="877.0109756097562"/>
    <n v="766.70853658536589"/>
    <n v="695.28658536585363"/>
    <n v="737.61585365853671"/>
    <n v="946.09512195121954"/>
    <n v="1168.4280487804879"/>
    <n v="695.0341463414635"/>
    <n v="1237.8975609756098"/>
    <n v="784.31341463414628"/>
    <n v="929.25975609756097"/>
    <n v="476.83658536585369"/>
    <n v="536.83292682926833"/>
    <n v="9851.3195121951248"/>
  </r>
  <r>
    <x v="0"/>
    <x v="2"/>
    <x v="0"/>
    <x v="0"/>
    <n v="273872.73749999999"/>
    <n v="110648.04423076923"/>
    <n v="163613.68942307692"/>
    <n v="137029.5394230769"/>
    <n v="184776.55576923079"/>
    <n v="176898.68653846154"/>
    <n v="163600.88269230767"/>
    <n v="214005.51923076925"/>
    <n v="144843.42019230771"/>
    <n v="249985.72403846151"/>
    <n v="171955.95"/>
    <n v="231589.27211538464"/>
    <n v="2222820.0211538463"/>
  </r>
  <r>
    <x v="0"/>
    <x v="3"/>
    <x v="0"/>
    <x v="0"/>
    <n v="255147.39879518075"/>
    <n v="177176.28795180723"/>
    <n v="236971.22048192774"/>
    <n v="396133.18674698798"/>
    <n v="803046.88313253014"/>
    <n v="272327.74939759035"/>
    <n v="445564.54096385546"/>
    <n v="495685.49638554221"/>
    <n v="485438.53132530127"/>
    <n v="842254.85180722887"/>
    <n v="847807.77710843389"/>
    <n v="543318.95180722896"/>
    <n v="5800872.8759036148"/>
  </r>
  <r>
    <x v="0"/>
    <x v="4"/>
    <x v="0"/>
    <x v="0"/>
    <n v="0.6"/>
    <n v="1.6918367346938776"/>
    <n v="18459.099999999999"/>
    <n v="0.25"/>
    <n v="1.5479591836734694"/>
    <n v="8463.4887755102045"/>
    <n v="15539.85918367347"/>
    <n v="10149.678571428572"/>
    <n v="18310.76836734694"/>
    <n v="3227.8234693877553"/>
    <n v="13204.586734693878"/>
    <n v="1.020408163265306E-2"/>
    <n v="87359.405102040822"/>
  </r>
  <r>
    <x v="0"/>
    <x v="5"/>
    <x v="0"/>
    <x v="0"/>
    <n v="445289.63272727269"/>
    <n v="339556.10545454541"/>
    <n v="310576.37090909085"/>
    <n v="212042.74181818179"/>
    <n v="431567.24909090908"/>
    <n v="445352.71454545454"/>
    <n v="571700.64909090905"/>
    <n v="649898.10545454535"/>
    <n v="379497.41090909089"/>
    <n v="539782.93818181823"/>
    <n v="459783.91636363632"/>
    <n v="311730.18727272726"/>
    <n v="5096778.0218181815"/>
  </r>
  <r>
    <x v="0"/>
    <x v="6"/>
    <x v="0"/>
    <x v="0"/>
    <n v="271168.99305555556"/>
    <n v="369483.70555555559"/>
    <n v="345032.10833333334"/>
    <n v="255665.66527777782"/>
    <n v="383788.8291666666"/>
    <n v="474233.24722222227"/>
    <n v="142680.78055555554"/>
    <n v="301221.37638888892"/>
    <n v="143110.66666666669"/>
    <n v="321819.41666666669"/>
    <n v="292063.26944444451"/>
    <n v="479234.70277777774"/>
    <n v="3779502.7611111114"/>
  </r>
  <r>
    <x v="0"/>
    <x v="7"/>
    <x v="0"/>
    <x v="0"/>
    <n v="4.2222222222222223"/>
    <n v="0"/>
    <n v="0"/>
    <n v="41422.466666666674"/>
    <n v="12468.85"/>
    <n v="0"/>
    <n v="6827.8736111111111"/>
    <n v="9.2208333333333332"/>
    <n v="0"/>
    <n v="4.6819444444444445"/>
    <n v="1.3888888888888889E-3"/>
    <n v="1.38888888888889E-3"/>
    <n v="60737.318055555552"/>
  </r>
  <r>
    <x v="0"/>
    <x v="8"/>
    <x v="0"/>
    <x v="0"/>
    <n v="0"/>
    <n v="0"/>
    <n v="0"/>
    <n v="0"/>
    <n v="0"/>
    <n v="0"/>
    <n v="0"/>
    <n v="0"/>
    <n v="0"/>
    <n v="0"/>
    <n v="0"/>
    <n v="0"/>
    <n v="0"/>
  </r>
  <r>
    <x v="0"/>
    <x v="9"/>
    <x v="0"/>
    <x v="0"/>
    <n v="0"/>
    <n v="0"/>
    <n v="0"/>
    <n v="0"/>
    <n v="0"/>
    <n v="0"/>
    <n v="0"/>
    <n v="0"/>
    <n v="0"/>
    <n v="0"/>
    <n v="0"/>
    <n v="0"/>
    <n v="0"/>
  </r>
  <r>
    <x v="0"/>
    <x v="10"/>
    <x v="0"/>
    <x v="0"/>
    <n v="42274.296202531645"/>
    <n v="27120.278481012658"/>
    <n v="108794.49873417722"/>
    <n v="32357.144303797468"/>
    <n v="50954.734177215192"/>
    <n v="33538.410126582276"/>
    <n v="134513.44303797468"/>
    <n v="78073.468354430384"/>
    <n v="51737.358227848097"/>
    <n v="146714.11139240506"/>
    <n v="105032.8075949367"/>
    <n v="91683.829113924061"/>
    <n v="902794.37974683545"/>
  </r>
  <r>
    <x v="0"/>
    <x v="11"/>
    <x v="0"/>
    <x v="0"/>
    <n v="11669.243835616438"/>
    <n v="15620.075342465754"/>
    <n v="5341.9520547945194"/>
    <n v="4754.4342465753416"/>
    <n v="13893.452054794519"/>
    <n v="1568.9027397260277"/>
    <n v="13737.424657534248"/>
    <n v="10251.386301369863"/>
    <n v="10079.039726027397"/>
    <n v="11607.28082191781"/>
    <n v="23353"/>
    <n v="16923.14520547945"/>
    <n v="138799.33698630135"/>
  </r>
  <r>
    <x v="0"/>
    <x v="12"/>
    <x v="0"/>
    <x v="0"/>
    <n v="247.03899999999993"/>
    <n v="170.99"/>
    <n v="277.202"/>
    <n v="382.33499999999998"/>
    <n v="243.46299999999999"/>
    <n v="543.79200000000003"/>
    <n v="390.97100000000006"/>
    <n v="321.63600000000002"/>
    <n v="227.20799999999997"/>
    <n v="316.55799999999988"/>
    <n v="193.41400000000002"/>
    <n v="388.1110000000001"/>
    <n v="3702.7190000000001"/>
  </r>
  <r>
    <x v="0"/>
    <x v="13"/>
    <x v="0"/>
    <x v="0"/>
    <n v="11813.962500000001"/>
    <n v="10455.743181818181"/>
    <n v="5926.1761363636351"/>
    <n v="3424.1204545454548"/>
    <n v="8747.3284090909074"/>
    <n v="10832.226136363637"/>
    <n v="7735.153409090909"/>
    <n v="15627.653409090908"/>
    <n v="12586.184090909092"/>
    <n v="27764.312499999996"/>
    <n v="33680.962499999994"/>
    <n v="3312.6136363636369"/>
    <n v="151906.43636363637"/>
  </r>
  <r>
    <x v="1"/>
    <x v="0"/>
    <x v="0"/>
    <x v="0"/>
    <n v="149.65"/>
    <n v="114.55576923076923"/>
    <n v="146.27692307692308"/>
    <n v="15.065384615384616"/>
    <n v="171.60192307692307"/>
    <n v="58.879807692307693"/>
    <n v="31.073076923076922"/>
    <n v="33.634615384615387"/>
    <n v="41.203846153846158"/>
    <n v="31.51442307692308"/>
    <n v="37.690384615384616"/>
    <n v="50.101923076923072"/>
    <n v="881.24807692307695"/>
  </r>
  <r>
    <x v="1"/>
    <x v="1"/>
    <x v="0"/>
    <x v="0"/>
    <n v="6941.9231707317103"/>
    <n v="4139.2914634146355"/>
    <n v="1576.5719512195121"/>
    <n v="532.92317073170727"/>
    <n v="855.14390243902437"/>
    <n v="1791.1658536585369"/>
    <n v="6976.3670731707307"/>
    <n v="2764.9097560975611"/>
    <n v="7257.4682926829282"/>
    <n v="677.81219512195128"/>
    <n v="1129.6439024390245"/>
    <n v="887.45609756097565"/>
    <n v="35530.676829268297"/>
  </r>
  <r>
    <x v="1"/>
    <x v="2"/>
    <x v="0"/>
    <x v="0"/>
    <n v="334025.42692307691"/>
    <n v="255821.35"/>
    <n v="276651.28269230772"/>
    <n v="297385.29615384614"/>
    <n v="329293.06730769231"/>
    <n v="61439.3"/>
    <n v="260229.6163461539"/>
    <n v="212684.20865384617"/>
    <n v="184019.93846153846"/>
    <n v="160340.92499999999"/>
    <n v="213614.40961538459"/>
    <n v="240987.79903846153"/>
    <n v="2826492.620192307"/>
  </r>
  <r>
    <x v="1"/>
    <x v="3"/>
    <x v="0"/>
    <x v="0"/>
    <n v="617704.33734939771"/>
    <n v="218049.45180722894"/>
    <n v="695613.19759036147"/>
    <n v="368842.57228915661"/>
    <n v="733169.46385542175"/>
    <n v="485650.56987951807"/>
    <n v="657191.83734939771"/>
    <n v="265966.8795180723"/>
    <n v="706803.56144578313"/>
    <n v="580694.05301204824"/>
    <n v="783553.1722891567"/>
    <n v="472060.92891566263"/>
    <n v="6585300.0253012041"/>
  </r>
  <r>
    <x v="1"/>
    <x v="4"/>
    <x v="0"/>
    <x v="0"/>
    <n v="0"/>
    <n v="1.0204081632653062E-3"/>
    <n v="0"/>
    <n v="0"/>
    <n v="0"/>
    <n v="1.0204081632653062E-3"/>
    <n v="0.2469387755102041"/>
    <n v="4.6938775510204082E-2"/>
    <n v="0"/>
    <n v="0"/>
    <n v="13324.563265306122"/>
    <n v="5.2040816326530612E-2"/>
    <n v="13324.911224489795"/>
  </r>
  <r>
    <x v="1"/>
    <x v="5"/>
    <x v="0"/>
    <x v="0"/>
    <n v="433911.45818181807"/>
    <n v="270948.85636363633"/>
    <n v="230690.08545454548"/>
    <n v="194470.83454545453"/>
    <n v="485927.36363636353"/>
    <n v="382513.89090909087"/>
    <n v="384649.07272727269"/>
    <n v="368492.93090909091"/>
    <n v="290156.57454545452"/>
    <n v="280276.59636363637"/>
    <n v="413729.74727272725"/>
    <n v="115324.30727272725"/>
    <n v="3851091.7181818173"/>
  </r>
  <r>
    <x v="1"/>
    <x v="6"/>
    <x v="0"/>
    <x v="0"/>
    <n v="438879.25972222222"/>
    <n v="135923.96249999999"/>
    <n v="693181.46250000014"/>
    <n v="361536.26666666666"/>
    <n v="199090.29027777776"/>
    <n v="300206.48194444447"/>
    <n v="312864.22916666669"/>
    <n v="180738.91111111111"/>
    <n v="38962.991666666669"/>
    <n v="103695.84722222223"/>
    <n v="255730.94861111112"/>
    <n v="286239.69861111109"/>
    <n v="3307050.3499999996"/>
  </r>
  <r>
    <x v="1"/>
    <x v="7"/>
    <x v="0"/>
    <x v="0"/>
    <n v="15.409722222222223"/>
    <n v="5.2333333333333343"/>
    <n v="0"/>
    <n v="0"/>
    <n v="0"/>
    <n v="0"/>
    <n v="5.5555555555555558E-3"/>
    <n v="0.84444444444444444"/>
    <n v="2.1361111111111115"/>
    <n v="0"/>
    <n v="6.75"/>
    <n v="3.1180555555555558"/>
    <n v="33.497222222222227"/>
  </r>
  <r>
    <x v="1"/>
    <x v="8"/>
    <x v="0"/>
    <x v="0"/>
    <n v="0"/>
    <n v="0"/>
    <n v="0"/>
    <n v="0"/>
    <n v="0"/>
    <n v="0"/>
    <n v="0"/>
    <n v="0"/>
    <n v="0"/>
    <n v="0"/>
    <n v="0"/>
    <n v="0"/>
    <n v="0"/>
  </r>
  <r>
    <x v="1"/>
    <x v="9"/>
    <x v="0"/>
    <x v="0"/>
    <n v="0"/>
    <n v="0"/>
    <n v="0"/>
    <n v="0"/>
    <n v="0"/>
    <n v="0"/>
    <n v="0"/>
    <n v="0"/>
    <n v="0"/>
    <n v="0"/>
    <n v="0"/>
    <n v="0"/>
    <n v="0"/>
  </r>
  <r>
    <x v="1"/>
    <x v="10"/>
    <x v="0"/>
    <x v="0"/>
    <n v="113529.3253164557"/>
    <n v="113573.88860759494"/>
    <n v="130233.02278481012"/>
    <n v="119759.24050632911"/>
    <n v="71567.235443037978"/>
    <n v="85324.773417721517"/>
    <n v="108703.42658227848"/>
    <n v="31598.246835443035"/>
    <n v="26824.521518987338"/>
    <n v="120828.0316455696"/>
    <n v="182143.08734177213"/>
    <n v="78201.251898734161"/>
    <n v="1182286.0518987339"/>
  </r>
  <r>
    <x v="1"/>
    <x v="11"/>
    <x v="0"/>
    <x v="0"/>
    <n v="18185.436986301371"/>
    <n v="10414.910958904105"/>
    <n v="11756.831506849314"/>
    <n v="24793.493150684932"/>
    <n v="18973.479452054791"/>
    <n v="21446.724657534243"/>
    <n v="23442.691780821919"/>
    <n v="38349.654794520546"/>
    <n v="34073.536986301377"/>
    <n v="24351.743835616438"/>
    <n v="25628.219178082196"/>
    <n v="4097.5082191780821"/>
    <n v="255514.23150684929"/>
  </r>
  <r>
    <x v="1"/>
    <x v="12"/>
    <x v="0"/>
    <x v="0"/>
    <n v="843.18799999999999"/>
    <n v="247.19700000000006"/>
    <n v="445.90199999999999"/>
    <n v="215.37699999999998"/>
    <n v="403.05700000000007"/>
    <n v="205.20899999999997"/>
    <n v="286.94600000000003"/>
    <n v="616.89100000000008"/>
    <n v="396.21100000000001"/>
    <n v="338.03199999999993"/>
    <n v="718.57100000000003"/>
    <n v="376.4919999999999"/>
    <n v="5093.0730000000003"/>
  </r>
  <r>
    <x v="1"/>
    <x v="13"/>
    <x v="0"/>
    <x v="0"/>
    <n v="11657.482954545452"/>
    <n v="14058.830681818183"/>
    <n v="26532.189772727274"/>
    <n v="41005.131818181813"/>
    <n v="20214.614772727276"/>
    <n v="13836.010227272727"/>
    <n v="16743.626136363637"/>
    <n v="9151.2284090909088"/>
    <n v="18201.867045454543"/>
    <n v="20144.098863636362"/>
    <n v="5975.7681818181818"/>
    <n v="16306.24090909091"/>
    <n v="213827.08977272722"/>
  </r>
  <r>
    <x v="2"/>
    <x v="0"/>
    <x v="0"/>
    <x v="0"/>
    <n v="57.225000000000001"/>
    <n v="13.092307692307692"/>
    <n v="110.76538461538462"/>
    <n v="82.826923076923066"/>
    <n v="56.216346153846153"/>
    <n v="63.825000000000003"/>
    <n v="162.27596153846153"/>
    <n v="53.352884615384617"/>
    <n v="199.73269230769228"/>
    <n v="25.375961538461535"/>
    <n v="11.555769230769231"/>
    <n v="73.14711538461539"/>
    <n v="909.39134615384592"/>
  </r>
  <r>
    <x v="2"/>
    <x v="1"/>
    <x v="0"/>
    <x v="0"/>
    <n v="1559.0402439024394"/>
    <n v="1631.4036585365855"/>
    <n v="1495.6256097560974"/>
    <n v="1020.6048780487805"/>
    <n v="1595.8256097560975"/>
    <n v="1159.8743902439023"/>
    <n v="3077.3256097560989"/>
    <n v="1513.5756097560973"/>
    <n v="2621.980487804879"/>
    <n v="1327.4121951219518"/>
    <n v="1144.5353658536587"/>
    <n v="1724.9719512195127"/>
    <n v="19872.175609756101"/>
  </r>
  <r>
    <x v="2"/>
    <x v="2"/>
    <x v="0"/>
    <x v="0"/>
    <n v="260122.47596153844"/>
    <n v="256089.11346153845"/>
    <n v="93991.82788461537"/>
    <n v="193528.64326923079"/>
    <n v="183390.21730769231"/>
    <n v="144974.5625"/>
    <n v="284134.65769230772"/>
    <n v="80584.645192307697"/>
    <n v="129021.56442307692"/>
    <n v="197447.40865384616"/>
    <n v="215630.29423076918"/>
    <n v="133805.18942307692"/>
    <n v="2172720.5999999996"/>
  </r>
  <r>
    <x v="2"/>
    <x v="3"/>
    <x v="0"/>
    <x v="0"/>
    <n v="298604.32409638556"/>
    <n v="332997.12048192776"/>
    <n v="484673.76506024098"/>
    <n v="635941.72771084332"/>
    <n v="505669.97831325303"/>
    <n v="480354.99518072297"/>
    <n v="595155.57710843382"/>
    <n v="459575.45542168687"/>
    <n v="901346.76385542168"/>
    <n v="900926.63253012067"/>
    <n v="391404.61566265067"/>
    <n v="383251.10843373497"/>
    <n v="6369902.0638554227"/>
  </r>
  <r>
    <x v="2"/>
    <x v="4"/>
    <x v="0"/>
    <x v="0"/>
    <n v="25736.058163265305"/>
    <n v="11111.790816326531"/>
    <n v="0.32857142857142857"/>
    <n v="6155.2806122448983"/>
    <n v="0"/>
    <n v="0"/>
    <n v="8092.5173469387764"/>
    <n v="0.17653061224489794"/>
    <n v="8098.7795918367347"/>
    <n v="0"/>
    <n v="0"/>
    <n v="0.16600000000000001"/>
    <n v="59195.097632653058"/>
  </r>
  <r>
    <x v="2"/>
    <x v="5"/>
    <x v="0"/>
    <x v="0"/>
    <n v="460189.46363636357"/>
    <n v="222832.89090909093"/>
    <n v="256356.41636363635"/>
    <n v="267911.2818181818"/>
    <n v="346406.40181818185"/>
    <n v="156031.71272727271"/>
    <n v="339089.48909090913"/>
    <n v="351593.08909090905"/>
    <n v="170214.12181818183"/>
    <n v="307549.35454545444"/>
    <n v="275342.02545454545"/>
    <n v="201880.14727272725"/>
    <n v="3355396.3945454545"/>
  </r>
  <r>
    <x v="2"/>
    <x v="6"/>
    <x v="0"/>
    <x v="0"/>
    <n v="126364.87222222221"/>
    <n v="301156.14861111116"/>
    <n v="367217.48333333334"/>
    <n v="273793.0388888889"/>
    <n v="252665.93194444443"/>
    <n v="193676.49722222224"/>
    <n v="230956.68333333332"/>
    <n v="137433.23611111109"/>
    <n v="126323.28333333334"/>
    <n v="246516.13055555557"/>
    <n v="511982.42500000005"/>
    <n v="484887.6319444445"/>
    <n v="3252973.3625000003"/>
  </r>
  <r>
    <x v="2"/>
    <x v="7"/>
    <x v="0"/>
    <x v="0"/>
    <n v="10.559722222222222"/>
    <n v="0"/>
    <n v="60.020833333333336"/>
    <n v="17437.536111111112"/>
    <n v="18507.631944444445"/>
    <n v="3020.9458333333337"/>
    <n v="24352.095833333336"/>
    <n v="18168.995833333334"/>
    <n v="11765.802777777779"/>
    <n v="26491.641666666666"/>
    <n v="19848.548611111113"/>
    <n v="24424.237500000003"/>
    <n v="164088.01666666666"/>
  </r>
  <r>
    <x v="2"/>
    <x v="8"/>
    <x v="0"/>
    <x v="0"/>
    <n v="0"/>
    <n v="0"/>
    <n v="0"/>
    <n v="0"/>
    <n v="0"/>
    <n v="0"/>
    <n v="0"/>
    <n v="0"/>
    <n v="0"/>
    <n v="0"/>
    <n v="0"/>
    <n v="0"/>
    <n v="0"/>
  </r>
  <r>
    <x v="2"/>
    <x v="9"/>
    <x v="0"/>
    <x v="0"/>
    <n v="0"/>
    <n v="0"/>
    <n v="0"/>
    <n v="0"/>
    <n v="0"/>
    <n v="0"/>
    <n v="0"/>
    <n v="0"/>
    <n v="0"/>
    <n v="0"/>
    <n v="0"/>
    <n v="0"/>
    <n v="0"/>
  </r>
  <r>
    <x v="2"/>
    <x v="10"/>
    <x v="0"/>
    <x v="0"/>
    <n v="69177.35316455696"/>
    <n v="88250.729113924055"/>
    <n v="119286.1835443038"/>
    <n v="140786.03797468351"/>
    <n v="29781.348101265823"/>
    <n v="99771.070886075948"/>
    <n v="80162.951898734173"/>
    <n v="43329.992405063284"/>
    <n v="69425.78481012657"/>
    <n v="57904.998734177207"/>
    <n v="49079.663291139237"/>
    <n v="148671.49113924048"/>
    <n v="995627.60506329092"/>
  </r>
  <r>
    <x v="2"/>
    <x v="11"/>
    <x v="0"/>
    <x v="0"/>
    <n v="22270.404109589039"/>
    <n v="21438.324657534249"/>
    <n v="12762.135616438354"/>
    <n v="7663.817808219178"/>
    <n v="19343.087671232875"/>
    <n v="17650.426027397265"/>
    <n v="21985.350684931505"/>
    <n v="13277.40684931507"/>
    <n v="9226.3780821917808"/>
    <n v="8762.3027397260266"/>
    <n v="23926.572602739729"/>
    <n v="9157.013698630135"/>
    <n v="187463.22054794518"/>
  </r>
  <r>
    <x v="2"/>
    <x v="12"/>
    <x v="0"/>
    <x v="0"/>
    <n v="260.57799999999997"/>
    <n v="250.51"/>
    <n v="420.57499999999999"/>
    <n v="788.26"/>
    <n v="393.82900000000001"/>
    <n v="311.84400000000005"/>
    <n v="1046.3900000000001"/>
    <n v="272.52800000000002"/>
    <n v="198.64699999999999"/>
    <n v="432.60099999999989"/>
    <n v="417.18399999999997"/>
    <n v="627.46"/>
    <n v="5420.4059999999999"/>
  </r>
  <r>
    <x v="2"/>
    <x v="13"/>
    <x v="0"/>
    <x v="0"/>
    <n v="25553.32045454545"/>
    <n v="11041.46931818182"/>
    <n v="27806.454545454551"/>
    <n v="11055.4125"/>
    <n v="15899.997727272726"/>
    <n v="17838.05909090909"/>
    <n v="22036.675000000003"/>
    <n v="17266.30227272728"/>
    <n v="33341.240909090913"/>
    <n v="17433.080681818185"/>
    <n v="27913.45"/>
    <n v="17988.50454545454"/>
    <n v="245173.9670454546"/>
  </r>
  <r>
    <x v="3"/>
    <x v="0"/>
    <x v="0"/>
    <x v="0"/>
    <n v="34.553170731707326"/>
    <n v="82.72975609756098"/>
    <n v="28.983414634146339"/>
    <n v="91.142439024390256"/>
    <n v="52.56"/>
    <n v="34.636097560975614"/>
    <n v="180.39317073170727"/>
    <n v="57.505365853658532"/>
    <n v="238.82341463414633"/>
    <n v="139.08585365853659"/>
    <n v="160.89365853658538"/>
    <n v="67.857560975609758"/>
    <n v="1169.1639024390242"/>
  </r>
  <r>
    <x v="3"/>
    <x v="1"/>
    <x v="0"/>
    <x v="0"/>
    <n v="1171.7121951219517"/>
    <n v="1130.6743902439025"/>
    <n v="552.58780487804893"/>
    <n v="1054.1195121951221"/>
    <n v="1578.1353658536586"/>
    <n v="1143.2365853658537"/>
    <n v="1334.9268292682925"/>
    <n v="2046.4414634146342"/>
    <n v="2827.546341463415"/>
    <n v="2377.0975609756097"/>
    <n v="2082.7756097560973"/>
    <n v="1458.0804878048777"/>
    <n v="18757.334146341462"/>
  </r>
  <r>
    <x v="3"/>
    <x v="2"/>
    <x v="0"/>
    <x v="0"/>
    <n v="188130.03173076923"/>
    <n v="262545.79807692306"/>
    <n v="271121.70673076925"/>
    <n v="278237.05192307691"/>
    <n v="113334.80673076921"/>
    <n v="171202.2"/>
    <n v="237798.22115384613"/>
    <n v="154142.40961538459"/>
    <n v="159799.99038461538"/>
    <n v="251036.79134615383"/>
    <n v="285471.62019230763"/>
    <n v="115952.19519230768"/>
    <n v="2488772.8230769224"/>
  </r>
  <r>
    <x v="3"/>
    <x v="3"/>
    <x v="0"/>
    <x v="0"/>
    <n v="162400.96948356807"/>
    <n v="358433.64671361505"/>
    <n v="203704.85798122067"/>
    <n v="423903.44014084514"/>
    <n v="461156.99061032868"/>
    <n v="307969.3884976526"/>
    <n v="156149.14201877933"/>
    <n v="232777.35328638495"/>
    <n v="649111.66666666663"/>
    <n v="721957.96478873235"/>
    <n v="131246.03755868546"/>
    <n v="9550.4049295774657"/>
    <n v="3818361.8626760566"/>
  </r>
  <r>
    <x v="3"/>
    <x v="4"/>
    <x v="0"/>
    <x v="0"/>
    <n v="7657.3613030602173"/>
    <n v="23042.544916090821"/>
    <n v="7646.1964461994085"/>
    <n v="7572.9980256663384"/>
    <n v="1.974333662388944E-3"/>
    <n v="0"/>
    <n v="0"/>
    <n v="0"/>
    <n v="56.656465942744326"/>
    <n v="7653.8706811451138"/>
    <n v="7805.7847976308003"/>
    <n v="31521.318854886478"/>
    <n v="92956.733464955585"/>
  </r>
  <r>
    <x v="3"/>
    <x v="5"/>
    <x v="0"/>
    <x v="0"/>
    <n v="261350.87862318839"/>
    <n v="218473.96557971011"/>
    <n v="109253.07065217389"/>
    <n v="230737.53079710144"/>
    <n v="123140.67028985507"/>
    <n v="219147.99818840582"/>
    <n v="117792.36956521741"/>
    <n v="68507.030797101441"/>
    <n v="178286.09057971017"/>
    <n v="226999.77173913037"/>
    <n v="114598.75181159421"/>
    <n v="171652.63224637677"/>
    <n v="2039940.7608695654"/>
  </r>
  <r>
    <x v="3"/>
    <x v="6"/>
    <x v="0"/>
    <x v="0"/>
    <n v="246202.19800569804"/>
    <n v="278896.01851851854"/>
    <n v="296602.24643874646"/>
    <n v="182682.09116809117"/>
    <n v="304671.22079772077"/>
    <n v="141567.22222222225"/>
    <n v="345904.65099715104"/>
    <n v="223656.41737891739"/>
    <n v="330028.27065527067"/>
    <n v="265701.61823361821"/>
    <n v="358469.78490028484"/>
    <n v="221715.96866096868"/>
    <n v="3196097.7079772083"/>
  </r>
  <r>
    <x v="3"/>
    <x v="7"/>
    <x v="0"/>
    <x v="0"/>
    <n v="30993.214285714286"/>
    <n v="5642.0013477088951"/>
    <n v="3939.4366576819411"/>
    <n v="5698.5094339622638"/>
    <n v="15482.834231805929"/>
    <n v="20504.811320754718"/>
    <n v="18791.466307277631"/>
    <n v="11667.928571428572"/>
    <n v="10901.676549865229"/>
    <n v="31951.242587601082"/>
    <n v="11681.955525606469"/>
    <n v="14422.094339622641"/>
    <n v="181677.17115902965"/>
  </r>
  <r>
    <x v="3"/>
    <x v="8"/>
    <x v="0"/>
    <x v="0"/>
    <n v="0"/>
    <n v="814.72865013774117"/>
    <n v="0"/>
    <n v="0"/>
    <n v="0"/>
    <n v="0"/>
    <n v="1574.1597796143251"/>
    <n v="0"/>
    <n v="0"/>
    <n v="1471.5068870523417"/>
    <n v="0"/>
    <n v="0"/>
    <n v="3860.3953168044081"/>
  </r>
  <r>
    <x v="3"/>
    <x v="9"/>
    <x v="0"/>
    <x v="0"/>
    <n v="0"/>
    <n v="0"/>
    <n v="0"/>
    <n v="0"/>
    <n v="0"/>
    <n v="0"/>
    <n v="0"/>
    <n v="0"/>
    <n v="0"/>
    <n v="0"/>
    <n v="0"/>
    <n v="0"/>
    <n v="0"/>
  </r>
  <r>
    <x v="3"/>
    <x v="10"/>
    <x v="0"/>
    <x v="0"/>
    <n v="50338.740926157698"/>
    <n v="19866.481852315392"/>
    <n v="0"/>
    <n v="15715.649561952439"/>
    <n v="39009.612015018771"/>
    <n v="15833.892365456819"/>
    <n v="40230.704630788488"/>
    <n v="68470.921151439295"/>
    <n v="42756.247809762208"/>
    <n v="1753.1076345431788"/>
    <n v="58025.784730913641"/>
    <n v="36.838548185231538"/>
    <n v="352037.98122653313"/>
  </r>
  <r>
    <x v="3"/>
    <x v="11"/>
    <x v="0"/>
    <x v="0"/>
    <n v="29128.085020242917"/>
    <n v="24846.950337533322"/>
    <n v="86552.220738896169"/>
    <n v="21617.407643462775"/>
    <n v="79956.963150570838"/>
    <n v="51295.936546083503"/>
    <n v="69649.757400875184"/>
    <n v="69175.873377552998"/>
    <n v="54866.773812085419"/>
    <n v="64951.067574602966"/>
    <n v="71947.171395312413"/>
    <n v="88936.818561862601"/>
    <n v="712925.02555908111"/>
  </r>
  <r>
    <x v="3"/>
    <x v="12"/>
    <x v="0"/>
    <x v="0"/>
    <n v="435.35416666666663"/>
    <n v="385.83912037037032"/>
    <n v="515.7337962962963"/>
    <n v="529.69212962962968"/>
    <n v="472.94560185185185"/>
    <n v="764.74305555555543"/>
    <n v="492.64930555555566"/>
    <n v="1101.6400462962961"/>
    <n v="730.11342592592575"/>
    <n v="1384.4178240740737"/>
    <n v="608.48379629629642"/>
    <n v="422.15740740740745"/>
    <n v="7843.769675925927"/>
  </r>
  <r>
    <x v="3"/>
    <x v="13"/>
    <x v="0"/>
    <x v="0"/>
    <n v="16682.469714285715"/>
    <n v="26033.23657142857"/>
    <n v="16567.93485714286"/>
    <n v="26871.363428571443"/>
    <n v="18160.814857142857"/>
    <n v="15298.610285714285"/>
    <n v="20712.595428571425"/>
    <n v="19221.744000000002"/>
    <n v="26098.461714285713"/>
    <n v="13707.966857142859"/>
    <n v="14487.092571428573"/>
    <n v="11160.380571428572"/>
    <n v="225002.67085714289"/>
  </r>
  <r>
    <x v="4"/>
    <x v="0"/>
    <x v="0"/>
    <x v="0"/>
    <n v="145.45170731707319"/>
    <n v="57.430243902439024"/>
    <n v="224.12780487804883"/>
    <n v="245.35707317073175"/>
    <n v="487.27121951219522"/>
    <n v="611.09951219512197"/>
    <n v="787.32292682926811"/>
    <n v="399.27024390243912"/>
    <n v="228.36292682926828"/>
    <n v="328.06634146341469"/>
    <n v="537.9112195121952"/>
    <n v="386.31414634146347"/>
    <n v="4437.9853658536585"/>
  </r>
  <r>
    <x v="4"/>
    <x v="1"/>
    <x v="0"/>
    <x v="0"/>
    <n v="780.66463414634154"/>
    <n v="1945.339024390244"/>
    <n v="596.24024390243903"/>
    <n v="657.07195121951213"/>
    <n v="381.15"/>
    <n v="787.91951219512202"/>
    <n v="632.6"/>
    <n v="940.94634146341457"/>
    <n v="667.83414634146334"/>
    <n v="725.22195121951233"/>
    <n v="547.84634146341466"/>
    <n v="626.94512195121968"/>
    <n v="9289.7792682926847"/>
  </r>
  <r>
    <x v="4"/>
    <x v="2"/>
    <x v="0"/>
    <x v="0"/>
    <n v="150488.94423076921"/>
    <n v="107666.17403846154"/>
    <n v="298798.42403846147"/>
    <n v="163227.81923076924"/>
    <n v="233063.73269230773"/>
    <n v="231087.00288461542"/>
    <n v="203986.65192307692"/>
    <n v="215101.65"/>
    <n v="214130.22692307693"/>
    <n v="258884.18653846154"/>
    <n v="149203.93269230769"/>
    <n v="240082.79615384614"/>
    <n v="2465721.5413461537"/>
  </r>
  <r>
    <x v="4"/>
    <x v="3"/>
    <x v="0"/>
    <x v="0"/>
    <n v="193320.28051643193"/>
    <n v="119362.70187793428"/>
    <n v="85270.609154929567"/>
    <n v="46350.050469483569"/>
    <n v="70845.866197183102"/>
    <n v="111225.12558685445"/>
    <n v="247947.18779342721"/>
    <n v="208499.3309859155"/>
    <n v="143097.4307511737"/>
    <n v="780357.76525821607"/>
    <n v="533774.67723004683"/>
    <n v="154650.87323943665"/>
    <n v="2694701.899061033"/>
  </r>
  <r>
    <x v="4"/>
    <x v="4"/>
    <x v="0"/>
    <x v="0"/>
    <n v="15017.384007897335"/>
    <n v="14103.6771964462"/>
    <n v="15463.9081934847"/>
    <n v="21229.315893385981"/>
    <n v="0"/>
    <n v="0.32280355380059234"/>
    <n v="0"/>
    <n v="0.16189536031589341"/>
    <n v="33596.246791707803"/>
    <n v="0"/>
    <n v="0"/>
    <n v="31009.662388943732"/>
    <n v="130420.67917077987"/>
  </r>
  <r>
    <x v="4"/>
    <x v="5"/>
    <x v="0"/>
    <x v="0"/>
    <n v="201763.34057971011"/>
    <n v="47158.733695652169"/>
    <n v="195457.3224637681"/>
    <n v="73140.025362318833"/>
    <n v="91061.110507246383"/>
    <n v="190892.68115942032"/>
    <n v="170095.54528985507"/>
    <n v="279256.2789855072"/>
    <n v="288554.43840579706"/>
    <n v="151798.40398550723"/>
    <n v="128904.81340579707"/>
    <n v="62053.918478260857"/>
    <n v="1880136.6123188403"/>
  </r>
  <r>
    <x v="4"/>
    <x v="6"/>
    <x v="0"/>
    <x v="0"/>
    <n v="117991.84330484331"/>
    <n v="216757.72792022792"/>
    <n v="302642.67378917383"/>
    <n v="259417.63390313392"/>
    <n v="183912.30484330485"/>
    <n v="199985.83333333337"/>
    <n v="142497.96296296298"/>
    <n v="170824.91310541308"/>
    <n v="375705.40740740742"/>
    <n v="350685.42450142454"/>
    <n v="375303.9330484331"/>
    <n v="539550.19373219379"/>
    <n v="3235275.8518518517"/>
  </r>
  <r>
    <x v="4"/>
    <x v="7"/>
    <x v="0"/>
    <x v="0"/>
    <n v="17064.692722371965"/>
    <n v="4049.6859838274931"/>
    <n v="26073.826145552557"/>
    <n v="2954.2048517520216"/>
    <n v="3195.7183288409706"/>
    <n v="1978.7331536388142"/>
    <n v="0"/>
    <n v="0"/>
    <n v="7.6307277628032342"/>
    <n v="0.40835579514824799"/>
    <n v="36.11725067385445"/>
    <n v="0"/>
    <n v="55361.017520215624"/>
  </r>
  <r>
    <x v="4"/>
    <x v="8"/>
    <x v="0"/>
    <x v="0"/>
    <n v="0"/>
    <n v="830.26584022038571"/>
    <n v="0"/>
    <n v="824.71625344352617"/>
    <n v="0"/>
    <n v="0"/>
    <n v="0"/>
    <n v="0"/>
    <n v="0"/>
    <n v="0"/>
    <n v="0"/>
    <n v="0"/>
    <n v="1654.9820936639119"/>
  </r>
  <r>
    <x v="4"/>
    <x v="9"/>
    <x v="0"/>
    <x v="0"/>
    <n v="0"/>
    <n v="0"/>
    <n v="0"/>
    <n v="0"/>
    <n v="0"/>
    <n v="0"/>
    <n v="0"/>
    <n v="0"/>
    <n v="0"/>
    <n v="0"/>
    <n v="0"/>
    <n v="0"/>
    <n v="0"/>
  </r>
  <r>
    <x v="4"/>
    <x v="10"/>
    <x v="0"/>
    <x v="0"/>
    <n v="18487.334167709636"/>
    <n v="2582.7722152690862"/>
    <n v="0"/>
    <n v="2516.4042553191489"/>
    <n v="0"/>
    <n v="0"/>
    <n v="35.052565707133915"/>
    <n v="34.947434292866077"/>
    <n v="34.912390488110134"/>
    <n v="40592.578222778466"/>
    <n v="0"/>
    <n v="44211.490613266586"/>
    <n v="108495.49186483104"/>
  </r>
  <r>
    <x v="4"/>
    <x v="11"/>
    <x v="0"/>
    <x v="0"/>
    <n v="146424.37921727396"/>
    <n v="93563.941970310334"/>
    <n v="146941.99730094467"/>
    <n v="76343.584345479088"/>
    <n v="88639.180836707121"/>
    <n v="65055.085020242914"/>
    <n v="46391.145748987838"/>
    <n v="42575.060728744938"/>
    <n v="56110.912280701748"/>
    <n v="58184.426450742219"/>
    <n v="21611.356275303642"/>
    <n v="36283.591093117408"/>
    <n v="878124.66126855579"/>
  </r>
  <r>
    <x v="4"/>
    <x v="12"/>
    <x v="0"/>
    <x v="0"/>
    <n v="573.76157407407413"/>
    <n v="291.11111111111109"/>
    <n v="1135.505787037037"/>
    <n v="784.46990740740716"/>
    <n v="450.01157407407402"/>
    <n v="1153.3391203703707"/>
    <n v="911.75925925925935"/>
    <n v="1249.5821759259263"/>
    <n v="1153.5671296296296"/>
    <n v="1045.6134259259256"/>
    <n v="815.4375"/>
    <n v="690.0787037037037"/>
    <n v="10254.237268518518"/>
  </r>
  <r>
    <x v="4"/>
    <x v="13"/>
    <x v="0"/>
    <x v="0"/>
    <n v="26269.615999999995"/>
    <n v="9020.0319999999992"/>
    <n v="36899.043428571436"/>
    <n v="5491.8388571428559"/>
    <n v="30095.991999999995"/>
    <n v="27572.168000000012"/>
    <n v="21051.869714285713"/>
    <n v="25932.881142857146"/>
    <n v="22914.035428571438"/>
    <n v="24153.318857142858"/>
    <n v="20398.464000000004"/>
    <n v="20727.601142857144"/>
    <n v="270526.86057142855"/>
  </r>
  <r>
    <x v="5"/>
    <x v="0"/>
    <x v="0"/>
    <x v="0"/>
    <n v="483.72585365853666"/>
    <n v="391.86439024390245"/>
    <n v="532.71414634146345"/>
    <n v="272.76487804878053"/>
    <n v="453.71317073170735"/>
    <n v="403.84585365853667"/>
    <n v="300.67219512195123"/>
    <n v="606.7570731707317"/>
    <n v="669.04390243902435"/>
    <n v="494.28682926829276"/>
    <n v="1175.0087804878051"/>
    <n v="717.789268292683"/>
    <n v="6502.1863414634145"/>
  </r>
  <r>
    <x v="5"/>
    <x v="1"/>
    <x v="0"/>
    <x v="0"/>
    <n v="340.08780487804881"/>
    <n v="434.83170731707321"/>
    <n v="344.48536585365855"/>
    <n v="151.64390243902437"/>
    <n v="273.5317073170732"/>
    <n v="329.06463414634146"/>
    <n v="268.82439024390243"/>
    <n v="668.62926829268304"/>
    <n v="425.1939024390245"/>
    <n v="722.06829268292677"/>
    <n v="566.5634146341464"/>
    <n v="781.82317073170736"/>
    <n v="5306.7475609756102"/>
  </r>
  <r>
    <x v="5"/>
    <x v="2"/>
    <x v="0"/>
    <x v="0"/>
    <n v="198908.31346153846"/>
    <n v="132555.29423076924"/>
    <n v="152208.46923076923"/>
    <n v="259407.59615384619"/>
    <n v="215531.03750000001"/>
    <n v="147876.32115384616"/>
    <n v="72139.457692307682"/>
    <n v="285693.09134615381"/>
    <n v="211081.31249999997"/>
    <n v="205775.09615384613"/>
    <n v="218219.37307692308"/>
    <n v="184762.65096153849"/>
    <n v="2284158.0134615381"/>
  </r>
  <r>
    <x v="5"/>
    <x v="3"/>
    <x v="0"/>
    <x v="0"/>
    <n v="107642.23591549296"/>
    <n v="14.48943661971831"/>
    <n v="189986.02230046949"/>
    <n v="207862.29107981222"/>
    <n v="412170.1690140845"/>
    <n v="39674.981220657282"/>
    <n v="15017.25"/>
    <n v="815113.3990610328"/>
    <n v="304065.07276995305"/>
    <n v="236521.37793427228"/>
    <n v="35195.029342722999"/>
    <n v="8043.1889671361505"/>
    <n v="2371305.5070422534"/>
  </r>
  <r>
    <x v="5"/>
    <x v="4"/>
    <x v="0"/>
    <x v="0"/>
    <n v="6039.3899308983227"/>
    <n v="44375.119447186582"/>
    <n v="0"/>
    <n v="0"/>
    <n v="1.974333662388944E-3"/>
    <n v="0.16090819348469892"/>
    <n v="0"/>
    <n v="2494.0750246791708"/>
    <n v="0"/>
    <n v="0"/>
    <n v="0"/>
    <n v="0"/>
    <n v="52908.747285291225"/>
  </r>
  <r>
    <x v="5"/>
    <x v="5"/>
    <x v="0"/>
    <x v="0"/>
    <n v="63487.054347826088"/>
    <n v="56410.650362318833"/>
    <n v="23603.509057971012"/>
    <n v="62822.246376811578"/>
    <n v="68151.541666666642"/>
    <n v="119133.96557971013"/>
    <n v="74376.570652173919"/>
    <n v="105546.04891304346"/>
    <n v="75776.398550724625"/>
    <n v="103366.88949275363"/>
    <n v="144346.87137681161"/>
    <n v="50572.487318840569"/>
    <n v="947594.23369565222"/>
  </r>
  <r>
    <x v="5"/>
    <x v="6"/>
    <x v="0"/>
    <x v="0"/>
    <n v="299671.03133903135"/>
    <n v="293901.5"/>
    <n v="330238.38888888893"/>
    <n v="159160.77635327636"/>
    <n v="350121.98433048435"/>
    <n v="990477.28490028507"/>
    <n v="297397.49430199433"/>
    <n v="448301.7621082621"/>
    <n v="271055.16666666669"/>
    <n v="136960.11680911682"/>
    <n v="332290.59686609689"/>
    <n v="365579.31339031341"/>
    <n v="4275155.4159544157"/>
  </r>
  <r>
    <x v="5"/>
    <x v="7"/>
    <x v="0"/>
    <x v="0"/>
    <n v="1.7304582210242587"/>
    <n v="8516.6010781671157"/>
    <n v="180.51617250673854"/>
    <n v="449.75741239892187"/>
    <n v="17923.843665768196"/>
    <n v="4625.0121293800539"/>
    <n v="4500.5700808625334"/>
    <n v="9716.2708894878706"/>
    <n v="143.12129380053909"/>
    <n v="404.78167115902966"/>
    <n v="404.78167115902966"/>
    <n v="24295.508086253369"/>
    <n v="71162.494609164423"/>
  </r>
  <r>
    <x v="5"/>
    <x v="8"/>
    <x v="0"/>
    <x v="0"/>
    <n v="0"/>
    <n v="0"/>
    <n v="0"/>
    <n v="0"/>
    <n v="0"/>
    <n v="0"/>
    <n v="0"/>
    <n v="0"/>
    <n v="0"/>
    <n v="0"/>
    <n v="0"/>
    <n v="0"/>
    <n v="0"/>
  </r>
  <r>
    <x v="5"/>
    <x v="9"/>
    <x v="0"/>
    <x v="0"/>
    <n v="0"/>
    <n v="0"/>
    <n v="0"/>
    <n v="0"/>
    <n v="0"/>
    <n v="0"/>
    <n v="0"/>
    <n v="0"/>
    <n v="0"/>
    <n v="0"/>
    <n v="0"/>
    <n v="0"/>
    <n v="0"/>
  </r>
  <r>
    <x v="5"/>
    <x v="10"/>
    <x v="0"/>
    <x v="0"/>
    <n v="68.977471839799747"/>
    <n v="41381.226533166453"/>
    <n v="68.977471839799747"/>
    <n v="3458.1176470588234"/>
    <n v="0"/>
    <n v="24388.91489361702"/>
    <n v="2008.193992490613"/>
    <n v="150466.98873591988"/>
    <n v="38227.546933667079"/>
    <n v="31026.201501877345"/>
    <n v="0"/>
    <n v="33366.922403003751"/>
    <n v="324462.06758448057"/>
  </r>
  <r>
    <x v="5"/>
    <x v="11"/>
    <x v="0"/>
    <x v="0"/>
    <n v="35785.847503373821"/>
    <n v="33980.854251012148"/>
    <n v="28630.356275303642"/>
    <n v="4859.8218623481753"/>
    <n v="11331.00809716599"/>
    <n v="4368.6869095816464"/>
    <n v="22451.807017543866"/>
    <n v="27384.798920377871"/>
    <n v="4397.8002699055323"/>
    <n v="18245.512820512813"/>
    <n v="2298.7246963562761"/>
    <n v="22708.294197031028"/>
    <n v="216443.51282051284"/>
  </r>
  <r>
    <x v="5"/>
    <x v="12"/>
    <x v="0"/>
    <x v="0"/>
    <n v="2539.7511574074074"/>
    <n v="1111.4074074074074"/>
    <n v="766.72916666666674"/>
    <n v="1387.822916666667"/>
    <n v="1613.4594907407406"/>
    <n v="13299.177083333334"/>
    <n v="997.81018518518533"/>
    <n v="853.76967592592587"/>
    <n v="1133.9027777777778"/>
    <n v="885.96759259259261"/>
    <n v="1228.9328703703702"/>
    <n v="811.74768518518511"/>
    <n v="26630.478009259259"/>
  </r>
  <r>
    <x v="5"/>
    <x v="13"/>
    <x v="0"/>
    <x v="0"/>
    <n v="37007.620571428568"/>
    <n v="30644.940571428571"/>
    <n v="26283.82628571428"/>
    <n v="50938.371428571409"/>
    <n v="36958.385142857151"/>
    <n v="30464.118857142857"/>
    <n v="25528.865142857132"/>
    <n v="25093.670857142857"/>
    <n v="24006.124571428569"/>
    <n v="19332.383999999995"/>
    <n v="14928.033142857139"/>
    <n v="18820.23885714286"/>
    <n v="340006.57942857139"/>
  </r>
  <r>
    <x v="6"/>
    <x v="0"/>
    <x v="0"/>
    <x v="0"/>
    <n v="1073.3160975609758"/>
    <n v="532.89951219512204"/>
    <n v="837.82731707317078"/>
    <n v="681.29365853658544"/>
    <n v="482.52"/>
    <n v="1196.2126829268295"/>
    <n v="646.0926829268293"/>
    <n v="601.61170731707318"/>
    <n v="421.6243902439025"/>
    <n v="604.56585365853664"/>
    <n v="279.09853658536588"/>
    <n v="623.32292682926823"/>
    <n v="7980.38536585366"/>
  </r>
  <r>
    <x v="6"/>
    <x v="1"/>
    <x v="0"/>
    <x v="0"/>
    <n v="511.45487804878047"/>
    <n v="789.1"/>
    <n v="934.51219512195144"/>
    <n v="1064.3341463414636"/>
    <n v="666.68902439024396"/>
    <n v="709.93780487804872"/>
    <n v="922.91951219512191"/>
    <n v="952.08536585365846"/>
    <n v="1528.6658536585369"/>
    <n v="1581.3841463414635"/>
    <n v="1387.4134146341464"/>
    <n v="974.2158536585365"/>
    <n v="12022.712195121949"/>
  </r>
  <r>
    <x v="6"/>
    <x v="2"/>
    <x v="0"/>
    <x v="0"/>
    <n v="188080.71153846153"/>
    <n v="221813.95576923076"/>
    <n v="229788.00961538462"/>
    <n v="211563.70865384614"/>
    <n v="216935.82692307691"/>
    <n v="118509.94615384615"/>
    <n v="318030.00480769231"/>
    <n v="304350.7"/>
    <n v="217421.99903846154"/>
    <n v="159039.86923076923"/>
    <n v="226071.71442307695"/>
    <n v="165885.45192307691"/>
    <n v="2577491.8980769226"/>
  </r>
  <r>
    <x v="6"/>
    <x v="3"/>
    <x v="0"/>
    <x v="0"/>
    <n v="389385.25234741787"/>
    <n v="255471.87089201878"/>
    <n v="271967.59741784038"/>
    <n v="223367.30985915492"/>
    <n v="5994.8920187793437"/>
    <n v="299723.88615023473"/>
    <n v="160623.58685446013"/>
    <n v="146465.93427230048"/>
    <n v="410997.07511737093"/>
    <n v="339395.33568075119"/>
    <n v="657939.05633802828"/>
    <n v="383742.74178403756"/>
    <n v="3545074.538732395"/>
  </r>
  <r>
    <x v="6"/>
    <x v="4"/>
    <x v="0"/>
    <x v="0"/>
    <n v="0"/>
    <n v="6453.8144126357365"/>
    <n v="11574.18065153011"/>
    <n v="30682.795656465947"/>
    <n v="35794.04540967424"/>
    <n v="7157.1115498519257"/>
    <n v="9259.8706811451157"/>
    <n v="4371.7413622902277"/>
    <n v="22297.547877591314"/>
    <n v="102932.55281342549"/>
    <n v="0"/>
    <n v="21151.80848963475"/>
    <n v="251675.46890424483"/>
  </r>
  <r>
    <x v="6"/>
    <x v="5"/>
    <x v="0"/>
    <x v="0"/>
    <n v="72609.32789855072"/>
    <n v="48449.121376811585"/>
    <n v="34330.224637681153"/>
    <n v="178665.09420289853"/>
    <n v="142270.79347826089"/>
    <n v="145627.15398550723"/>
    <n v="221180.49456521741"/>
    <n v="91964.190217391282"/>
    <n v="122743.03985507243"/>
    <n v="234747.49637681158"/>
    <n v="155409.92028985504"/>
    <n v="137468.87862318839"/>
    <n v="1585465.7355072461"/>
  </r>
  <r>
    <x v="6"/>
    <x v="6"/>
    <x v="0"/>
    <x v="0"/>
    <n v="303951.67236467241"/>
    <n v="256625.50712250714"/>
    <n v="257920.08404558408"/>
    <n v="376990.12962962966"/>
    <n v="430284.43874643877"/>
    <n v="425210.34472934477"/>
    <n v="541766.88888888888"/>
    <n v="343313.19088319089"/>
    <n v="366281.70227920229"/>
    <n v="517498.51424501423"/>
    <n v="118169.55982905983"/>
    <n v="340147.55840455845"/>
    <n v="4278159.5911680916"/>
  </r>
  <r>
    <x v="6"/>
    <x v="7"/>
    <x v="0"/>
    <x v="0"/>
    <n v="8558.3867924528313"/>
    <n v="0"/>
    <n v="2905.2142857142858"/>
    <n v="0"/>
    <n v="0.8099730458221025"/>
    <n v="0"/>
    <n v="1.3517520215633425"/>
    <n v="11.588948787061994"/>
    <n v="4.0970350404312663"/>
    <n v="0"/>
    <n v="1.5309973045822103"/>
    <n v="16764.443396226416"/>
    <n v="28247.423180592996"/>
  </r>
  <r>
    <x v="6"/>
    <x v="8"/>
    <x v="0"/>
    <x v="0"/>
    <n v="0"/>
    <n v="0"/>
    <n v="0"/>
    <n v="0"/>
    <n v="0"/>
    <n v="0"/>
    <n v="0"/>
    <n v="0"/>
    <n v="0"/>
    <n v="0"/>
    <n v="0"/>
    <n v="0"/>
    <n v="0"/>
  </r>
  <r>
    <x v="6"/>
    <x v="9"/>
    <x v="0"/>
    <x v="0"/>
    <n v="0"/>
    <n v="0"/>
    <n v="0"/>
    <n v="0"/>
    <n v="0"/>
    <n v="0"/>
    <n v="0"/>
    <n v="0"/>
    <n v="0"/>
    <n v="0"/>
    <n v="0"/>
    <n v="0"/>
    <n v="0"/>
  </r>
  <r>
    <x v="6"/>
    <x v="10"/>
    <x v="0"/>
    <x v="0"/>
    <n v="68323.545682102631"/>
    <n v="23326.53316645807"/>
    <n v="84006.237797246547"/>
    <n v="125813.9574468085"/>
    <n v="14627.337922403001"/>
    <n v="10377.586983729661"/>
    <n v="65690.738423028786"/>
    <n v="97749.479349186469"/>
    <n v="38186.996245306633"/>
    <n v="103105.46307884855"/>
    <n v="45748.2928660826"/>
    <n v="23868.923654568211"/>
    <n v="700825.09261576983"/>
  </r>
  <r>
    <x v="6"/>
    <x v="11"/>
    <x v="0"/>
    <x v="0"/>
    <n v="13428.716599190282"/>
    <n v="10616.198380566806"/>
    <n v="15748.959514170043"/>
    <n v="11425.08771929825"/>
    <n v="22479.195681511464"/>
    <n v="22020.592442645077"/>
    <n v="20338.76923076923"/>
    <n v="11362.906882591091"/>
    <n v="27778.462887989197"/>
    <n v="20417.998650472327"/>
    <n v="15800.342780026991"/>
    <n v="17409.148448043186"/>
    <n v="208826.37921727393"/>
  </r>
  <r>
    <x v="6"/>
    <x v="12"/>
    <x v="0"/>
    <x v="0"/>
    <n v="890.80555555555554"/>
    <n v="1569.2372685185187"/>
    <n v="1299.1030092592594"/>
    <n v="1088.9861111111111"/>
    <n v="1112.5486111111111"/>
    <n v="1202.7534722222222"/>
    <n v="1991.1712962962961"/>
    <n v="1364.137731481482"/>
    <n v="1912.9884259259254"/>
    <n v="1273.0787037037035"/>
    <n v="965.48495370370358"/>
    <n v="976.05324074074076"/>
    <n v="15646.348379629631"/>
  </r>
  <r>
    <x v="6"/>
    <x v="13"/>
    <x v="0"/>
    <x v="0"/>
    <n v="25663.949714285722"/>
    <n v="29769.701714285711"/>
    <n v="26306.417142857135"/>
    <n v="15317.23314285714"/>
    <n v="12159.575999999994"/>
    <n v="19426.611428571432"/>
    <n v="38352.062857142846"/>
    <n v="10580.117714285718"/>
    <n v="33394.421714285694"/>
    <n v="28362.555428571421"/>
    <n v="31499.226285714289"/>
    <n v="19049.459428571437"/>
    <n v="289881.33257142856"/>
  </r>
  <r>
    <x v="7"/>
    <x v="0"/>
    <x v="0"/>
    <x v="0"/>
    <n v="617.68975609756092"/>
    <n v="695.49365853658549"/>
    <n v="488.4234146341463"/>
    <n v="615.10439024390223"/>
    <n v="492.23414634146343"/>
    <n v="613.77658536585363"/>
    <n v="565.29853658536581"/>
    <n v="593.87707317073171"/>
    <n v="705.21756097560979"/>
    <n v="994.12"/>
    <n v="863.46634146341466"/>
    <n v="590.52975609756095"/>
    <n v="7835.2312195121958"/>
  </r>
  <r>
    <x v="7"/>
    <x v="1"/>
    <x v="0"/>
    <x v="0"/>
    <n v="1918.8682926829265"/>
    <n v="746.42317073170727"/>
    <n v="1635.9341463414635"/>
    <n v="1615.3987804878045"/>
    <n v="1062.669512195122"/>
    <n v="1516.0195121951219"/>
    <n v="4753.6646341463429"/>
    <n v="2316.2121951219519"/>
    <n v="1667.35"/>
    <n v="1575.7926829268295"/>
    <n v="1572.8646341463416"/>
    <n v="1060.969512195122"/>
    <n v="21442.167073170735"/>
  </r>
  <r>
    <x v="7"/>
    <x v="2"/>
    <x v="0"/>
    <x v="0"/>
    <n v="185504.76442307694"/>
    <n v="305909.03269230772"/>
    <n v="392610.76153846155"/>
    <n v="175745.55096153848"/>
    <n v="201747.2807692308"/>
    <n v="312403.51346153847"/>
    <n v="181560.57307692312"/>
    <n v="305134.86634615384"/>
    <n v="282247.24326923076"/>
    <n v="228825.55096153845"/>
    <n v="324171.07980769227"/>
    <n v="235541.82115384616"/>
    <n v="3131402.0384615385"/>
  </r>
  <r>
    <x v="7"/>
    <x v="3"/>
    <x v="0"/>
    <x v="0"/>
    <n v="220888.49882629106"/>
    <n v="218036.48239436618"/>
    <n v="226416.18309859154"/>
    <n v="227593.85446009392"/>
    <n v="321972.06455399061"/>
    <n v="521907.15375586855"/>
    <n v="535428.17018779344"/>
    <n v="575726.22300469491"/>
    <n v="838082.6009389672"/>
    <n v="259161.85915492958"/>
    <n v="750335.64201877941"/>
    <n v="403857.09741784038"/>
    <n v="5099405.8298122073"/>
  </r>
  <r>
    <x v="7"/>
    <x v="4"/>
    <x v="0"/>
    <x v="0"/>
    <n v="32280.682132280359"/>
    <n v="3.5538005923000993E-2"/>
    <n v="14905.517275419548"/>
    <n v="15411.674234945709"/>
    <n v="0"/>
    <n v="28044.252714708789"/>
    <n v="7338.736426456072"/>
    <n v="0"/>
    <n v="0"/>
    <n v="0.13919052319842057"/>
    <n v="0"/>
    <n v="18891.288252714712"/>
    <n v="116872.32576505432"/>
  </r>
  <r>
    <x v="7"/>
    <x v="5"/>
    <x v="0"/>
    <x v="0"/>
    <n v="145715.28260869559"/>
    <n v="118375.74818840581"/>
    <n v="154170.91123188406"/>
    <n v="148986.73188405795"/>
    <n v="126056.66123188406"/>
    <n v="163195.17753623187"/>
    <n v="272655.54710144922"/>
    <n v="202906.02717391305"/>
    <n v="113243.64855072465"/>
    <n v="132626.49456521741"/>
    <n v="127110.66304347826"/>
    <n v="89516.820652173905"/>
    <n v="1794559.713768116"/>
  </r>
  <r>
    <x v="7"/>
    <x v="6"/>
    <x v="0"/>
    <x v="0"/>
    <n v="200699.78062678062"/>
    <n v="420939.06410256418"/>
    <n v="526942.83903133904"/>
    <n v="358129.5655270656"/>
    <n v="371369.80056980054"/>
    <n v="373097.77777777781"/>
    <n v="393889.0199430199"/>
    <n v="281509.7735042735"/>
    <n v="451145.79914529918"/>
    <n v="108907.54985754986"/>
    <n v="366122.91168091173"/>
    <n v="323994.51994301996"/>
    <n v="4176748.401709402"/>
  </r>
  <r>
    <x v="7"/>
    <x v="7"/>
    <x v="0"/>
    <x v="0"/>
    <n v="6.3611859838274931"/>
    <m/>
    <n v="9912.2169811320764"/>
    <n v="0.80727762803234504"/>
    <n v="33.645552560646905"/>
    <n v="15.508086253369273"/>
    <m/>
    <n v="6.7870619946091644"/>
    <n v="22.997304582210244"/>
    <n v="2.4743935309973049"/>
    <n v="1.6388140161725069"/>
    <n v="9.8611859838274931"/>
    <n v="10012.297843665769"/>
  </r>
  <r>
    <x v="7"/>
    <x v="8"/>
    <x v="0"/>
    <x v="0"/>
    <n v="0"/>
    <n v="0"/>
    <n v="0"/>
    <n v="0"/>
    <n v="0"/>
    <n v="0"/>
    <n v="0"/>
    <n v="0"/>
    <n v="22.997304582210244"/>
    <n v="0"/>
    <n v="0"/>
    <n v="0"/>
    <n v="22.997304582210244"/>
  </r>
  <r>
    <x v="7"/>
    <x v="9"/>
    <x v="0"/>
    <x v="0"/>
    <n v="0"/>
    <n v="0"/>
    <n v="0"/>
    <n v="0"/>
    <n v="0"/>
    <n v="0"/>
    <n v="0"/>
    <n v="0"/>
    <n v="0"/>
    <n v="0"/>
    <n v="0"/>
    <n v="0"/>
    <n v="0"/>
  </r>
  <r>
    <x v="7"/>
    <x v="10"/>
    <x v="0"/>
    <x v="0"/>
    <n v="88087.519399249053"/>
    <n v="76991.526908635802"/>
    <n v="55624.511889862326"/>
    <n v="44128.35544430538"/>
    <n v="69537.876095118903"/>
    <n v="42935.028785982482"/>
    <n v="49429.783479349193"/>
    <n v="140359.82102628285"/>
    <n v="132877.98498122653"/>
    <n v="51201.602002503132"/>
    <n v="42702.395494367964"/>
    <n v="97372.536921151448"/>
    <n v="891248.94242803496"/>
  </r>
  <r>
    <x v="7"/>
    <x v="11"/>
    <x v="0"/>
    <x v="0"/>
    <n v="25251.283400809712"/>
    <n v="17345.905533063422"/>
    <n v="29277.929824561405"/>
    <n v="22248.581646423761"/>
    <n v="19170.62078272604"/>
    <n v="14077.665317139001"/>
    <n v="22176.885290148446"/>
    <n v="19332.707152496627"/>
    <n v="18280.133603238872"/>
    <n v="27469.909581646425"/>
    <n v="19471.882591093115"/>
    <n v="22703.829959514173"/>
    <n v="256807.33468286099"/>
  </r>
  <r>
    <x v="7"/>
    <x v="12"/>
    <x v="0"/>
    <x v="0"/>
    <n v="1247.2847222222219"/>
    <n v="1588.5381944444448"/>
    <n v="2923.0381944444443"/>
    <n v="1475.2939814814811"/>
    <n v="1756.4918981481487"/>
    <n v="1184.1747685185185"/>
    <n v="1334.8391203703704"/>
    <n v="1459.2928240740744"/>
    <n v="997.5451388888888"/>
    <n v="1040.4814814814815"/>
    <n v="1503.8680555555554"/>
    <n v="1153.5162037037035"/>
    <n v="17664.364583333336"/>
  </r>
  <r>
    <x v="7"/>
    <x v="13"/>
    <x v="0"/>
    <x v="0"/>
    <n v="35671.876571428562"/>
    <n v="23682.197714285714"/>
    <n v="26281.07428571429"/>
    <n v="27055.364571428574"/>
    <n v="48701.265142857141"/>
    <n v="41453.757714285719"/>
    <n v="28611.694857142862"/>
    <n v="44488.297142857155"/>
    <n v="44085.27542857144"/>
    <n v="43898.753142857146"/>
    <n v="29468.72571428572"/>
    <n v="42102.977142857148"/>
    <n v="435501.2594285715"/>
  </r>
  <r>
    <x v="8"/>
    <x v="0"/>
    <x v="0"/>
    <x v="0"/>
    <n v="706.18341463414629"/>
    <n v="273.88195121951213"/>
    <n v="264.10634146341465"/>
    <n v="292.7580487804878"/>
    <n v="502.35512195121947"/>
    <n v="211.06439024390244"/>
    <n v="331.04292682926831"/>
    <n v="152.78634146341463"/>
    <n v="386.7726829268293"/>
    <n v="416.97073170731704"/>
    <n v="600.88780487804877"/>
    <n v="710.88780487804877"/>
    <n v="4849.69756097561"/>
  </r>
  <r>
    <x v="8"/>
    <x v="1"/>
    <x v="0"/>
    <x v="0"/>
    <n v="2051.6195121951223"/>
    <n v="3144.2195121951218"/>
    <n v="1148.7939024390244"/>
    <n v="1080.7365853658534"/>
    <n v="952.13170731707316"/>
    <n v="1969.0536585365849"/>
    <n v="1201.110975609756"/>
    <n v="3243.315853658537"/>
    <n v="2437.25"/>
    <n v="2574.9085365853666"/>
    <n v="2330.971951219512"/>
    <n v="1144.3487804878048"/>
    <n v="23278.46097560976"/>
  </r>
  <r>
    <x v="8"/>
    <x v="2"/>
    <x v="0"/>
    <x v="0"/>
    <n v="272791.60480769229"/>
    <n v="283810.36826923076"/>
    <n v="212146.3355769231"/>
    <n v="386977.9067307692"/>
    <n v="397294.04134615383"/>
    <n v="311816.41442307696"/>
    <n v="261829.39807692313"/>
    <n v="279715.49807692313"/>
    <n v="383354.17788461543"/>
    <n v="258025.39615384617"/>
    <n v="326961.02692307695"/>
    <n v="161243.09903846154"/>
    <n v="3535965.2673076927"/>
  </r>
  <r>
    <x v="8"/>
    <x v="3"/>
    <x v="0"/>
    <x v="0"/>
    <n v="105860.57981220659"/>
    <n v="402590.6115023474"/>
    <n v="767017.81807511731"/>
    <n v="488598.54342722998"/>
    <n v="708905.89671361505"/>
    <n v="427347.44366197183"/>
    <n v="353557.3192488263"/>
    <n v="639270.68309859151"/>
    <n v="777827.36150234751"/>
    <n v="623976.82629107987"/>
    <n v="359118.15258215962"/>
    <n v="175237.74765258213"/>
    <n v="5829308.9835680742"/>
  </r>
  <r>
    <x v="8"/>
    <x v="4"/>
    <x v="0"/>
    <x v="0"/>
    <n v="12814.90720631787"/>
    <n v="38827.575518262594"/>
    <n v="0"/>
    <n v="3422.854886475815"/>
    <n v="0"/>
    <n v="5566.037512339587"/>
    <n v="0.64067127344521235"/>
    <n v="0"/>
    <n v="0"/>
    <n v="70843.070088845023"/>
    <n v="66823.483711747293"/>
    <n v="0"/>
    <n v="198298.56959526159"/>
  </r>
  <r>
    <x v="8"/>
    <x v="5"/>
    <x v="0"/>
    <x v="0"/>
    <n v="69162.797608695604"/>
    <n v="27998.52173913044"/>
    <n v="192400.0960144928"/>
    <n v="149244.05797101452"/>
    <n v="201932.95833333337"/>
    <n v="206125.375"/>
    <n v="241269.09963768115"/>
    <n v="241852.02536231885"/>
    <n v="230894.81159420288"/>
    <n v="292941.9347826087"/>
    <n v="139797.49094202893"/>
    <n v="195206.07427536236"/>
    <n v="2188825.2432608693"/>
  </r>
  <r>
    <x v="8"/>
    <x v="6"/>
    <x v="0"/>
    <x v="0"/>
    <n v="409262.78347578348"/>
    <n v="350607.70085470087"/>
    <n v="475929.51424501429"/>
    <n v="254764.49857549858"/>
    <n v="236302.65384615387"/>
    <n v="104256.47435897436"/>
    <n v="15203.595441595442"/>
    <n v="311423.8475783476"/>
    <n v="298196.75783475785"/>
    <n v="486783.37179487187"/>
    <n v="447414.62535612541"/>
    <n v="203581.48148148152"/>
    <n v="3593727.3048433047"/>
  </r>
  <r>
    <x v="8"/>
    <x v="7"/>
    <x v="0"/>
    <x v="0"/>
    <n v="33.148247978436657"/>
    <n v="28.345013477088951"/>
    <n v="39.309973045822105"/>
    <n v="3.0997304582210243"/>
    <n v="6.4851752021563343"/>
    <n v="0.21832884097035041"/>
    <n v="0.20485175202156336"/>
    <n v="22.564690026954178"/>
    <n v="5.6738544474393535"/>
    <n v="0"/>
    <n v="11.235849056603774"/>
    <n v="0"/>
    <n v="150.28571428571425"/>
  </r>
  <r>
    <x v="8"/>
    <x v="8"/>
    <x v="0"/>
    <x v="0"/>
    <n v="0"/>
    <n v="0"/>
    <n v="0"/>
    <n v="0"/>
    <n v="0"/>
    <n v="0"/>
    <n v="0"/>
    <n v="0"/>
    <n v="0"/>
    <n v="0"/>
    <n v="0"/>
    <n v="0"/>
    <n v="0"/>
  </r>
  <r>
    <x v="8"/>
    <x v="9"/>
    <x v="0"/>
    <x v="0"/>
    <n v="0"/>
    <n v="0"/>
    <n v="0"/>
    <n v="0"/>
    <n v="0"/>
    <n v="0"/>
    <n v="0"/>
    <n v="0"/>
    <n v="0"/>
    <n v="0"/>
    <n v="0"/>
    <n v="0"/>
    <n v="0"/>
  </r>
  <r>
    <x v="8"/>
    <x v="10"/>
    <x v="0"/>
    <x v="0"/>
    <n v="82804.734668335412"/>
    <n v="227671.6395494368"/>
    <n v="114328.02753441804"/>
    <n v="4141.3917396745937"/>
    <n v="143871.92615769713"/>
    <n v="110767.05757196496"/>
    <n v="99609.245306633296"/>
    <n v="81453.643304130164"/>
    <n v="102254.51314142678"/>
    <n v="306771.62077596999"/>
    <n v="183212.67209011264"/>
    <n v="40024.488110137674"/>
    <n v="1496910.9599499374"/>
  </r>
  <r>
    <x v="8"/>
    <x v="11"/>
    <x v="0"/>
    <x v="0"/>
    <n v="12929.015774390617"/>
    <n v="35086.302294197027"/>
    <n v="71898.36707152499"/>
    <n v="28557.28340080972"/>
    <n v="52167.383265856944"/>
    <n v="25493.263157894737"/>
    <n v="12101.070175438595"/>
    <n v="14243.171390013495"/>
    <n v="51212.012145748966"/>
    <n v="75493.597840755756"/>
    <n v="10068.825910931169"/>
    <n v="61980.678812415637"/>
    <n v="451230.97123997769"/>
  </r>
  <r>
    <x v="8"/>
    <x v="12"/>
    <x v="0"/>
    <x v="0"/>
    <n v="1078.8831018518517"/>
    <n v="2405.3136574074083"/>
    <n v="1166.4004629629626"/>
    <n v="622.5787037037037"/>
    <n v="1792.4004629629626"/>
    <n v="2687.0775462962961"/>
    <n v="1170.6527777777781"/>
    <n v="3341.0752314814804"/>
    <n v="4291.1319444444453"/>
    <n v="2758.4085648148148"/>
    <n v="2725.6851851851852"/>
    <n v="1873.1944444444439"/>
    <n v="25912.802083333332"/>
  </r>
  <r>
    <x v="8"/>
    <x v="13"/>
    <x v="0"/>
    <x v="0"/>
    <n v="29245.406857142862"/>
    <n v="53778.461714285717"/>
    <n v="15996.290285714285"/>
    <n v="55779.222857142857"/>
    <n v="34607.258285714277"/>
    <n v="48062.221714285704"/>
    <n v="57380.705142857143"/>
    <n v="33599.125714285707"/>
    <n v="56465.796571428604"/>
    <n v="65225.685714285697"/>
    <n v="64641.883428571426"/>
    <n v="50500.09828571431"/>
    <n v="565282.15657142852"/>
  </r>
  <r>
    <x v="9"/>
    <x v="0"/>
    <x v="0"/>
    <x v="0"/>
    <n v="742.06341463414628"/>
    <n v="142.19512195121951"/>
    <n v="105.15902440000001"/>
    <n v="134.489"/>
    <n v="57.8"/>
    <n v="189.85463414634145"/>
    <n v="154.73463414634148"/>
    <n v="106.61658536585367"/>
    <n v="136.66926829268294"/>
    <n v="105.34536585365855"/>
    <n v="12518.511219512196"/>
    <n v="15125.443902439027"/>
    <n v="29518.882170741468"/>
  </r>
  <r>
    <x v="9"/>
    <x v="1"/>
    <x v="0"/>
    <x v="0"/>
    <n v="1519.9280487804874"/>
    <n v="1517.1999999999998"/>
    <n v="3021.8109760000002"/>
    <n v="3406.8980000000001"/>
    <n v="3032.4134146341466"/>
    <n v="2712.4902439024386"/>
    <n v="2480.6390243902438"/>
    <n v="3450.6036585365864"/>
    <n v="1921.231707317073"/>
    <n v="5335.901219512195"/>
    <n v="3660.4756097560985"/>
    <n v="2898.9670731707315"/>
    <n v="34958.558976"/>
  </r>
  <r>
    <x v="9"/>
    <x v="2"/>
    <x v="0"/>
    <x v="0"/>
    <n v="381199.00096153852"/>
    <n v="159474.67403846153"/>
    <n v="359253.17019999999"/>
    <n v="184668.95"/>
    <n v="306098.32980769232"/>
    <n v="166487.73846153848"/>
    <n v="313990.97596153844"/>
    <n v="340341.75384615385"/>
    <n v="220700.74903846154"/>
    <n v="306522.49807692313"/>
    <n v="202651.44134615385"/>
    <n v="344998.5538461539"/>
    <n v="3286387.8355846158"/>
  </r>
  <r>
    <x v="9"/>
    <x v="3"/>
    <x v="0"/>
    <x v="0"/>
    <n v="131609.06455399061"/>
    <n v="168104.14906103286"/>
    <n v="309716.8075"/>
    <n v="174622.58100000001"/>
    <n v="127470.23122065728"/>
    <n v="260742.21596244129"/>
    <n v="291802.0316901409"/>
    <n v="386393.35446009389"/>
    <n v="318425.10915492958"/>
    <n v="570221.24882629118"/>
    <n v="336855.19014084508"/>
    <n v="439080.25234741787"/>
    <n v="3515042.2359178411"/>
  </r>
  <r>
    <x v="9"/>
    <x v="4"/>
    <x v="0"/>
    <x v="0"/>
    <n v="0"/>
    <n v="0"/>
    <n v="0"/>
    <n v="0.17369999999999999"/>
    <n v="0"/>
    <n v="9.6100691016781852"/>
    <n v="7.1776900296150066"/>
    <n v="6.0493583415597243"/>
    <n v="9.9358341559723602"/>
    <n v="3.4501480750246798"/>
    <n v="10.098716683119449"/>
    <n v="10187.23000987167"/>
    <n v="10233.725526258639"/>
  </r>
  <r>
    <x v="9"/>
    <x v="5"/>
    <x v="0"/>
    <x v="0"/>
    <n v="137202.65760869565"/>
    <n v="84298.864130434784"/>
    <n v="166597.96195652173"/>
    <n v="166692.84601449274"/>
    <n v="259997.81702898553"/>
    <n v="242696.17934782608"/>
    <n v="235522.53985507245"/>
    <n v="222487.36050724637"/>
    <n v="256965.20108695654"/>
    <n v="346707.34420289856"/>
    <n v="201489.52355072464"/>
    <n v="236015.91666666669"/>
    <n v="2556674.2119565215"/>
  </r>
  <r>
    <x v="9"/>
    <x v="6"/>
    <x v="0"/>
    <x v="0"/>
    <n v="220448.77635327636"/>
    <n v="154204.31481481483"/>
    <n v="422472.32621082617"/>
    <n v="340339.41168091167"/>
    <n v="507362.57122507127"/>
    <n v="244067.19515669518"/>
    <n v="468548.53133903135"/>
    <n v="543519.70797720796"/>
    <n v="385075.82336182339"/>
    <n v="223626.28774928776"/>
    <n v="344417.65384615387"/>
    <n v="265509.05413105414"/>
    <n v="4119591.653846154"/>
  </r>
  <r>
    <x v="9"/>
    <x v="7"/>
    <x v="0"/>
    <x v="0"/>
    <n v="0.37870619946091644"/>
    <n v="2.0485175202156336"/>
    <n v="4.7681940699999998"/>
    <n v="0.40160000000000001"/>
    <n v="0.41239892183288412"/>
    <n v="12.478436657681943"/>
    <n v="0"/>
    <n v="0"/>
    <n v="1.0107816711590296"/>
    <n v="0"/>
    <n v="0"/>
    <n v="0.20485175202156336"/>
    <n v="21.703486792371972"/>
  </r>
  <r>
    <x v="9"/>
    <x v="8"/>
    <x v="0"/>
    <x v="0"/>
    <n v="0"/>
    <n v="3052.0798898071625"/>
    <n v="0"/>
    <n v="0"/>
    <n v="0"/>
    <n v="0"/>
    <n v="0"/>
    <n v="0"/>
    <n v="0"/>
    <n v="0"/>
    <n v="0"/>
    <n v="0"/>
    <n v="3052.0798898071625"/>
  </r>
  <r>
    <x v="9"/>
    <x v="9"/>
    <x v="0"/>
    <x v="0"/>
    <n v="0"/>
    <n v="0"/>
    <n v="0"/>
    <n v="0"/>
    <n v="0"/>
    <n v="0"/>
    <n v="0"/>
    <n v="0"/>
    <n v="0"/>
    <n v="0"/>
    <n v="0"/>
    <n v="0"/>
    <n v="0"/>
  </r>
  <r>
    <x v="9"/>
    <x v="10"/>
    <x v="0"/>
    <x v="0"/>
    <n v="104679.49561952442"/>
    <n v="81030.554443053814"/>
    <n v="108241.9362"/>
    <n v="32658.041300000001"/>
    <n v="162489.72090112639"/>
    <n v="40400.66583229036"/>
    <n v="126046.21526908636"/>
    <n v="94754.608260325418"/>
    <n v="132122.423028786"/>
    <n v="140128.45932415518"/>
    <n v="96086.817271589476"/>
    <n v="150986.89737171464"/>
    <n v="1269625.8348216522"/>
  </r>
  <r>
    <x v="9"/>
    <x v="11"/>
    <x v="0"/>
    <x v="0"/>
    <n v="11730.938350877193"/>
    <n v="29055.943319838054"/>
    <n v="22261.695006747635"/>
    <n v="49481.846153846156"/>
    <n v="36496.418353576242"/>
    <n v="85660.484480431842"/>
    <n v="38216.431848852902"/>
    <n v="33043.053981106612"/>
    <n v="79163.626180836683"/>
    <n v="77467.782726045887"/>
    <n v="83003.488529014823"/>
    <n v="71934.735492577587"/>
    <n v="617516.44442375156"/>
  </r>
  <r>
    <x v="9"/>
    <x v="12"/>
    <x v="0"/>
    <x v="0"/>
    <n v="1528.9652777777776"/>
    <n v="2240.0081018518517"/>
    <n v="3051.9861111111099"/>
    <n v="1285.7465277777776"/>
    <n v="3536.7094907407413"/>
    <n v="3174.6412037037035"/>
    <n v="2706.6307870370374"/>
    <n v="1814.6550925925919"/>
    <n v="4660.6655092592609"/>
    <n v="4711.5925925925922"/>
    <n v="2097.0289351851852"/>
    <n v="4016.8194444444443"/>
    <n v="34825.449074074066"/>
  </r>
  <r>
    <x v="9"/>
    <x v="13"/>
    <x v="0"/>
    <x v="0"/>
    <n v="58706.168000000005"/>
    <n v="31342.813714285716"/>
    <n v="27815.637714285716"/>
    <n v="36047"/>
    <n v="21665.398857142864"/>
    <n v="29338.398857142849"/>
    <n v="30495.77714285714"/>
    <n v="27211.012571428571"/>
    <n v="67252.36"/>
    <n v="46531.598857142868"/>
    <n v="45699.337142857112"/>
    <n v="37170.539428571421"/>
    <n v="459276.04228571424"/>
  </r>
  <r>
    <x v="10"/>
    <x v="0"/>
    <x v="0"/>
    <x v="0"/>
    <n v="14213"/>
    <n v="16337.30048780488"/>
    <n v="20548.615609756092"/>
    <n v="13010.489756097559"/>
    <n v="17155.78829268293"/>
    <n v="14303.187317073171"/>
    <n v="26354.019512195122"/>
    <n v="48128.264390243916"/>
    <n v="26503.520975609757"/>
    <n v="21989.248780487807"/>
    <n v="20945.108292682926"/>
    <n v="10362"/>
    <n v="249850.54341463413"/>
  </r>
  <r>
    <x v="10"/>
    <x v="1"/>
    <x v="0"/>
    <x v="0"/>
    <n v="2025"/>
    <n v="1863.1121951219516"/>
    <n v="1259.3987804878047"/>
    <n v="2132.6341463414633"/>
    <n v="3039.5914634146343"/>
    <n v="3208.5621951219523"/>
    <n v="4187.3756097560981"/>
    <n v="4648.6695121951225"/>
    <n v="3954.2817073170736"/>
    <n v="5631.8634146341465"/>
    <n v="6206.7317073170734"/>
    <n v="8504"/>
    <n v="46661.220731707319"/>
  </r>
  <r>
    <x v="10"/>
    <x v="2"/>
    <x v="0"/>
    <x v="0"/>
    <n v="214050"/>
    <n v="313554.07019230776"/>
    <n v="247392.12788461542"/>
    <n v="252065.62884615385"/>
    <n v="405317.16634615388"/>
    <n v="323484.93173076923"/>
    <n v="370288.21634615387"/>
    <n v="416021.85865384614"/>
    <n v="357986.62692307687"/>
    <n v="344525.63653846161"/>
    <n v="267814.56153846154"/>
    <n v="364188"/>
    <n v="3876688.8250000007"/>
  </r>
  <r>
    <x v="10"/>
    <x v="3"/>
    <x v="0"/>
    <x v="0"/>
    <n v="328703"/>
    <n v="330565"/>
    <n v="670115.71713615023"/>
    <n v="1011938.7711267606"/>
    <n v="789900.39671361505"/>
    <n v="667010.79107981222"/>
    <n v="588735.84154929582"/>
    <n v="1130899.4906103287"/>
    <n v="1142396.6971830984"/>
    <n v="976177.60680751177"/>
    <n v="1107731.9330985914"/>
    <n v="262821"/>
    <n v="9006996.2453051638"/>
  </r>
  <r>
    <x v="10"/>
    <x v="4"/>
    <x v="0"/>
    <x v="0"/>
    <n v="1"/>
    <n v="20164.587364264564"/>
    <n v="0.18163869693978285"/>
    <n v="0.35439289239881544"/>
    <n v="0"/>
    <n v="0.51727541954590328"/>
    <n v="0"/>
    <n v="0"/>
    <n v="140545.58045409675"/>
    <n v="1.1846001974333664E-2"/>
    <n v="0.37512339585389937"/>
    <n v="0"/>
    <n v="160712.60809476802"/>
  </r>
  <r>
    <x v="10"/>
    <x v="5"/>
    <x v="0"/>
    <x v="0"/>
    <n v="115654"/>
    <n v="162661.00905797101"/>
    <n v="283987.31702898548"/>
    <n v="286949.27173913043"/>
    <n v="243513.61231884055"/>
    <n v="265565.26268115942"/>
    <n v="379611.18297101447"/>
    <n v="327016.12862318836"/>
    <n v="270711.05615942029"/>
    <n v="331413.70833333331"/>
    <n v="229883.39673913049"/>
    <n v="225609"/>
    <n v="3122574.9456521738"/>
  </r>
  <r>
    <x v="10"/>
    <x v="6"/>
    <x v="0"/>
    <x v="0"/>
    <n v="512335"/>
    <n v="735518.50427350437"/>
    <n v="664700.23931623937"/>
    <n v="596812.63817663828"/>
    <n v="412063.03276353277"/>
    <n v="542708.52564102563"/>
    <n v="564773.98575498583"/>
    <n v="589964.95868945878"/>
    <n v="812623.0555555555"/>
    <n v="389308.69088319089"/>
    <n v="392920.81339031341"/>
    <n v="500290.54558404558"/>
    <n v="6714019.9900284903"/>
  </r>
  <r>
    <x v="10"/>
    <x v="7"/>
    <x v="0"/>
    <x v="0"/>
    <n v="0"/>
    <n v="187355.05390835583"/>
    <n v="189154.96495956875"/>
    <n v="123039.30997304583"/>
    <n v="0.57412398921832886"/>
    <n v="5559.6172506738549"/>
    <n v="5.3261455525606474"/>
    <n v="1.6388140161725069"/>
    <n v="1.3773584905660379"/>
    <n v="5.2277628032345014"/>
    <n v="0"/>
    <n v="2"/>
    <n v="505125.09029649606"/>
  </r>
  <r>
    <x v="10"/>
    <x v="8"/>
    <x v="0"/>
    <x v="0"/>
    <n v="3587"/>
    <n v="0"/>
    <n v="0"/>
    <n v="0"/>
    <n v="0"/>
    <n v="0"/>
    <n v="2603.0619834710742"/>
    <n v="0"/>
    <n v="0"/>
    <n v="0"/>
    <n v="0"/>
    <n v="0"/>
    <n v="6190.0619834710742"/>
  </r>
  <r>
    <x v="10"/>
    <x v="9"/>
    <x v="0"/>
    <x v="0"/>
    <n v="0"/>
    <n v="0"/>
    <n v="0"/>
    <n v="0"/>
    <n v="0"/>
    <n v="0"/>
    <n v="0"/>
    <n v="0"/>
    <n v="0"/>
    <n v="0"/>
    <n v="0"/>
    <n v="0"/>
    <n v="0"/>
  </r>
  <r>
    <x v="10"/>
    <x v="10"/>
    <x v="0"/>
    <x v="0"/>
    <n v="137962"/>
    <n v="131287"/>
    <n v="139583.27409261576"/>
    <n v="181415.51939924905"/>
    <n v="151122.44055068836"/>
    <n v="166509.51188986233"/>
    <n v="171470.78473091364"/>
    <n v="163031.32165206509"/>
    <n v="150992.70337922405"/>
    <n v="202444.9411764706"/>
    <n v="188214.98247809763"/>
    <n v="138763"/>
    <n v="1922797.4793491864"/>
  </r>
  <r>
    <x v="10"/>
    <x v="11"/>
    <x v="0"/>
    <x v="0"/>
    <n v="98483"/>
    <n v="96269"/>
    <n v="112796.87314439943"/>
    <n v="82280.033738191647"/>
    <n v="66731.690958164647"/>
    <n v="82294.215924426448"/>
    <n v="63281.246963562728"/>
    <n v="69929.377867746283"/>
    <n v="66000.79082321185"/>
    <n v="84651.291497975719"/>
    <n v="52694.632928475025"/>
    <n v="54706.858412639303"/>
    <n v="930119.01225879311"/>
  </r>
  <r>
    <x v="10"/>
    <x v="12"/>
    <x v="0"/>
    <x v="0"/>
    <n v="3604"/>
    <n v="5087.5162037037016"/>
    <n v="5366.7199074074088"/>
    <n v="3586.2812500000005"/>
    <n v="2888.8460648148139"/>
    <n v="4488.1608796296305"/>
    <n v="4261.9907407407463"/>
    <n v="3300.8148148148139"/>
    <n v="3123.1990740740725"/>
    <n v="2943.4016203703695"/>
    <n v="4041.8252314814799"/>
    <n v="3997"/>
    <n v="46689.755787037036"/>
  </r>
  <r>
    <x v="10"/>
    <x v="13"/>
    <x v="0"/>
    <x v="0"/>
    <n v="66174"/>
    <n v="26367.89371428571"/>
    <n v="59194.234285714272"/>
    <n v="49826.304000000011"/>
    <n v="66200.515428571423"/>
    <n v="82217.944000000047"/>
    <n v="53707.438857142828"/>
    <n v="70454.356571428594"/>
    <n v="71945.682285714269"/>
    <n v="84930.921142857202"/>
    <n v="86855.272000000026"/>
    <n v="69080"/>
    <n v="786954.56228571432"/>
  </r>
  <r>
    <x v="11"/>
    <x v="0"/>
    <x v="0"/>
    <x v="0"/>
    <n v="82.778536585365856"/>
    <n v="5305"/>
    <n v="7035"/>
    <n v="10244"/>
    <n v="5458"/>
    <n v="5128"/>
    <n v="80"/>
    <n v="12136.269268292685"/>
    <n v="10436"/>
    <n v="16650"/>
    <n v="6922"/>
    <n v="11557.52"/>
    <n v="91034.567804878054"/>
  </r>
  <r>
    <x v="11"/>
    <x v="1"/>
    <x v="0"/>
    <x v="0"/>
    <n v="14769.539024390244"/>
    <n v="8514"/>
    <n v="6300"/>
    <n v="2665"/>
    <n v="3459"/>
    <n v="2826"/>
    <n v="3143"/>
    <n v="4406.7475609756102"/>
    <n v="2186"/>
    <n v="2841"/>
    <n v="2533"/>
    <n v="1643.81"/>
    <n v="55287.096585365849"/>
  </r>
  <r>
    <x v="11"/>
    <x v="2"/>
    <x v="0"/>
    <x v="0"/>
    <n v="376322.95384615386"/>
    <n v="305236"/>
    <n v="484918"/>
    <n v="313563"/>
    <n v="326439"/>
    <n v="388220"/>
    <n v="324437"/>
    <n v="489833.04423076927"/>
    <n v="449314"/>
    <n v="319107"/>
    <n v="372853"/>
    <n v="298250.26"/>
    <n v="4448493.258076923"/>
  </r>
  <r>
    <x v="11"/>
    <x v="3"/>
    <x v="0"/>
    <x v="0"/>
    <n v="164852.43192488264"/>
    <n v="460127"/>
    <n v="670290"/>
    <n v="684633"/>
    <n v="574909"/>
    <n v="957358"/>
    <n v="929668"/>
    <n v="1184862.5"/>
    <n v="1061562"/>
    <n v="990726"/>
    <n v="1055643"/>
    <n v="598157.9"/>
    <n v="9332788.8319248836"/>
  </r>
  <r>
    <x v="11"/>
    <x v="4"/>
    <x v="0"/>
    <x v="0"/>
    <n v="0"/>
    <n v="0"/>
    <n v="0"/>
    <n v="58408"/>
    <n v="0"/>
    <n v="45398.98"/>
    <n v="113710"/>
    <n v="126686.72359328729"/>
    <n v="109952"/>
    <n v="133200"/>
    <n v="122012"/>
    <n v="1E-3"/>
    <n v="709367.70459328732"/>
  </r>
  <r>
    <x v="11"/>
    <x v="5"/>
    <x v="0"/>
    <x v="0"/>
    <n v="193959.20471014493"/>
    <n v="238390"/>
    <n v="348520"/>
    <n v="285704"/>
    <n v="250671"/>
    <n v="326040"/>
    <n v="288767"/>
    <n v="354254.97644927539"/>
    <n v="332441"/>
    <n v="322975"/>
    <n v="188475"/>
    <n v="259513.15"/>
    <n v="3389710.3311594203"/>
  </r>
  <r>
    <x v="11"/>
    <x v="6"/>
    <x v="0"/>
    <x v="0"/>
    <n v="599604.79344729357"/>
    <n v="314229.51709401712"/>
    <n v="522145"/>
    <n v="648868"/>
    <n v="717028"/>
    <n v="490406"/>
    <n v="652127"/>
    <n v="733741.14245014242"/>
    <n v="729777"/>
    <n v="731648"/>
    <n v="522573"/>
    <n v="467453.28"/>
    <n v="7129600.7329914533"/>
  </r>
  <r>
    <x v="11"/>
    <x v="7"/>
    <x v="0"/>
    <x v="0"/>
    <n v="0.87735849056603776"/>
    <n v="4"/>
    <n v="0"/>
    <n v="171461"/>
    <n v="241751"/>
    <n v="0"/>
    <n v="0"/>
    <n v="95366.266846361177"/>
    <n v="332865"/>
    <n v="508549"/>
    <n v="289270"/>
    <n v="547512.46"/>
    <n v="2186779.6042048517"/>
  </r>
  <r>
    <x v="11"/>
    <x v="8"/>
    <x v="0"/>
    <x v="0"/>
    <n v="0"/>
    <n v="0"/>
    <n v="0"/>
    <n v="3068.4462809917359"/>
    <n v="0"/>
    <n v="0"/>
    <n v="0"/>
    <n v="0"/>
    <n v="0"/>
    <n v="0"/>
    <n v="0"/>
    <n v="3055.1501377410468"/>
    <n v="6123.5964187327827"/>
  </r>
  <r>
    <x v="11"/>
    <x v="9"/>
    <x v="0"/>
    <x v="0"/>
    <n v="0"/>
    <n v="0"/>
    <n v="0"/>
    <n v="0"/>
    <n v="0"/>
    <n v="0"/>
    <n v="0"/>
    <n v="0"/>
    <n v="0"/>
    <n v="0"/>
    <n v="0"/>
    <n v="0"/>
    <n v="0"/>
  </r>
  <r>
    <x v="11"/>
    <x v="10"/>
    <x v="0"/>
    <x v="0"/>
    <n v="114770.67209011264"/>
    <n v="177410"/>
    <n v="77341.679999999993"/>
    <n v="167228"/>
    <n v="170656"/>
    <n v="201266"/>
    <n v="124277"/>
    <n v="138597.37171464332"/>
    <n v="192271"/>
    <n v="139192"/>
    <n v="173808"/>
    <n v="125836.42"/>
    <n v="1802654.143804756"/>
  </r>
  <r>
    <x v="11"/>
    <x v="11"/>
    <x v="0"/>
    <x v="0"/>
    <n v="20444.072874493919"/>
    <n v="29710"/>
    <n v="39761.049932523616"/>
    <n v="42749"/>
    <n v="26450"/>
    <n v="41268"/>
    <n v="23709"/>
    <n v="38953.230769230766"/>
    <n v="33745"/>
    <n v="29601"/>
    <n v="40817"/>
    <n v="18095.2"/>
    <n v="385302.55357624829"/>
  </r>
  <r>
    <x v="11"/>
    <x v="12"/>
    <x v="0"/>
    <x v="0"/>
    <n v="2638.5937499999995"/>
    <n v="4196"/>
    <n v="4381"/>
    <n v="2809"/>
    <n v="4185"/>
    <n v="2509"/>
    <n v="3425"/>
    <n v="4323.9224537037071"/>
    <n v="5440"/>
    <n v="2208"/>
    <n v="6663"/>
    <n v="3912.63"/>
    <n v="46691.146203703705"/>
  </r>
  <r>
    <x v="11"/>
    <x v="13"/>
    <x v="0"/>
    <x v="0"/>
    <n v="43986.170285714274"/>
    <n v="52512"/>
    <n v="66062"/>
    <n v="73316"/>
    <n v="42315"/>
    <n v="59874"/>
    <n v="51063"/>
    <n v="73628.946285714264"/>
    <n v="66608"/>
    <n v="65671"/>
    <n v="74673"/>
    <n v="61359.8"/>
    <n v="731068.91657142853"/>
  </r>
  <r>
    <x v="12"/>
    <x v="0"/>
    <x v="0"/>
    <x v="0"/>
    <n v="5599"/>
    <n v="5227"/>
    <n v="12550.116097560976"/>
    <n v="10393.29756097561"/>
    <n v="17687.055609756098"/>
    <n v="22430.256585365856"/>
    <n v="10154.916097560976"/>
    <n v="7141.7902439024383"/>
    <n v="6990.8448780487797"/>
    <n v="117.25756097560975"/>
    <n v="5256.3551219512192"/>
    <n v="132.34146341463415"/>
    <n v="103680.23121951219"/>
  </r>
  <r>
    <x v="12"/>
    <x v="1"/>
    <x v="0"/>
    <x v="0"/>
    <n v="2632.6487804878052"/>
    <n v="1831.790243902439"/>
    <n v="2842.4256097560969"/>
    <n v="3118.6853658536584"/>
    <n v="2896.0743902439035"/>
    <n v="3834.3768292682926"/>
    <n v="2972.0146341463424"/>
    <n v="4632.5999999999995"/>
    <n v="4187.5036585365851"/>
    <n v="2427.3219512195124"/>
    <n v="2291.2304878048776"/>
    <n v="1602.5195121951215"/>
    <n v="35269.191463414631"/>
  </r>
  <r>
    <x v="12"/>
    <x v="2"/>
    <x v="0"/>
    <x v="0"/>
    <n v="261995"/>
    <n v="426240"/>
    <n v="273040.8509615385"/>
    <n v="212072.67692307691"/>
    <n v="246067.43173076923"/>
    <n v="298423.50961538462"/>
    <n v="375767.91923076927"/>
    <n v="343930.48942307691"/>
    <n v="335084.17307692312"/>
    <n v="309948.29903846158"/>
    <n v="379017.6326923077"/>
    <n v="251594.41634615383"/>
    <n v="3713182.3990384615"/>
  </r>
  <r>
    <x v="12"/>
    <x v="3"/>
    <x v="0"/>
    <x v="0"/>
    <n v="299398"/>
    <n v="672473"/>
    <n v="691899.96244131459"/>
    <n v="986391.2089201879"/>
    <n v="863811.87676056335"/>
    <n v="836761.84859154932"/>
    <n v="500137.15727699531"/>
    <n v="365967.59741784033"/>
    <n v="627562.57394366199"/>
    <n v="359785.66079812206"/>
    <n v="1496656.426056338"/>
    <n v="269359.15845070418"/>
    <n v="7970204.470657276"/>
  </r>
  <r>
    <x v="12"/>
    <x v="4"/>
    <x v="0"/>
    <x v="0"/>
    <n v="58919"/>
    <n v="31095"/>
    <n v="2.961500493583416E-2"/>
    <n v="1.35538005923001"/>
    <n v="0"/>
    <n v="20.523198420533074"/>
    <n v="0"/>
    <n v="62872.80552813426"/>
    <n v="7.0217176702862796"/>
    <n v="1.974333662388944E-2"/>
    <n v="7.8973346495557761E-3"/>
    <n v="59341.44323790721"/>
    <n v="212257.20631786773"/>
  </r>
  <r>
    <x v="12"/>
    <x v="5"/>
    <x v="0"/>
    <x v="0"/>
    <n v="299929"/>
    <n v="152795"/>
    <n v="203298.35144927536"/>
    <n v="221122.40398550726"/>
    <n v="277341.08876811585"/>
    <n v="199583.40760869568"/>
    <n v="198925.26086956525"/>
    <n v="135091.6557971015"/>
    <n v="93062.963768115937"/>
    <n v="405880.25724637671"/>
    <n v="185865.0597826087"/>
    <n v="147360.34239130435"/>
    <n v="2520254.791666667"/>
  </r>
  <r>
    <x v="12"/>
    <x v="6"/>
    <x v="0"/>
    <x v="0"/>
    <n v="299843.16096866102"/>
    <n v="380721.68376068375"/>
    <n v="509426.84615384613"/>
    <n v="991762.70370370371"/>
    <n v="875389.1951566952"/>
    <n v="564113.17521367525"/>
    <n v="247392.47720797721"/>
    <n v="295436.99430199433"/>
    <n v="359002.8504273505"/>
    <n v="511353.31623931625"/>
    <n v="260129.87179487181"/>
    <n v="803770.96866096871"/>
    <n v="6098343.243589743"/>
  </r>
  <r>
    <x v="12"/>
    <x v="7"/>
    <x v="0"/>
    <x v="0"/>
    <n v="314591.80727762805"/>
    <n v="429403.82210242591"/>
    <n v="482543.44339622644"/>
    <n v="292553.07547169813"/>
    <n v="196298.53908355796"/>
    <n v="227592.01212938008"/>
    <n v="194729.31401617252"/>
    <n v="168803.7061994609"/>
    <n v="96580.938005390839"/>
    <n v="539257.79649595695"/>
    <n v="639823.33962264156"/>
    <n v="198020.59973045823"/>
    <n v="3780198.393530997"/>
  </r>
  <r>
    <x v="12"/>
    <x v="8"/>
    <x v="0"/>
    <x v="0"/>
    <n v="0"/>
    <n v="6197.924242424242"/>
    <n v="0"/>
    <n v="0"/>
    <n v="0"/>
    <n v="0"/>
    <n v="0"/>
    <n v="0"/>
    <n v="0"/>
    <n v="0"/>
    <n v="0"/>
    <n v="0"/>
    <n v="6197.924242424242"/>
  </r>
  <r>
    <x v="12"/>
    <x v="9"/>
    <x v="0"/>
    <x v="0"/>
    <n v="0"/>
    <n v="0"/>
    <n v="0"/>
    <n v="0"/>
    <n v="0"/>
    <n v="0"/>
    <n v="0"/>
    <n v="0"/>
    <n v="0"/>
    <n v="0"/>
    <n v="0"/>
    <n v="0"/>
    <n v="0"/>
  </r>
  <r>
    <x v="12"/>
    <x v="10"/>
    <x v="0"/>
    <x v="0"/>
    <n v="183070"/>
    <n v="169569"/>
    <n v="200399.98748435546"/>
    <n v="140774.22152690863"/>
    <n v="138403.6983729662"/>
    <n v="304805.34668335423"/>
    <n v="988.41426783479346"/>
    <n v="0"/>
    <n v="51143.93742177722"/>
    <n v="90418.076345431793"/>
    <n v="383670.00500625791"/>
    <n v="0"/>
    <n v="1663242.6871088862"/>
  </r>
  <r>
    <x v="12"/>
    <x v="11"/>
    <x v="0"/>
    <x v="0"/>
    <n v="16259.122807017544"/>
    <n v="21657.520917678816"/>
    <n v="29059.604588394061"/>
    <n v="16327.252361673416"/>
    <n v="23534.676113360329"/>
    <n v="20373.689608636982"/>
    <n v="17075.520917678812"/>
    <n v="24180.592442645077"/>
    <n v="19861.753036437247"/>
    <n v="23491.844804318484"/>
    <n v="28385.13765182186"/>
    <n v="23632.071319472459"/>
    <n v="263838.78656913509"/>
  </r>
  <r>
    <x v="12"/>
    <x v="12"/>
    <x v="0"/>
    <x v="0"/>
    <n v="799.89467592592598"/>
    <n v="679.75925925925924"/>
    <n v="685.9525462962963"/>
    <n v="174.72106481481481"/>
    <n v="1659.8368055555557"/>
    <n v="673.10416666666663"/>
    <n v="738.29050925925924"/>
    <n v="1438.820601851852"/>
    <n v="1015.8796296296296"/>
    <n v="825.60763888888891"/>
    <n v="879.17245370370358"/>
    <n v="388.78935185185185"/>
    <n v="9959.8287037037062"/>
  </r>
  <r>
    <x v="12"/>
    <x v="13"/>
    <x v="0"/>
    <x v="0"/>
    <n v="37092.547428571408"/>
    <n v="58273.429714285739"/>
    <n v="60253.132571428578"/>
    <n v="63423.067428571449"/>
    <n v="62558.368000000002"/>
    <n v="81229.757714285661"/>
    <n v="45927.283428571391"/>
    <n v="93405.349714285752"/>
    <n v="102160.54857142858"/>
    <n v="64065.720000000008"/>
    <n v="68085.842285714301"/>
    <n v="64516.570285714304"/>
    <n v="800991.61714285729"/>
  </r>
  <r>
    <x v="13"/>
    <x v="0"/>
    <x v="0"/>
    <x v="0"/>
    <n v="133.6078048780488"/>
    <n v="134.79707317073172"/>
    <n v="7126.2487804878047"/>
    <n v="151.8868292682927"/>
    <n v="24613.242926829269"/>
    <n v="14091.215609756096"/>
    <n v="171.97756097560975"/>
    <n v="173.80780487804878"/>
    <n v="7106.2146341463413"/>
    <n v="5607.6390243902442"/>
    <n v="12891.527804878049"/>
    <n v="12576.581463414635"/>
    <n v="84778.747317073168"/>
  </r>
  <r>
    <x v="13"/>
    <x v="1"/>
    <x v="0"/>
    <x v="0"/>
    <n v="2433.5390243902443"/>
    <n v="2431.028048780488"/>
    <n v="2404.49512195122"/>
    <n v="3654.0414634146359"/>
    <n v="3258.0000000000009"/>
    <n v="2969.9402439024389"/>
    <n v="2101.415853658536"/>
    <n v="3745.3365853658534"/>
    <n v="1797.1524390243901"/>
    <n v="2742.3036585365858"/>
    <n v="1831.2695121951226"/>
    <n v="2535.9158536585373"/>
    <n v="31904.437804878053"/>
  </r>
  <r>
    <x v="13"/>
    <x v="2"/>
    <x v="0"/>
    <x v="0"/>
    <n v="186333.08846153849"/>
    <n v="169405.93942307692"/>
    <n v="435048.11153846153"/>
    <n v="312431.79423076921"/>
    <n v="350535.60288461542"/>
    <n v="152522.19807692306"/>
    <n v="375216.90673076926"/>
    <n v="439076.31923076924"/>
    <n v="283194.24326923076"/>
    <n v="427658.36153846153"/>
    <n v="374425.59134615381"/>
    <n v="270873.7894230769"/>
    <n v="3776721.9461538461"/>
  </r>
  <r>
    <x v="13"/>
    <x v="3"/>
    <x v="0"/>
    <x v="0"/>
    <n v="1311150.1913145543"/>
    <n v="472217.31690140843"/>
    <n v="732793.30985915498"/>
    <n v="1437765.161971831"/>
    <n v="1118505.8356807514"/>
    <n v="428439.17723004695"/>
    <n v="769743.77464788733"/>
    <n v="807199.46830985905"/>
    <n v="595239.42370892025"/>
    <n v="923776.05868544604"/>
    <n v="750036.07042253518"/>
    <n v="936178.56572769955"/>
    <n v="10283044.354460094"/>
  </r>
  <r>
    <x v="13"/>
    <x v="4"/>
    <x v="0"/>
    <x v="0"/>
    <n v="9.772951628825273E-2"/>
    <n v="0"/>
    <n v="0"/>
    <n v="1.6317867719644621"/>
    <n v="0"/>
    <n v="0"/>
    <n v="1.3583415597235935"/>
    <n v="0.31490621915103656"/>
    <n v="34934.716683119448"/>
    <n v="42665.199407699904"/>
    <n v="0"/>
    <n v="18646.353405725571"/>
    <n v="96249.67226061206"/>
  </r>
  <r>
    <x v="13"/>
    <x v="5"/>
    <x v="0"/>
    <x v="0"/>
    <n v="477165.88224637683"/>
    <n v="128960.18840579709"/>
    <n v="226930.09239130435"/>
    <n v="174493.51449275363"/>
    <n v="281477.76630434772"/>
    <n v="150953.8097826087"/>
    <n v="410313.82065217389"/>
    <n v="459390.1449275362"/>
    <n v="207470.22282608695"/>
    <n v="264477.5797101449"/>
    <n v="263657.46014492755"/>
    <n v="279139.45833333337"/>
    <n v="3324429.9402173916"/>
  </r>
  <r>
    <x v="13"/>
    <x v="6"/>
    <x v="0"/>
    <x v="0"/>
    <n v="411510.5384615385"/>
    <n v="498200.43732193729"/>
    <n v="475001.94586894591"/>
    <n v="579965.38888888888"/>
    <n v="823303.14529914525"/>
    <n v="426154.47578347585"/>
    <n v="595810.38603988604"/>
    <n v="929527.77777777787"/>
    <n v="658070.47435897437"/>
    <n v="706234.45014245017"/>
    <n v="450930.83333333331"/>
    <n v="453599.49430199421"/>
    <n v="7008309.3475783467"/>
  </r>
  <r>
    <x v="13"/>
    <x v="7"/>
    <x v="0"/>
    <x v="0"/>
    <n v="689211.31401617243"/>
    <n v="587084.81401617255"/>
    <n v="350610.69946091645"/>
    <n v="294157.64959568734"/>
    <n v="388333.4299191375"/>
    <n v="98781.704851752016"/>
    <n v="90608.8409703504"/>
    <n v="0"/>
    <n v="142156.28301886789"/>
    <n v="48207.715633423184"/>
    <n v="141635.9690026954"/>
    <n v="47253.432614555255"/>
    <n v="2878041.8530997303"/>
  </r>
  <r>
    <x v="13"/>
    <x v="8"/>
    <x v="0"/>
    <x v="0"/>
    <n v="0"/>
    <n v="0"/>
    <n v="0"/>
    <n v="0"/>
    <n v="0"/>
    <n v="0"/>
    <n v="0"/>
    <n v="0"/>
    <n v="0"/>
    <n v="0"/>
    <n v="0"/>
    <n v="0"/>
    <n v="0"/>
  </r>
  <r>
    <x v="13"/>
    <x v="9"/>
    <x v="0"/>
    <x v="0"/>
    <n v="0"/>
    <n v="0"/>
    <n v="0"/>
    <n v="0"/>
    <n v="0"/>
    <n v="0"/>
    <n v="0"/>
    <n v="0"/>
    <n v="0"/>
    <n v="0"/>
    <n v="0"/>
    <n v="0"/>
    <n v="0"/>
  </r>
  <r>
    <x v="13"/>
    <x v="10"/>
    <x v="0"/>
    <x v="0"/>
    <n v="169161.59824780974"/>
    <n v="113505.82728410512"/>
    <n v="66370.87484355444"/>
    <n v="346795.99499374221"/>
    <n v="211553.96245306631"/>
    <n v="139948.45932415518"/>
    <n v="133852.87359198998"/>
    <n v="95602.540675844808"/>
    <n v="53485.120150187737"/>
    <n v="296448.66207759699"/>
    <n v="108082.9211514393"/>
    <n v="226839.84981226534"/>
    <n v="1961648.684605757"/>
  </r>
  <r>
    <x v="13"/>
    <x v="11"/>
    <x v="0"/>
    <x v="0"/>
    <n v="17676.102564102566"/>
    <n v="12727.929266242531"/>
    <n v="48117.369770580284"/>
    <n v="19359.039136302294"/>
    <n v="20902.655870445345"/>
    <n v="16914.877192982458"/>
    <n v="25359.219973009447"/>
    <n v="16897.481781376518"/>
    <n v="26192.168690958155"/>
    <n v="11806.797570850202"/>
    <n v="67211.882591093119"/>
    <n v="20125.914979757094"/>
    <n v="303291.43938770005"/>
  </r>
  <r>
    <x v="13"/>
    <x v="12"/>
    <x v="0"/>
    <x v="0"/>
    <n v="1320.2673611111111"/>
    <n v="286.60069444444446"/>
    <n v="434.88773148148147"/>
    <n v="934.07407407407413"/>
    <n v="730.30555555555554"/>
    <n v="256.56712962962962"/>
    <n v="1261.5891203703704"/>
    <n v="1202.15625"/>
    <n v="308.20930232558135"/>
    <n v="924.34606481481478"/>
    <n v="477.0162037037037"/>
    <n v="279.83912037037038"/>
    <n v="8415.8586078811368"/>
  </r>
  <r>
    <x v="13"/>
    <x v="13"/>
    <x v="0"/>
    <x v="0"/>
    <n v="70426.568604651184"/>
    <n v="65085.69767441861"/>
    <n v="54980.77906976745"/>
    <n v="78369.569767441877"/>
    <n v="53980.429069767422"/>
    <n v="71502.965116279083"/>
    <n v="77130.029069767421"/>
    <n v="77088.282558139545"/>
    <n v="84144.868604651143"/>
    <n v="60310.401162790717"/>
    <n v="85331.543023255814"/>
    <n v="84192.276744186049"/>
    <n v="862543.41046511626"/>
  </r>
  <r>
    <x v="14"/>
    <x v="0"/>
    <x v="0"/>
    <x v="0"/>
    <n v="88.074146341463418"/>
    <n v="77.993170731707323"/>
    <n v="222.28390243902442"/>
    <n v="265.37951219512195"/>
    <n v="124.20682926829268"/>
    <n v="91.344390243902438"/>
    <n v="13210.738536585364"/>
    <n v="110.82926829268293"/>
    <n v="189.96682926829268"/>
    <n v="5250.730731707321"/>
    <n v="129.21170731707318"/>
    <n v="6993.2468292682934"/>
    <n v="26754.005853658538"/>
  </r>
  <r>
    <x v="14"/>
    <x v="1"/>
    <x v="0"/>
    <x v="0"/>
    <n v="3242.5439024390248"/>
    <n v="2336.0804878048775"/>
    <n v="2423.3865853658535"/>
    <n v="2566.9060975609764"/>
    <n v="1644.9182926829269"/>
    <n v="1802.1219512195121"/>
    <n v="3305.1048780487808"/>
    <n v="1746.5768292682926"/>
    <n v="1687.8792682926833"/>
    <n v="1822.068292682927"/>
    <n v="1401.7036585365854"/>
    <n v="1599.1182926829267"/>
    <n v="25578.408536585368"/>
  </r>
  <r>
    <x v="14"/>
    <x v="2"/>
    <x v="0"/>
    <x v="0"/>
    <n v="366888.00192307692"/>
    <n v="238093.23846153845"/>
    <n v="243570.48461538463"/>
    <n v="198513.89903846153"/>
    <n v="491546.34230769234"/>
    <n v="377744.1798076923"/>
    <n v="269901.23365384614"/>
    <n v="283503.64615384617"/>
    <n v="342878.9605769231"/>
    <n v="425328.36346153845"/>
    <n v="244432.43942307692"/>
    <n v="360433.9384615384"/>
    <n v="3842834.7278846148"/>
  </r>
  <r>
    <x v="14"/>
    <x v="3"/>
    <x v="0"/>
    <x v="0"/>
    <n v="1310822.7840375591"/>
    <n v="954081.85915492952"/>
    <n v="579791.28286384977"/>
    <n v="619644.11267605633"/>
    <n v="781211.90375586844"/>
    <n v="1025334.3427230048"/>
    <n v="1030252.220657277"/>
    <n v="567203.66666666663"/>
    <n v="1273578.6326291079"/>
    <n v="651091.75938967138"/>
    <n v="895334.0199530517"/>
    <n v="1586762.4835680751"/>
    <n v="11275109.068075117"/>
  </r>
  <r>
    <x v="14"/>
    <x v="4"/>
    <x v="0"/>
    <x v="0"/>
    <n v="18495.906219151038"/>
    <n v="27854.627838104643"/>
    <n v="28021.955577492601"/>
    <n v="1.974333662388944E-3"/>
    <n v="48208.305034550845"/>
    <n v="9555.1737413622905"/>
    <n v="19086.108588351435"/>
    <n v="65505.732477788755"/>
    <n v="59278.40868706812"/>
    <n v="28640.971372161897"/>
    <n v="59745.009871668313"/>
    <n v="34440.709772951632"/>
    <n v="398832.91115498514"/>
  </r>
  <r>
    <x v="14"/>
    <x v="5"/>
    <x v="0"/>
    <x v="0"/>
    <n v="467875.32065217389"/>
    <n v="269658.62137681158"/>
    <n v="290845.43840579712"/>
    <n v="226170.3224637681"/>
    <n v="235262.52355072464"/>
    <n v="183104.46195652173"/>
    <n v="836612.1594202898"/>
    <n v="362370.93297101452"/>
    <n v="141782.5525362319"/>
    <n v="183152.42028985507"/>
    <n v="409808.82065217389"/>
    <n v="256277.81159420288"/>
    <n v="3862921.3858695654"/>
  </r>
  <r>
    <x v="14"/>
    <x v="6"/>
    <x v="0"/>
    <x v="0"/>
    <n v="375222.51994301996"/>
    <n v="655365.77920227905"/>
    <n v="552040.51566951571"/>
    <n v="394773.71225071239"/>
    <n v="781433.16524216533"/>
    <n v="637336.48717948725"/>
    <n v="367841.72649572644"/>
    <n v="812682.46296296292"/>
    <n v="479086.2535612536"/>
    <n v="520077.86752136756"/>
    <n v="539997.235042735"/>
    <n v="730975.88319088321"/>
    <n v="6846833.6082621096"/>
  </r>
  <r>
    <x v="14"/>
    <x v="7"/>
    <x v="0"/>
    <x v="0"/>
    <n v="45675.262803234502"/>
    <n v="375347.77628032345"/>
    <n v="203574.30727762805"/>
    <n v="238108.08086253371"/>
    <n v="285723.9932614555"/>
    <n v="166009.46900269543"/>
    <n v="262151.51482479787"/>
    <n v="118664.07412398922"/>
    <n v="73026.797843665772"/>
    <n v="73289.867924528298"/>
    <n v="168057.41509433964"/>
    <n v="167364.49999999997"/>
    <n v="2176993.0592991915"/>
  </r>
  <r>
    <x v="14"/>
    <x v="8"/>
    <x v="0"/>
    <x v="0"/>
    <n v="0"/>
    <n v="0"/>
    <n v="0"/>
    <n v="0"/>
    <n v="0"/>
    <n v="0"/>
    <n v="0"/>
    <n v="0"/>
    <n v="0"/>
    <m/>
    <n v="0"/>
    <n v="0"/>
    <n v="0"/>
  </r>
  <r>
    <x v="14"/>
    <x v="9"/>
    <x v="0"/>
    <x v="0"/>
    <n v="0"/>
    <n v="0"/>
    <n v="0"/>
    <n v="0"/>
    <n v="0"/>
    <n v="0"/>
    <n v="0"/>
    <n v="0"/>
    <n v="0"/>
    <m/>
    <n v="0"/>
    <n v="0"/>
    <n v="0"/>
  </r>
  <r>
    <x v="14"/>
    <x v="10"/>
    <x v="0"/>
    <x v="0"/>
    <n v="160393.1239048811"/>
    <n v="54177.90738423029"/>
    <n v="128557.89361702127"/>
    <n v="229763.24030037547"/>
    <n v="36833.511889862326"/>
    <n v="238790.67834793491"/>
    <n v="156973.2277847309"/>
    <n v="0"/>
    <n v="161821.39424280351"/>
    <n v="76098.082603254064"/>
    <n v="81359.093867334173"/>
    <n v="178821.2277847309"/>
    <n v="1503589.381727159"/>
  </r>
  <r>
    <x v="14"/>
    <x v="11"/>
    <x v="0"/>
    <x v="0"/>
    <n v="10831.106612685566"/>
    <n v="51275.599190283348"/>
    <n v="37746.28475033737"/>
    <n v="34549.008097166006"/>
    <n v="50828.581646423358"/>
    <n v="23595.161943319861"/>
    <n v="22978.588394062088"/>
    <n v="39922.566801619425"/>
    <n v="124538.42645074255"/>
    <n v="53819.797570850205"/>
    <n v="64055.058029689593"/>
    <n v="85835.056680161942"/>
    <n v="599975.23616734135"/>
  </r>
  <r>
    <x v="14"/>
    <x v="12"/>
    <x v="0"/>
    <x v="0"/>
    <n v="439.66319444444446"/>
    <n v="168.8900462962963"/>
    <n v="747.60763888888891"/>
    <n v="497.90856481481484"/>
    <n v="503.04166666666674"/>
    <n v="388.95601851851848"/>
    <n v="538.36458333333326"/>
    <n v="479.00694444444451"/>
    <n v="334.62615740740739"/>
    <n v="828.18865740740739"/>
    <n v="302.2349537037037"/>
    <n v="488.31018518518522"/>
    <n v="5716.7986111111095"/>
  </r>
  <r>
    <x v="14"/>
    <x v="13"/>
    <x v="0"/>
    <x v="0"/>
    <n v="59134.645348837243"/>
    <n v="69415.33720930235"/>
    <n v="25971.905813953494"/>
    <n v="65008.080232558103"/>
    <n v="75000.995348836776"/>
    <n v="63054.24534883719"/>
    <n v="63397.859302325574"/>
    <n v="82782.719767441769"/>
    <n v="55503.560465116287"/>
    <n v="47988.379069767434"/>
    <n v="45267.145348837199"/>
    <n v="60658.584883720927"/>
    <n v="713183.45813953446"/>
  </r>
  <r>
    <x v="15"/>
    <x v="0"/>
    <x v="0"/>
    <x v="0"/>
    <n v="7067.1453658536584"/>
    <n v="83.246829268292686"/>
    <n v="83.042926829268282"/>
    <n v="84.697560975609747"/>
    <n v="106.07902439024392"/>
    <n v="64.126829268292681"/>
    <n v="75.403902439024392"/>
    <n v="92.149268292682933"/>
    <n v="48.308292682926833"/>
    <n v="144.44097560975609"/>
    <n v="109.20682926829268"/>
    <n v="99.065365853658534"/>
    <n v="8056.9131707317056"/>
  </r>
  <r>
    <x v="15"/>
    <x v="1"/>
    <x v="0"/>
    <x v="0"/>
    <n v="1776.2817073170731"/>
    <n v="1608.9512195121945"/>
    <n v="2450.2341463414632"/>
    <n v="1943.1951219512193"/>
    <n v="2315.9926829268293"/>
    <n v="2407.1621951219508"/>
    <n v="3013.0756097560979"/>
    <n v="2575.1878048780491"/>
    <n v="2256.5817073170729"/>
    <n v="2351.8780487804879"/>
    <n v="1629.1292682926828"/>
    <n v="1159.1170731707316"/>
    <n v="25486.786585365851"/>
  </r>
  <r>
    <x v="15"/>
    <x v="2"/>
    <x v="0"/>
    <x v="0"/>
    <n v="234526.0932692308"/>
    <n v="237425.09230769228"/>
    <n v="392695.44326923077"/>
    <n v="171902.20480769229"/>
    <n v="325016.37980769231"/>
    <n v="242140.22211538462"/>
    <n v="405813.22403846151"/>
    <n v="212288.51442307691"/>
    <n v="147486.97500000001"/>
    <n v="120789.90769230769"/>
    <n v="197605.2807692308"/>
    <n v="284906.92403846153"/>
    <n v="2972596.2615384613"/>
  </r>
  <r>
    <x v="15"/>
    <x v="3"/>
    <x v="0"/>
    <x v="0"/>
    <n v="755432.84037558688"/>
    <n v="776384.43661971833"/>
    <n v="860924.12441314547"/>
    <n v="486567.17136150232"/>
    <n v="666227.83685446007"/>
    <n v="630065.49765258213"/>
    <n v="895188.63849765249"/>
    <n v="28618.884976525824"/>
    <n v="522876.3110328638"/>
    <n v="343844.57511737087"/>
    <n v="773618.28403755859"/>
    <n v="200351.0633802817"/>
    <n v="6940099.6643192489"/>
  </r>
  <r>
    <x v="15"/>
    <x v="4"/>
    <x v="0"/>
    <x v="0"/>
    <n v="56979.21618953604"/>
    <n v="81044.384007897344"/>
    <n v="16832.736426456075"/>
    <n v="49766.831194471873"/>
    <n v="25341.667324777893"/>
    <n v="32895.140177690031"/>
    <n v="37579.62981243831"/>
    <n v="11497.294175715697"/>
    <n v="3.1786771964461997"/>
    <n v="23780.03751233959"/>
    <n v="9482.186574531097"/>
    <n v="9518.8736426456089"/>
    <n v="354721.17571569601"/>
  </r>
  <r>
    <x v="15"/>
    <x v="5"/>
    <x v="0"/>
    <x v="0"/>
    <n v="258366.02173913043"/>
    <n v="184303.05797101441"/>
    <n v="271594.55615942023"/>
    <n v="360833.16666666663"/>
    <n v="97438.237318840576"/>
    <n v="238092.10688405801"/>
    <n v="194313.87318840588"/>
    <n v="159146.75724637683"/>
    <n v="247350.46557971014"/>
    <n v="226845.48369565216"/>
    <n v="653776.48913043481"/>
    <n v="299110.60869565222"/>
    <n v="3191170.8242753623"/>
  </r>
  <r>
    <x v="15"/>
    <x v="6"/>
    <x v="0"/>
    <x v="0"/>
    <n v="511696.63817663823"/>
    <n v="664156.47578347567"/>
    <n v="1004236.8162393162"/>
    <n v="593236.89316239313"/>
    <n v="491961.18091168092"/>
    <n v="671294.33190883184"/>
    <n v="355803.01851851854"/>
    <n v="197297.10968660968"/>
    <n v="476193.85470085463"/>
    <n v="715482.04700854712"/>
    <n v="836371.23931623925"/>
    <n v="486263.33333333326"/>
    <n v="7003992.9387464374"/>
  </r>
  <r>
    <x v="15"/>
    <x v="7"/>
    <x v="0"/>
    <x v="0"/>
    <n v="360137.40835579514"/>
    <n v="350989.35444743937"/>
    <n v="307369.47574123985"/>
    <n v="411488.10646900273"/>
    <n v="320041.37196765497"/>
    <n v="224028.97843665766"/>
    <n v="113660.5525606469"/>
    <n v="46889.991913746628"/>
    <n v="7071.5754716981137"/>
    <n v="44693.886792452831"/>
    <n v="164656.40566037735"/>
    <n v="118548.95687331536"/>
    <n v="2469576.0646900274"/>
  </r>
  <r>
    <x v="15"/>
    <x v="8"/>
    <x v="0"/>
    <x v="0"/>
    <n v="0"/>
    <n v="0"/>
    <m/>
    <n v="0"/>
    <n v="0"/>
    <n v="0"/>
    <n v="0"/>
    <n v="0"/>
    <n v="0"/>
    <m/>
    <n v="0"/>
    <n v="0"/>
    <n v="0"/>
  </r>
  <r>
    <x v="15"/>
    <x v="9"/>
    <x v="0"/>
    <x v="0"/>
    <n v="0"/>
    <n v="0"/>
    <m/>
    <n v="0"/>
    <n v="0"/>
    <n v="0"/>
    <n v="0"/>
    <n v="0"/>
    <n v="0"/>
    <m/>
    <n v="0"/>
    <n v="0"/>
    <n v="0"/>
  </r>
  <r>
    <x v="15"/>
    <x v="10"/>
    <x v="0"/>
    <x v="0"/>
    <n v="51443.65331664581"/>
    <n v="241932.97747183981"/>
    <n v="51558.245306633296"/>
    <n v="116949.11013767209"/>
    <n v="211952.49561952442"/>
    <n v="160934.225281602"/>
    <n v="122507.67459324154"/>
    <n v="0"/>
    <n v="2615.2740926157699"/>
    <n v="171099.93617021275"/>
    <n v="201670.29411764705"/>
    <n v="41288.256570713391"/>
    <n v="1373952.1426783479"/>
  </r>
  <r>
    <x v="15"/>
    <x v="11"/>
    <x v="0"/>
    <x v="0"/>
    <n v="62507.365721997296"/>
    <n v="143035.7948717949"/>
    <n v="25852.242914979754"/>
    <n v="66226.263157894704"/>
    <n v="13625.767881241563"/>
    <n v="80619.361673414242"/>
    <n v="62585.137651821868"/>
    <n v="25679.246963562746"/>
    <n v="67915.645074224012"/>
    <n v="50759.180836707164"/>
    <n v="83075.721997300934"/>
    <n v="47430.678812415652"/>
    <n v="729312.40755735489"/>
  </r>
  <r>
    <x v="15"/>
    <x v="12"/>
    <x v="0"/>
    <x v="0"/>
    <n v="393.69791666666669"/>
    <n v="381.08564814814815"/>
    <n v="594.33796296296305"/>
    <n v="57.079861111111114"/>
    <n v="501.08796296296299"/>
    <n v="730.56828703703695"/>
    <n v="581.98842592592598"/>
    <n v="455.90740740740739"/>
    <n v="363.85763888888891"/>
    <n v="349.85648148148147"/>
    <n v="709.83796296296305"/>
    <n v="473.06944444444446"/>
    <n v="5592.3750000000009"/>
  </r>
  <r>
    <x v="15"/>
    <x v="13"/>
    <x v="0"/>
    <x v="0"/>
    <n v="40781.941860465115"/>
    <n v="35721.196511627903"/>
    <n v="48597.190697674414"/>
    <n v="24625.496511627905"/>
    <n v="49617.436046511648"/>
    <n v="103479.62906976746"/>
    <n v="35950.693023255801"/>
    <n v="24342.830232558135"/>
    <n v="61253.98023255817"/>
    <n v="43989.837209302335"/>
    <n v="80203.731395348805"/>
    <n v="101338.56162790697"/>
    <n v="649902.52441860468"/>
  </r>
  <r>
    <x v="16"/>
    <x v="0"/>
    <x v="0"/>
    <x v="0"/>
    <n v="71.258536585365846"/>
    <n v="100.24682926829269"/>
    <n v="142.9609756097561"/>
    <n v="52.702439024390245"/>
    <n v="9.7356097560975616"/>
    <n v="52.731707317073173"/>
    <n v="42.292682926829272"/>
    <n v="108.16"/>
    <n v="54.984390243902439"/>
    <m/>
    <m/>
    <m/>
    <n v="635.07317073170736"/>
  </r>
  <r>
    <x v="16"/>
    <x v="1"/>
    <x v="0"/>
    <x v="0"/>
    <n v="2542.4634146341464"/>
    <n v="1832.7365853658532"/>
    <n v="2352.3817073170735"/>
    <n v="1574.4414634146342"/>
    <n v="2200.3170731707314"/>
    <n v="2136.7792682926829"/>
    <n v="1607.1317073170733"/>
    <n v="1685.7817073170731"/>
    <n v="1638.6524390243906"/>
    <m/>
    <m/>
    <m/>
    <n v="17570.68536585366"/>
  </r>
  <r>
    <x v="16"/>
    <x v="2"/>
    <x v="0"/>
    <x v="0"/>
    <n v="231167.5538461539"/>
    <n v="114137.84423076923"/>
    <n v="343743.30961538467"/>
    <n v="157646.72019230769"/>
    <n v="110278.77980769231"/>
    <n v="179279.11249999999"/>
    <n v="47614.980769230773"/>
    <n v="282383.51730769232"/>
    <n v="238163.2596153846"/>
    <m/>
    <m/>
    <m/>
    <n v="1704415.0778846154"/>
  </r>
  <r>
    <x v="16"/>
    <x v="3"/>
    <x v="0"/>
    <x v="0"/>
    <n v="159878.91431924881"/>
    <n v="414868.60563380283"/>
    <n v="943642.98356807511"/>
    <n v="591295.79812206572"/>
    <n v="665351.35211267613"/>
    <n v="614641.75117370905"/>
    <n v="861562.17136150226"/>
    <n v="780326.3274647888"/>
    <n v="769797.4800469483"/>
    <m/>
    <m/>
    <m/>
    <n v="5801365.3838028172"/>
  </r>
  <r>
    <x v="16"/>
    <x v="4"/>
    <x v="0"/>
    <x v="0"/>
    <n v="19038.054294175719"/>
    <n v="0.91806515301085889"/>
    <n v="4669.2339585389936"/>
    <n v="4705.3030602171766"/>
    <n v="933.8390918065154"/>
    <n v="1958.7423494570585"/>
    <n v="16215.885488647584"/>
    <n v="979.37117472852924"/>
    <n v="934.8114511352419"/>
    <m/>
    <m/>
    <m/>
    <n v="49436.158933859821"/>
  </r>
  <r>
    <x v="16"/>
    <x v="5"/>
    <x v="0"/>
    <x v="0"/>
    <n v="78974.954710144928"/>
    <n v="670426.77536231885"/>
    <n v="194735.8532608696"/>
    <n v="517283.11231884069"/>
    <n v="431136.03623188409"/>
    <n v="447257.70471014507"/>
    <n v="370716.19746376813"/>
    <n v="437946.64130434772"/>
    <n v="371995.42934782605"/>
    <m/>
    <m/>
    <m/>
    <n v="3520472.704710145"/>
  </r>
  <r>
    <x v="16"/>
    <x v="6"/>
    <x v="0"/>
    <x v="0"/>
    <n v="26931.319088319087"/>
    <n v="1047204.8119658119"/>
    <n v="718701.95726495725"/>
    <n v="1018415.9131054129"/>
    <n v="631392.68518518517"/>
    <n v="525446.59971509967"/>
    <n v="1315560.2364672364"/>
    <n v="1276579.2621082619"/>
    <n v="576329.52421652433"/>
    <m/>
    <m/>
    <m/>
    <n v="7136562.3091168087"/>
  </r>
  <r>
    <x v="16"/>
    <x v="7"/>
    <x v="0"/>
    <x v="0"/>
    <n v="4.0431266846361188E-3"/>
    <n v="257266.5458221024"/>
    <n v="330169.4083557952"/>
    <n v="202381.58490566036"/>
    <n v="231057.00943396229"/>
    <n v="377069.52156334231"/>
    <n v="333101.69676549861"/>
    <n v="297724.93800539081"/>
    <n v="299852.23719676549"/>
    <m/>
    <m/>
    <m/>
    <n v="2328622.9460916445"/>
  </r>
  <r>
    <x v="16"/>
    <x v="8"/>
    <x v="0"/>
    <x v="0"/>
    <n v="0"/>
    <n v="0"/>
    <n v="0"/>
    <n v="0"/>
    <n v="0"/>
    <n v="0"/>
    <n v="0"/>
    <n v="0"/>
    <n v="0"/>
    <m/>
    <m/>
    <m/>
    <n v="0"/>
  </r>
  <r>
    <x v="16"/>
    <x v="9"/>
    <x v="0"/>
    <x v="0"/>
    <n v="0"/>
    <n v="0"/>
    <n v="0"/>
    <n v="0"/>
    <n v="0"/>
    <n v="0"/>
    <n v="0"/>
    <n v="0"/>
    <n v="0"/>
    <m/>
    <m/>
    <m/>
    <n v="0"/>
  </r>
  <r>
    <x v="16"/>
    <x v="10"/>
    <x v="0"/>
    <x v="0"/>
    <n v="40095.274092615771"/>
    <n v="160764.13266583229"/>
    <n v="120815.90237797247"/>
    <n v="227802.95994993742"/>
    <n v="306077.62578222778"/>
    <n v="24987.553191489362"/>
    <n v="54882.315394242803"/>
    <n v="41145.622027534417"/>
    <n v="106181.58197747184"/>
    <m/>
    <m/>
    <m/>
    <n v="1082752.967459324"/>
  </r>
  <r>
    <x v="16"/>
    <x v="11"/>
    <x v="0"/>
    <x v="0"/>
    <n v="8761.2807017543892"/>
    <n v="56966.43049932523"/>
    <n v="14327.079622132258"/>
    <n v="19862.052631578947"/>
    <n v="22774.23886639675"/>
    <n v="91564.971659919014"/>
    <n v="30154.136302294188"/>
    <n v="50604.014844804304"/>
    <n v="67414.723346828599"/>
    <m/>
    <m/>
    <m/>
    <n v="362428.92847503367"/>
  </r>
  <r>
    <x v="16"/>
    <x v="12"/>
    <x v="0"/>
    <x v="0"/>
    <n v="574.73032407407413"/>
    <n v="291.87037037037038"/>
    <n v="429.57986111111114"/>
    <n v="411.6180555555556"/>
    <n v="515.09143518518522"/>
    <n v="521.01851851851859"/>
    <n v="685.25"/>
    <n v="605.60300925925935"/>
    <n v="544.71527777777783"/>
    <m/>
    <m/>
    <m/>
    <n v="4579.4768518518522"/>
  </r>
  <r>
    <x v="16"/>
    <x v="13"/>
    <x v="0"/>
    <x v="0"/>
    <n v="29742.054651162791"/>
    <n v="82745.781395348837"/>
    <n v="30591.56279069767"/>
    <n v="44414.195348837202"/>
    <n v="40754.308139534878"/>
    <n v="45174.994186046511"/>
    <n v="62442.153488372118"/>
    <n v="39442.437209302356"/>
    <n v="63627.4872093023"/>
    <m/>
    <m/>
    <m/>
    <n v="438934.9744186046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72">
  <r>
    <x v="0"/>
    <x v="0"/>
    <x v="0"/>
    <n v="881715"/>
    <n v="153032"/>
    <n v="510540"/>
    <n v="28731"/>
    <n v="0"/>
    <n v="1329492"/>
    <n v="398056"/>
    <n v="150616"/>
    <n v="1699734"/>
    <n v="1490425"/>
    <n v="405002"/>
    <n v="249817"/>
    <n v="7297160"/>
  </r>
  <r>
    <x v="0"/>
    <x v="1"/>
    <x v="0"/>
    <n v="17694662"/>
    <n v="272899"/>
    <n v="42384151"/>
    <n v="99029"/>
    <n v="27489316"/>
    <n v="15629763"/>
    <n v="35360967"/>
    <n v="71753834"/>
    <n v="49619966"/>
    <n v="40384444"/>
    <n v="20076542"/>
    <n v="77930515"/>
    <n v="398696088"/>
  </r>
  <r>
    <x v="0"/>
    <x v="2"/>
    <x v="0"/>
    <n v="21928386"/>
    <n v="16453909"/>
    <n v="13833099"/>
    <n v="0"/>
    <n v="15559163"/>
    <n v="14645555"/>
    <n v="92024004"/>
    <n v="46761040"/>
    <n v="26965579"/>
    <n v="0"/>
    <n v="0"/>
    <n v="2933412"/>
    <n v="251104147"/>
  </r>
  <r>
    <x v="0"/>
    <x v="3"/>
    <x v="0"/>
    <n v="12796"/>
    <n v="22227"/>
    <n v="17391"/>
    <n v="5"/>
    <n v="59253"/>
    <n v="0"/>
    <n v="14924"/>
    <n v="0"/>
    <n v="10126097"/>
    <n v="11"/>
    <n v="0"/>
    <n v="5"/>
    <n v="10252709"/>
  </r>
  <r>
    <x v="0"/>
    <x v="4"/>
    <x v="0"/>
    <n v="0"/>
    <n v="0"/>
    <n v="0"/>
    <n v="0"/>
    <n v="0"/>
    <n v="0"/>
    <n v="403762"/>
    <n v="839173"/>
    <n v="888758"/>
    <n v="5"/>
    <n v="500"/>
    <n v="0"/>
    <n v="2132198"/>
  </r>
  <r>
    <x v="0"/>
    <x v="5"/>
    <x v="0"/>
    <n v="91790"/>
    <n v="0"/>
    <n v="212825"/>
    <n v="0"/>
    <n v="302007"/>
    <n v="71323"/>
    <n v="67839"/>
    <n v="0"/>
    <n v="0"/>
    <n v="0"/>
    <n v="0"/>
    <n v="20"/>
    <n v="745804"/>
  </r>
  <r>
    <x v="0"/>
    <x v="6"/>
    <x v="0"/>
    <n v="0"/>
    <n v="0"/>
    <n v="0"/>
    <n v="0"/>
    <n v="0"/>
    <n v="0"/>
    <n v="0"/>
    <n v="0"/>
    <n v="0"/>
    <n v="0"/>
    <n v="0"/>
    <n v="0"/>
    <n v="0"/>
  </r>
  <r>
    <x v="0"/>
    <x v="7"/>
    <x v="0"/>
    <n v="301718"/>
    <n v="2683300"/>
    <n v="368125"/>
    <n v="599649"/>
    <n v="1833797"/>
    <n v="2390486"/>
    <n v="2860411"/>
    <n v="1177234"/>
    <n v="523882"/>
    <n v="474943"/>
    <n v="243679"/>
    <n v="1740751"/>
    <n v="15197975"/>
  </r>
  <r>
    <x v="0"/>
    <x v="8"/>
    <x v="0"/>
    <n v="750"/>
    <n v="33452"/>
    <n v="2052458"/>
    <n v="1928915"/>
    <n v="10799"/>
    <n v="1383326"/>
    <n v="1739748"/>
    <n v="1327245"/>
    <n v="2294543"/>
    <n v="2396897"/>
    <n v="22258"/>
    <n v="1739985"/>
    <n v="14930376"/>
  </r>
  <r>
    <x v="0"/>
    <x v="9"/>
    <x v="0"/>
    <n v="0"/>
    <n v="0"/>
    <n v="0"/>
    <n v="0"/>
    <n v="46"/>
    <n v="0"/>
    <n v="0"/>
    <n v="0"/>
    <n v="0"/>
    <n v="0"/>
    <n v="0"/>
    <n v="0"/>
    <n v="46"/>
  </r>
  <r>
    <x v="0"/>
    <x v="10"/>
    <x v="0"/>
    <n v="13564458"/>
    <n v="8967548"/>
    <n v="12391942"/>
    <n v="10034749"/>
    <n v="17303838"/>
    <n v="5057962"/>
    <n v="15562096"/>
    <n v="10834660"/>
    <n v="16236032"/>
    <n v="10986301"/>
    <n v="10090458"/>
    <n v="8596815"/>
    <n v="139626859"/>
  </r>
  <r>
    <x v="0"/>
    <x v="11"/>
    <x v="0"/>
    <n v="499017"/>
    <n v="2786777"/>
    <n v="2631553"/>
    <n v="3816306"/>
    <n v="4125098"/>
    <n v="3720082"/>
    <n v="801047"/>
    <n v="6625677"/>
    <n v="1133512"/>
    <n v="1177660"/>
    <n v="2888603"/>
    <n v="1178077"/>
    <n v="31383409"/>
  </r>
  <r>
    <x v="0"/>
    <x v="12"/>
    <x v="0"/>
    <n v="103199"/>
    <n v="164129"/>
    <n v="179966"/>
    <n v="172039"/>
    <n v="238027"/>
    <n v="75697"/>
    <n v="97664"/>
    <n v="155265"/>
    <n v="52628"/>
    <n v="165858"/>
    <n v="65132"/>
    <n v="163392"/>
    <n v="1632996"/>
  </r>
  <r>
    <x v="0"/>
    <x v="13"/>
    <x v="0"/>
    <n v="38494866"/>
    <n v="38856442"/>
    <n v="39796499"/>
    <n v="38249455"/>
    <n v="59855245"/>
    <n v="48877869"/>
    <n v="53923138"/>
    <n v="41366899"/>
    <n v="36294678"/>
    <n v="43940824"/>
    <n v="48181863"/>
    <n v="40588565"/>
    <n v="528426343"/>
  </r>
  <r>
    <x v="0"/>
    <x v="14"/>
    <x v="0"/>
    <n v="18285038"/>
    <n v="50028233"/>
    <n v="16562486"/>
    <n v="25582261"/>
    <n v="67563509"/>
    <n v="65291665"/>
    <n v="35263384"/>
    <n v="18594401"/>
    <n v="45863511"/>
    <n v="21773741"/>
    <n v="31111638"/>
    <n v="51828609"/>
    <n v="447748476"/>
  </r>
  <r>
    <x v="0"/>
    <x v="15"/>
    <x v="0"/>
    <n v="360648"/>
    <n v="270633"/>
    <n v="406910"/>
    <n v="309443"/>
    <n v="132424"/>
    <n v="488515"/>
    <n v="406048"/>
    <n v="544917"/>
    <n v="649676"/>
    <n v="361626"/>
    <n v="506260"/>
    <n v="426760"/>
    <n v="4863860"/>
  </r>
  <r>
    <x v="1"/>
    <x v="0"/>
    <x v="0"/>
    <n v="212218"/>
    <n v="332202"/>
    <n v="836134"/>
    <n v="385136"/>
    <n v="1243835"/>
    <n v="70657"/>
    <n v="1074179"/>
    <n v="1225536"/>
    <n v="1225100"/>
    <n v="160004"/>
    <n v="32595"/>
    <n v="412491"/>
    <n v="7210087"/>
  </r>
  <r>
    <x v="1"/>
    <x v="1"/>
    <x v="0"/>
    <n v="54706418"/>
    <n v="27441775"/>
    <n v="50851719"/>
    <n v="45133950"/>
    <n v="44459484"/>
    <n v="36346394"/>
    <n v="45452765"/>
    <n v="65018779"/>
    <n v="15105510"/>
    <n v="42375627"/>
    <n v="35033475"/>
    <n v="31043436"/>
    <n v="492969332"/>
  </r>
  <r>
    <x v="1"/>
    <x v="2"/>
    <x v="0"/>
    <n v="139017126"/>
    <n v="77326446"/>
    <n v="70041403"/>
    <n v="117047777"/>
    <n v="74029151"/>
    <n v="55466239"/>
    <n v="43515569"/>
    <n v="25677613"/>
    <n v="40031628"/>
    <n v="45336210"/>
    <n v="56804461"/>
    <n v="38007601"/>
    <n v="782301224"/>
  </r>
  <r>
    <x v="1"/>
    <x v="3"/>
    <x v="0"/>
    <n v="12497933"/>
    <n v="0"/>
    <n v="12"/>
    <n v="2901452"/>
    <n v="0"/>
    <n v="0"/>
    <n v="0"/>
    <n v="5"/>
    <n v="0"/>
    <n v="0"/>
    <n v="512"/>
    <n v="0"/>
    <n v="15399914"/>
  </r>
  <r>
    <x v="1"/>
    <x v="4"/>
    <x v="0"/>
    <n v="500"/>
    <n v="791"/>
    <n v="0"/>
    <n v="0"/>
    <n v="0"/>
    <n v="0"/>
    <n v="0"/>
    <n v="0"/>
    <n v="0"/>
    <n v="0"/>
    <n v="650170"/>
    <n v="1186"/>
    <n v="652647"/>
  </r>
  <r>
    <x v="1"/>
    <x v="5"/>
    <x v="0"/>
    <n v="0"/>
    <n v="0"/>
    <n v="0"/>
    <n v="45812"/>
    <n v="0"/>
    <n v="490678"/>
    <n v="0"/>
    <n v="2215885"/>
    <n v="0"/>
    <n v="0"/>
    <n v="0"/>
    <n v="1900309"/>
    <n v="4652684"/>
  </r>
  <r>
    <x v="1"/>
    <x v="6"/>
    <x v="0"/>
    <n v="0"/>
    <n v="0"/>
    <n v="0"/>
    <n v="0"/>
    <n v="0"/>
    <n v="0"/>
    <n v="0"/>
    <n v="0"/>
    <n v="0"/>
    <n v="0"/>
    <n v="0"/>
    <n v="0"/>
    <n v="0"/>
  </r>
  <r>
    <x v="1"/>
    <x v="7"/>
    <x v="0"/>
    <n v="1258760"/>
    <n v="20485"/>
    <n v="58478"/>
    <n v="96641"/>
    <n v="164932"/>
    <n v="46525"/>
    <n v="112972"/>
    <n v="346788"/>
    <n v="36052"/>
    <n v="214814"/>
    <n v="153972"/>
    <n v="826310"/>
    <n v="3336729"/>
  </r>
  <r>
    <x v="1"/>
    <x v="8"/>
    <x v="0"/>
    <n v="1126120"/>
    <n v="2825"/>
    <n v="21452"/>
    <n v="10500"/>
    <n v="18864"/>
    <n v="9361"/>
    <n v="12150"/>
    <n v="6851498"/>
    <n v="1759829"/>
    <n v="1279951"/>
    <n v="26092"/>
    <n v="2167349"/>
    <n v="13285991"/>
  </r>
  <r>
    <x v="1"/>
    <x v="9"/>
    <x v="0"/>
    <n v="0"/>
    <n v="0"/>
    <n v="0"/>
    <n v="0"/>
    <n v="0"/>
    <n v="0"/>
    <n v="0"/>
    <n v="0"/>
    <n v="0"/>
    <n v="0"/>
    <n v="0"/>
    <n v="0"/>
    <n v="0"/>
  </r>
  <r>
    <x v="1"/>
    <x v="10"/>
    <x v="0"/>
    <n v="12563639"/>
    <n v="8089158"/>
    <n v="13006695"/>
    <n v="8380078"/>
    <n v="9682385"/>
    <n v="6851717"/>
    <n v="2508919"/>
    <n v="10981020"/>
    <n v="7012817"/>
    <n v="4098644"/>
    <n v="3331722"/>
    <n v="3527865"/>
    <n v="90034659"/>
  </r>
  <r>
    <x v="1"/>
    <x v="11"/>
    <x v="0"/>
    <n v="4241924"/>
    <n v="1454416"/>
    <n v="2501326"/>
    <n v="1240837"/>
    <n v="1662799"/>
    <n v="4001777"/>
    <n v="1168509"/>
    <n v="3849371"/>
    <n v="1329196"/>
    <n v="1476951"/>
    <n v="1820791"/>
    <n v="2199595"/>
    <n v="26947492"/>
  </r>
  <r>
    <x v="1"/>
    <x v="12"/>
    <x v="0"/>
    <n v="171845"/>
    <n v="177187"/>
    <n v="134863"/>
    <n v="150973"/>
    <n v="247724"/>
    <n v="105341"/>
    <n v="112525"/>
    <n v="111620"/>
    <n v="129042"/>
    <n v="74332"/>
    <n v="155304"/>
    <n v="93518"/>
    <n v="1664274"/>
  </r>
  <r>
    <x v="1"/>
    <x v="13"/>
    <x v="0"/>
    <n v="46380464"/>
    <n v="29846593"/>
    <n v="45249770"/>
    <n v="31577942"/>
    <n v="53882950"/>
    <n v="46568154"/>
    <n v="42275835"/>
    <n v="52276185"/>
    <n v="43341559"/>
    <n v="47515775"/>
    <n v="33960532"/>
    <n v="35301267"/>
    <n v="508177026"/>
  </r>
  <r>
    <x v="1"/>
    <x v="14"/>
    <x v="0"/>
    <n v="76836176"/>
    <n v="129667137"/>
    <n v="46204212"/>
    <n v="54973464"/>
    <n v="35913584"/>
    <n v="32334959"/>
    <n v="20245877"/>
    <n v="31311718"/>
    <n v="55529591"/>
    <n v="14535233"/>
    <n v="38731232"/>
    <n v="12222044"/>
    <n v="548505227"/>
  </r>
  <r>
    <x v="1"/>
    <x v="15"/>
    <x v="0"/>
    <n v="284898"/>
    <n v="179041"/>
    <n v="138927"/>
    <n v="265203"/>
    <n v="248231"/>
    <n v="281672"/>
    <n v="364458"/>
    <n v="245343"/>
    <n v="174226"/>
    <n v="457035"/>
    <n v="261414"/>
    <n v="341965"/>
    <n v="3242413"/>
  </r>
  <r>
    <x v="2"/>
    <x v="0"/>
    <x v="0"/>
    <n v="16122"/>
    <n v="677324"/>
    <n v="726169"/>
    <n v="682926"/>
    <n v="1096806"/>
    <n v="29946"/>
    <n v="980435"/>
    <n v="101241"/>
    <n v="90135"/>
    <n v="59295"/>
    <n v="59378"/>
    <n v="733024"/>
    <n v="5252801"/>
  </r>
  <r>
    <x v="2"/>
    <x v="1"/>
    <x v="0"/>
    <n v="32531660"/>
    <n v="11569360"/>
    <n v="58115652"/>
    <n v="39729580"/>
    <n v="42518369"/>
    <n v="72139974"/>
    <n v="20071342"/>
    <n v="59831370"/>
    <n v="35159211"/>
    <n v="68298779"/>
    <n v="49498737"/>
    <n v="29166813"/>
    <n v="518630847"/>
  </r>
  <r>
    <x v="2"/>
    <x v="2"/>
    <x v="0"/>
    <n v="10520070"/>
    <n v="1755940"/>
    <n v="51091845"/>
    <n v="26613825"/>
    <n v="83795415"/>
    <n v="59374841"/>
    <n v="81782544"/>
    <n v="44151831"/>
    <n v="100168706"/>
    <n v="74336526"/>
    <n v="41779472"/>
    <n v="44738545"/>
    <n v="620109560"/>
  </r>
  <r>
    <x v="2"/>
    <x v="3"/>
    <x v="0"/>
    <n v="148"/>
    <n v="958"/>
    <n v="1"/>
    <n v="0"/>
    <n v="0"/>
    <n v="2210990"/>
    <n v="2"/>
    <n v="111"/>
    <n v="0"/>
    <n v="11475"/>
    <n v="121795"/>
    <n v="191352"/>
    <n v="2536832"/>
  </r>
  <r>
    <x v="2"/>
    <x v="4"/>
    <x v="0"/>
    <n v="849389"/>
    <n v="0"/>
    <n v="0"/>
    <n v="0"/>
    <n v="0"/>
    <n v="0"/>
    <n v="1315581"/>
    <n v="5154750"/>
    <n v="5925525"/>
    <n v="3562340"/>
    <n v="565422"/>
    <n v="2363424"/>
    <n v="19736431"/>
  </r>
  <r>
    <x v="2"/>
    <x v="5"/>
    <x v="0"/>
    <n v="2"/>
    <n v="4"/>
    <n v="6"/>
    <n v="5"/>
    <n v="46"/>
    <n v="728812"/>
    <n v="12"/>
    <n v="46"/>
    <n v="0"/>
    <n v="36"/>
    <n v="24"/>
    <n v="28489"/>
    <n v="757482"/>
  </r>
  <r>
    <x v="2"/>
    <x v="6"/>
    <x v="0"/>
    <n v="0"/>
    <n v="0"/>
    <n v="0"/>
    <n v="0"/>
    <n v="0"/>
    <n v="0"/>
    <n v="0"/>
    <n v="0"/>
    <n v="0"/>
    <n v="0"/>
    <n v="0"/>
    <n v="0"/>
    <n v="0"/>
  </r>
  <r>
    <x v="2"/>
    <x v="7"/>
    <x v="0"/>
    <n v="99814"/>
    <n v="61105"/>
    <n v="929278"/>
    <n v="870752"/>
    <n v="183580"/>
    <n v="123188"/>
    <n v="3838632"/>
    <n v="298484"/>
    <n v="1140782"/>
    <n v="661960"/>
    <n v="269359"/>
    <n v="291152"/>
    <n v="8768086"/>
  </r>
  <r>
    <x v="2"/>
    <x v="8"/>
    <x v="0"/>
    <n v="3701608"/>
    <n v="7660"/>
    <n v="1648309"/>
    <n v="3678188"/>
    <n v="2045672"/>
    <n v="16960"/>
    <n v="1329392"/>
    <n v="1252372"/>
    <n v="1322518"/>
    <n v="3278992"/>
    <n v="24076"/>
    <n v="3365656"/>
    <n v="21671403"/>
  </r>
  <r>
    <x v="2"/>
    <x v="9"/>
    <x v="0"/>
    <n v="0"/>
    <n v="0"/>
    <n v="0"/>
    <n v="0"/>
    <n v="0"/>
    <n v="0"/>
    <n v="0"/>
    <n v="0"/>
    <n v="7675941"/>
    <n v="0"/>
    <n v="0"/>
    <n v="0"/>
    <n v="7675941"/>
  </r>
  <r>
    <x v="2"/>
    <x v="10"/>
    <x v="0"/>
    <n v="3226349"/>
    <n v="2658727"/>
    <n v="4258309"/>
    <n v="8379270"/>
    <n v="6731086"/>
    <n v="6114551"/>
    <n v="14097540"/>
    <n v="5797911"/>
    <n v="12967462"/>
    <n v="14584523"/>
    <n v="4606824"/>
    <n v="10831352"/>
    <n v="94253904"/>
  </r>
  <r>
    <x v="2"/>
    <x v="11"/>
    <x v="0"/>
    <n v="627112"/>
    <n v="884305"/>
    <n v="3857752"/>
    <n v="1155142"/>
    <n v="7112384"/>
    <n v="2666994"/>
    <n v="2641566"/>
    <n v="2186994"/>
    <n v="1044724"/>
    <n v="1429651"/>
    <n v="3348728"/>
    <n v="3443152"/>
    <n v="30398504"/>
  </r>
  <r>
    <x v="2"/>
    <x v="12"/>
    <x v="0"/>
    <n v="49689"/>
    <n v="108813"/>
    <n v="102127"/>
    <n v="119245"/>
    <n v="108140"/>
    <n v="87578"/>
    <n v="81579"/>
    <n v="95182"/>
    <n v="97977"/>
    <n v="153300"/>
    <n v="113529"/>
    <n v="59137"/>
    <n v="1176296"/>
  </r>
  <r>
    <x v="2"/>
    <x v="13"/>
    <x v="0"/>
    <n v="39408730"/>
    <n v="31885442"/>
    <n v="39366696"/>
    <n v="41611161"/>
    <n v="30631970"/>
    <n v="39973715"/>
    <n v="65777583"/>
    <n v="63301069"/>
    <n v="73581303"/>
    <n v="62752937"/>
    <n v="52597245"/>
    <n v="46897845"/>
    <n v="587785696"/>
  </r>
  <r>
    <x v="2"/>
    <x v="14"/>
    <x v="0"/>
    <n v="16012957"/>
    <n v="34805269"/>
    <n v="18895539"/>
    <n v="37835895"/>
    <n v="46858277"/>
    <n v="46916870"/>
    <n v="27270719"/>
    <n v="13875991"/>
    <n v="25360982"/>
    <n v="34044838"/>
    <n v="23714890"/>
    <n v="23185686"/>
    <n v="348777913"/>
  </r>
  <r>
    <x v="2"/>
    <x v="15"/>
    <x v="0"/>
    <n v="357602"/>
    <n v="676272"/>
    <n v="215910"/>
    <n v="253047"/>
    <n v="106662"/>
    <n v="310496"/>
    <n v="696910"/>
    <n v="205668"/>
    <n v="165985"/>
    <n v="368189"/>
    <n v="370008"/>
    <n v="326310"/>
    <n v="4053059"/>
  </r>
  <r>
    <x v="3"/>
    <x v="0"/>
    <x v="0"/>
    <n v="226365"/>
    <n v="1587062"/>
    <n v="315272"/>
    <n v="62016"/>
    <n v="60143"/>
    <n v="46296"/>
    <n v="78369"/>
    <n v="984894"/>
    <n v="97955"/>
    <n v="62874"/>
    <n v="763201"/>
    <n v="923455"/>
    <n v="5207902"/>
  </r>
  <r>
    <x v="3"/>
    <x v="1"/>
    <x v="0"/>
    <n v="67071985"/>
    <n v="18385234"/>
    <n v="58491202"/>
    <n v="48315648"/>
    <n v="42675345"/>
    <n v="137951"/>
    <n v="41513851"/>
    <n v="58076109"/>
    <n v="57397371"/>
    <n v="62004538"/>
    <n v="48818913"/>
    <n v="39638229"/>
    <n v="542526376"/>
  </r>
  <r>
    <x v="3"/>
    <x v="2"/>
    <x v="0"/>
    <n v="40857998"/>
    <n v="118167012"/>
    <n v="79955909"/>
    <n v="111919395"/>
    <n v="96549117"/>
    <n v="43507847"/>
    <n v="111182719"/>
    <n v="76020216"/>
    <n v="108170252"/>
    <n v="101977036"/>
    <n v="44923702"/>
    <n v="47267576"/>
    <n v="980498779"/>
  </r>
  <r>
    <x v="3"/>
    <x v="3"/>
    <x v="0"/>
    <n v="160635"/>
    <n v="2989030"/>
    <n v="589508"/>
    <n v="274265"/>
    <n v="812656"/>
    <n v="449613"/>
    <n v="703129"/>
    <n v="570798"/>
    <n v="522044"/>
    <n v="8019817"/>
    <n v="6279096"/>
    <n v="4340778"/>
    <n v="25711369"/>
  </r>
  <r>
    <x v="3"/>
    <x v="4"/>
    <x v="0"/>
    <n v="866925"/>
    <n v="2138017"/>
    <n v="11068849"/>
    <n v="0"/>
    <n v="0"/>
    <n v="7621729"/>
    <n v="0"/>
    <n v="0"/>
    <n v="943250"/>
    <n v="2353283"/>
    <n v="0"/>
    <n v="0"/>
    <n v="24992053"/>
  </r>
  <r>
    <x v="3"/>
    <x v="5"/>
    <x v="0"/>
    <n v="0"/>
    <n v="411631"/>
    <n v="314476"/>
    <n v="166575"/>
    <n v="56790"/>
    <n v="63538"/>
    <n v="176607"/>
    <n v="106566"/>
    <n v="98327"/>
    <n v="255474"/>
    <n v="107650"/>
    <n v="110582"/>
    <n v="1868216"/>
  </r>
  <r>
    <x v="3"/>
    <x v="6"/>
    <x v="0"/>
    <n v="0"/>
    <n v="0"/>
    <n v="0"/>
    <n v="0"/>
    <n v="0"/>
    <n v="0"/>
    <n v="0"/>
    <n v="0"/>
    <n v="0"/>
    <n v="0"/>
    <n v="0"/>
    <n v="0"/>
    <n v="0"/>
  </r>
  <r>
    <x v="3"/>
    <x v="7"/>
    <x v="0"/>
    <n v="1028781"/>
    <n v="823163"/>
    <n v="275287"/>
    <n v="1081027"/>
    <n v="300156"/>
    <n v="208669"/>
    <n v="1344064"/>
    <n v="408921"/>
    <n v="1829018"/>
    <n v="603100"/>
    <n v="217806"/>
    <n v="358589"/>
    <n v="8478581"/>
  </r>
  <r>
    <x v="3"/>
    <x v="8"/>
    <x v="0"/>
    <n v="2468823"/>
    <n v="3619353"/>
    <n v="449748"/>
    <n v="1960893"/>
    <n v="1694444"/>
    <n v="1309355"/>
    <n v="1326015"/>
    <n v="0"/>
    <n v="1861959"/>
    <n v="3697893"/>
    <n v="1410955"/>
    <n v="484931"/>
    <n v="20284369"/>
  </r>
  <r>
    <x v="3"/>
    <x v="9"/>
    <x v="0"/>
    <n v="0"/>
    <n v="0"/>
    <n v="0"/>
    <n v="0"/>
    <n v="0"/>
    <n v="0"/>
    <n v="0"/>
    <n v="0"/>
    <n v="12"/>
    <n v="0"/>
    <n v="0"/>
    <n v="0"/>
    <n v="12"/>
  </r>
  <r>
    <x v="3"/>
    <x v="10"/>
    <x v="0"/>
    <n v="11254935"/>
    <n v="12357204"/>
    <n v="6059530"/>
    <n v="12741249"/>
    <n v="8242185"/>
    <n v="12793796"/>
    <n v="14334844"/>
    <n v="6784374"/>
    <n v="15360559"/>
    <n v="11123489"/>
    <n v="20611550"/>
    <n v="5969543"/>
    <n v="137633258"/>
  </r>
  <r>
    <x v="3"/>
    <x v="11"/>
    <x v="0"/>
    <n v="3654188"/>
    <n v="1025031"/>
    <n v="1452329"/>
    <n v="1095545"/>
    <n v="4143908"/>
    <n v="5898647"/>
    <n v="3865400"/>
    <n v="1918976"/>
    <n v="6656601"/>
    <n v="4543238"/>
    <n v="4544361"/>
    <n v="3028860"/>
    <n v="41827084"/>
  </r>
  <r>
    <x v="3"/>
    <x v="12"/>
    <x v="0"/>
    <n v="93433"/>
    <n v="89780"/>
    <n v="109693"/>
    <n v="153611"/>
    <n v="119969"/>
    <n v="140839"/>
    <n v="110271"/>
    <n v="105034"/>
    <n v="108273"/>
    <n v="135770"/>
    <n v="152703"/>
    <n v="72968"/>
    <n v="1392344"/>
  </r>
  <r>
    <x v="3"/>
    <x v="13"/>
    <x v="0"/>
    <n v="60781210"/>
    <n v="63181871"/>
    <n v="78710966"/>
    <n v="68101120"/>
    <n v="64907299"/>
    <n v="49714087"/>
    <n v="35690885"/>
    <n v="56315328"/>
    <n v="71736825"/>
    <n v="69983004"/>
    <n v="50910329"/>
    <n v="67437511"/>
    <n v="737470435"/>
  </r>
  <r>
    <x v="3"/>
    <x v="14"/>
    <x v="0"/>
    <n v="22502397"/>
    <n v="20694718"/>
    <n v="41003965"/>
    <n v="55179527"/>
    <n v="22294916"/>
    <n v="46655475"/>
    <n v="9632289"/>
    <n v="42786087"/>
    <n v="36957462"/>
    <n v="24886376"/>
    <n v="28871104"/>
    <n v="32483394"/>
    <n v="383947710"/>
  </r>
  <r>
    <x v="3"/>
    <x v="15"/>
    <x v="0"/>
    <n v="476164"/>
    <n v="302745"/>
    <n v="371628"/>
    <n v="359656"/>
    <n v="443767"/>
    <n v="717861"/>
    <n v="395765"/>
    <n v="463282"/>
    <n v="563686"/>
    <n v="386016"/>
    <n v="365925"/>
    <n v="192082"/>
    <n v="5038577"/>
  </r>
  <r>
    <x v="4"/>
    <x v="0"/>
    <x v="0"/>
    <n v="117351"/>
    <n v="131872"/>
    <n v="117328"/>
    <n v="1169439"/>
    <n v="1296238"/>
    <n v="137479"/>
    <n v="1183291"/>
    <n v="175853"/>
    <n v="125452"/>
    <n v="1340771"/>
    <n v="115270"/>
    <n v="125183"/>
    <n v="6035527"/>
  </r>
  <r>
    <x v="4"/>
    <x v="1"/>
    <x v="0"/>
    <n v="3444850"/>
    <n v="24052937"/>
    <n v="26236476"/>
    <n v="67554711"/>
    <n v="26770924"/>
    <n v="98774318"/>
    <n v="45024665"/>
    <n v="104844214"/>
    <n v="9987020"/>
    <n v="28364714"/>
    <n v="19399992"/>
    <n v="109066920"/>
    <n v="563521741"/>
  </r>
  <r>
    <x v="4"/>
    <x v="2"/>
    <x v="0"/>
    <n v="48979364"/>
    <n v="55209032"/>
    <n v="84107237"/>
    <n v="95823213"/>
    <n v="130460819"/>
    <n v="88551445"/>
    <n v="94255825"/>
    <n v="89354081"/>
    <n v="99245521"/>
    <n v="91354211"/>
    <n v="160460487"/>
    <n v="143353009"/>
    <n v="1181154244"/>
  </r>
  <r>
    <x v="4"/>
    <x v="3"/>
    <x v="0"/>
    <n v="646522"/>
    <n v="4617094"/>
    <n v="970657"/>
    <n v="754124"/>
    <n v="5041030"/>
    <n v="952023"/>
    <n v="684258"/>
    <n v="730022"/>
    <n v="738207"/>
    <n v="972226"/>
    <n v="1202496"/>
    <n v="899373"/>
    <n v="18208032"/>
  </r>
  <r>
    <x v="4"/>
    <x v="4"/>
    <x v="0"/>
    <n v="0"/>
    <n v="0"/>
    <n v="0"/>
    <n v="0"/>
    <n v="0"/>
    <n v="0"/>
    <n v="0"/>
    <n v="0"/>
    <n v="328"/>
    <n v="0"/>
    <n v="0"/>
    <n v="15953421"/>
    <n v="15953749"/>
  </r>
  <r>
    <x v="4"/>
    <x v="5"/>
    <x v="0"/>
    <n v="0"/>
    <n v="72781"/>
    <n v="20"/>
    <n v="89395"/>
    <n v="119296"/>
    <n v="1929182"/>
    <n v="24"/>
    <n v="0"/>
    <n v="114517"/>
    <n v="103413"/>
    <n v="55500"/>
    <n v="2825946"/>
    <n v="5310074"/>
  </r>
  <r>
    <x v="4"/>
    <x v="6"/>
    <x v="0"/>
    <n v="0"/>
    <n v="0"/>
    <n v="0"/>
    <n v="0"/>
    <n v="0"/>
    <n v="0"/>
    <n v="0"/>
    <n v="0"/>
    <n v="0"/>
    <n v="0"/>
    <n v="0"/>
    <n v="0"/>
    <n v="0"/>
  </r>
  <r>
    <x v="4"/>
    <x v="7"/>
    <x v="0"/>
    <n v="338194"/>
    <n v="379347"/>
    <n v="479475"/>
    <n v="173152"/>
    <n v="312188"/>
    <n v="236622"/>
    <n v="530310"/>
    <n v="187059"/>
    <n v="452592"/>
    <n v="235172"/>
    <n v="538226"/>
    <n v="653577"/>
    <n v="4515914"/>
  </r>
  <r>
    <x v="4"/>
    <x v="8"/>
    <x v="0"/>
    <n v="3588476"/>
    <n v="1565312"/>
    <n v="2090080"/>
    <n v="1007068"/>
    <n v="1223249"/>
    <n v="3159068"/>
    <n v="2824624"/>
    <n v="82776"/>
    <n v="1689855"/>
    <n v="17505"/>
    <n v="14745"/>
    <n v="6250932"/>
    <n v="23513690"/>
  </r>
  <r>
    <x v="4"/>
    <x v="9"/>
    <x v="0"/>
    <n v="0"/>
    <n v="0"/>
    <n v="0"/>
    <n v="0"/>
    <n v="0"/>
    <n v="0"/>
    <n v="0"/>
    <n v="0"/>
    <n v="0"/>
    <n v="0"/>
    <n v="1794162"/>
    <n v="3489945"/>
    <n v="5284107"/>
  </r>
  <r>
    <x v="4"/>
    <x v="10"/>
    <x v="0"/>
    <n v="9948873"/>
    <n v="8025779"/>
    <n v="18573582"/>
    <n v="18461154"/>
    <n v="13257219"/>
    <n v="11660464"/>
    <n v="22278496"/>
    <n v="26401861"/>
    <n v="24381189"/>
    <n v="29756800"/>
    <n v="29354546"/>
    <n v="30693551"/>
    <n v="242793514"/>
  </r>
  <r>
    <x v="4"/>
    <x v="11"/>
    <x v="0"/>
    <n v="4796438"/>
    <n v="10763037"/>
    <n v="2059568"/>
    <n v="1575091"/>
    <n v="3288341"/>
    <n v="2004364"/>
    <n v="1590666"/>
    <n v="2043071"/>
    <n v="1862482"/>
    <n v="2243594"/>
    <n v="1748610"/>
    <n v="2416218"/>
    <n v="36391480"/>
  </r>
  <r>
    <x v="4"/>
    <x v="12"/>
    <x v="0"/>
    <n v="171316"/>
    <n v="91354"/>
    <n v="260028"/>
    <n v="86396"/>
    <n v="182088"/>
    <n v="142804"/>
    <n v="121633"/>
    <n v="116851"/>
    <n v="112501"/>
    <n v="143673"/>
    <n v="122631"/>
    <n v="151287"/>
    <n v="1702562"/>
  </r>
  <r>
    <x v="4"/>
    <x v="13"/>
    <x v="0"/>
    <n v="61509429"/>
    <n v="38718893"/>
    <n v="83129515"/>
    <n v="61345089"/>
    <n v="62644132"/>
    <n v="85362602"/>
    <n v="73546429"/>
    <n v="79491305"/>
    <n v="88211552"/>
    <n v="45328001"/>
    <n v="62284028"/>
    <n v="80719760"/>
    <n v="822290735"/>
  </r>
  <r>
    <x v="4"/>
    <x v="14"/>
    <x v="0"/>
    <n v="29517990"/>
    <n v="31177155"/>
    <n v="36532662"/>
    <n v="14827980"/>
    <n v="34349050"/>
    <n v="36121225"/>
    <n v="29573775"/>
    <n v="82109967"/>
    <n v="42670473"/>
    <n v="59263531"/>
    <n v="39315558"/>
    <n v="80422378"/>
    <n v="515881744"/>
  </r>
  <r>
    <x v="4"/>
    <x v="15"/>
    <x v="0"/>
    <n v="385741"/>
    <n v="350179"/>
    <n v="691608"/>
    <n v="367993"/>
    <n v="184311"/>
    <n v="388830"/>
    <n v="386704"/>
    <n v="453252"/>
    <n v="595029"/>
    <n v="255571"/>
    <n v="566537"/>
    <n v="452383"/>
    <n v="5078138"/>
  </r>
  <r>
    <x v="5"/>
    <x v="0"/>
    <x v="0"/>
    <n v="1336272"/>
    <n v="1587494"/>
    <n v="139876"/>
    <n v="188728"/>
    <n v="1420811"/>
    <n v="81118"/>
    <n v="2067508"/>
    <n v="1395833"/>
    <n v="211279"/>
    <n v="182415"/>
    <n v="1112678"/>
    <n v="110252"/>
    <n v="9834264"/>
  </r>
  <r>
    <x v="5"/>
    <x v="1"/>
    <x v="0"/>
    <n v="52369935"/>
    <n v="81577961"/>
    <n v="38166356"/>
    <n v="37422215"/>
    <n v="36144323"/>
    <n v="45310832"/>
    <n v="179443153"/>
    <n v="127178615"/>
    <n v="23948985"/>
    <n v="167362562"/>
    <n v="139016302"/>
    <n v="127918774"/>
    <n v="1055860013"/>
  </r>
  <r>
    <x v="5"/>
    <x v="2"/>
    <x v="0"/>
    <n v="61072735"/>
    <n v="36990386"/>
    <n v="97579826"/>
    <n v="99824790"/>
    <n v="61459653"/>
    <n v="135941212"/>
    <n v="191740793"/>
    <n v="84642519"/>
    <n v="225141419"/>
    <n v="98802655"/>
    <n v="250795017"/>
    <n v="99521224"/>
    <n v="1443512229"/>
  </r>
  <r>
    <x v="5"/>
    <x v="3"/>
    <x v="0"/>
    <n v="998716"/>
    <n v="3556367"/>
    <n v="5353963"/>
    <n v="11236223"/>
    <n v="661041"/>
    <n v="19406369"/>
    <n v="49294793"/>
    <n v="16738519"/>
    <n v="8947913"/>
    <n v="922377"/>
    <n v="10611911"/>
    <n v="687000"/>
    <n v="128415192"/>
  </r>
  <r>
    <x v="5"/>
    <x v="4"/>
    <x v="0"/>
    <n v="16387410"/>
    <n v="2500000"/>
    <n v="0"/>
    <n v="0"/>
    <n v="0"/>
    <n v="0"/>
    <n v="0"/>
    <n v="0"/>
    <n v="0"/>
    <n v="23207699"/>
    <n v="0"/>
    <n v="10325"/>
    <n v="42105434"/>
  </r>
  <r>
    <x v="5"/>
    <x v="5"/>
    <x v="0"/>
    <n v="57188"/>
    <n v="80079"/>
    <n v="0"/>
    <n v="30"/>
    <n v="0"/>
    <n v="0"/>
    <n v="0"/>
    <n v="0"/>
    <n v="0"/>
    <n v="0"/>
    <n v="0"/>
    <n v="0"/>
    <n v="137297"/>
  </r>
  <r>
    <x v="5"/>
    <x v="6"/>
    <x v="0"/>
    <n v="0"/>
    <n v="0"/>
    <n v="0"/>
    <n v="0"/>
    <n v="0"/>
    <n v="0"/>
    <n v="0"/>
    <n v="0"/>
    <n v="0"/>
    <n v="0"/>
    <n v="0"/>
    <n v="0"/>
    <n v="0"/>
  </r>
  <r>
    <x v="5"/>
    <x v="7"/>
    <x v="0"/>
    <n v="520982"/>
    <n v="381856"/>
    <n v="740839"/>
    <n v="444632"/>
    <n v="602832"/>
    <n v="414798"/>
    <n v="668511"/>
    <n v="422335"/>
    <n v="527205"/>
    <n v="857302"/>
    <n v="464470"/>
    <n v="870482"/>
    <n v="6916244"/>
  </r>
  <r>
    <x v="5"/>
    <x v="8"/>
    <x v="0"/>
    <n v="1198767"/>
    <n v="932450"/>
    <n v="3013846"/>
    <n v="2885850"/>
    <n v="3225243"/>
    <n v="2433400"/>
    <n v="5515244"/>
    <n v="129084"/>
    <n v="5190619"/>
    <n v="4342087"/>
    <n v="836823"/>
    <n v="48681"/>
    <n v="29752094"/>
  </r>
  <r>
    <x v="5"/>
    <x v="9"/>
    <x v="0"/>
    <n v="0"/>
    <n v="1562353"/>
    <n v="0"/>
    <n v="3388246"/>
    <n v="3538977"/>
    <n v="6359593"/>
    <n v="3306431"/>
    <n v="3574293"/>
    <n v="0"/>
    <n v="0"/>
    <n v="2"/>
    <n v="0"/>
    <n v="21729895"/>
  </r>
  <r>
    <x v="5"/>
    <x v="10"/>
    <x v="0"/>
    <n v="40773470"/>
    <n v="36090762"/>
    <n v="29972382"/>
    <n v="22750050"/>
    <n v="17172319"/>
    <n v="34419238"/>
    <n v="25262786"/>
    <n v="32197898"/>
    <n v="23946496"/>
    <n v="26228097"/>
    <n v="24119261"/>
    <n v="32240155"/>
    <n v="345172914"/>
  </r>
  <r>
    <x v="5"/>
    <x v="11"/>
    <x v="0"/>
    <n v="1499367"/>
    <n v="2268352"/>
    <n v="2234086"/>
    <n v="3807219"/>
    <n v="1617046"/>
    <n v="2440441"/>
    <n v="4221660"/>
    <n v="3798863"/>
    <n v="2350703"/>
    <n v="2735970"/>
    <n v="7693201"/>
    <n v="16583509"/>
    <n v="51250417"/>
  </r>
  <r>
    <x v="5"/>
    <x v="12"/>
    <x v="0"/>
    <n v="116536"/>
    <n v="225681"/>
    <n v="320996"/>
    <n v="138297"/>
    <n v="143889"/>
    <n v="245347"/>
    <n v="134634"/>
    <n v="193245"/>
    <n v="155865"/>
    <n v="24231587"/>
    <n v="57019981"/>
    <n v="92379"/>
    <n v="83018437"/>
  </r>
  <r>
    <x v="5"/>
    <x v="13"/>
    <x v="0"/>
    <n v="78203182"/>
    <n v="62870182"/>
    <n v="69585341"/>
    <n v="63568975"/>
    <n v="62169456"/>
    <n v="51501704"/>
    <n v="85783135"/>
    <n v="189139413"/>
    <n v="104767119"/>
    <n v="110509016"/>
    <n v="112851303"/>
    <n v="100566913"/>
    <n v="1091515739"/>
  </r>
  <r>
    <x v="5"/>
    <x v="14"/>
    <x v="0"/>
    <n v="61561542"/>
    <n v="51552987"/>
    <n v="71386673"/>
    <n v="77771981"/>
    <n v="90523706"/>
    <n v="80281494"/>
    <n v="67010614"/>
    <n v="83383119"/>
    <n v="85246177"/>
    <n v="87846378"/>
    <n v="108336506"/>
    <n v="65060630"/>
    <n v="929961807"/>
  </r>
  <r>
    <x v="5"/>
    <x v="15"/>
    <x v="0"/>
    <n v="314649"/>
    <n v="209316"/>
    <n v="199009"/>
    <n v="154088"/>
    <n v="182269"/>
    <n v="234678"/>
    <n v="158494"/>
    <n v="315743"/>
    <n v="252343"/>
    <n v="268801"/>
    <n v="457537"/>
    <n v="391680"/>
    <n v="3138607"/>
  </r>
  <r>
    <x v="6"/>
    <x v="0"/>
    <x v="0"/>
    <n v="139694"/>
    <n v="104292"/>
    <n v="97599"/>
    <n v="2175143"/>
    <n v="82925"/>
    <n v="144411"/>
    <n v="88150"/>
    <n v="87897"/>
    <n v="103920"/>
    <n v="81589"/>
    <n v="83648"/>
    <n v="83597"/>
    <n v="3272865"/>
  </r>
  <r>
    <x v="6"/>
    <x v="1"/>
    <x v="0"/>
    <n v="86831714"/>
    <n v="67095300"/>
    <n v="123531241"/>
    <n v="144378330"/>
    <n v="24328750"/>
    <n v="69741337"/>
    <n v="117824398"/>
    <n v="201420420"/>
    <n v="209689279"/>
    <n v="48424481"/>
    <n v="42527922"/>
    <n v="60199665"/>
    <n v="1195992837"/>
  </r>
  <r>
    <x v="6"/>
    <x v="2"/>
    <x v="0"/>
    <n v="212343095"/>
    <n v="124071641"/>
    <n v="178155668"/>
    <n v="240260072"/>
    <n v="107558034"/>
    <n v="200319310"/>
    <n v="302876955"/>
    <n v="175783392"/>
    <n v="145117243"/>
    <n v="80677027"/>
    <n v="36004041"/>
    <n v="147847344"/>
    <n v="1951013822"/>
  </r>
  <r>
    <x v="6"/>
    <x v="3"/>
    <x v="0"/>
    <n v="14227376"/>
    <n v="14805103"/>
    <n v="13866214"/>
    <n v="14814347"/>
    <n v="21888671"/>
    <n v="32436167"/>
    <n v="69125070"/>
    <n v="15001579"/>
    <n v="25834513"/>
    <n v="17452022"/>
    <n v="16467430"/>
    <n v="44843240"/>
    <n v="300761732"/>
  </r>
  <r>
    <x v="6"/>
    <x v="4"/>
    <x v="0"/>
    <n v="0"/>
    <n v="5614171"/>
    <n v="2145"/>
    <n v="2480"/>
    <n v="0"/>
    <n v="0"/>
    <n v="0"/>
    <n v="0"/>
    <n v="638"/>
    <n v="0"/>
    <n v="0"/>
    <n v="3526292"/>
    <n v="9145726"/>
  </r>
  <r>
    <x v="6"/>
    <x v="5"/>
    <x v="0"/>
    <n v="0"/>
    <n v="0"/>
    <n v="0"/>
    <n v="0"/>
    <n v="0"/>
    <n v="0"/>
    <n v="38"/>
    <n v="0"/>
    <n v="0"/>
    <n v="0"/>
    <n v="0"/>
    <n v="0"/>
    <n v="38"/>
  </r>
  <r>
    <x v="6"/>
    <x v="6"/>
    <x v="0"/>
    <n v="0"/>
    <n v="0"/>
    <n v="0"/>
    <n v="0"/>
    <n v="0"/>
    <n v="0"/>
    <n v="0"/>
    <n v="0"/>
    <n v="0"/>
    <n v="0"/>
    <n v="0"/>
    <n v="0"/>
    <n v="0"/>
  </r>
  <r>
    <x v="6"/>
    <x v="7"/>
    <x v="0"/>
    <n v="530431"/>
    <n v="684281"/>
    <n v="558794"/>
    <n v="427664"/>
    <n v="2747731"/>
    <n v="672862"/>
    <n v="744046"/>
    <n v="435646"/>
    <n v="421474"/>
    <n v="1144745"/>
    <n v="510640"/>
    <n v="3534077"/>
    <n v="12412391"/>
  </r>
  <r>
    <x v="6"/>
    <x v="8"/>
    <x v="0"/>
    <n v="5959853"/>
    <n v="2009241"/>
    <n v="187659"/>
    <n v="5104554"/>
    <n v="3007539"/>
    <n v="3452563"/>
    <n v="1300456"/>
    <n v="3260744"/>
    <n v="89864"/>
    <n v="5502126"/>
    <n v="112756"/>
    <n v="49420"/>
    <n v="30036775"/>
  </r>
  <r>
    <x v="6"/>
    <x v="9"/>
    <x v="0"/>
    <n v="0"/>
    <n v="0"/>
    <n v="0"/>
    <n v="6408596"/>
    <n v="0"/>
    <n v="6263739"/>
    <n v="0"/>
    <n v="0"/>
    <n v="0"/>
    <n v="0"/>
    <n v="0"/>
    <n v="0"/>
    <n v="12672335"/>
  </r>
  <r>
    <x v="6"/>
    <x v="10"/>
    <x v="0"/>
    <n v="10696670"/>
    <n v="18725228"/>
    <n v="28888655"/>
    <n v="16808832"/>
    <n v="38947302"/>
    <n v="13187233"/>
    <n v="51921782"/>
    <n v="26156757"/>
    <n v="48006569"/>
    <n v="31164841"/>
    <n v="29030517"/>
    <n v="25634924"/>
    <n v="339169310"/>
  </r>
  <r>
    <x v="6"/>
    <x v="11"/>
    <x v="0"/>
    <n v="1990375"/>
    <n v="8113746"/>
    <n v="5164782"/>
    <n v="10859974"/>
    <n v="3628072"/>
    <n v="11095419"/>
    <n v="3659898"/>
    <n v="17565687"/>
    <n v="12881824"/>
    <n v="3509949"/>
    <n v="8354448"/>
    <n v="6648699"/>
    <n v="93472873"/>
  </r>
  <r>
    <x v="6"/>
    <x v="12"/>
    <x v="0"/>
    <n v="15054644"/>
    <n v="227054"/>
    <n v="351733"/>
    <n v="197096"/>
    <n v="282190"/>
    <n v="409285"/>
    <n v="300180"/>
    <n v="286740"/>
    <n v="123194"/>
    <n v="397531"/>
    <n v="314905"/>
    <n v="490131"/>
    <n v="18434683"/>
  </r>
  <r>
    <x v="6"/>
    <x v="13"/>
    <x v="0"/>
    <n v="103574310"/>
    <n v="87433225"/>
    <n v="132506912"/>
    <n v="100416131"/>
    <n v="103237626"/>
    <n v="90933601"/>
    <n v="152678314"/>
    <n v="131532055"/>
    <n v="108013098"/>
    <n v="90736374"/>
    <n v="103235622"/>
    <n v="105594920"/>
    <n v="1309892188"/>
  </r>
  <r>
    <x v="6"/>
    <x v="14"/>
    <x v="0"/>
    <n v="102059345"/>
    <n v="122071278"/>
    <n v="78624848"/>
    <n v="95666585"/>
    <n v="61095777"/>
    <n v="79405243"/>
    <n v="119533977"/>
    <n v="143760760"/>
    <n v="84343614"/>
    <n v="73893022"/>
    <n v="101212370"/>
    <n v="67169366"/>
    <n v="1128836185"/>
  </r>
  <r>
    <x v="6"/>
    <x v="15"/>
    <x v="0"/>
    <n v="341653"/>
    <n v="277298"/>
    <n v="400344"/>
    <n v="388884"/>
    <n v="526503"/>
    <n v="412175"/>
    <n v="408934"/>
    <n v="488861"/>
    <n v="785017"/>
    <n v="794267"/>
    <n v="1092861"/>
    <n v="713954"/>
    <n v="6630751"/>
  </r>
  <r>
    <x v="7"/>
    <x v="0"/>
    <x v="0"/>
    <n v="136137"/>
    <n v="101224"/>
    <n v="1123472"/>
    <n v="126331"/>
    <n v="108799"/>
    <n v="1832916"/>
    <n v="109513"/>
    <n v="76668"/>
    <n v="150081"/>
    <n v="199591"/>
    <n v="1563440"/>
    <n v="155555"/>
    <n v="5683727"/>
  </r>
  <r>
    <x v="7"/>
    <x v="1"/>
    <x v="0"/>
    <n v="75851499"/>
    <n v="38176246"/>
    <n v="68644268"/>
    <n v="90870749"/>
    <n v="269761716"/>
    <n v="179518337"/>
    <n v="179108097"/>
    <n v="189183083"/>
    <n v="185356243"/>
    <n v="168434702"/>
    <n v="259024870"/>
    <n v="128065654"/>
    <n v="1831995464"/>
  </r>
  <r>
    <x v="7"/>
    <x v="2"/>
    <x v="0"/>
    <n v="42284468"/>
    <n v="86501316"/>
    <n v="179185644"/>
    <n v="138995696"/>
    <n v="110053665"/>
    <n v="147284386"/>
    <n v="210698599"/>
    <n v="172250973"/>
    <n v="136208451"/>
    <n v="180075163"/>
    <n v="240299116"/>
    <n v="113924980"/>
    <n v="1757762457"/>
  </r>
  <r>
    <x v="7"/>
    <x v="3"/>
    <x v="0"/>
    <n v="8737688"/>
    <n v="30586261"/>
    <n v="28692217"/>
    <n v="79337997"/>
    <n v="57735866"/>
    <n v="64076886"/>
    <n v="69172018"/>
    <n v="52633021"/>
    <n v="20226718"/>
    <n v="77405511"/>
    <n v="39281417"/>
    <n v="6752140"/>
    <n v="534637740"/>
  </r>
  <r>
    <x v="7"/>
    <x v="4"/>
    <x v="0"/>
    <n v="218"/>
    <n v="0"/>
    <n v="0"/>
    <n v="0"/>
    <n v="0"/>
    <n v="13564"/>
    <n v="95418"/>
    <n v="7317876"/>
    <n v="3760923"/>
    <n v="15350"/>
    <n v="0"/>
    <n v="0"/>
    <n v="11203349"/>
  </r>
  <r>
    <x v="7"/>
    <x v="5"/>
    <x v="0"/>
    <n v="0"/>
    <n v="0"/>
    <n v="30"/>
    <n v="0"/>
    <n v="0"/>
    <n v="94340"/>
    <n v="342842"/>
    <n v="0"/>
    <n v="0"/>
    <n v="0"/>
    <n v="68407"/>
    <n v="160548"/>
    <n v="666167"/>
  </r>
  <r>
    <x v="7"/>
    <x v="6"/>
    <x v="0"/>
    <n v="0"/>
    <n v="0"/>
    <n v="0"/>
    <n v="0"/>
    <n v="0"/>
    <n v="0"/>
    <n v="0"/>
    <n v="0"/>
    <n v="0"/>
    <n v="0"/>
    <n v="0"/>
    <n v="0"/>
    <n v="0"/>
  </r>
  <r>
    <x v="7"/>
    <x v="7"/>
    <x v="0"/>
    <n v="892358"/>
    <n v="629756"/>
    <n v="662204"/>
    <n v="1029978"/>
    <n v="681406"/>
    <n v="939474"/>
    <n v="986035"/>
    <n v="866240"/>
    <n v="915212"/>
    <n v="933578"/>
    <n v="795633"/>
    <n v="1224001"/>
    <n v="10555875"/>
  </r>
  <r>
    <x v="7"/>
    <x v="8"/>
    <x v="0"/>
    <n v="7031364"/>
    <n v="4064301"/>
    <n v="7222215"/>
    <n v="93269"/>
    <n v="79022"/>
    <n v="3083217"/>
    <n v="3580189"/>
    <n v="172034"/>
    <n v="3420269"/>
    <n v="4292090"/>
    <n v="2246947"/>
    <n v="1428886"/>
    <n v="36713803"/>
  </r>
  <r>
    <x v="7"/>
    <x v="9"/>
    <x v="0"/>
    <n v="0"/>
    <n v="0"/>
    <n v="0"/>
    <n v="0"/>
    <n v="0"/>
    <n v="7302573"/>
    <n v="4836960"/>
    <n v="0"/>
    <n v="0"/>
    <n v="0"/>
    <n v="0"/>
    <n v="0"/>
    <n v="12139533"/>
  </r>
  <r>
    <x v="7"/>
    <x v="10"/>
    <x v="0"/>
    <n v="43817084"/>
    <n v="24985962"/>
    <n v="57623027"/>
    <n v="38925616"/>
    <n v="51349974"/>
    <n v="34413754"/>
    <n v="41078230"/>
    <n v="35184402"/>
    <n v="29441025"/>
    <n v="19805821"/>
    <n v="48302498"/>
    <n v="29213060"/>
    <n v="454140453"/>
  </r>
  <r>
    <x v="7"/>
    <x v="11"/>
    <x v="0"/>
    <n v="4219391"/>
    <n v="3031618"/>
    <n v="7103032"/>
    <n v="9870022"/>
    <n v="7125710"/>
    <n v="5527946"/>
    <n v="3630922"/>
    <n v="9403908"/>
    <n v="4361476"/>
    <n v="5037143"/>
    <n v="4364357"/>
    <n v="4518245"/>
    <n v="68193770"/>
  </r>
  <r>
    <x v="7"/>
    <x v="12"/>
    <x v="0"/>
    <n v="464891"/>
    <n v="21017663"/>
    <n v="9807868"/>
    <n v="282979"/>
    <n v="376740"/>
    <n v="292365"/>
    <n v="292638"/>
    <n v="688736"/>
    <n v="317207"/>
    <n v="308810"/>
    <n v="2220587"/>
    <n v="376378"/>
    <n v="36446862"/>
  </r>
  <r>
    <x v="7"/>
    <x v="13"/>
    <x v="0"/>
    <n v="91597379"/>
    <n v="95712476"/>
    <n v="232463548"/>
    <n v="116537161"/>
    <n v="123726714"/>
    <n v="124080097"/>
    <n v="157700617"/>
    <n v="148675321"/>
    <n v="134409496"/>
    <n v="141578383"/>
    <n v="140221373"/>
    <n v="156445338"/>
    <n v="1663147903"/>
  </r>
  <r>
    <x v="7"/>
    <x v="14"/>
    <x v="0"/>
    <n v="97142885"/>
    <n v="87198700"/>
    <n v="88327747"/>
    <n v="104576560"/>
    <n v="99720342"/>
    <n v="103992824"/>
    <n v="75846570"/>
    <n v="154667565"/>
    <n v="96246297"/>
    <n v="110345036"/>
    <n v="121213614"/>
    <n v="112856196"/>
    <n v="1252134336"/>
  </r>
  <r>
    <x v="7"/>
    <x v="15"/>
    <x v="0"/>
    <n v="447757"/>
    <n v="544089"/>
    <n v="624776"/>
    <n v="418208"/>
    <n v="278506"/>
    <n v="698419"/>
    <n v="402360"/>
    <n v="736856"/>
    <n v="672786"/>
    <n v="684882"/>
    <n v="885039"/>
    <n v="680310"/>
    <n v="7073988"/>
  </r>
  <r>
    <x v="8"/>
    <x v="0"/>
    <x v="0"/>
    <n v="267341"/>
    <n v="26553"/>
    <n v="294374"/>
    <n v="271513"/>
    <n v="2383665"/>
    <n v="172221"/>
    <n v="353766"/>
    <n v="518156"/>
    <n v="615205"/>
    <n v="393611"/>
    <n v="184135"/>
    <n v="933009"/>
    <n v="6413549"/>
  </r>
  <r>
    <x v="8"/>
    <x v="1"/>
    <x v="0"/>
    <n v="129010461"/>
    <n v="181642778"/>
    <n v="56997181"/>
    <n v="79890412"/>
    <n v="168085884"/>
    <n v="207147862"/>
    <n v="147640048"/>
    <n v="381901588"/>
    <n v="128260873"/>
    <n v="97347682"/>
    <n v="19195939"/>
    <n v="49736035"/>
    <n v="1646856743"/>
  </r>
  <r>
    <x v="8"/>
    <x v="2"/>
    <x v="0"/>
    <n v="290709321"/>
    <n v="120573746"/>
    <n v="161289745"/>
    <n v="381410844"/>
    <n v="262617900"/>
    <n v="244252266"/>
    <n v="410439255"/>
    <n v="123862856"/>
    <n v="146213702"/>
    <n v="124280095"/>
    <n v="55342642"/>
    <n v="149556314"/>
    <n v="2470548686"/>
  </r>
  <r>
    <x v="8"/>
    <x v="3"/>
    <x v="0"/>
    <n v="58888643"/>
    <n v="17806643"/>
    <n v="18290788"/>
    <n v="27499108"/>
    <n v="38421176"/>
    <n v="64103133"/>
    <n v="61012846"/>
    <n v="34546058"/>
    <n v="2261784"/>
    <n v="29534700"/>
    <n v="24133206"/>
    <n v="117443877"/>
    <n v="493941962"/>
  </r>
  <r>
    <x v="8"/>
    <x v="4"/>
    <x v="0"/>
    <n v="0"/>
    <n v="3148"/>
    <n v="111"/>
    <n v="30084"/>
    <n v="65216"/>
    <n v="51027"/>
    <n v="4567226"/>
    <n v="132850"/>
    <n v="18781"/>
    <n v="3200"/>
    <n v="0"/>
    <n v="0"/>
    <n v="4871643"/>
  </r>
  <r>
    <x v="8"/>
    <x v="5"/>
    <x v="0"/>
    <n v="89101"/>
    <n v="748687"/>
    <n v="1711449"/>
    <n v="7181417"/>
    <n v="938509"/>
    <n v="1344915"/>
    <n v="1532441"/>
    <n v="6354974"/>
    <n v="785854"/>
    <n v="5688406"/>
    <n v="0"/>
    <n v="0"/>
    <n v="26375753"/>
  </r>
  <r>
    <x v="8"/>
    <x v="6"/>
    <x v="0"/>
    <n v="0"/>
    <n v="0"/>
    <n v="0"/>
    <n v="0"/>
    <n v="0"/>
    <n v="0"/>
    <n v="0"/>
    <n v="0"/>
    <n v="0"/>
    <n v="0"/>
    <n v="0"/>
    <n v="0"/>
    <n v="0"/>
  </r>
  <r>
    <x v="8"/>
    <x v="7"/>
    <x v="0"/>
    <n v="1044893"/>
    <n v="1687518"/>
    <n v="773894"/>
    <n v="464074"/>
    <n v="691461"/>
    <n v="725220"/>
    <n v="1046586"/>
    <n v="683665"/>
    <n v="1749215"/>
    <n v="977529"/>
    <n v="308488"/>
    <n v="1707004"/>
    <n v="11859547"/>
  </r>
  <r>
    <x v="8"/>
    <x v="8"/>
    <x v="0"/>
    <n v="162959"/>
    <n v="2696433"/>
    <n v="3184919"/>
    <n v="7434650"/>
    <n v="4534808"/>
    <n v="7981048"/>
    <n v="7296802"/>
    <n v="3133571"/>
    <n v="223536"/>
    <n v="15876687"/>
    <n v="122408"/>
    <n v="13220432"/>
    <n v="65868253"/>
  </r>
  <r>
    <x v="8"/>
    <x v="9"/>
    <x v="0"/>
    <n v="6062519"/>
    <n v="0"/>
    <n v="0"/>
    <n v="0"/>
    <n v="0"/>
    <n v="0"/>
    <n v="1925517"/>
    <n v="0"/>
    <n v="11957805"/>
    <n v="0"/>
    <n v="0"/>
    <n v="9044898"/>
    <n v="28990739"/>
  </r>
  <r>
    <x v="8"/>
    <x v="10"/>
    <x v="0"/>
    <n v="37450591"/>
    <n v="32424691"/>
    <n v="31244139"/>
    <n v="40834034"/>
    <n v="45015737"/>
    <n v="11418184"/>
    <n v="51078318"/>
    <n v="58353544"/>
    <n v="39114311"/>
    <n v="34165037"/>
    <n v="14836997"/>
    <n v="22431672"/>
    <n v="418367255"/>
  </r>
  <r>
    <x v="8"/>
    <x v="11"/>
    <x v="0"/>
    <n v="4307166"/>
    <n v="5200973"/>
    <n v="4888563"/>
    <n v="5205167"/>
    <n v="5761588"/>
    <n v="6570036"/>
    <n v="7921132"/>
    <n v="5427240"/>
    <n v="8447889"/>
    <n v="7198581"/>
    <n v="5333822"/>
    <n v="4597009"/>
    <n v="70859166"/>
  </r>
  <r>
    <x v="8"/>
    <x v="12"/>
    <x v="0"/>
    <n v="540168"/>
    <n v="266018"/>
    <n v="306826"/>
    <n v="409437"/>
    <n v="432312"/>
    <n v="576420"/>
    <n v="669810"/>
    <n v="372995"/>
    <n v="525053"/>
    <n v="405648"/>
    <n v="312555"/>
    <n v="338699"/>
    <n v="5155941"/>
  </r>
  <r>
    <x v="8"/>
    <x v="13"/>
    <x v="0"/>
    <n v="192434036"/>
    <n v="164334896"/>
    <n v="147837889"/>
    <n v="182569109"/>
    <n v="219017010"/>
    <n v="274473563"/>
    <n v="300692587"/>
    <n v="283148926"/>
    <n v="346250554"/>
    <n v="305095728"/>
    <n v="200363226"/>
    <n v="90693178"/>
    <n v="2706910702"/>
  </r>
  <r>
    <x v="8"/>
    <x v="14"/>
    <x v="0"/>
    <n v="150437093"/>
    <n v="171077114"/>
    <n v="136262853"/>
    <n v="125366895"/>
    <n v="224902269"/>
    <n v="194434799"/>
    <n v="126298894"/>
    <n v="179182440"/>
    <n v="178503742"/>
    <n v="172299684"/>
    <n v="95080688"/>
    <n v="145549748"/>
    <n v="1899396219"/>
  </r>
  <r>
    <x v="8"/>
    <x v="15"/>
    <x v="0"/>
    <n v="885940"/>
    <n v="1636248"/>
    <n v="1353552"/>
    <n v="1138359"/>
    <n v="1788017"/>
    <n v="1655012"/>
    <n v="2328323"/>
    <n v="1962579"/>
    <n v="1146123"/>
    <n v="974857"/>
    <n v="794956"/>
    <n v="1068565"/>
    <n v="16732531"/>
  </r>
  <r>
    <x v="9"/>
    <x v="0"/>
    <x v="0"/>
    <n v="80211"/>
    <n v="122678"/>
    <n v="101309"/>
    <n v="95536"/>
    <n v="145377"/>
    <n v="1660791"/>
    <n v="105257"/>
    <n v="350185"/>
    <n v="472819"/>
    <n v="132205"/>
    <n v="288196"/>
    <n v="391853"/>
    <n v="3946417"/>
  </r>
  <r>
    <x v="9"/>
    <x v="1"/>
    <x v="0"/>
    <n v="20081469"/>
    <n v="37609940"/>
    <n v="28787903"/>
    <n v="31092624"/>
    <n v="95232241"/>
    <n v="85235288"/>
    <n v="146628202"/>
    <n v="137726882"/>
    <n v="143709359"/>
    <n v="71608867"/>
    <n v="77325259"/>
    <n v="89747801"/>
    <n v="964785835"/>
  </r>
  <r>
    <x v="9"/>
    <x v="2"/>
    <x v="0"/>
    <n v="29733892"/>
    <n v="87225686"/>
    <n v="56477224"/>
    <n v="96269430"/>
    <n v="116305224"/>
    <n v="46412238"/>
    <n v="209668201"/>
    <n v="135730864"/>
    <n v="123350486"/>
    <n v="217477676"/>
    <n v="180198121"/>
    <n v="163733449"/>
    <n v="1462582491"/>
  </r>
  <r>
    <x v="9"/>
    <x v="3"/>
    <x v="0"/>
    <n v="13856164"/>
    <n v="86266901"/>
    <n v="11187329"/>
    <n v="926576"/>
    <n v="63875932"/>
    <n v="45366652"/>
    <n v="67845773"/>
    <n v="34068073"/>
    <n v="38451721"/>
    <n v="27988318"/>
    <n v="42213337"/>
    <n v="111936066"/>
    <n v="543982842"/>
  </r>
  <r>
    <x v="9"/>
    <x v="4"/>
    <x v="0"/>
    <n v="0"/>
    <n v="76"/>
    <n v="51"/>
    <n v="1200"/>
    <n v="8086"/>
    <n v="0"/>
    <n v="2904821"/>
    <n v="2373486"/>
    <n v="1268462"/>
    <n v="26"/>
    <n v="26"/>
    <n v="2060166"/>
    <n v="8616400"/>
  </r>
  <r>
    <x v="9"/>
    <x v="5"/>
    <x v="0"/>
    <n v="1964156"/>
    <n v="54372"/>
    <n v="101309"/>
    <n v="2094575"/>
    <n v="406772"/>
    <n v="2147385"/>
    <n v="151526"/>
    <n v="950518"/>
    <n v="1903138"/>
    <n v="657060"/>
    <n v="1079166"/>
    <n v="1393571"/>
    <n v="12903548"/>
  </r>
  <r>
    <x v="9"/>
    <x v="6"/>
    <x v="0"/>
    <n v="0"/>
    <n v="0"/>
    <n v="0"/>
    <n v="0"/>
    <n v="0"/>
    <n v="0"/>
    <n v="0"/>
    <n v="0"/>
    <n v="0"/>
    <n v="0"/>
    <n v="0"/>
    <n v="0"/>
    <n v="0"/>
  </r>
  <r>
    <x v="9"/>
    <x v="7"/>
    <x v="0"/>
    <n v="176051"/>
    <n v="342419"/>
    <n v="438874"/>
    <n v="2549073"/>
    <n v="687149"/>
    <n v="488651"/>
    <n v="579432"/>
    <n v="407611"/>
    <n v="1314611"/>
    <n v="368583"/>
    <n v="541719"/>
    <n v="484329"/>
    <n v="8378502"/>
  </r>
  <r>
    <x v="9"/>
    <x v="8"/>
    <x v="0"/>
    <n v="245838"/>
    <n v="13352217"/>
    <n v="169231"/>
    <n v="505390"/>
    <n v="14474542"/>
    <n v="139133"/>
    <n v="146913"/>
    <n v="10335993"/>
    <n v="7030446"/>
    <n v="3120387"/>
    <n v="151795"/>
    <n v="2819388"/>
    <n v="52491273"/>
  </r>
  <r>
    <x v="9"/>
    <x v="9"/>
    <x v="0"/>
    <n v="5743713"/>
    <n v="0"/>
    <n v="0"/>
    <n v="0"/>
    <n v="0"/>
    <n v="0"/>
    <n v="0"/>
    <n v="187"/>
    <n v="0"/>
    <n v="0"/>
    <n v="0"/>
    <n v="0"/>
    <n v="5743900"/>
  </r>
  <r>
    <x v="9"/>
    <x v="10"/>
    <x v="0"/>
    <n v="6924093"/>
    <n v="10099812"/>
    <n v="6165278"/>
    <n v="16923311"/>
    <n v="10782260"/>
    <n v="10079422"/>
    <n v="16814822"/>
    <n v="39523464"/>
    <n v="21560139"/>
    <n v="35872123"/>
    <n v="24982423"/>
    <n v="25058573"/>
    <n v="224785720"/>
  </r>
  <r>
    <x v="9"/>
    <x v="11"/>
    <x v="0"/>
    <n v="3724726"/>
    <n v="3508144"/>
    <n v="2814409"/>
    <n v="5426034"/>
    <n v="4094479"/>
    <n v="10260032"/>
    <n v="8174379"/>
    <n v="5753559"/>
    <n v="4736770"/>
    <n v="6333606"/>
    <n v="6079874"/>
    <n v="5209921"/>
    <n v="66115933"/>
  </r>
  <r>
    <x v="9"/>
    <x v="12"/>
    <x v="0"/>
    <n v="226375"/>
    <n v="163635"/>
    <n v="350503"/>
    <n v="366924"/>
    <n v="391352"/>
    <n v="175080"/>
    <n v="251028"/>
    <n v="344821"/>
    <n v="312984"/>
    <n v="995927"/>
    <n v="477237"/>
    <n v="605402"/>
    <n v="4661268"/>
  </r>
  <r>
    <x v="9"/>
    <x v="13"/>
    <x v="0"/>
    <n v="86324031"/>
    <n v="77795994"/>
    <n v="109228422"/>
    <n v="93078660"/>
    <n v="122426185"/>
    <n v="144354925"/>
    <n v="152685589"/>
    <n v="162262173"/>
    <n v="159409950"/>
    <n v="150885644"/>
    <n v="145975932"/>
    <n v="156792836"/>
    <n v="1561220341"/>
  </r>
  <r>
    <x v="9"/>
    <x v="14"/>
    <x v="0"/>
    <n v="103568488"/>
    <n v="57469708"/>
    <n v="90525433"/>
    <n v="103758208"/>
    <n v="64112861"/>
    <n v="63709356"/>
    <n v="77776618"/>
    <n v="68075332"/>
    <n v="126845297"/>
    <n v="82844678"/>
    <n v="97553123"/>
    <n v="113570478"/>
    <n v="1049809580"/>
  </r>
  <r>
    <x v="9"/>
    <x v="15"/>
    <x v="0"/>
    <n v="670118"/>
    <n v="969844"/>
    <n v="1514597"/>
    <n v="1026995"/>
    <n v="1855843"/>
    <n v="2135218"/>
    <n v="2944418"/>
    <n v="3402835"/>
    <n v="4483650"/>
    <n v="3307867"/>
    <n v="3029908"/>
    <n v="2901774"/>
    <n v="28243067"/>
  </r>
  <r>
    <x v="10"/>
    <x v="0"/>
    <x v="0"/>
    <n v="200391"/>
    <n v="335024"/>
    <n v="1098194"/>
    <n v="1556197"/>
    <n v="398261"/>
    <n v="568353"/>
    <n v="374643"/>
    <n v="637998"/>
    <n v="799528"/>
    <n v="568989"/>
    <n v="432584"/>
    <n v="956765"/>
    <n v="7926927"/>
  </r>
  <r>
    <x v="10"/>
    <x v="1"/>
    <x v="0"/>
    <n v="9415187"/>
    <n v="4133052"/>
    <n v="12438298"/>
    <n v="5749117"/>
    <n v="6656210"/>
    <n v="30955253"/>
    <n v="63067192"/>
    <n v="48736997"/>
    <n v="48217856"/>
    <n v="86021871"/>
    <n v="25982260"/>
    <n v="24239709"/>
    <n v="365613002"/>
  </r>
  <r>
    <x v="10"/>
    <x v="2"/>
    <x v="0"/>
    <n v="304045329"/>
    <n v="233881285"/>
    <n v="135652517"/>
    <n v="113751507"/>
    <n v="228481047"/>
    <n v="192000426"/>
    <n v="144633933"/>
    <n v="222378604"/>
    <n v="174802444"/>
    <n v="121984831"/>
    <n v="150964249"/>
    <n v="171447429"/>
    <n v="2194023601"/>
  </r>
  <r>
    <x v="10"/>
    <x v="3"/>
    <x v="0"/>
    <n v="22909912"/>
    <n v="52248817"/>
    <n v="35906259"/>
    <n v="61728182"/>
    <n v="75076704"/>
    <n v="4531423"/>
    <n v="41091688"/>
    <n v="34460637"/>
    <n v="3545226"/>
    <n v="5787228"/>
    <n v="5493485"/>
    <n v="40710425"/>
    <n v="383489986"/>
  </r>
  <r>
    <x v="10"/>
    <x v="4"/>
    <x v="0"/>
    <n v="0"/>
    <n v="0"/>
    <n v="0"/>
    <n v="188"/>
    <n v="40885"/>
    <n v="99467"/>
    <n v="199435"/>
    <n v="292881"/>
    <n v="1762915"/>
    <n v="120417"/>
    <n v="180791"/>
    <n v="274999"/>
    <n v="2971978"/>
  </r>
  <r>
    <x v="10"/>
    <x v="5"/>
    <x v="0"/>
    <n v="2522089"/>
    <n v="799669"/>
    <n v="2211113"/>
    <n v="979512"/>
    <n v="3588375"/>
    <n v="179080"/>
    <n v="133790"/>
    <n v="5392155"/>
    <n v="759650"/>
    <n v="213045"/>
    <n v="2108287"/>
    <n v="4739608"/>
    <n v="23626373"/>
  </r>
  <r>
    <x v="10"/>
    <x v="6"/>
    <x v="0"/>
    <n v="0"/>
    <n v="0"/>
    <n v="0"/>
    <n v="0"/>
    <n v="0"/>
    <n v="0"/>
    <n v="0"/>
    <n v="0"/>
    <n v="0"/>
    <n v="0"/>
    <n v="0"/>
    <n v="0"/>
    <n v="0"/>
  </r>
  <r>
    <x v="10"/>
    <x v="7"/>
    <x v="0"/>
    <n v="4616472"/>
    <n v="707242"/>
    <n v="1198496"/>
    <n v="476242"/>
    <n v="356811"/>
    <n v="458359"/>
    <n v="502012"/>
    <n v="477429"/>
    <n v="86450"/>
    <n v="168434"/>
    <n v="345623"/>
    <n v="156967"/>
    <n v="9550537"/>
  </r>
  <r>
    <x v="10"/>
    <x v="8"/>
    <x v="0"/>
    <n v="3446799"/>
    <n v="186103"/>
    <n v="7890463"/>
    <n v="414634"/>
    <n v="8556809"/>
    <n v="331420"/>
    <n v="390926"/>
    <n v="8601430"/>
    <n v="8715278"/>
    <n v="6468879"/>
    <n v="7571429"/>
    <n v="432382"/>
    <n v="53006552"/>
  </r>
  <r>
    <x v="10"/>
    <x v="9"/>
    <x v="0"/>
    <n v="0"/>
    <n v="0"/>
    <n v="0"/>
    <n v="0"/>
    <n v="0"/>
    <n v="0"/>
    <n v="0"/>
    <n v="0"/>
    <n v="0"/>
    <n v="0"/>
    <n v="0"/>
    <n v="0"/>
    <n v="0"/>
  </r>
  <r>
    <x v="10"/>
    <x v="10"/>
    <x v="0"/>
    <n v="35819345"/>
    <n v="13467542"/>
    <n v="21088291"/>
    <n v="31087465"/>
    <n v="32696774"/>
    <n v="19988375"/>
    <n v="14645296"/>
    <n v="35120719"/>
    <n v="34900659"/>
    <n v="16360483"/>
    <n v="32319478"/>
    <n v="28868682"/>
    <n v="316363109"/>
  </r>
  <r>
    <x v="10"/>
    <x v="11"/>
    <x v="0"/>
    <n v="4530930"/>
    <n v="4460642"/>
    <n v="7855670"/>
    <n v="5749812"/>
    <n v="10009096"/>
    <n v="6585801"/>
    <n v="7709289"/>
    <n v="5694628"/>
    <n v="6629993"/>
    <n v="7120673"/>
    <n v="7871914"/>
    <n v="7257505"/>
    <n v="81475953"/>
  </r>
  <r>
    <x v="10"/>
    <x v="12"/>
    <x v="0"/>
    <n v="372775"/>
    <n v="240222"/>
    <n v="472122"/>
    <n v="530777"/>
    <n v="535204"/>
    <n v="399543"/>
    <n v="697701"/>
    <n v="524944"/>
    <n v="490356"/>
    <n v="279454"/>
    <n v="342877"/>
    <n v="279294"/>
    <n v="5165269"/>
  </r>
  <r>
    <x v="10"/>
    <x v="13"/>
    <x v="0"/>
    <n v="160354346"/>
    <n v="149773049"/>
    <n v="171748389"/>
    <n v="161805205"/>
    <n v="177019677"/>
    <n v="191026799"/>
    <n v="160936571"/>
    <n v="199748867"/>
    <n v="167478243"/>
    <n v="180746983"/>
    <n v="170881636"/>
    <n v="152538153"/>
    <n v="2044057918"/>
  </r>
  <r>
    <x v="10"/>
    <x v="14"/>
    <x v="0"/>
    <n v="125243713"/>
    <n v="99275671"/>
    <n v="155782819"/>
    <n v="72606855"/>
    <n v="92097210"/>
    <n v="127821090"/>
    <n v="125793586"/>
    <n v="158686233"/>
    <n v="126186944"/>
    <n v="83666926"/>
    <n v="98638084"/>
    <n v="259985852"/>
    <n v="1525784983"/>
  </r>
  <r>
    <x v="10"/>
    <x v="15"/>
    <x v="0"/>
    <n v="3000176"/>
    <n v="3272962"/>
    <n v="3590669"/>
    <n v="3412042"/>
    <n v="3196210"/>
    <n v="3072051"/>
    <n v="4350207"/>
    <n v="3882117"/>
    <n v="3660797"/>
    <n v="3518160"/>
    <n v="3891874"/>
    <n v="3517750"/>
    <n v="42365015"/>
  </r>
  <r>
    <x v="11"/>
    <x v="0"/>
    <x v="0"/>
    <n v="2253869"/>
    <n v="835277"/>
    <n v="1042517"/>
    <n v="830281"/>
    <n v="1096796"/>
    <n v="1146179"/>
    <n v="1132763"/>
    <n v="1585603"/>
    <n v="1380940"/>
    <n v="970434"/>
    <n v="702560"/>
    <n v="719538"/>
    <n v="13696757"/>
  </r>
  <r>
    <x v="11"/>
    <x v="1"/>
    <x v="0"/>
    <n v="11241183"/>
    <n v="66830495"/>
    <n v="27342857"/>
    <n v="10965480"/>
    <n v="5185436"/>
    <n v="2731270"/>
    <n v="11343907"/>
    <n v="62195694"/>
    <n v="833196"/>
    <n v="2746"/>
    <n v="2972506"/>
    <n v="2113776"/>
    <n v="203758546"/>
  </r>
  <r>
    <x v="11"/>
    <x v="2"/>
    <x v="0"/>
    <n v="250012778"/>
    <n v="237579435"/>
    <n v="334103911"/>
    <n v="227291733"/>
    <n v="310798609"/>
    <n v="460469013"/>
    <n v="264970829"/>
    <n v="324107698"/>
    <n v="87063421"/>
    <n v="258772126"/>
    <n v="233376447"/>
    <n v="310742151"/>
    <n v="3299288151"/>
  </r>
  <r>
    <x v="11"/>
    <x v="3"/>
    <x v="0"/>
    <n v="43512710"/>
    <n v="34051848"/>
    <n v="88845067"/>
    <n v="28452471"/>
    <n v="46163491"/>
    <n v="68597970"/>
    <n v="62899728"/>
    <n v="35138636"/>
    <n v="39573033"/>
    <n v="4467635"/>
    <n v="9519525"/>
    <n v="12234129"/>
    <n v="473456243"/>
  </r>
  <r>
    <x v="11"/>
    <x v="4"/>
    <x v="0"/>
    <n v="120958"/>
    <n v="104402"/>
    <n v="226760"/>
    <n v="160197"/>
    <n v="168174"/>
    <n v="3013272"/>
    <n v="3092797"/>
    <n v="9011281"/>
    <n v="8490498"/>
    <n v="3104612"/>
    <n v="0"/>
    <n v="39553"/>
    <n v="27532504"/>
  </r>
  <r>
    <x v="11"/>
    <x v="5"/>
    <x v="0"/>
    <n v="3854575"/>
    <n v="610423"/>
    <n v="736977"/>
    <n v="332532"/>
    <n v="459940"/>
    <n v="304921"/>
    <n v="3660972"/>
    <n v="2056466"/>
    <n v="1119385"/>
    <n v="1114700"/>
    <n v="4700951"/>
    <n v="2151265"/>
    <n v="21103107"/>
  </r>
  <r>
    <x v="11"/>
    <x v="6"/>
    <x v="0"/>
    <n v="0"/>
    <n v="0"/>
    <n v="0"/>
    <n v="0"/>
    <n v="0"/>
    <n v="0"/>
    <n v="0"/>
    <n v="0"/>
    <n v="0"/>
    <n v="0"/>
    <n v="0"/>
    <n v="0"/>
    <n v="0"/>
  </r>
  <r>
    <x v="11"/>
    <x v="7"/>
    <x v="0"/>
    <n v="399266"/>
    <n v="518997"/>
    <n v="796264"/>
    <n v="990710"/>
    <n v="673089"/>
    <n v="947545"/>
    <n v="651835"/>
    <n v="667323"/>
    <n v="543464"/>
    <n v="397282"/>
    <n v="360476"/>
    <n v="2366946"/>
    <n v="9313197"/>
  </r>
  <r>
    <x v="11"/>
    <x v="8"/>
    <x v="0"/>
    <n v="14391011"/>
    <n v="6057858"/>
    <n v="9956013"/>
    <n v="6391190"/>
    <n v="10157371"/>
    <n v="539732"/>
    <n v="22311265"/>
    <n v="8394660"/>
    <n v="19802084"/>
    <n v="16937344"/>
    <n v="204652"/>
    <n v="23483355"/>
    <n v="138626535"/>
  </r>
  <r>
    <x v="11"/>
    <x v="9"/>
    <x v="0"/>
    <n v="0"/>
    <n v="0"/>
    <n v="0"/>
    <n v="15109"/>
    <n v="0"/>
    <n v="0"/>
    <n v="0"/>
    <n v="0"/>
    <n v="0"/>
    <n v="0"/>
    <n v="0"/>
    <n v="0"/>
    <n v="15109"/>
  </r>
  <r>
    <x v="11"/>
    <x v="10"/>
    <x v="0"/>
    <n v="25967642"/>
    <n v="31225620"/>
    <n v="18887457"/>
    <n v="27960324"/>
    <n v="14582717"/>
    <n v="31434068"/>
    <n v="30424879"/>
    <n v="36234844"/>
    <n v="19585979"/>
    <n v="24161468"/>
    <n v="18832629"/>
    <n v="18313516"/>
    <n v="297611143"/>
  </r>
  <r>
    <x v="11"/>
    <x v="11"/>
    <x v="0"/>
    <n v="6452383"/>
    <n v="5820964"/>
    <n v="6314248"/>
    <n v="7244714"/>
    <n v="7004315"/>
    <n v="6702395"/>
    <n v="8917043"/>
    <n v="8705350"/>
    <n v="13136006"/>
    <n v="8057335"/>
    <n v="7335104"/>
    <n v="16548383"/>
    <n v="102238240"/>
  </r>
  <r>
    <x v="11"/>
    <x v="12"/>
    <x v="0"/>
    <n v="269375"/>
    <n v="328003"/>
    <n v="475235"/>
    <n v="697817"/>
    <n v="540404"/>
    <n v="258007"/>
    <n v="615302"/>
    <n v="500163"/>
    <n v="357976"/>
    <n v="410713"/>
    <n v="411093"/>
    <n v="344245"/>
    <n v="5208333"/>
  </r>
  <r>
    <x v="11"/>
    <x v="13"/>
    <x v="0"/>
    <n v="150178155"/>
    <n v="170379611"/>
    <n v="226182943"/>
    <n v="229040461"/>
    <n v="228966296"/>
    <n v="222793068"/>
    <n v="208361196"/>
    <n v="262949522"/>
    <n v="192777653"/>
    <n v="235792822"/>
    <n v="197180545"/>
    <n v="205740618"/>
    <n v="2530342890"/>
  </r>
  <r>
    <x v="11"/>
    <x v="14"/>
    <x v="0"/>
    <n v="92298333"/>
    <n v="240753528"/>
    <n v="118024892"/>
    <n v="230258881"/>
    <n v="249129214"/>
    <n v="199889807"/>
    <n v="216815124"/>
    <n v="206683105"/>
    <n v="217590843"/>
    <n v="155727911"/>
    <n v="227326365"/>
    <n v="143362702"/>
    <n v="2297860705"/>
  </r>
  <r>
    <x v="11"/>
    <x v="15"/>
    <x v="0"/>
    <n v="3840604"/>
    <n v="3858875"/>
    <n v="6104386"/>
    <n v="3986817"/>
    <n v="4680925"/>
    <n v="5059001"/>
    <n v="6133303"/>
    <n v="5279312"/>
    <n v="4668744"/>
    <n v="4408473"/>
    <n v="5846261"/>
    <n v="5971960"/>
    <n v="59838661"/>
  </r>
  <r>
    <x v="12"/>
    <x v="0"/>
    <x v="0"/>
    <n v="580893"/>
    <n v="778290"/>
    <n v="948074"/>
    <n v="308031"/>
    <n v="589073"/>
    <n v="231227"/>
    <n v="512769"/>
    <n v="806935"/>
    <n v="1075115"/>
    <n v="1078868"/>
    <n v="903901"/>
    <n v="1024785"/>
    <n v="8837961"/>
  </r>
  <r>
    <x v="12"/>
    <x v="1"/>
    <x v="0"/>
    <n v="1064281"/>
    <n v="11444895"/>
    <n v="8328710"/>
    <n v="8918991"/>
    <n v="16798035"/>
    <n v="1719590"/>
    <n v="11291074"/>
    <n v="7694598"/>
    <n v="10043492"/>
    <n v="9321008"/>
    <n v="3228675"/>
    <n v="2786604"/>
    <n v="92639953"/>
  </r>
  <r>
    <x v="12"/>
    <x v="2"/>
    <x v="0"/>
    <n v="352357732"/>
    <n v="466034917"/>
    <n v="480315124"/>
    <n v="446009139"/>
    <n v="496504238"/>
    <n v="322277283"/>
    <n v="395326573"/>
    <n v="339111255"/>
    <n v="323186515"/>
    <n v="332893233"/>
    <n v="410568534"/>
    <n v="408297445"/>
    <n v="4772881988"/>
  </r>
  <r>
    <x v="12"/>
    <x v="3"/>
    <x v="0"/>
    <n v="20448369"/>
    <n v="46279028"/>
    <n v="6926469"/>
    <n v="6293352"/>
    <n v="44983710"/>
    <n v="27756001"/>
    <n v="23259178"/>
    <n v="48693397"/>
    <n v="2581487"/>
    <n v="3580206"/>
    <n v="32562339"/>
    <n v="2788549"/>
    <n v="266152085"/>
  </r>
  <r>
    <x v="12"/>
    <x v="4"/>
    <x v="0"/>
    <n v="0"/>
    <n v="2483258"/>
    <n v="1907590"/>
    <n v="2838830"/>
    <n v="75817"/>
    <n v="2862508"/>
    <n v="2639190"/>
    <n v="5341744"/>
    <n v="1156"/>
    <n v="41353"/>
    <n v="0"/>
    <n v="0"/>
    <n v="18191446"/>
  </r>
  <r>
    <x v="12"/>
    <x v="5"/>
    <x v="0"/>
    <n v="9025902"/>
    <n v="1709675"/>
    <n v="461303"/>
    <n v="1922181"/>
    <n v="3321706"/>
    <n v="1653445"/>
    <n v="2123442"/>
    <n v="1482566"/>
    <n v="2008361"/>
    <n v="1599266"/>
    <n v="528194"/>
    <n v="1120768"/>
    <n v="26956809"/>
  </r>
  <r>
    <x v="12"/>
    <x v="6"/>
    <x v="0"/>
    <n v="0"/>
    <n v="0"/>
    <n v="0"/>
    <n v="0"/>
    <n v="0"/>
    <n v="0"/>
    <n v="0"/>
    <n v="0"/>
    <n v="0"/>
    <n v="0"/>
    <n v="0"/>
    <n v="0"/>
    <n v="0"/>
  </r>
  <r>
    <x v="12"/>
    <x v="7"/>
    <x v="0"/>
    <n v="265502"/>
    <n v="345878"/>
    <n v="5142447"/>
    <n v="565810"/>
    <n v="288392"/>
    <n v="541362"/>
    <n v="414086"/>
    <n v="310695"/>
    <n v="313655"/>
    <n v="394100"/>
    <n v="318177"/>
    <n v="291328"/>
    <n v="9191432"/>
  </r>
  <r>
    <x v="12"/>
    <x v="8"/>
    <x v="0"/>
    <n v="21590318"/>
    <n v="15750598"/>
    <n v="7458639"/>
    <n v="808204"/>
    <n v="21101463"/>
    <n v="14647825"/>
    <n v="423514"/>
    <n v="8817601"/>
    <n v="5450313"/>
    <n v="553013"/>
    <n v="10686123"/>
    <n v="18988172"/>
    <n v="126275783"/>
  </r>
  <r>
    <x v="12"/>
    <x v="9"/>
    <x v="0"/>
    <n v="0"/>
    <n v="0"/>
    <n v="0"/>
    <n v="0"/>
    <n v="0"/>
    <n v="0"/>
    <n v="0"/>
    <n v="0"/>
    <n v="0"/>
    <n v="0"/>
    <n v="0"/>
    <n v="0"/>
    <n v="0"/>
  </r>
  <r>
    <x v="12"/>
    <x v="10"/>
    <x v="0"/>
    <n v="21949218"/>
    <n v="23749280"/>
    <n v="24924657"/>
    <n v="31945594"/>
    <n v="23623648"/>
    <n v="22522354"/>
    <n v="11173935"/>
    <n v="15106425"/>
    <n v="12508650"/>
    <n v="36338552"/>
    <n v="30422672"/>
    <n v="51668395"/>
    <n v="305933380"/>
  </r>
  <r>
    <x v="12"/>
    <x v="11"/>
    <x v="0"/>
    <n v="8499603"/>
    <n v="27556910"/>
    <n v="14062274"/>
    <n v="25768896"/>
    <n v="16596229"/>
    <n v="9334177"/>
    <n v="8075426"/>
    <n v="9388202"/>
    <n v="8233665"/>
    <n v="31189280"/>
    <n v="12121007"/>
    <n v="7257885"/>
    <n v="178083554"/>
  </r>
  <r>
    <x v="12"/>
    <x v="12"/>
    <x v="0"/>
    <n v="2"/>
    <n v="7846"/>
    <n v="76339"/>
    <n v="15390"/>
    <n v="867"/>
    <n v="6844"/>
    <n v="75241"/>
    <n v="69146"/>
    <n v="871"/>
    <n v="94348"/>
    <n v="550"/>
    <n v="74426"/>
    <n v="421870"/>
  </r>
  <r>
    <x v="12"/>
    <x v="13"/>
    <x v="0"/>
    <n v="195082423"/>
    <n v="186494330"/>
    <n v="246656084"/>
    <n v="198920472"/>
    <n v="264351417"/>
    <n v="182395592"/>
    <n v="190073947"/>
    <n v="197009477"/>
    <n v="183529095"/>
    <n v="211298248"/>
    <n v="201913278"/>
    <n v="138764211"/>
    <n v="2396488574"/>
  </r>
  <r>
    <x v="12"/>
    <x v="14"/>
    <x v="0"/>
    <n v="251912970"/>
    <n v="205802941"/>
    <n v="197681253"/>
    <n v="202382171"/>
    <n v="258197215"/>
    <n v="237882913"/>
    <n v="194576647"/>
    <n v="171580457"/>
    <n v="205061056"/>
    <n v="202180064"/>
    <n v="209255027"/>
    <n v="217700307"/>
    <n v="2554213021"/>
  </r>
  <r>
    <x v="12"/>
    <x v="15"/>
    <x v="0"/>
    <n v="4273703"/>
    <n v="5790768"/>
    <n v="6727227"/>
    <n v="6102241"/>
    <n v="6911171"/>
    <n v="5831484"/>
    <n v="6107239"/>
    <n v="6246321"/>
    <n v="5293096"/>
    <n v="6472071"/>
    <n v="6094448"/>
    <n v="4927405"/>
    <n v="70777174"/>
  </r>
  <r>
    <x v="13"/>
    <x v="0"/>
    <x v="0"/>
    <n v="1188017"/>
    <n v="839746"/>
    <n v="3158243"/>
    <n v="947849"/>
    <n v="737420"/>
    <n v="841255"/>
    <n v="3290829"/>
    <n v="792165"/>
    <n v="848034"/>
    <n v="1162966"/>
    <n v="904159"/>
    <n v="1264801"/>
    <n v="15975484"/>
  </r>
  <r>
    <x v="13"/>
    <x v="1"/>
    <x v="0"/>
    <n v="5798202"/>
    <n v="7173344"/>
    <n v="16936770"/>
    <n v="18051290"/>
    <n v="23129201"/>
    <n v="34600530"/>
    <n v="20851338"/>
    <n v="19588717"/>
    <n v="29443416"/>
    <n v="14926692"/>
    <n v="18319558"/>
    <n v="21544883"/>
    <n v="230363941"/>
  </r>
  <r>
    <x v="13"/>
    <x v="2"/>
    <x v="0"/>
    <n v="138542503"/>
    <n v="129417674"/>
    <n v="304793403"/>
    <n v="347593783"/>
    <n v="321092203"/>
    <n v="201012109"/>
    <n v="463801200"/>
    <n v="228433722"/>
    <n v="493180444"/>
    <n v="300005810"/>
    <n v="254712046"/>
    <n v="384847761"/>
    <n v="3567432658"/>
  </r>
  <r>
    <x v="13"/>
    <x v="3"/>
    <x v="0"/>
    <n v="29200892"/>
    <n v="1835180"/>
    <n v="83297807"/>
    <n v="56982542"/>
    <n v="2779683"/>
    <n v="18949463"/>
    <n v="3014780"/>
    <n v="8497567"/>
    <n v="38334832"/>
    <n v="5672732"/>
    <n v="27095022"/>
    <n v="25576808"/>
    <n v="301237308"/>
  </r>
  <r>
    <x v="13"/>
    <x v="4"/>
    <x v="0"/>
    <n v="0"/>
    <n v="0"/>
    <n v="29292436"/>
    <n v="2109158"/>
    <n v="0"/>
    <n v="2094659"/>
    <n v="5051548"/>
    <n v="2724642"/>
    <n v="0"/>
    <n v="0"/>
    <n v="2983592"/>
    <n v="0"/>
    <n v="44256035"/>
  </r>
  <r>
    <x v="13"/>
    <x v="5"/>
    <x v="0"/>
    <n v="2180585"/>
    <n v="3281543"/>
    <n v="2975815"/>
    <n v="1346834"/>
    <n v="420902"/>
    <n v="39250401"/>
    <n v="0"/>
    <n v="368013"/>
    <n v="221328"/>
    <n v="860032"/>
    <n v="845128"/>
    <n v="0"/>
    <n v="51750581"/>
  </r>
  <r>
    <x v="13"/>
    <x v="6"/>
    <x v="0"/>
    <n v="0"/>
    <n v="0"/>
    <n v="0"/>
    <n v="0"/>
    <n v="0"/>
    <n v="0"/>
    <n v="0"/>
    <n v="0"/>
    <n v="0"/>
    <n v="0"/>
    <n v="0"/>
    <n v="0"/>
    <n v="0"/>
  </r>
  <r>
    <x v="13"/>
    <x v="7"/>
    <x v="0"/>
    <n v="317721"/>
    <n v="334497"/>
    <n v="1889401"/>
    <n v="545317"/>
    <n v="445847"/>
    <n v="848451"/>
    <n v="419435"/>
    <n v="402342"/>
    <n v="446245"/>
    <n v="360365"/>
    <n v="2060085"/>
    <n v="2020926"/>
    <n v="10090632"/>
  </r>
  <r>
    <x v="13"/>
    <x v="8"/>
    <x v="0"/>
    <n v="625780"/>
    <n v="12004513"/>
    <n v="2797424"/>
    <n v="15886561"/>
    <n v="18126006"/>
    <n v="4870787"/>
    <n v="12161451"/>
    <n v="9787175"/>
    <n v="20198879"/>
    <n v="9994225"/>
    <n v="12436013"/>
    <n v="17437760"/>
    <n v="136326574"/>
  </r>
  <r>
    <x v="13"/>
    <x v="9"/>
    <x v="0"/>
    <n v="0"/>
    <n v="0"/>
    <n v="0"/>
    <n v="0"/>
    <n v="0"/>
    <n v="0"/>
    <n v="0"/>
    <n v="0"/>
    <n v="0"/>
    <n v="0"/>
    <n v="0"/>
    <n v="0"/>
    <n v="0"/>
  </r>
  <r>
    <x v="13"/>
    <x v="10"/>
    <x v="0"/>
    <n v="52998711"/>
    <n v="19216670"/>
    <n v="57845000"/>
    <n v="49137517"/>
    <n v="52081977"/>
    <n v="76855808"/>
    <n v="74841400"/>
    <n v="30327193"/>
    <n v="34240277"/>
    <n v="61467117"/>
    <n v="71687349"/>
    <n v="25069639"/>
    <n v="605768658"/>
  </r>
  <r>
    <x v="13"/>
    <x v="11"/>
    <x v="0"/>
    <n v="9061160"/>
    <n v="14191114"/>
    <n v="14493246"/>
    <n v="15193187"/>
    <n v="23336623"/>
    <n v="11222945"/>
    <n v="25089819"/>
    <n v="36160216"/>
    <n v="85820614"/>
    <n v="60988981"/>
    <n v="13753255"/>
    <n v="7815569"/>
    <n v="317126729"/>
  </r>
  <r>
    <x v="13"/>
    <x v="12"/>
    <x v="0"/>
    <n v="76873"/>
    <n v="79437"/>
    <n v="12079"/>
    <n v="110113"/>
    <n v="13723"/>
    <n v="17238"/>
    <n v="73792"/>
    <n v="4840"/>
    <n v="78456"/>
    <n v="16755"/>
    <n v="390706"/>
    <n v="31343"/>
    <n v="905355"/>
  </r>
  <r>
    <x v="13"/>
    <x v="13"/>
    <x v="0"/>
    <n v="191413746"/>
    <n v="147050559"/>
    <n v="167094397"/>
    <n v="178816599"/>
    <n v="180440374"/>
    <n v="172244979"/>
    <n v="193351700"/>
    <n v="209292048"/>
    <n v="161992579"/>
    <n v="192396470"/>
    <n v="157751405"/>
    <n v="123041890"/>
    <n v="2074886746"/>
  </r>
  <r>
    <x v="13"/>
    <x v="14"/>
    <x v="0"/>
    <n v="267502330"/>
    <n v="160556792"/>
    <n v="218047020"/>
    <n v="249301021"/>
    <n v="220581126"/>
    <n v="187560573"/>
    <n v="196626579"/>
    <n v="198047642"/>
    <n v="205077066"/>
    <n v="230640918"/>
    <n v="206454630"/>
    <n v="163188846"/>
    <n v="2503584543"/>
  </r>
  <r>
    <x v="13"/>
    <x v="15"/>
    <x v="0"/>
    <n v="7736961"/>
    <n v="6275515"/>
    <n v="5885691"/>
    <n v="8036750"/>
    <n v="5487568"/>
    <n v="6627602"/>
    <n v="7905488"/>
    <n v="7309802"/>
    <n v="4487784"/>
    <n v="8461839"/>
    <n v="7376505"/>
    <n v="6322046"/>
    <n v="81913551"/>
  </r>
  <r>
    <x v="14"/>
    <x v="0"/>
    <x v="0"/>
    <n v="1326260"/>
    <n v="1290674"/>
    <n v="1070770"/>
    <n v="981820"/>
    <n v="1092219"/>
    <n v="1242939"/>
    <n v="1150542"/>
    <n v="2815241"/>
    <n v="1610985"/>
    <n v="1495863"/>
    <n v="976336"/>
    <n v="715955"/>
    <n v="15769604"/>
  </r>
  <r>
    <x v="14"/>
    <x v="1"/>
    <x v="0"/>
    <n v="22177345"/>
    <n v="6011519"/>
    <n v="18421203"/>
    <n v="23109811"/>
    <n v="5060536"/>
    <n v="10095967"/>
    <n v="26853102"/>
    <n v="35353350"/>
    <n v="20570519"/>
    <n v="31798661"/>
    <n v="23160722"/>
    <n v="6089781"/>
    <n v="228702516"/>
  </r>
  <r>
    <x v="14"/>
    <x v="2"/>
    <x v="0"/>
    <n v="218734805"/>
    <n v="337414941"/>
    <n v="184831893"/>
    <n v="265576329"/>
    <n v="184666985"/>
    <n v="527408124"/>
    <n v="308381653"/>
    <n v="366083659"/>
    <n v="355452027"/>
    <n v="114794623"/>
    <n v="117614344"/>
    <n v="134560558"/>
    <n v="3115519941"/>
  </r>
  <r>
    <x v="14"/>
    <x v="3"/>
    <x v="0"/>
    <n v="51449934"/>
    <n v="27375957"/>
    <n v="48656635"/>
    <n v="672"/>
    <n v="85464039"/>
    <n v="55421087"/>
    <n v="28176488"/>
    <n v="0"/>
    <n v="200"/>
    <n v="2007"/>
    <n v="8435235"/>
    <n v="7543085"/>
    <n v="312525339"/>
  </r>
  <r>
    <x v="14"/>
    <x v="4"/>
    <x v="0"/>
    <n v="0"/>
    <n v="0"/>
    <n v="2402443"/>
    <n v="2037195"/>
    <n v="1488"/>
    <n v="2536893"/>
    <n v="1565"/>
    <n v="4084014"/>
    <n v="2195"/>
    <n v="0"/>
    <n v="0"/>
    <n v="0"/>
    <n v="11065793"/>
  </r>
  <r>
    <x v="14"/>
    <x v="5"/>
    <x v="0"/>
    <n v="0"/>
    <n v="811587"/>
    <n v="2166658"/>
    <n v="1992554"/>
    <n v="956123"/>
    <n v="922949"/>
    <n v="299069"/>
    <n v="500788"/>
    <n v="1325468"/>
    <n v="665414"/>
    <n v="5845816"/>
    <n v="348567"/>
    <n v="15834993"/>
  </r>
  <r>
    <x v="14"/>
    <x v="6"/>
    <x v="0"/>
    <n v="0"/>
    <n v="0"/>
    <n v="0"/>
    <n v="0"/>
    <n v="0"/>
    <n v="0"/>
    <n v="0"/>
    <n v="0"/>
    <n v="0"/>
    <n v="0"/>
    <n v="0"/>
    <n v="0"/>
    <n v="0"/>
  </r>
  <r>
    <x v="14"/>
    <x v="7"/>
    <x v="0"/>
    <n v="796318"/>
    <n v="489229"/>
    <n v="679187"/>
    <n v="593960"/>
    <n v="1112083"/>
    <n v="775525"/>
    <n v="839509"/>
    <n v="1412220"/>
    <n v="1589099"/>
    <n v="1055063"/>
    <n v="723209"/>
    <n v="817117"/>
    <n v="10882519"/>
  </r>
  <r>
    <x v="14"/>
    <x v="8"/>
    <x v="0"/>
    <n v="5705065"/>
    <n v="19219102"/>
    <n v="11318051"/>
    <n v="15262903"/>
    <n v="4243788"/>
    <n v="6642001"/>
    <n v="19346932"/>
    <n v="20275315"/>
    <n v="56943"/>
    <n v="17487502"/>
    <n v="13716977"/>
    <n v="17244491"/>
    <n v="150519070"/>
  </r>
  <r>
    <x v="14"/>
    <x v="9"/>
    <x v="0"/>
    <n v="0"/>
    <n v="0"/>
    <n v="0"/>
    <n v="0"/>
    <n v="0"/>
    <n v="0"/>
    <n v="0"/>
    <n v="0"/>
    <n v="0"/>
    <n v="0"/>
    <n v="0"/>
    <n v="0"/>
    <n v="0"/>
  </r>
  <r>
    <x v="14"/>
    <x v="10"/>
    <x v="0"/>
    <n v="50741484"/>
    <n v="63979850"/>
    <n v="21156410"/>
    <n v="40251539"/>
    <n v="52246893"/>
    <n v="52225776"/>
    <n v="88777239"/>
    <n v="62288760"/>
    <n v="37418042"/>
    <n v="66081055"/>
    <n v="34987996"/>
    <n v="40467288"/>
    <n v="610622332"/>
  </r>
  <r>
    <x v="14"/>
    <x v="11"/>
    <x v="0"/>
    <n v="8338884"/>
    <n v="30730100"/>
    <n v="8381465"/>
    <n v="27910463"/>
    <n v="9584155"/>
    <n v="19408465"/>
    <n v="21861626"/>
    <n v="7588947"/>
    <n v="17908773"/>
    <n v="20026780"/>
    <n v="7736866"/>
    <n v="17687293"/>
    <n v="197163817"/>
  </r>
  <r>
    <x v="14"/>
    <x v="12"/>
    <x v="0"/>
    <n v="102431"/>
    <n v="12418"/>
    <n v="80665"/>
    <n v="2562"/>
    <n v="18375"/>
    <n v="88049"/>
    <n v="6229"/>
    <n v="85987"/>
    <n v="77407"/>
    <n v="21087"/>
    <n v="172"/>
    <n v="3449"/>
    <n v="498831"/>
  </r>
  <r>
    <x v="14"/>
    <x v="13"/>
    <x v="0"/>
    <n v="171730117"/>
    <n v="165252646"/>
    <n v="142650428"/>
    <n v="168056881"/>
    <n v="166145268"/>
    <n v="167442633"/>
    <n v="188682785"/>
    <n v="194646656"/>
    <n v="176282045"/>
    <n v="151127770"/>
    <n v="141055496"/>
    <n v="105666861"/>
    <n v="1938739586"/>
  </r>
  <r>
    <x v="14"/>
    <x v="14"/>
    <x v="0"/>
    <n v="228818531"/>
    <n v="243434718"/>
    <n v="188115035"/>
    <n v="205594682"/>
    <n v="216773214"/>
    <n v="195082529"/>
    <n v="231388524"/>
    <n v="238828626"/>
    <n v="277119118"/>
    <n v="225448417"/>
    <n v="209264947"/>
    <n v="154043130"/>
    <n v="2613911471"/>
  </r>
  <r>
    <x v="14"/>
    <x v="15"/>
    <x v="0"/>
    <n v="6861467"/>
    <n v="6671104"/>
    <n v="4492278"/>
    <n v="5673672"/>
    <n v="6256645"/>
    <n v="7243443"/>
    <n v="8867647"/>
    <n v="8586031"/>
    <n v="8680937"/>
    <n v="7365321"/>
    <n v="5986275"/>
    <n v="7727683"/>
    <n v="84412503"/>
  </r>
  <r>
    <x v="15"/>
    <x v="0"/>
    <x v="0"/>
    <n v="1611909"/>
    <n v="459758"/>
    <n v="606781"/>
    <n v="442039"/>
    <n v="514494"/>
    <n v="263745"/>
    <n v="273367"/>
    <n v="173271"/>
    <n v="145694"/>
    <n v="561334"/>
    <n v="0"/>
    <n v="29491"/>
    <n v="5081883"/>
  </r>
  <r>
    <x v="15"/>
    <x v="1"/>
    <x v="0"/>
    <n v="2513820"/>
    <n v="354617"/>
    <n v="2755306"/>
    <n v="126901"/>
    <n v="12690450"/>
    <n v="26994095"/>
    <n v="70963619"/>
    <n v="50999328"/>
    <n v="22708173"/>
    <n v="39086941"/>
    <n v="14053166"/>
    <n v="4294452"/>
    <n v="247540868"/>
  </r>
  <r>
    <x v="15"/>
    <x v="2"/>
    <x v="0"/>
    <n v="123294999"/>
    <n v="62461330"/>
    <n v="72205577"/>
    <n v="76911473"/>
    <n v="171977952"/>
    <n v="192807157"/>
    <n v="192894423"/>
    <n v="104798901"/>
    <n v="66358286"/>
    <n v="78878800"/>
    <n v="47071689"/>
    <n v="65862105"/>
    <n v="1255522692"/>
  </r>
  <r>
    <x v="15"/>
    <x v="3"/>
    <x v="0"/>
    <n v="6671998"/>
    <n v="2111182"/>
    <n v="10224644"/>
    <n v="0"/>
    <n v="4"/>
    <n v="9172767"/>
    <n v="0"/>
    <n v="10613912"/>
    <m/>
    <m/>
    <n v="0"/>
    <n v="1047499"/>
    <n v="39842006"/>
  </r>
  <r>
    <x v="15"/>
    <x v="4"/>
    <x v="0"/>
    <n v="0"/>
    <n v="0"/>
    <m/>
    <n v="3264995"/>
    <n v="3617602"/>
    <n v="2"/>
    <n v="1874443"/>
    <n v="0"/>
    <n v="1895482"/>
    <n v="1932075"/>
    <n v="0"/>
    <n v="0"/>
    <n v="12584599"/>
  </r>
  <r>
    <x v="15"/>
    <x v="5"/>
    <x v="0"/>
    <n v="1513806"/>
    <n v="17860"/>
    <n v="1438984"/>
    <n v="0"/>
    <n v="0"/>
    <n v="23"/>
    <n v="0"/>
    <n v="1318563"/>
    <m/>
    <n v="11"/>
    <n v="0"/>
    <n v="523760"/>
    <n v="4813007"/>
  </r>
  <r>
    <x v="15"/>
    <x v="6"/>
    <x v="0"/>
    <n v="0"/>
    <n v="0"/>
    <m/>
    <n v="0"/>
    <n v="0"/>
    <n v="0"/>
    <n v="0"/>
    <n v="0"/>
    <m/>
    <m/>
    <n v="0"/>
    <n v="0"/>
    <n v="0"/>
  </r>
  <r>
    <x v="15"/>
    <x v="7"/>
    <x v="0"/>
    <n v="684402"/>
    <n v="558331"/>
    <n v="1185143"/>
    <n v="689367"/>
    <n v="622835"/>
    <n v="886005"/>
    <n v="677021"/>
    <n v="446780"/>
    <n v="1231029"/>
    <n v="2446785"/>
    <n v="632319"/>
    <n v="3398411"/>
    <n v="13458428"/>
  </r>
  <r>
    <x v="15"/>
    <x v="8"/>
    <x v="0"/>
    <n v="6030265"/>
    <n v="14455772"/>
    <n v="12950733"/>
    <n v="8269733"/>
    <n v="12009993"/>
    <n v="12324330"/>
    <n v="18614302"/>
    <n v="10741768"/>
    <n v="12769554"/>
    <n v="4739994"/>
    <n v="6665249"/>
    <n v="15097482"/>
    <n v="134669175"/>
  </r>
  <r>
    <x v="15"/>
    <x v="9"/>
    <x v="0"/>
    <n v="0"/>
    <n v="0"/>
    <m/>
    <n v="0"/>
    <n v="0"/>
    <n v="0"/>
    <n v="0"/>
    <n v="0"/>
    <m/>
    <m/>
    <n v="0"/>
    <n v="0"/>
    <n v="0"/>
  </r>
  <r>
    <x v="15"/>
    <x v="10"/>
    <x v="0"/>
    <n v="40875752"/>
    <n v="23123324"/>
    <n v="25214119"/>
    <n v="18578549"/>
    <n v="21795020"/>
    <n v="19966563"/>
    <n v="34911804"/>
    <n v="38209646"/>
    <n v="23798894"/>
    <n v="28348681"/>
    <n v="18360184"/>
    <n v="21180869"/>
    <n v="314363405"/>
  </r>
  <r>
    <x v="15"/>
    <x v="11"/>
    <x v="0"/>
    <n v="8507856"/>
    <n v="10711964"/>
    <n v="9598963"/>
    <n v="9624202"/>
    <n v="15753905"/>
    <n v="8544669"/>
    <n v="8658726"/>
    <n v="8130540"/>
    <n v="8250343"/>
    <n v="7276531"/>
    <n v="11918685"/>
    <n v="7581707"/>
    <n v="114558091"/>
  </r>
  <r>
    <x v="15"/>
    <x v="12"/>
    <x v="0"/>
    <n v="5658"/>
    <n v="15975"/>
    <n v="13695"/>
    <n v="850"/>
    <n v="199"/>
    <n v="23944"/>
    <n v="43988"/>
    <n v="89"/>
    <n v="814"/>
    <n v="4042"/>
    <n v="7663"/>
    <n v="169"/>
    <n v="117086"/>
  </r>
  <r>
    <x v="15"/>
    <x v="13"/>
    <x v="0"/>
    <n v="95207557"/>
    <n v="77616055"/>
    <n v="119739790"/>
    <n v="103031595"/>
    <n v="111956307"/>
    <n v="136984375"/>
    <n v="145483338"/>
    <n v="100225996"/>
    <n v="98873847"/>
    <n v="77521108"/>
    <n v="71911848"/>
    <n v="77824422"/>
    <n v="1216376238"/>
  </r>
  <r>
    <x v="15"/>
    <x v="14"/>
    <x v="0"/>
    <n v="180975915"/>
    <n v="126727865"/>
    <n v="158392221"/>
    <n v="137372890"/>
    <n v="127259536"/>
    <n v="151174761"/>
    <n v="139423364"/>
    <n v="137996986"/>
    <n v="105417311"/>
    <n v="111522200"/>
    <n v="109798850"/>
    <n v="102974073"/>
    <n v="1589035972"/>
  </r>
  <r>
    <x v="15"/>
    <x v="15"/>
    <x v="0"/>
    <n v="8760050"/>
    <n v="4817753"/>
    <n v="6864750"/>
    <n v="6627323"/>
    <n v="4619023"/>
    <n v="5529995"/>
    <n v="5037315"/>
    <n v="5514409"/>
    <n v="7822308"/>
    <n v="6154763"/>
    <n v="6317858"/>
    <n v="6070465"/>
    <n v="74136012"/>
  </r>
  <r>
    <x v="16"/>
    <x v="0"/>
    <x v="0"/>
    <n v="414081"/>
    <n v="87166"/>
    <n v="195669"/>
    <n v="123196"/>
    <n v="1655912"/>
    <n v="167577"/>
    <n v="111767"/>
    <n v="323168"/>
    <n v="391932"/>
    <m/>
    <m/>
    <m/>
    <n v="3470468"/>
  </r>
  <r>
    <x v="16"/>
    <x v="1"/>
    <x v="0"/>
    <n v="2426245"/>
    <n v="0"/>
    <n v="3214185"/>
    <n v="44457785"/>
    <n v="24545526"/>
    <n v="16994993"/>
    <n v="57299971"/>
    <n v="24633306"/>
    <n v="432020"/>
    <m/>
    <m/>
    <m/>
    <n v="174004031"/>
  </r>
  <r>
    <x v="16"/>
    <x v="2"/>
    <x v="0"/>
    <n v="39173884"/>
    <n v="29518572"/>
    <n v="43451102"/>
    <n v="43633331"/>
    <n v="56612091"/>
    <n v="51840792"/>
    <n v="40713894"/>
    <n v="32910655"/>
    <n v="123936190"/>
    <m/>
    <m/>
    <m/>
    <n v="461790511"/>
  </r>
  <r>
    <x v="16"/>
    <x v="3"/>
    <x v="0"/>
    <n v="953056"/>
    <n v="186265"/>
    <n v="17812174"/>
    <n v="12241005"/>
    <n v="31241844"/>
    <n v="50590834"/>
    <n v="0"/>
    <n v="7836045"/>
    <n v="0"/>
    <m/>
    <m/>
    <m/>
    <n v="120861223"/>
  </r>
  <r>
    <x v="16"/>
    <x v="4"/>
    <x v="0"/>
    <n v="2000"/>
    <n v="686"/>
    <n v="14355"/>
    <n v="22171"/>
    <n v="34255"/>
    <n v="54040"/>
    <n v="57645"/>
    <n v="85892"/>
    <n v="24590"/>
    <m/>
    <m/>
    <m/>
    <n v="295634"/>
  </r>
  <r>
    <x v="16"/>
    <x v="5"/>
    <x v="0"/>
    <n v="0"/>
    <n v="245587"/>
    <n v="1658645"/>
    <n v="280851"/>
    <n v="4197944"/>
    <n v="227216"/>
    <n v="2063504"/>
    <n v="117434"/>
    <n v="1207715"/>
    <m/>
    <m/>
    <m/>
    <n v="9998896"/>
  </r>
  <r>
    <x v="16"/>
    <x v="6"/>
    <x v="0"/>
    <n v="0"/>
    <n v="0"/>
    <n v="0"/>
    <n v="0"/>
    <n v="0"/>
    <n v="0"/>
    <n v="0"/>
    <n v="0"/>
    <n v="0"/>
    <m/>
    <m/>
    <m/>
    <n v="0"/>
  </r>
  <r>
    <x v="16"/>
    <x v="7"/>
    <x v="0"/>
    <n v="1217362"/>
    <n v="2946485"/>
    <n v="702558"/>
    <n v="2949113"/>
    <n v="1843824"/>
    <n v="1337777"/>
    <n v="3370895"/>
    <n v="6220530"/>
    <n v="950051"/>
    <m/>
    <m/>
    <m/>
    <n v="21538595"/>
  </r>
  <r>
    <x v="16"/>
    <x v="8"/>
    <x v="0"/>
    <n v="12865004"/>
    <n v="4731878"/>
    <n v="66595"/>
    <n v="14320415"/>
    <n v="20875829"/>
    <n v="9018227"/>
    <n v="5631645"/>
    <n v="7186108"/>
    <n v="2761507"/>
    <m/>
    <m/>
    <m/>
    <n v="77457208"/>
  </r>
  <r>
    <x v="16"/>
    <x v="9"/>
    <x v="0"/>
    <n v="0"/>
    <n v="0"/>
    <n v="0"/>
    <n v="0"/>
    <n v="0"/>
    <n v="0"/>
    <n v="0"/>
    <n v="0"/>
    <n v="0"/>
    <m/>
    <m/>
    <m/>
    <n v="0"/>
  </r>
  <r>
    <x v="16"/>
    <x v="10"/>
    <x v="0"/>
    <n v="18261938"/>
    <n v="15440858"/>
    <n v="27263638"/>
    <n v="12603103"/>
    <n v="20585883"/>
    <n v="12534547"/>
    <n v="19668415"/>
    <n v="20545995"/>
    <n v="28987428"/>
    <m/>
    <m/>
    <m/>
    <n v="175891805"/>
  </r>
  <r>
    <x v="16"/>
    <x v="11"/>
    <x v="0"/>
    <n v="4973845"/>
    <n v="5055470"/>
    <n v="8355957"/>
    <n v="6887239"/>
    <n v="7923936"/>
    <n v="5751851"/>
    <n v="7500307"/>
    <n v="9922025"/>
    <n v="10497648"/>
    <m/>
    <m/>
    <m/>
    <n v="66868278"/>
  </r>
  <r>
    <x v="16"/>
    <x v="12"/>
    <x v="0"/>
    <n v="1772"/>
    <n v="542"/>
    <n v="13701"/>
    <n v="0"/>
    <n v="0"/>
    <n v="2646"/>
    <n v="7263"/>
    <n v="15483"/>
    <n v="6757"/>
    <m/>
    <m/>
    <m/>
    <n v="48164"/>
  </r>
  <r>
    <x v="16"/>
    <x v="13"/>
    <x v="0"/>
    <n v="43501299"/>
    <n v="57901788"/>
    <n v="65523060"/>
    <n v="62711319"/>
    <n v="71347243"/>
    <n v="84062656"/>
    <n v="78071561"/>
    <n v="82334928"/>
    <n v="69999725"/>
    <m/>
    <m/>
    <m/>
    <n v="615453579"/>
  </r>
  <r>
    <x v="16"/>
    <x v="14"/>
    <x v="0"/>
    <n v="112935692"/>
    <n v="63117083"/>
    <n v="77010860"/>
    <n v="92926271"/>
    <n v="91405137"/>
    <n v="93442319"/>
    <n v="97633749"/>
    <n v="116426086"/>
    <n v="108662482"/>
    <m/>
    <m/>
    <m/>
    <n v="853559679"/>
  </r>
  <r>
    <x v="16"/>
    <x v="15"/>
    <x v="0"/>
    <n v="6262704"/>
    <n v="5788868"/>
    <n v="6848063"/>
    <n v="4732182"/>
    <n v="6287960"/>
    <n v="5449743"/>
    <n v="6404245"/>
    <n v="6875665"/>
    <n v="5827304"/>
    <m/>
    <m/>
    <m/>
    <n v="5447673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72">
  <r>
    <x v="0"/>
    <x v="0"/>
    <x v="0"/>
    <x v="0"/>
    <n v="2528.7638888888891"/>
    <n v="385.81805555555559"/>
    <n v="1481.2347222222222"/>
    <n v="69.769444444444446"/>
    <n v="0"/>
    <n v="4961.9861111111113"/>
    <n v="1231.6388888888889"/>
    <n v="309.83194444444445"/>
    <n v="5356.5319444444449"/>
    <n v="3779.6875"/>
    <n v="811.52083333333337"/>
    <n v="501.22638888888895"/>
    <n v="21418.009722222218"/>
  </r>
  <r>
    <x v="0"/>
    <x v="1"/>
    <x v="0"/>
    <x v="0"/>
    <n v="114146.14722222222"/>
    <n v="1343.5972222222222"/>
    <n v="226854.4763888889"/>
    <n v="429.51111111111118"/>
    <n v="163542.76805555556"/>
    <n v="91077.255555555559"/>
    <n v="161529.11944444446"/>
    <n v="335400.07361111109"/>
    <n v="249975.47222222225"/>
    <n v="207407.20833333334"/>
    <n v="94206.925000000003"/>
    <n v="376040.77222222229"/>
    <n v="2021953.326388889"/>
  </r>
  <r>
    <x v="0"/>
    <x v="2"/>
    <x v="0"/>
    <x v="0"/>
    <n v="201935.47244897959"/>
    <n v="113522.38673469388"/>
    <n v="109998.88163265305"/>
    <n v="0"/>
    <n v="122162.76122448979"/>
    <n v="120523.89795918368"/>
    <n v="606625.60510204092"/>
    <n v="311395.8306122449"/>
    <n v="179803.29081632654"/>
    <n v="0"/>
    <n v="0"/>
    <n v="16531.752040816329"/>
    <n v="1782499.8785714286"/>
  </r>
  <r>
    <x v="0"/>
    <x v="3"/>
    <x v="0"/>
    <x v="0"/>
    <n v="62.160240963855422"/>
    <n v="91.997590361445788"/>
    <n v="77.37469879518072"/>
    <n v="2.4096385542168677E-3"/>
    <n v="280.31445783132529"/>
    <n v="0"/>
    <n v="76.66746987951808"/>
    <n v="0"/>
    <n v="60040.314457831329"/>
    <n v="1.2048192771084338E-2"/>
    <n v="0"/>
    <n v="1.8072289156626505E-2"/>
    <n v="60628.861445783143"/>
  </r>
  <r>
    <x v="0"/>
    <x v="4"/>
    <x v="0"/>
    <x v="0"/>
    <n v="440.06835443037977"/>
    <n v="0"/>
    <n v="902.61139240506327"/>
    <n v="0"/>
    <n v="1408.5810126582278"/>
    <n v="316.62911392405067"/>
    <n v="287.00506329113921"/>
    <n v="0"/>
    <n v="0"/>
    <n v="0"/>
    <n v="0"/>
    <n v="2.5316455696202528E-3"/>
    <n v="3354.8974683544302"/>
  </r>
  <r>
    <x v="0"/>
    <x v="5"/>
    <x v="0"/>
    <x v="0"/>
    <n v="0"/>
    <n v="0"/>
    <n v="0"/>
    <n v="0"/>
    <n v="0"/>
    <n v="0"/>
    <n v="0"/>
    <n v="0"/>
    <n v="0"/>
    <n v="0"/>
    <n v="0"/>
    <n v="0"/>
    <n v="0"/>
  </r>
  <r>
    <x v="0"/>
    <x v="6"/>
    <x v="0"/>
    <x v="0"/>
    <n v="0"/>
    <n v="0"/>
    <n v="0"/>
    <n v="0"/>
    <n v="0"/>
    <n v="0"/>
    <n v="1840.4363636363635"/>
    <n v="4041.2054545454539"/>
    <n v="3983.4818181818177"/>
    <n v="1.8181818181818182E-3"/>
    <n v="9.0909090909090912E-2"/>
    <n v="0"/>
    <n v="9865.2163636363621"/>
  </r>
  <r>
    <x v="0"/>
    <x v="7"/>
    <x v="0"/>
    <x v="0"/>
    <n v="580.88292682926829"/>
    <n v="6630.0939024390245"/>
    <n v="682.24512195121952"/>
    <n v="1366.2707317073173"/>
    <n v="4178.0439024390244"/>
    <n v="5902.9719512195115"/>
    <n v="8234.4036585365848"/>
    <n v="3796.518292682927"/>
    <n v="2207.7939024390244"/>
    <n v="804.26341463414644"/>
    <n v="432.19512195121951"/>
    <n v="4559.1060975609753"/>
    <n v="39374.789024390237"/>
  </r>
  <r>
    <x v="0"/>
    <x v="8"/>
    <x v="0"/>
    <x v="0"/>
    <n v="9.615384615384615"/>
    <n v="160.67307692307691"/>
    <n v="22974.092307692306"/>
    <n v="24658.85576923077"/>
    <n v="58.3"/>
    <n v="24264.038461538457"/>
    <n v="21546.886538461535"/>
    <n v="22936.480769230766"/>
    <n v="21277.33846153846"/>
    <n v="44961.170192307691"/>
    <n v="86.007692307692295"/>
    <n v="21402.882692307692"/>
    <n v="204336.34134615387"/>
  </r>
  <r>
    <x v="0"/>
    <x v="9"/>
    <x v="0"/>
    <x v="0"/>
    <n v="0"/>
    <n v="0"/>
    <n v="0"/>
    <n v="0"/>
    <n v="1.3888888888888889E-3"/>
    <n v="0"/>
    <n v="0"/>
    <n v="0"/>
    <n v="0"/>
    <n v="0"/>
    <n v="0"/>
    <n v="0"/>
    <n v="1.3888888888888889E-3"/>
  </r>
  <r>
    <x v="0"/>
    <x v="10"/>
    <x v="0"/>
    <x v="0"/>
    <n v="63760.002739726027"/>
    <n v="36855.121917808217"/>
    <n v="49094.672602739738"/>
    <n v="37419.827397260276"/>
    <n v="73913.953424657506"/>
    <n v="17256.809589041095"/>
    <n v="54332.624657534237"/>
    <n v="36432.678082191786"/>
    <n v="57456.276712328763"/>
    <n v="38352.954794520556"/>
    <n v="37455.515068493136"/>
    <n v="32278.260273972599"/>
    <n v="534608.69726027397"/>
  </r>
  <r>
    <x v="0"/>
    <x v="11"/>
    <x v="0"/>
    <x v="0"/>
    <n v="833.49318181818194"/>
    <n v="8891.8568181818173"/>
    <n v="8359.2897727272721"/>
    <n v="11541.912499999999"/>
    <n v="11526.952272727271"/>
    <n v="10245.701136363636"/>
    <n v="1286.0409090909093"/>
    <n v="19099.159090909088"/>
    <n v="1892.0556818181817"/>
    <n v="1779.5034090909089"/>
    <n v="7657.6113636363643"/>
    <n v="1804.9465909090911"/>
    <n v="84918.522727272706"/>
  </r>
  <r>
    <x v="0"/>
    <x v="12"/>
    <x v="0"/>
    <x v="0"/>
    <n v="96.094999999999999"/>
    <n v="91.56"/>
    <n v="122.749"/>
    <n v="109.84699999999998"/>
    <n v="150.26899999999995"/>
    <n v="88.189000000000007"/>
    <n v="76.963000000000008"/>
    <n v="107.46200000000002"/>
    <n v="31.305999999999997"/>
    <n v="148.91400000000002"/>
    <n v="33.436999999999998"/>
    <n v="82.376000000000005"/>
    <n v="1139.1669999999999"/>
  </r>
  <r>
    <x v="0"/>
    <x v="13"/>
    <x v="0"/>
    <x v="0"/>
    <n v="258268.23790720635"/>
    <n v="253435.55281342551"/>
    <n v="245845.01974333663"/>
    <n v="219418.82033563676"/>
    <n v="380385.83613030607"/>
    <n v="272494.14643304131"/>
    <n v="311238.35439289245"/>
    <n v="238938.49062191512"/>
    <n v="197354.32379072066"/>
    <n v="230722.78874629817"/>
    <n v="243549.81243830209"/>
    <n v="221139.11846001979"/>
    <n v="3072790.5018131011"/>
  </r>
  <r>
    <x v="0"/>
    <x v="14"/>
    <x v="0"/>
    <x v="0"/>
    <n v="86865.190237797244"/>
    <n v="238963.87359198998"/>
    <n v="66587.678347934911"/>
    <n v="100455.9098873592"/>
    <n v="339791.22027534415"/>
    <n v="298613.44521224091"/>
    <n v="146371.04380475593"/>
    <n v="69460.881101376726"/>
    <n v="174161.92240300373"/>
    <n v="79918.230287859828"/>
    <n v="109663.03128911139"/>
    <n v="182523.07634543176"/>
    <n v="1893375.5027842058"/>
  </r>
  <r>
    <x v="0"/>
    <x v="15"/>
    <x v="0"/>
    <x v="0"/>
    <n v="1702.5673076923076"/>
    <n v="1676.4913461538463"/>
    <n v="2086.1605769230769"/>
    <n v="1362.0355769230771"/>
    <n v="695.98269230769222"/>
    <n v="2170.7038461538459"/>
    <n v="1566.5730769230768"/>
    <n v="2700.7932692307695"/>
    <n v="3151.9317307692309"/>
    <n v="1608.2423076923076"/>
    <n v="1987.6865384615385"/>
    <n v="1839.7230769230769"/>
    <n v="22548.891346153843"/>
  </r>
  <r>
    <x v="1"/>
    <x v="0"/>
    <x v="0"/>
    <x v="0"/>
    <n v="410.97222222222223"/>
    <n v="918.0194444444445"/>
    <n v="2740.4027777777778"/>
    <n v="855.52638888888896"/>
    <n v="3600.0041666666666"/>
    <n v="131.82777777777778"/>
    <n v="2743.1777777777779"/>
    <n v="4136.2277777777781"/>
    <n v="3927.9263888888891"/>
    <n v="321.11944444444441"/>
    <n v="65.548611111111114"/>
    <n v="988.96249999999998"/>
    <n v="20839.715277777777"/>
  </r>
  <r>
    <x v="1"/>
    <x v="1"/>
    <x v="0"/>
    <x v="0"/>
    <n v="272024.75555555557"/>
    <n v="143699.4527777778"/>
    <n v="276904.45"/>
    <n v="243184.03194444446"/>
    <n v="229183.84166666667"/>
    <n v="165418.9291666667"/>
    <n v="279728.01666666666"/>
    <n v="441238.10694444447"/>
    <n v="112538.71666666667"/>
    <n v="309803.45"/>
    <n v="252296.1402777778"/>
    <n v="239268.97083333335"/>
    <n v="2965288.8625000003"/>
  </r>
  <r>
    <x v="1"/>
    <x v="2"/>
    <x v="0"/>
    <x v="0"/>
    <n v="827141.15918367344"/>
    <n v="523873.18061224488"/>
    <n v="588511.79693877557"/>
    <n v="931911.0602040817"/>
    <n v="595175.28061224497"/>
    <n v="478512.2234693878"/>
    <n v="374045.93163265305"/>
    <n v="240924.52653061226"/>
    <n v="376636.94285714283"/>
    <n v="387903.09081632656"/>
    <n v="596750.28061224497"/>
    <n v="412210.34693877556"/>
    <n v="6333595.8204081636"/>
  </r>
  <r>
    <x v="1"/>
    <x v="3"/>
    <x v="0"/>
    <x v="0"/>
    <n v="58538.625301204826"/>
    <n v="0"/>
    <n v="7.2289156626506026E-3"/>
    <n v="14920.124096385542"/>
    <n v="0"/>
    <n v="1.2048192771084338E-3"/>
    <n v="0"/>
    <n v="1.2048192771084338E-2"/>
    <n v="0"/>
    <n v="0"/>
    <n v="7.2289156626506021E-2"/>
    <n v="0"/>
    <n v="73458.842168674702"/>
  </r>
  <r>
    <x v="1"/>
    <x v="4"/>
    <x v="0"/>
    <x v="0"/>
    <n v="0"/>
    <n v="0"/>
    <n v="0"/>
    <n v="445.25696202531645"/>
    <n v="0"/>
    <n v="2629.5683544303797"/>
    <n v="0"/>
    <n v="10026.264556962024"/>
    <n v="0"/>
    <n v="0"/>
    <n v="0"/>
    <n v="10992.896202531645"/>
    <n v="24093.986075949368"/>
  </r>
  <r>
    <x v="1"/>
    <x v="5"/>
    <x v="0"/>
    <x v="0"/>
    <n v="0"/>
    <n v="0"/>
    <n v="0"/>
    <n v="0"/>
    <n v="0"/>
    <n v="0"/>
    <n v="0"/>
    <n v="0"/>
    <n v="0"/>
    <n v="0"/>
    <n v="0"/>
    <n v="0"/>
    <n v="0"/>
  </r>
  <r>
    <x v="1"/>
    <x v="6"/>
    <x v="0"/>
    <x v="0"/>
    <n v="3.6363636363636362E-2"/>
    <n v="3.6363636363636362E-2"/>
    <n v="0"/>
    <n v="0"/>
    <n v="0"/>
    <n v="0"/>
    <n v="0"/>
    <n v="0"/>
    <n v="0"/>
    <n v="0"/>
    <n v="8064.44909090909"/>
    <n v="0.1109090909090909"/>
    <n v="8064.6327272727267"/>
  </r>
  <r>
    <x v="1"/>
    <x v="7"/>
    <x v="0"/>
    <x v="0"/>
    <n v="3681.1341463414633"/>
    <n v="24.585365853658537"/>
    <n v="76.992682926829275"/>
    <n v="122.29756097560977"/>
    <n v="227.88414634146341"/>
    <n v="56.85"/>
    <n v="158.7439024390244"/>
    <n v="1217.6597560975611"/>
    <n v="53.054878048780488"/>
    <n v="319.04878048780489"/>
    <n v="220"/>
    <n v="2079.4060975609759"/>
    <n v="8237.6573170731717"/>
  </r>
  <r>
    <x v="1"/>
    <x v="8"/>
    <x v="0"/>
    <x v="0"/>
    <n v="20187.708653846152"/>
    <n v="26.966346153846153"/>
    <n v="150.09615384615384"/>
    <n v="37.019230769230774"/>
    <n v="92.026923076923083"/>
    <n v="103.17307692307692"/>
    <n v="47.596153846153847"/>
    <n v="71872.182692307688"/>
    <n v="18349.877884615387"/>
    <n v="20443.447115384613"/>
    <n v="88.942307692307693"/>
    <n v="29415.42403846154"/>
    <n v="160814.4605769231"/>
  </r>
  <r>
    <x v="1"/>
    <x v="9"/>
    <x v="0"/>
    <x v="0"/>
    <n v="0"/>
    <n v="0"/>
    <n v="0"/>
    <n v="0"/>
    <n v="0"/>
    <n v="0"/>
    <n v="0"/>
    <n v="0"/>
    <n v="0"/>
    <n v="0"/>
    <n v="0"/>
    <n v="0"/>
    <n v="0"/>
  </r>
  <r>
    <x v="1"/>
    <x v="10"/>
    <x v="0"/>
    <x v="0"/>
    <n v="46513.149315068506"/>
    <n v="28817.465753424651"/>
    <n v="54495.741095890393"/>
    <n v="37378.10410958904"/>
    <n v="41587.604109589032"/>
    <n v="29002.120547945207"/>
    <n v="13018.189041095891"/>
    <n v="61636.226027397272"/>
    <n v="37208.634246575341"/>
    <n v="22187.664383561641"/>
    <n v="22375.426027397261"/>
    <n v="24918.469863013695"/>
    <n v="419138.79452054802"/>
  </r>
  <r>
    <x v="1"/>
    <x v="11"/>
    <x v="0"/>
    <x v="0"/>
    <n v="10932.371590909092"/>
    <n v="2249.7125000000005"/>
    <n v="5579.4284090909077"/>
    <n v="1822.9136363636362"/>
    <n v="2605.7488636363641"/>
    <n v="10533.459090909093"/>
    <n v="1743.801136363636"/>
    <n v="9741.1636363636353"/>
    <n v="2084.9852272727276"/>
    <n v="2393.8579545454545"/>
    <n v="3262.5511363636365"/>
    <n v="5410.9556818181827"/>
    <n v="58360.948863636368"/>
  </r>
  <r>
    <x v="1"/>
    <x v="12"/>
    <x v="0"/>
    <x v="0"/>
    <n v="90.69"/>
    <n v="126.672"/>
    <n v="70.431999999999988"/>
    <n v="106.29600000000002"/>
    <n v="174.91700000000003"/>
    <n v="67.573000000000008"/>
    <n v="84.369"/>
    <n v="91.852999999999994"/>
    <n v="99.591999999999985"/>
    <n v="56.441999999999993"/>
    <n v="117.69899999999998"/>
    <n v="57.186"/>
    <n v="1143.721"/>
  </r>
  <r>
    <x v="1"/>
    <x v="13"/>
    <x v="0"/>
    <x v="0"/>
    <n v="288056.42645607115"/>
    <n v="196489.75814412636"/>
    <n v="306582.27147087862"/>
    <n v="237333.60612043439"/>
    <n v="392542.32971372164"/>
    <n v="324748.13030602172"/>
    <n v="300159.83613030607"/>
    <n v="375947.43336623895"/>
    <n v="299597.42546890426"/>
    <n v="317364.90227048373"/>
    <n v="262671.48272458051"/>
    <n v="247598.83020730506"/>
    <n v="3549092.4323790725"/>
  </r>
  <r>
    <x v="1"/>
    <x v="14"/>
    <x v="0"/>
    <x v="0"/>
    <n v="253151.83729662074"/>
    <n v="444571.06007509388"/>
    <n v="155816.72215269084"/>
    <n v="207684.25531914894"/>
    <n v="148177.67334167709"/>
    <n v="130666.34042553192"/>
    <n v="78473.404255319139"/>
    <n v="122503.61076345432"/>
    <n v="223679.20650813516"/>
    <n v="57176.813516896116"/>
    <n v="155243.28285356695"/>
    <n v="51918.690863579468"/>
    <n v="2029062.8973717147"/>
  </r>
  <r>
    <x v="1"/>
    <x v="15"/>
    <x v="0"/>
    <x v="0"/>
    <n v="1115.1730769230769"/>
    <n v="887.86346153846159"/>
    <n v="675.30769230769226"/>
    <n v="813.635576923077"/>
    <n v="925.3125"/>
    <n v="1241.4490384615383"/>
    <n v="1622.689423076923"/>
    <n v="1055.7182692307692"/>
    <n v="807.80096153846148"/>
    <n v="2426.3586538461536"/>
    <n v="1361.1865384615385"/>
    <n v="1679.0586538461537"/>
    <n v="14611.553846153845"/>
  </r>
  <r>
    <x v="2"/>
    <x v="0"/>
    <x v="0"/>
    <x v="0"/>
    <n v="31.502777777777776"/>
    <n v="2807.7569444444443"/>
    <n v="2492.338888888889"/>
    <n v="2726.9680555555556"/>
    <n v="3615.5444444444447"/>
    <n v="64.580555555555549"/>
    <n v="3128.4986111111111"/>
    <n v="222.81805555555559"/>
    <n v="195.01527777777778"/>
    <n v="128.54722222222225"/>
    <n v="129.01944444444445"/>
    <n v="2207.9430555555555"/>
    <n v="17750.533333333333"/>
  </r>
  <r>
    <x v="2"/>
    <x v="1"/>
    <x v="0"/>
    <x v="0"/>
    <n v="282396.8819444445"/>
    <n v="95740.636111111118"/>
    <n v="533364.30138888897"/>
    <n v="275250.21388888895"/>
    <n v="253079.70555555556"/>
    <n v="437337.06805555557"/>
    <n v="124537.37083333335"/>
    <n v="365222.3125"/>
    <n v="196721.89305555559"/>
    <n v="387677.39027777774"/>
    <n v="261386.15833333335"/>
    <n v="176871.59027777778"/>
    <n v="3389585.5222222228"/>
  </r>
  <r>
    <x v="2"/>
    <x v="2"/>
    <x v="0"/>
    <x v="0"/>
    <n v="118387.87346938775"/>
    <n v="18378.440816326533"/>
    <n v="625638.73877551022"/>
    <n v="252376.53061224491"/>
    <n v="653545.31734693877"/>
    <n v="447611.65408163267"/>
    <n v="596359.07244897971"/>
    <n v="369297.52857142856"/>
    <n v="680465.53877551015"/>
    <n v="523399.5826530612"/>
    <n v="290521.05204081634"/>
    <n v="338987.66224489792"/>
    <n v="4914968.991836735"/>
  </r>
  <r>
    <x v="2"/>
    <x v="3"/>
    <x v="0"/>
    <x v="0"/>
    <n v="1.2048192771084338E-2"/>
    <n v="0.31325301204819278"/>
    <n v="2.4096385542168677E-3"/>
    <n v="0"/>
    <n v="0"/>
    <n v="14911.365060240965"/>
    <n v="9.6385542168674707E-3"/>
    <n v="6.024096385542169E-3"/>
    <n v="0"/>
    <n v="66.592771084337343"/>
    <n v="533.16746987951819"/>
    <n v="838.16867469879526"/>
    <n v="16349.637349397592"/>
  </r>
  <r>
    <x v="2"/>
    <x v="4"/>
    <x v="0"/>
    <x v="0"/>
    <n v="0"/>
    <n v="1.2658227848101264E-3"/>
    <n v="0"/>
    <n v="1.2658227848101264E-3"/>
    <n v="0"/>
    <n v="4082.006329113924"/>
    <n v="6.3291139240506328E-3"/>
    <n v="2.2784810126582275E-2"/>
    <n v="0"/>
    <n v="1.0126582278481011E-2"/>
    <n v="1.2658227848101266E-2"/>
    <n v="110.19367088607594"/>
    <n v="4192.2544303797467"/>
  </r>
  <r>
    <x v="2"/>
    <x v="5"/>
    <x v="0"/>
    <x v="0"/>
    <n v="0"/>
    <n v="0"/>
    <n v="0"/>
    <n v="0"/>
    <n v="0"/>
    <n v="0"/>
    <n v="0"/>
    <n v="0"/>
    <n v="0"/>
    <n v="0"/>
    <n v="0"/>
    <n v="0"/>
    <n v="0"/>
  </r>
  <r>
    <x v="2"/>
    <x v="6"/>
    <x v="0"/>
    <x v="0"/>
    <n v="9836.18"/>
    <n v="0"/>
    <n v="0"/>
    <n v="0"/>
    <n v="0"/>
    <n v="0"/>
    <n v="9167.4872727272723"/>
    <n v="57326.972727272732"/>
    <n v="55802.930909090908"/>
    <n v="25284.805454545454"/>
    <n v="3810.8363636363633"/>
    <n v="13870.905454545453"/>
    <n v="175100.11818181819"/>
  </r>
  <r>
    <x v="2"/>
    <x v="7"/>
    <x v="0"/>
    <x v="0"/>
    <n v="169.01672240802674"/>
    <n v="90.924414715719053"/>
    <n v="2646.3652173913042"/>
    <n v="2457.5518394648825"/>
    <n v="288.76254180602001"/>
    <n v="197.80200668896319"/>
    <n v="12550.476254180599"/>
    <n v="502.73177257525083"/>
    <n v="3194.7438127090295"/>
    <n v="1816.4869565217386"/>
    <n v="463.20535117056858"/>
    <n v="574.19799331103684"/>
    <n v="24952.264882943138"/>
  </r>
  <r>
    <x v="2"/>
    <x v="8"/>
    <x v="0"/>
    <x v="0"/>
    <n v="39461.186538461538"/>
    <n v="56.730769230769234"/>
    <n v="24637.732692307694"/>
    <n v="45612.167307692303"/>
    <n v="24987.924038461537"/>
    <n v="100"/>
    <n v="21265.206730769234"/>
    <n v="20321.536538461536"/>
    <n v="21243.641346153847"/>
    <n v="45338.718269230762"/>
    <n v="115.86538461538461"/>
    <n v="40662.552884615383"/>
    <n v="283803.26250000001"/>
  </r>
  <r>
    <x v="2"/>
    <x v="9"/>
    <x v="0"/>
    <x v="0"/>
    <n v="0"/>
    <n v="0"/>
    <n v="0"/>
    <n v="0"/>
    <n v="0"/>
    <n v="0"/>
    <n v="0"/>
    <n v="0"/>
    <n v="49583.531944444447"/>
    <n v="0"/>
    <n v="0"/>
    <n v="0"/>
    <n v="49583.531944444447"/>
  </r>
  <r>
    <x v="2"/>
    <x v="10"/>
    <x v="0"/>
    <x v="0"/>
    <n v="21981.447945205473"/>
    <n v="18087.383561643834"/>
    <n v="26373.302739726027"/>
    <n v="40447.190410958909"/>
    <n v="27438.630136986299"/>
    <n v="22486.416438356158"/>
    <n v="55807.132876712327"/>
    <n v="24231.39452054795"/>
    <n v="57658.597260273986"/>
    <n v="60514.567123287663"/>
    <n v="19075.980821917801"/>
    <n v="44733.090410958903"/>
    <n v="418835.13424657536"/>
  </r>
  <r>
    <x v="2"/>
    <x v="11"/>
    <x v="0"/>
    <x v="0"/>
    <n v="903.4545454545455"/>
    <n v="1400.3795454545455"/>
    <n v="10273.239772727271"/>
    <n v="1773.8965909090907"/>
    <n v="22703.397727272728"/>
    <n v="8532.8545454545474"/>
    <n v="8435.7863636363636"/>
    <n v="6348.7818181818184"/>
    <n v="1731.3204545454546"/>
    <n v="2566.8227272727277"/>
    <n v="10634.367045454546"/>
    <n v="10402.129545454543"/>
    <n v="85706.430681818194"/>
  </r>
  <r>
    <x v="2"/>
    <x v="12"/>
    <x v="0"/>
    <x v="0"/>
    <n v="33.659999999999997"/>
    <n v="79.849000000000004"/>
    <n v="69.203999999999994"/>
    <n v="87.685000000000002"/>
    <n v="62.153999999999989"/>
    <n v="102.81100000000001"/>
    <n v="69.467999999999989"/>
    <n v="93.895999999999987"/>
    <n v="68.621000000000024"/>
    <n v="138.18100000000001"/>
    <n v="142.904"/>
    <n v="36.218000000000004"/>
    <n v="984.65099999999995"/>
  </r>
  <r>
    <x v="2"/>
    <x v="13"/>
    <x v="0"/>
    <x v="0"/>
    <n v="327712.18262586376"/>
    <n v="276733.05923000991"/>
    <n v="323788.37512339588"/>
    <n v="305924.85291214217"/>
    <n v="205506.14313919056"/>
    <n v="260171.70483711749"/>
    <n v="436326.02961500495"/>
    <n v="411532.81441263581"/>
    <n v="462439.61599210277"/>
    <n v="352472.48272458045"/>
    <n v="318286.62092793686"/>
    <n v="307906.953603159"/>
    <n v="3988800.8351431396"/>
  </r>
  <r>
    <x v="2"/>
    <x v="14"/>
    <x v="0"/>
    <x v="0"/>
    <n v="73804.838548185231"/>
    <n v="161756.60575719649"/>
    <n v="95308.163954943666"/>
    <n v="189868.89486858572"/>
    <n v="242372.05131414265"/>
    <n v="215102.20901126409"/>
    <n v="123198.7997496871"/>
    <n v="68800.153942428034"/>
    <n v="120399.41927409261"/>
    <n v="146441.4730913642"/>
    <n v="96301.712140175223"/>
    <n v="91633.172715894849"/>
    <n v="1624987.4943679599"/>
  </r>
  <r>
    <x v="2"/>
    <x v="15"/>
    <x v="0"/>
    <x v="0"/>
    <n v="2077.1490384615381"/>
    <n v="2252.6701923076921"/>
    <n v="1080.3817307692309"/>
    <n v="1217.343269230769"/>
    <n v="501.74134615384611"/>
    <n v="1245.8846153846152"/>
    <n v="2369.6692307692306"/>
    <n v="1039.0480769230771"/>
    <n v="795.57788461538462"/>
    <n v="1902.5250000000001"/>
    <n v="1745.0971153846153"/>
    <n v="1399.0065384615384"/>
    <n v="17626.094038461535"/>
  </r>
  <r>
    <x v="3"/>
    <x v="0"/>
    <x v="0"/>
    <x v="0"/>
    <n v="473.969696969697"/>
    <n v="4311.4876033057853"/>
    <n v="611.78787878787875"/>
    <n v="126.24517906336089"/>
    <n v="129.3388429752066"/>
    <n v="96.462809917355372"/>
    <n v="160.80853994490357"/>
    <n v="2638.9531680440768"/>
    <n v="193.64462809917356"/>
    <n v="129.14600550964187"/>
    <n v="2344.2134986225897"/>
    <n v="2712.1170798898074"/>
    <n v="13928.174931129477"/>
  </r>
  <r>
    <x v="3"/>
    <x v="1"/>
    <x v="0"/>
    <x v="0"/>
    <n v="355645.64824797842"/>
    <n v="90709.343665768189"/>
    <n v="253846.28571428568"/>
    <n v="214799.50134770887"/>
    <n v="241869.66576819407"/>
    <n v="490.93126684636121"/>
    <n v="225450.76684636116"/>
    <n v="300792.24797843664"/>
    <n v="263524.54851752019"/>
    <n v="274116.07142857142"/>
    <n v="243121.61859838275"/>
    <n v="214470.28840970353"/>
    <n v="2678836.9177897573"/>
  </r>
  <r>
    <x v="3"/>
    <x v="2"/>
    <x v="0"/>
    <x v="0"/>
    <n v="286823.51135241857"/>
    <n v="593438.19052319846"/>
    <n v="323973.68311944715"/>
    <n v="636307.19052319846"/>
    <n v="741641.60414610081"/>
    <n v="303055.69496544922"/>
    <n v="721252.6386969398"/>
    <n v="444808.19940769993"/>
    <n v="652474.28726554802"/>
    <n v="659983.27344521228"/>
    <n v="281601.35834155977"/>
    <n v="342959.88450148079"/>
    <n v="5988319.5162882525"/>
  </r>
  <r>
    <x v="3"/>
    <x v="3"/>
    <x v="0"/>
    <x v="0"/>
    <n v="679.23122065727705"/>
    <n v="12468.187793427231"/>
    <n v="1813.5340375586854"/>
    <n v="857.32394366197195"/>
    <n v="3171.4976525821598"/>
    <n v="1792.4788732394366"/>
    <n v="2895.8309859154938"/>
    <n v="2182.1842723004693"/>
    <n v="1963.0868544600937"/>
    <n v="42504.071596244132"/>
    <n v="31005.224178403754"/>
    <n v="20905.194835680755"/>
    <n v="122237.84624413146"/>
  </r>
  <r>
    <x v="3"/>
    <x v="4"/>
    <x v="0"/>
    <x v="0"/>
    <n v="0"/>
    <n v="1576.8435544430536"/>
    <n v="948.25156445556934"/>
    <n v="701.06257822277837"/>
    <n v="252.6921151439299"/>
    <n v="267.27409261576969"/>
    <n v="723.51564455569451"/>
    <n v="420.65081351689605"/>
    <n v="387.12265331664577"/>
    <n v="972.19148936170211"/>
    <n v="380.8010012515644"/>
    <n v="389.89111389236541"/>
    <n v="7020.2966207759691"/>
  </r>
  <r>
    <x v="3"/>
    <x v="5"/>
    <x v="0"/>
    <x v="0"/>
    <n v="0"/>
    <n v="0"/>
    <n v="0"/>
    <n v="0"/>
    <n v="0"/>
    <n v="0"/>
    <n v="0"/>
    <n v="0"/>
    <n v="0"/>
    <n v="0"/>
    <n v="0"/>
    <n v="0"/>
    <n v="0"/>
  </r>
  <r>
    <x v="3"/>
    <x v="6"/>
    <x v="0"/>
    <x v="0"/>
    <n v="4929.994565217391"/>
    <n v="10504.530797101448"/>
    <n v="39051.07789855072"/>
    <n v="0"/>
    <n v="0"/>
    <n v="58235.141304347824"/>
    <n v="0"/>
    <n v="0"/>
    <n v="4919.708333333333"/>
    <n v="13214.53804347826"/>
    <n v="0"/>
    <n v="0"/>
    <n v="130854.99094202896"/>
  </r>
  <r>
    <x v="3"/>
    <x v="7"/>
    <x v="0"/>
    <x v="0"/>
    <n v="2902.1012195121948"/>
    <n v="2276.3914634146345"/>
    <n v="427.53658536585363"/>
    <n v="2916.2548780487814"/>
    <n v="472.42439024390239"/>
    <n v="293.35487804878051"/>
    <n v="4121.0439024390244"/>
    <n v="895.44024390243908"/>
    <n v="5121.9865853658548"/>
    <n v="1188.9414634146342"/>
    <n v="300.33536585365852"/>
    <n v="721.50853658536585"/>
    <n v="21637.319512195125"/>
  </r>
  <r>
    <x v="3"/>
    <x v="8"/>
    <x v="0"/>
    <x v="0"/>
    <n v="40890.834615384614"/>
    <n v="39310.852884615386"/>
    <n v="7080.0903846153842"/>
    <n v="25409.158653846152"/>
    <n v="24101.676923076924"/>
    <n v="21176.677884615383"/>
    <n v="21215.140384615384"/>
    <n v="0"/>
    <n v="24251.353846153841"/>
    <n v="40779.598076923081"/>
    <n v="21055.969230769231"/>
    <n v="6049.1586538461543"/>
    <n v="271320.51153846149"/>
  </r>
  <r>
    <x v="3"/>
    <x v="9"/>
    <x v="0"/>
    <x v="0"/>
    <n v="0"/>
    <n v="0"/>
    <n v="0"/>
    <n v="0"/>
    <n v="0"/>
    <n v="0"/>
    <n v="0"/>
    <n v="0"/>
    <n v="3.1339031339031341E-2"/>
    <n v="0"/>
    <n v="0"/>
    <n v="0"/>
    <n v="3.1339031339031341E-2"/>
  </r>
  <r>
    <x v="3"/>
    <x v="10"/>
    <x v="0"/>
    <x v="0"/>
    <n v="38443.546558704438"/>
    <n v="39024.92982456139"/>
    <n v="16895.399460188928"/>
    <n v="37067.399460188935"/>
    <n v="29931.60188933873"/>
    <n v="54514.547908232125"/>
    <n v="57636.278002699037"/>
    <n v="22299.523616734139"/>
    <n v="53829.869095816466"/>
    <n v="37463.45344129554"/>
    <n v="66903.048582995965"/>
    <n v="19733.940620782723"/>
    <n v="473743.53846153838"/>
  </r>
  <r>
    <x v="3"/>
    <x v="11"/>
    <x v="0"/>
    <x v="0"/>
    <n v="12011.733714285716"/>
    <n v="1733.3108571428568"/>
    <n v="2429.5885714285719"/>
    <n v="1818.6205714285718"/>
    <n v="10950.636571428573"/>
    <n v="16483.787428571424"/>
    <n v="10017.040000000001"/>
    <n v="2935.0617142857145"/>
    <n v="18024.369142857136"/>
    <n v="11241.981714285715"/>
    <n v="11072.774857142856"/>
    <n v="6888.3691428571437"/>
    <n v="105607.27428571429"/>
  </r>
  <r>
    <x v="3"/>
    <x v="12"/>
    <x v="0"/>
    <x v="0"/>
    <n v="66.21875"/>
    <n v="63.430555555555557"/>
    <n v="127.94675925925928"/>
    <n v="109.15046296296296"/>
    <n v="127.72106481481482"/>
    <n v="193.05902777777789"/>
    <n v="99.611111111111114"/>
    <n v="91.550925925925938"/>
    <n v="79.462962962962962"/>
    <n v="153.85185185185188"/>
    <n v="209.62731481481484"/>
    <n v="55.446759259259267"/>
    <n v="1377.0775462962965"/>
  </r>
  <r>
    <x v="3"/>
    <x v="13"/>
    <x v="0"/>
    <x v="0"/>
    <n v="354445.99111549859"/>
    <n v="311118.81145113532"/>
    <n v="343904.15794669301"/>
    <n v="314383.01579466934"/>
    <n v="344621.86673247785"/>
    <n v="240724.12339585394"/>
    <n v="185585.31095755188"/>
    <n v="286921.57058242848"/>
    <n v="372333.80355380068"/>
    <n v="364041.31589338608"/>
    <n v="265203.26159921032"/>
    <n v="367817.12537018763"/>
    <n v="3751100.3543928927"/>
  </r>
  <r>
    <x v="3"/>
    <x v="14"/>
    <x v="0"/>
    <x v="0"/>
    <n v="93794.876095118903"/>
    <n v="80601.972465581974"/>
    <n v="158428.31414267834"/>
    <n v="174900.52565707132"/>
    <n v="71148.677096370462"/>
    <n v="170961.20901126406"/>
    <n v="40003.608260325404"/>
    <n v="174983.31664580727"/>
    <n v="141413.83354192739"/>
    <n v="88875.513141426782"/>
    <n v="108933.20650813516"/>
    <n v="117540.4305381727"/>
    <n v="1421585.4831038797"/>
  </r>
  <r>
    <x v="3"/>
    <x v="15"/>
    <x v="0"/>
    <x v="0"/>
    <n v="2003.9160975609757"/>
    <n v="1324.7707317073171"/>
    <n v="1585.4107317073172"/>
    <n v="1469.9921951219515"/>
    <n v="1675.5882926829267"/>
    <n v="2266.055609756098"/>
    <n v="1800.990243902439"/>
    <n v="1952.397073170732"/>
    <n v="2545.5687804878053"/>
    <n v="1737.7970731707314"/>
    <n v="1798.599024390244"/>
    <n v="1160.8829268292682"/>
    <n v="21321.968780487809"/>
  </r>
  <r>
    <x v="4"/>
    <x v="0"/>
    <x v="0"/>
    <x v="0"/>
    <n v="227.85123966942149"/>
    <n v="251.54132231404961"/>
    <n v="217.53581267217632"/>
    <n v="2646.9449035812672"/>
    <n v="2605.5234159779611"/>
    <n v="239.15564738292011"/>
    <n v="2631.0743801652893"/>
    <n v="303.25482093663913"/>
    <n v="219.50964187327824"/>
    <n v="2744.579889807163"/>
    <n v="201.21212121212122"/>
    <n v="237.198347107438"/>
    <n v="12525.381542699726"/>
  </r>
  <r>
    <x v="4"/>
    <x v="1"/>
    <x v="0"/>
    <x v="0"/>
    <n v="21147.02021563342"/>
    <n v="105802.19541778974"/>
    <n v="105070.13881401617"/>
    <n v="259365.58625336923"/>
    <n v="101699.1846361186"/>
    <n v="339262.3180592992"/>
    <n v="151061.90970350406"/>
    <n v="356514.78032345016"/>
    <n v="38058.297843665772"/>
    <n v="100448.81266846361"/>
    <n v="57624.167115902965"/>
    <n v="379006.34231805935"/>
    <n v="2015060.7533692725"/>
  </r>
  <r>
    <x v="4"/>
    <x v="2"/>
    <x v="0"/>
    <x v="0"/>
    <n v="375126.69200394873"/>
    <n v="352966.28035538009"/>
    <n v="606364.7532082923"/>
    <n v="714608.25765054312"/>
    <n v="888923.229022705"/>
    <n v="485454.80848963483"/>
    <n v="512982.83711747295"/>
    <n v="539695.129318855"/>
    <n v="649693.03948667319"/>
    <n v="587063.12142152037"/>
    <n v="862387.97137216188"/>
    <n v="887758.10069101676"/>
    <n v="7463024.2201382052"/>
  </r>
  <r>
    <x v="4"/>
    <x v="3"/>
    <x v="0"/>
    <x v="0"/>
    <n v="2182.0481220657275"/>
    <n v="20781.45892018779"/>
    <n v="3217.3568075117373"/>
    <n v="2455.7640845070423"/>
    <n v="19793.521126760559"/>
    <n v="2906.7347417840374"/>
    <n v="2023.5903755868544"/>
    <n v="1978.0352112676057"/>
    <n v="1983.7640845070423"/>
    <n v="2398.0598591549292"/>
    <n v="2644.5363849765263"/>
    <n v="2162.3720657276995"/>
    <n v="64527.241784037549"/>
  </r>
  <r>
    <x v="4"/>
    <x v="4"/>
    <x v="0"/>
    <x v="0"/>
    <n v="0"/>
    <n v="232.98372966207759"/>
    <n v="2.5031289111389237E-3"/>
    <n v="296.44931163954942"/>
    <n v="379.459324155194"/>
    <n v="6269.8197747183976"/>
    <n v="8.7609511889862306E-3"/>
    <n v="0"/>
    <n v="308.10638297872339"/>
    <n v="230.01251564455569"/>
    <n v="134.9061326658323"/>
    <n v="8220.5093867334162"/>
    <n v="16072.257822277847"/>
  </r>
  <r>
    <x v="4"/>
    <x v="5"/>
    <x v="0"/>
    <x v="0"/>
    <n v="0"/>
    <n v="0"/>
    <n v="0"/>
    <n v="0"/>
    <n v="0"/>
    <n v="0"/>
    <n v="0"/>
    <n v="0"/>
    <n v="0"/>
    <n v="0"/>
    <n v="0"/>
    <n v="0"/>
    <n v="0"/>
  </r>
  <r>
    <x v="4"/>
    <x v="6"/>
    <x v="0"/>
    <x v="0"/>
    <n v="0"/>
    <n v="0"/>
    <n v="0"/>
    <n v="0"/>
    <n v="0"/>
    <n v="0"/>
    <n v="0"/>
    <n v="0"/>
    <n v="0.21195652173913043"/>
    <n v="0"/>
    <n v="0"/>
    <n v="63676.55253623188"/>
    <n v="63676.764492753617"/>
  </r>
  <r>
    <x v="4"/>
    <x v="7"/>
    <x v="0"/>
    <x v="0"/>
    <n v="561.02439024390253"/>
    <n v="425.72317073170728"/>
    <n v="727.3597560975611"/>
    <n v="263.00731707317078"/>
    <n v="471.22195121951222"/>
    <n v="355.31219512195122"/>
    <n v="791.97560975609758"/>
    <n v="289.9036585365854"/>
    <n v="666.63170731707339"/>
    <n v="354.35975609756099"/>
    <n v="784.11829268292695"/>
    <n v="979.06219512195116"/>
    <n v="6669.7000000000007"/>
  </r>
  <r>
    <x v="4"/>
    <x v="8"/>
    <x v="0"/>
    <x v="0"/>
    <n v="52557.625"/>
    <n v="24235.603846153845"/>
    <n v="41302.80288461539"/>
    <n v="20218.502884615384"/>
    <n v="12972.678846153845"/>
    <n v="33508.739423076921"/>
    <n v="29806.446153846151"/>
    <n v="300.69423076923073"/>
    <n v="10782.332692307689"/>
    <n v="75.961538461538467"/>
    <n v="77.884615384615387"/>
    <n v="46456.399038461539"/>
    <n v="272295.67115384614"/>
  </r>
  <r>
    <x v="4"/>
    <x v="9"/>
    <x v="0"/>
    <x v="0"/>
    <n v="0"/>
    <n v="0"/>
    <n v="0"/>
    <n v="0"/>
    <n v="0"/>
    <n v="0"/>
    <n v="0"/>
    <n v="0"/>
    <n v="0"/>
    <n v="0"/>
    <n v="5699.7920227920231"/>
    <n v="11373.625356125356"/>
    <n v="17073.41737891738"/>
  </r>
  <r>
    <x v="4"/>
    <x v="10"/>
    <x v="0"/>
    <x v="0"/>
    <n v="30204.66801619433"/>
    <n v="23659.180836707146"/>
    <n v="49244.211875843444"/>
    <n v="42201.765182186238"/>
    <n v="29085.340080971655"/>
    <n v="27028.016194331976"/>
    <n v="39984.867746288801"/>
    <n v="39028.964912280695"/>
    <n v="29925.932523616721"/>
    <n v="43186.551956815121"/>
    <n v="40679.704453441293"/>
    <n v="48823.628879892036"/>
    <n v="443052.8326585695"/>
  </r>
  <r>
    <x v="4"/>
    <x v="11"/>
    <x v="0"/>
    <x v="0"/>
    <n v="10935.626285714283"/>
    <n v="28118.851428571434"/>
    <n v="3154.0137142857138"/>
    <n v="2218.5040000000004"/>
    <n v="7158.5645714285729"/>
    <n v="3083.9497142857149"/>
    <n v="2357.808"/>
    <n v="3045.157714285715"/>
    <n v="2513.9188571428572"/>
    <n v="3194.8674285714287"/>
    <n v="2382.0479999999998"/>
    <n v="2860.3942857142856"/>
    <n v="71023.703999999998"/>
  </r>
  <r>
    <x v="4"/>
    <x v="12"/>
    <x v="0"/>
    <x v="0"/>
    <n v="183.68865740740742"/>
    <n v="75.682870370370381"/>
    <n v="303.1180555555556"/>
    <n v="70.564814814814838"/>
    <n v="195.46296296296293"/>
    <n v="107.22337962962963"/>
    <n v="154.875"/>
    <n v="92.641203703703709"/>
    <n v="85.831018518518505"/>
    <n v="168.25115740740739"/>
    <n v="90.938657407407405"/>
    <n v="117.27430555555554"/>
    <n v="1645.5520833333335"/>
  </r>
  <r>
    <x v="4"/>
    <x v="13"/>
    <x v="0"/>
    <x v="0"/>
    <n v="334297.94175715698"/>
    <n v="191657.84797630802"/>
    <n v="457839.25172754203"/>
    <n v="329142.6288252715"/>
    <n v="315070.43928923993"/>
    <n v="416202.09970384999"/>
    <n v="338710.47877591313"/>
    <n v="318320.49457058246"/>
    <n v="398942.79861796647"/>
    <n v="202035.13425468907"/>
    <n v="265208.83909180656"/>
    <n v="349560.56465942744"/>
    <n v="3916988.5192497536"/>
  </r>
  <r>
    <x v="4"/>
    <x v="14"/>
    <x v="0"/>
    <x v="0"/>
    <n v="100050.20901126407"/>
    <n v="100488.53441802254"/>
    <n v="111680.43053817272"/>
    <n v="44340.599499374221"/>
    <n v="106083.6107634543"/>
    <n v="112332.65456821026"/>
    <n v="88496.130162703368"/>
    <n v="232560.98623279098"/>
    <n v="110560.35544430537"/>
    <n v="146513.14768460573"/>
    <n v="82983.455569461818"/>
    <n v="176100.03003754694"/>
    <n v="1412190.1439299125"/>
  </r>
  <r>
    <x v="4"/>
    <x v="15"/>
    <x v="0"/>
    <x v="0"/>
    <n v="2237.4087804878054"/>
    <n v="1362.6741463414635"/>
    <n v="2745.7687804878046"/>
    <n v="1409.2790243902441"/>
    <n v="618.7570731707317"/>
    <n v="1619.9219512195125"/>
    <n v="1477.8721951219516"/>
    <n v="1816.449756097561"/>
    <n v="2443.5473170731711"/>
    <n v="888.14829268292692"/>
    <n v="1954.045853658537"/>
    <n v="1836.6829268292686"/>
    <n v="20410.556097560977"/>
  </r>
  <r>
    <x v="5"/>
    <x v="0"/>
    <x v="0"/>
    <x v="0"/>
    <n v="3045.0413223140495"/>
    <n v="3279.212121212121"/>
    <n v="225.00688705234163"/>
    <n v="337.22176308539946"/>
    <n v="2611.3595041322315"/>
    <n v="131.58126721763085"/>
    <n v="4149.7768595041325"/>
    <n v="2109.1446280991736"/>
    <n v="240.65840220385672"/>
    <n v="231.79889807162533"/>
    <n v="2152.0757575757575"/>
    <n v="163.39393939393941"/>
    <n v="18676.271349862258"/>
  </r>
  <r>
    <x v="5"/>
    <x v="1"/>
    <x v="0"/>
    <x v="0"/>
    <n v="210073.05660377358"/>
    <n v="270495.68733153644"/>
    <n v="128761.82479784367"/>
    <n v="112500.69946091645"/>
    <n v="105309.08760107816"/>
    <n v="135401.05929919137"/>
    <n v="494029.13746630726"/>
    <n v="326558.17924528307"/>
    <n v="51191.346361185984"/>
    <n v="320016.41509433958"/>
    <n v="322101.71967654984"/>
    <n v="355107.98652291106"/>
    <n v="2831546.1994609167"/>
  </r>
  <r>
    <x v="5"/>
    <x v="2"/>
    <x v="0"/>
    <x v="0"/>
    <n v="392688.84007897339"/>
    <n v="229981.3790720632"/>
    <n v="546559.57551826269"/>
    <n v="472146.49753208295"/>
    <n v="252188.53208292203"/>
    <n v="541650.80059230013"/>
    <n v="753699.88548864762"/>
    <n v="332065.66337611061"/>
    <n v="772614.61006910168"/>
    <n v="310547.02665350446"/>
    <n v="780351.76209279359"/>
    <n v="371729.58538993093"/>
    <n v="5756224.1579466928"/>
  </r>
  <r>
    <x v="5"/>
    <x v="3"/>
    <x v="0"/>
    <x v="0"/>
    <n v="2508.0176056338028"/>
    <n v="10257.81572769953"/>
    <n v="15096.193661971831"/>
    <n v="25576.847417840374"/>
    <n v="1347.4835680751173"/>
    <n v="45778.438967136157"/>
    <n v="119900.67488262912"/>
    <n v="38791.585680751174"/>
    <n v="17737.88145539906"/>
    <n v="1363.368544600939"/>
    <n v="21304.191314553991"/>
    <n v="1290.2206572769956"/>
    <n v="300952.7194835681"/>
  </r>
  <r>
    <x v="5"/>
    <x v="4"/>
    <x v="0"/>
    <x v="0"/>
    <n v="156.06633291614517"/>
    <n v="194.86232790988737"/>
    <n v="0"/>
    <n v="2.5031289111389237E-3"/>
    <n v="0"/>
    <n v="0"/>
    <n v="0"/>
    <n v="0"/>
    <n v="0"/>
    <n v="0"/>
    <n v="0"/>
    <n v="0"/>
    <n v="350.93116395494371"/>
  </r>
  <r>
    <x v="5"/>
    <x v="5"/>
    <x v="0"/>
    <x v="0"/>
    <n v="0"/>
    <n v="0"/>
    <n v="0"/>
    <n v="0"/>
    <n v="0"/>
    <n v="0"/>
    <n v="0"/>
    <n v="0"/>
    <n v="0"/>
    <n v="0"/>
    <n v="0"/>
    <n v="0"/>
    <n v="0"/>
  </r>
  <r>
    <x v="5"/>
    <x v="6"/>
    <x v="0"/>
    <x v="0"/>
    <n v="62437.195652173919"/>
    <n v="12010.827898550724"/>
    <n v="0"/>
    <n v="0"/>
    <n v="0"/>
    <n v="0"/>
    <n v="0"/>
    <n v="0"/>
    <n v="0"/>
    <n v="77709.369565217377"/>
    <n v="0"/>
    <n v="0.10507246376811594"/>
    <n v="152157.49818840579"/>
  </r>
  <r>
    <x v="5"/>
    <x v="7"/>
    <x v="0"/>
    <x v="0"/>
    <n v="766.42439024390251"/>
    <n v="568.53414634146338"/>
    <n v="1121.5999999999999"/>
    <n v="613.63780487804877"/>
    <n v="867.80853658536591"/>
    <n v="596.49634146341464"/>
    <n v="875.4756097560977"/>
    <n v="526.20609756097565"/>
    <n v="697.13414634146341"/>
    <n v="997.32804878048773"/>
    <n v="537.46097560975613"/>
    <n v="912.67926829268299"/>
    <n v="9080.7853658536587"/>
  </r>
  <r>
    <x v="5"/>
    <x v="8"/>
    <x v="0"/>
    <x v="0"/>
    <n v="9938.2846153846149"/>
    <n v="6711.3086538461539"/>
    <n v="15137.016346153847"/>
    <n v="30245.625961538462"/>
    <n v="15079.428846153845"/>
    <n v="17626.771153846152"/>
    <n v="47789.911538461529"/>
    <n v="317.5"/>
    <n v="26509.13846153846"/>
    <n v="39657.656730769224"/>
    <n v="6037.5211538461535"/>
    <n v="150.00769230769231"/>
    <n v="215200.17115384614"/>
  </r>
  <r>
    <x v="5"/>
    <x v="9"/>
    <x v="0"/>
    <x v="0"/>
    <n v="0"/>
    <n v="5851.6908831908831"/>
    <n v="0"/>
    <n v="11014.519943019943"/>
    <n v="10996.347578347579"/>
    <n v="21213.960113960118"/>
    <n v="10133.199430199431"/>
    <n v="10536.564102564103"/>
    <n v="0"/>
    <n v="0"/>
    <n v="1.4245014245014248E-3"/>
    <n v="0"/>
    <n v="69746.283475783493"/>
  </r>
  <r>
    <x v="5"/>
    <x v="10"/>
    <x v="0"/>
    <x v="0"/>
    <n v="73838.129554655854"/>
    <n v="63558.168690958148"/>
    <n v="46660.051282051259"/>
    <n v="36138.479082321188"/>
    <n v="27091.209176788125"/>
    <n v="68405.437246963571"/>
    <n v="45809.896086369765"/>
    <n v="56027.900134952775"/>
    <n v="42492.49932523616"/>
    <n v="44458.727395411617"/>
    <n v="47685.292847503406"/>
    <n v="66322.564102564109"/>
    <n v="618488.35492577602"/>
  </r>
  <r>
    <x v="5"/>
    <x v="11"/>
    <x v="0"/>
    <x v="0"/>
    <n v="1879.8137142857142"/>
    <n v="2832.2342857142858"/>
    <n v="2731.4182857142846"/>
    <n v="6366.3782857142851"/>
    <n v="1948.2754285714284"/>
    <n v="2739.5314285714289"/>
    <n v="7245.2628571428577"/>
    <n v="5315.6022857142843"/>
    <n v="2502.1965714285716"/>
    <n v="2744.7108571428562"/>
    <n v="11329.988571428568"/>
    <n v="24535.601142857136"/>
    <n v="72171.013714285713"/>
  </r>
  <r>
    <x v="5"/>
    <x v="12"/>
    <x v="0"/>
    <x v="0"/>
    <n v="97.587962962962976"/>
    <n v="166.17939814814815"/>
    <n v="234.9456018518519"/>
    <n v="118.9282407407407"/>
    <n v="113.82407407407406"/>
    <n v="142.61458333333334"/>
    <n v="74.459490740740733"/>
    <n v="133.93171296296296"/>
    <n v="113.18055555555554"/>
    <n v="64760.494212962971"/>
    <n v="172187.25"/>
    <n v="94.774305555555571"/>
    <n v="238238.17013888891"/>
  </r>
  <r>
    <x v="5"/>
    <x v="13"/>
    <x v="0"/>
    <x v="0"/>
    <n v="355716.1164856861"/>
    <n v="279186.55676209286"/>
    <n v="311284.97828232974"/>
    <n v="258269.5301085884"/>
    <n v="228659.87956564661"/>
    <n v="191954.87857847981"/>
    <n v="300451.58341559727"/>
    <n v="681589.82428430417"/>
    <n v="333566.15695952618"/>
    <n v="326452.15893385978"/>
    <n v="338509.08588351432"/>
    <n v="324399.70878578484"/>
    <n v="3930040.4580454105"/>
  </r>
  <r>
    <x v="5"/>
    <x v="14"/>
    <x v="0"/>
    <x v="0"/>
    <n v="145910.78097622027"/>
    <n v="122748.12891113892"/>
    <n v="164422.55944931164"/>
    <n v="163816.96245306634"/>
    <n v="176882.31414267834"/>
    <n v="163228.92866082603"/>
    <n v="130409.78598247808"/>
    <n v="155703.14768460576"/>
    <n v="154267.4730913642"/>
    <n v="134483.43679599499"/>
    <n v="150000.5206508135"/>
    <n v="105783.85106382979"/>
    <n v="1767657.8898623281"/>
  </r>
  <r>
    <x v="5"/>
    <x v="15"/>
    <x v="0"/>
    <x v="0"/>
    <n v="1317.2136585365854"/>
    <n v="664.69170731707334"/>
    <n v="736.84097560975613"/>
    <n v="671.59219512195136"/>
    <n v="587.44195121951225"/>
    <n v="494.77560975609754"/>
    <n v="628.29463414634142"/>
    <n v="1099.0234146341463"/>
    <n v="918.40975609756106"/>
    <n v="859.03121951219521"/>
    <n v="1330.6526829268291"/>
    <n v="1158.4887804878049"/>
    <n v="10466.456585365855"/>
  </r>
  <r>
    <x v="6"/>
    <x v="0"/>
    <x v="0"/>
    <x v="0"/>
    <n v="196.85537190082647"/>
    <n v="153.5840220385675"/>
    <n v="127.71074380165291"/>
    <n v="2948.8195592286502"/>
    <n v="96.935261707988985"/>
    <n v="159.91735537190084"/>
    <n v="99.774104683195588"/>
    <n v="94.634986225895318"/>
    <n v="156.08677685950414"/>
    <n v="127.4504132231405"/>
    <n v="130.28236914600552"/>
    <n v="123.82782369146005"/>
    <n v="4415.878787878788"/>
  </r>
  <r>
    <x v="6"/>
    <x v="1"/>
    <x v="0"/>
    <x v="0"/>
    <n v="218167.01212938005"/>
    <n v="170237.36388140163"/>
    <n v="332869.70215633418"/>
    <n v="357030.45822102419"/>
    <n v="48753.549865229106"/>
    <n v="134535.74123989217"/>
    <n v="228144.98652291106"/>
    <n v="360764.8773584906"/>
    <n v="441157.90700808627"/>
    <n v="124841.28706199463"/>
    <n v="119710.56603773584"/>
    <n v="160359.18328840969"/>
    <n v="2696572.6347708893"/>
  </r>
  <r>
    <x v="6"/>
    <x v="2"/>
    <x v="0"/>
    <x v="0"/>
    <n v="795476.07403751242"/>
    <n v="452859.53800592304"/>
    <n v="605813.63079960516"/>
    <n v="835804.86278381047"/>
    <n v="338817.97532082919"/>
    <n v="670126.08687068115"/>
    <n v="993666.77196446201"/>
    <n v="574606.2625863771"/>
    <n v="480590.41658440279"/>
    <n v="314122.05725567631"/>
    <n v="152024.48272458048"/>
    <n v="578355.91806515295"/>
    <n v="6792264.0769990124"/>
  </r>
  <r>
    <x v="6"/>
    <x v="3"/>
    <x v="0"/>
    <x v="0"/>
    <n v="31746.161971830988"/>
    <n v="31169.138497652584"/>
    <n v="31493.803990610326"/>
    <n v="31082.176056338034"/>
    <n v="41326.150234741785"/>
    <n v="60853.427230046946"/>
    <n v="132054.28638497653"/>
    <n v="28675.798122065731"/>
    <n v="49615.575117370892"/>
    <n v="32306.720657276997"/>
    <n v="33118.677230046953"/>
    <n v="98394.076291079808"/>
    <n v="601835.99178403756"/>
  </r>
  <r>
    <x v="6"/>
    <x v="4"/>
    <x v="0"/>
    <x v="0"/>
    <n v="0"/>
    <n v="0"/>
    <n v="0"/>
    <n v="0"/>
    <n v="0"/>
    <n v="0"/>
    <n v="2.5031289111389237E-3"/>
    <n v="0"/>
    <n v="0"/>
    <n v="0"/>
    <n v="0"/>
    <n v="0"/>
    <n v="2.5031289111389237E-3"/>
  </r>
  <r>
    <x v="6"/>
    <x v="5"/>
    <x v="0"/>
    <x v="0"/>
    <n v="0"/>
    <n v="0"/>
    <n v="0"/>
    <n v="0"/>
    <n v="0"/>
    <n v="0"/>
    <n v="0"/>
    <n v="0"/>
    <n v="0"/>
    <n v="0"/>
    <n v="0"/>
    <n v="0"/>
    <n v="0"/>
  </r>
  <r>
    <x v="6"/>
    <x v="6"/>
    <x v="0"/>
    <x v="0"/>
    <n v="0"/>
    <n v="20565.253623188404"/>
    <n v="5.434782608695652E-3"/>
    <n v="0"/>
    <n v="0"/>
    <n v="0"/>
    <n v="0"/>
    <n v="0"/>
    <n v="2.3550724637681156E-2"/>
    <n v="0"/>
    <n v="0"/>
    <n v="13492.871376811594"/>
    <n v="34058.153985507241"/>
  </r>
  <r>
    <x v="6"/>
    <x v="7"/>
    <x v="0"/>
    <x v="0"/>
    <n v="526.71097560975613"/>
    <n v="750.98536585365855"/>
    <n v="540.70487804878053"/>
    <n v="426.92926829268293"/>
    <n v="4007.4939024390264"/>
    <n v="734.97439024390258"/>
    <n v="695.79390243902446"/>
    <n v="347.58780487804881"/>
    <n v="367.18292682926835"/>
    <n v="1189.3926829268294"/>
    <n v="435.81829268292688"/>
    <n v="4584.286585365855"/>
    <n v="14607.860975609759"/>
  </r>
  <r>
    <x v="6"/>
    <x v="8"/>
    <x v="0"/>
    <x v="0"/>
    <n v="31190.581730769223"/>
    <n v="15042.652884615383"/>
    <n v="511.15384615384619"/>
    <n v="19431.132692307689"/>
    <n v="22639.361538461537"/>
    <n v="24215.920192307691"/>
    <n v="9413.5451923076907"/>
    <n v="22628.795192307691"/>
    <n v="233.17307692307693"/>
    <n v="27345.222115384611"/>
    <n v="322.12115384615385"/>
    <n v="192.30769230769232"/>
    <n v="173165.96730769228"/>
  </r>
  <r>
    <x v="6"/>
    <x v="9"/>
    <x v="0"/>
    <x v="0"/>
    <n v="0"/>
    <n v="0"/>
    <n v="0"/>
    <n v="16949.91737891738"/>
    <n v="0"/>
    <n v="14993.115384615387"/>
    <n v="0"/>
    <n v="0"/>
    <n v="0"/>
    <n v="0"/>
    <n v="0"/>
    <n v="0"/>
    <n v="31943.032763532767"/>
  </r>
  <r>
    <x v="6"/>
    <x v="10"/>
    <x v="0"/>
    <x v="0"/>
    <n v="19122.415654520915"/>
    <n v="34740.770580296892"/>
    <n v="53093.502024291491"/>
    <n v="30565.116059379223"/>
    <n v="71272.402159244273"/>
    <n v="24434.325236167348"/>
    <n v="89075.724696356279"/>
    <n v="37673.446693657213"/>
    <n v="74260.085020242899"/>
    <n v="46851.377867746269"/>
    <n v="40220.206477732798"/>
    <n v="34307.759784075599"/>
    <n v="555617.13225371123"/>
  </r>
  <r>
    <x v="6"/>
    <x v="11"/>
    <x v="0"/>
    <x v="0"/>
    <n v="1689.4811428571431"/>
    <n v="10654.16"/>
    <n v="5939.3771428571426"/>
    <n v="13797.481142857143"/>
    <n v="2998.9428571428575"/>
    <n v="13929.530285714287"/>
    <n v="3063.2148571428565"/>
    <n v="22543.770285714279"/>
    <n v="15786.028571428576"/>
    <n v="2917.5577142857146"/>
    <n v="9418.8342857142816"/>
    <n v="7341.6274285714317"/>
    <n v="110080.00571428571"/>
  </r>
  <r>
    <x v="6"/>
    <x v="12"/>
    <x v="0"/>
    <x v="0"/>
    <n v="62037.100694444467"/>
    <n v="163.50810185185185"/>
    <n v="215.65972222222234"/>
    <n v="298.17939814814815"/>
    <n v="143.8865740740741"/>
    <n v="572.51157407407413"/>
    <n v="426.98148148148141"/>
    <n v="285.73726851851848"/>
    <n v="58.295138888888886"/>
    <n v="366.81712962962956"/>
    <n v="266.78703703703701"/>
    <n v="313.19328703703712"/>
    <n v="65148.657407407423"/>
  </r>
  <r>
    <x v="6"/>
    <x v="13"/>
    <x v="0"/>
    <x v="0"/>
    <n v="315338.11549851927"/>
    <n v="263189.23889437318"/>
    <n v="397329.56762092793"/>
    <n v="288903.88943731494"/>
    <n v="291139.36130306026"/>
    <n v="256437.31589338602"/>
    <n v="438669.57847976312"/>
    <n v="348511.03553800599"/>
    <n v="289278.71668311948"/>
    <n v="276435.2152023692"/>
    <n v="329678.71273445216"/>
    <n v="345314.10266535048"/>
    <n v="3840224.8499506419"/>
  </r>
  <r>
    <x v="6"/>
    <x v="14"/>
    <x v="0"/>
    <x v="0"/>
    <n v="181915.2928660826"/>
    <n v="209165.56445556946"/>
    <n v="133954.82102628282"/>
    <n v="161661.07008760946"/>
    <n v="97428.05757196495"/>
    <n v="124031.79224030036"/>
    <n v="179620.2903629537"/>
    <n v="215075.80350438046"/>
    <n v="123079.59824780977"/>
    <n v="118613.10888610764"/>
    <n v="171498.33667083856"/>
    <n v="119834.25281602002"/>
    <n v="1835877.9887359196"/>
  </r>
  <r>
    <x v="6"/>
    <x v="15"/>
    <x v="0"/>
    <x v="0"/>
    <n v="942.41170731707314"/>
    <n v="884.47024390243917"/>
    <n v="1258.389268292683"/>
    <n v="1257.3609756097562"/>
    <n v="1397.5258536585366"/>
    <n v="1225.1560975609755"/>
    <n v="1083.9912195121949"/>
    <n v="1352.5658536585368"/>
    <n v="1980.7141463414637"/>
    <n v="2347.2273170731705"/>
    <n v="3114.2487804878047"/>
    <n v="2109.3239024390246"/>
    <n v="18953.385365853657"/>
  </r>
  <r>
    <x v="7"/>
    <x v="0"/>
    <x v="0"/>
    <x v="0"/>
    <n v="223.80277777777778"/>
    <n v="159.24793388429754"/>
    <n v="2172.7603305785124"/>
    <n v="156.14462809917356"/>
    <n v="127.22314049586777"/>
    <n v="2272.530303030303"/>
    <n v="130.4848484848485"/>
    <n v="97.876033057851245"/>
    <n v="193.84573002754823"/>
    <n v="256.23829201101927"/>
    <n v="2075.3815426997248"/>
    <n v="193.01790633608815"/>
    <n v="8058.5534664830138"/>
  </r>
  <r>
    <x v="7"/>
    <x v="1"/>
    <x v="0"/>
    <x v="0"/>
    <n v="198931.5687331536"/>
    <n v="102112.33018867925"/>
    <n v="172885.8948787062"/>
    <n v="210417.30727762802"/>
    <n v="530191.58760107821"/>
    <n v="331035.16307277628"/>
    <n v="341929.06199460919"/>
    <n v="364747.44070080866"/>
    <n v="394506.3706199461"/>
    <n v="350727.74393531005"/>
    <n v="479059.84636118601"/>
    <n v="221583.39622641506"/>
    <n v="3698127.7115902966"/>
  </r>
  <r>
    <x v="7"/>
    <x v="2"/>
    <x v="0"/>
    <x v="0"/>
    <n v="188089.33761105628"/>
    <n v="407308.08292201388"/>
    <n v="702243.18854886491"/>
    <n v="473866.22211253713"/>
    <n v="385905.49062191515"/>
    <n v="473417.88252714719"/>
    <n v="618304.45014807524"/>
    <n v="471273.11944718659"/>
    <n v="387832.45705824293"/>
    <n v="499393.42053307028"/>
    <n v="547503.78677196463"/>
    <n v="248748.66831194476"/>
    <n v="5403886.1066140197"/>
  </r>
  <r>
    <x v="7"/>
    <x v="3"/>
    <x v="0"/>
    <x v="0"/>
    <n v="18437.620892018778"/>
    <n v="73216.062206572766"/>
    <n v="67194.488262910803"/>
    <n v="172203.11737089203"/>
    <n v="116426.33568075119"/>
    <n v="126577.65023474178"/>
    <n v="128331.48474178404"/>
    <n v="97058.272300469485"/>
    <n v="36504.73356807512"/>
    <n v="135033.47300469485"/>
    <n v="65789.541079812218"/>
    <n v="9317.1490610328656"/>
    <n v="1046089.928403756"/>
  </r>
  <r>
    <x v="7"/>
    <x v="4"/>
    <x v="0"/>
    <x v="0"/>
    <n v="0"/>
    <n v="0"/>
    <n v="0"/>
    <n v="0"/>
    <n v="0"/>
    <n v="161.57571964956196"/>
    <n v="574.64956195244054"/>
    <n v="0"/>
    <n v="0"/>
    <n v="0"/>
    <n v="90.971214017521902"/>
    <n v="215.95869837296621"/>
    <n v="1043.1551939924907"/>
  </r>
  <r>
    <x v="7"/>
    <x v="5"/>
    <x v="0"/>
    <x v="0"/>
    <n v="0"/>
    <n v="0"/>
    <n v="0"/>
    <n v="0"/>
    <n v="0"/>
    <n v="0"/>
    <n v="0"/>
    <n v="0"/>
    <n v="0"/>
    <n v="0"/>
    <n v="0"/>
    <n v="0"/>
    <n v="0"/>
  </r>
  <r>
    <x v="7"/>
    <x v="6"/>
    <x v="0"/>
    <x v="0"/>
    <n v="0"/>
    <n v="0"/>
    <n v="0"/>
    <n v="0"/>
    <n v="0"/>
    <n v="31.503623188405797"/>
    <n v="221.61231884057972"/>
    <n v="15033.97463768116"/>
    <n v="7880.346014492754"/>
    <n v="35.652173913043477"/>
    <n v="0"/>
    <n v="0"/>
    <n v="23203.088768115944"/>
  </r>
  <r>
    <x v="7"/>
    <x v="7"/>
    <x v="0"/>
    <x v="0"/>
    <n v="732.61463414634147"/>
    <n v="691.09756097560978"/>
    <n v="542.22195121951222"/>
    <n v="855.20487804878042"/>
    <n v="550.3317073170731"/>
    <n v="757.10121951219503"/>
    <n v="741.16707317073167"/>
    <n v="696.79024390243922"/>
    <n v="659.97804878048771"/>
    <n v="683.58292682926833"/>
    <n v="661.63536585365853"/>
    <n v="1040.1158536585365"/>
    <n v="8611.8414634146338"/>
  </r>
  <r>
    <x v="7"/>
    <x v="8"/>
    <x v="0"/>
    <x v="0"/>
    <n v="38478.810576923075"/>
    <n v="15625.909615384615"/>
    <n v="38988.543269230773"/>
    <n v="305.76346153846157"/>
    <n v="261.53461538461539"/>
    <n v="22216.585576923077"/>
    <n v="25409.825961538463"/>
    <n v="503.83653846153845"/>
    <n v="25022.732692307694"/>
    <n v="15259.760576923078"/>
    <n v="15453.515384615386"/>
    <n v="10439.222115384617"/>
    <n v="207966.04038461545"/>
  </r>
  <r>
    <x v="7"/>
    <x v="9"/>
    <x v="0"/>
    <x v="0"/>
    <n v="0"/>
    <n v="0"/>
    <n v="0"/>
    <n v="0"/>
    <n v="0"/>
    <n v="16215.47150997151"/>
    <n v="10242.529914529916"/>
    <n v="0"/>
    <n v="0"/>
    <n v="0"/>
    <n v="0"/>
    <n v="0"/>
    <n v="26458.001424501424"/>
  </r>
  <r>
    <x v="7"/>
    <x v="10"/>
    <x v="0"/>
    <x v="0"/>
    <n v="63328.624831309047"/>
    <n v="34782.043184885282"/>
    <n v="82360.964912280659"/>
    <n v="56158.607287449384"/>
    <n v="75738.230769230708"/>
    <n v="44459.225371120112"/>
    <n v="60063.074224021584"/>
    <n v="51057.638326585678"/>
    <n v="44307.086369770594"/>
    <n v="28360.118758434539"/>
    <n v="68261.101214574897"/>
    <n v="40774.628879892043"/>
    <n v="649651.34412955446"/>
  </r>
  <r>
    <x v="7"/>
    <x v="11"/>
    <x v="0"/>
    <x v="0"/>
    <n v="4670.0308571428586"/>
    <n v="2430.0868571428578"/>
    <n v="9090.3634285714252"/>
    <n v="12385.02628571429"/>
    <n v="8726.0354285714293"/>
    <n v="6388.4880000000003"/>
    <n v="2634.4948571428572"/>
    <n v="11696.290285714285"/>
    <n v="3297.1714285714284"/>
    <n v="3823.5817142857145"/>
    <n v="3363.9417142857142"/>
    <n v="3191.9474285714296"/>
    <n v="71697.458285714267"/>
  </r>
  <r>
    <x v="7"/>
    <x v="12"/>
    <x v="0"/>
    <x v="0"/>
    <n v="286.17245370370375"/>
    <n v="76690.641203703693"/>
    <n v="35882.497685185182"/>
    <n v="177.57060185185185"/>
    <n v="171.26736111111114"/>
    <n v="138.80092592592595"/>
    <n v="230.43634259259258"/>
    <n v="382.77314814814821"/>
    <n v="172.92592592592592"/>
    <n v="157.17708333333337"/>
    <n v="862.83333333333326"/>
    <n v="194.6875"/>
    <n v="115347.7835648148"/>
  </r>
  <r>
    <x v="7"/>
    <x v="13"/>
    <x v="0"/>
    <x v="0"/>
    <n v="303127.87265547877"/>
    <n v="334443.64758144133"/>
    <n v="746543.01480750262"/>
    <n v="362065.58538993093"/>
    <n v="352842.39684106619"/>
    <n v="326884.47186574538"/>
    <n v="406058.56959526171"/>
    <n v="353827.18065153016"/>
    <n v="326458.29121421528"/>
    <n v="322160.485686081"/>
    <n v="284317.69299111556"/>
    <n v="312268.23889437324"/>
    <n v="4430997.4481737418"/>
  </r>
  <r>
    <x v="7"/>
    <x v="14"/>
    <x v="0"/>
    <x v="0"/>
    <n v="166395.02127659574"/>
    <n v="148378.9974968711"/>
    <n v="158684.32540675846"/>
    <n v="183758.32916145181"/>
    <n v="160416.59949937422"/>
    <n v="159166.78848560702"/>
    <n v="112208.77346683355"/>
    <n v="232625.0738423029"/>
    <n v="142084.9436795995"/>
    <n v="159644.40926157698"/>
    <n v="167550.92490613266"/>
    <n v="148072.54568210265"/>
    <n v="1938986.7321652067"/>
  </r>
  <r>
    <x v="7"/>
    <x v="15"/>
    <x v="0"/>
    <x v="0"/>
    <n v="1315.1853658536586"/>
    <n v="1418.1287804878048"/>
    <n v="1610.6048780487804"/>
    <n v="1144.241951219512"/>
    <n v="750.83121951219516"/>
    <n v="1852.0634146341463"/>
    <n v="1032.1131707317072"/>
    <n v="1812.3834146341464"/>
    <n v="1695.7658536585366"/>
    <n v="1687.0087804878046"/>
    <n v="1993.580487804878"/>
    <n v="1439.7658536585366"/>
    <n v="17751.673170731705"/>
  </r>
  <r>
    <x v="8"/>
    <x v="0"/>
    <x v="0"/>
    <x v="0"/>
    <n v="317.38154269972455"/>
    <n v="31.639118457300277"/>
    <n v="327.81680440771351"/>
    <n v="285.58677685950414"/>
    <n v="2421.4311294765839"/>
    <n v="159.55371900826447"/>
    <n v="320.53581267217629"/>
    <n v="510.4931129476584"/>
    <n v="573.90909090909088"/>
    <n v="453.52754820936639"/>
    <n v="322.77134986225894"/>
    <n v="2274.7644628099174"/>
    <n v="7999.4104683195601"/>
  </r>
  <r>
    <x v="8"/>
    <x v="1"/>
    <x v="0"/>
    <x v="0"/>
    <n v="224526.76819407014"/>
    <n v="318397.64555256063"/>
    <n v="101526.73584905661"/>
    <n v="129412.95552560648"/>
    <n v="253487.85983827492"/>
    <n v="271460.41778975743"/>
    <n v="184807.13207547172"/>
    <n v="474772.45283018867"/>
    <n v="171246.92857142858"/>
    <n v="168312.91105121293"/>
    <n v="63443.252021563341"/>
    <n v="229383.81671159031"/>
    <n v="2590778.8760107816"/>
  </r>
  <r>
    <x v="8"/>
    <x v="2"/>
    <x v="0"/>
    <x v="0"/>
    <n v="623997.98223099718"/>
    <n v="276603.27541954594"/>
    <n v="363196.52517275419"/>
    <n v="816177.14116485696"/>
    <n v="509388.22507403756"/>
    <n v="428960.44718657457"/>
    <n v="609035.34254689049"/>
    <n v="191361.0434353406"/>
    <n v="242457.81342546895"/>
    <n v="228733.12734452129"/>
    <n v="172961.1253701876"/>
    <n v="696833.97828232986"/>
    <n v="5159706.0266535049"/>
  </r>
  <r>
    <x v="8"/>
    <x v="3"/>
    <x v="0"/>
    <x v="0"/>
    <n v="87069.883802816912"/>
    <n v="25918.80751173709"/>
    <n v="27252.786384976527"/>
    <n v="34330.670187793432"/>
    <n v="44263.910798122066"/>
    <n v="86145.354460093891"/>
    <n v="58864.082159624413"/>
    <n v="33441.571596244125"/>
    <n v="2348.0352112676055"/>
    <n v="33113.735915492958"/>
    <n v="32377.866197183102"/>
    <n v="187182.19953051646"/>
    <n v="652308.90375586855"/>
  </r>
  <r>
    <x v="8"/>
    <x v="4"/>
    <x v="0"/>
    <x v="0"/>
    <n v="121.55193992490614"/>
    <n v="1004.1814768460576"/>
    <n v="1965.5744680851064"/>
    <n v="7502.0538172715897"/>
    <n v="915.87609511889866"/>
    <n v="1212.9224030037547"/>
    <n v="1318.6633291614519"/>
    <n v="5802.0801001251566"/>
    <n v="769.30413016270336"/>
    <n v="5852.5644555694616"/>
    <n v="0"/>
    <n v="0"/>
    <n v="26464.772215269084"/>
  </r>
  <r>
    <x v="8"/>
    <x v="5"/>
    <x v="0"/>
    <x v="0"/>
    <n v="0"/>
    <n v="0"/>
    <n v="0"/>
    <n v="0"/>
    <n v="0"/>
    <n v="0"/>
    <n v="0"/>
    <n v="0"/>
    <n v="0"/>
    <n v="0"/>
    <n v="0"/>
    <n v="0"/>
    <n v="0"/>
  </r>
  <r>
    <x v="8"/>
    <x v="6"/>
    <x v="0"/>
    <x v="0"/>
    <m/>
    <n v="3.3967391304347827"/>
    <n v="7.246376811594203E-3"/>
    <n v="70.905797101449281"/>
    <n v="151.21376811594203"/>
    <n v="112.68115942028986"/>
    <n v="6820.0507246376819"/>
    <n v="262.95289855072463"/>
    <n v="36.159420289855071"/>
    <n v="0.24275362318840579"/>
    <n v="0"/>
    <n v="0"/>
    <n v="7457.6105072463779"/>
  </r>
  <r>
    <x v="8"/>
    <x v="7"/>
    <x v="0"/>
    <x v="0"/>
    <n v="794.0353658536585"/>
    <n v="1357.7609756097563"/>
    <n v="504.1256097560975"/>
    <n v="317.50365853658536"/>
    <n v="433.14390243902437"/>
    <n v="444.71829268292674"/>
    <n v="597.91707317073156"/>
    <n v="390.56097560975616"/>
    <n v="985.40609756097547"/>
    <n v="504.20853658536583"/>
    <n v="148.45609756097565"/>
    <n v="2190.8292682926835"/>
    <n v="8668.6658536585383"/>
  </r>
  <r>
    <x v="8"/>
    <x v="8"/>
    <x v="0"/>
    <x v="0"/>
    <n v="470.18653846153848"/>
    <n v="21277.454807692309"/>
    <n v="23552.646153846155"/>
    <n v="38211.874038461538"/>
    <n v="15902.292307692307"/>
    <n v="37531.671153846153"/>
    <n v="35435.452884615384"/>
    <n v="21052.392307692309"/>
    <n v="340.38461538461542"/>
    <n v="85741.294230769228"/>
    <n v="123.31153846153848"/>
    <n v="40195.92788461539"/>
    <n v="319834.88846153847"/>
  </r>
  <r>
    <x v="8"/>
    <x v="9"/>
    <x v="0"/>
    <x v="0"/>
    <n v="10049.81623931624"/>
    <n v="0"/>
    <n v="0"/>
    <n v="0"/>
    <n v="0"/>
    <n v="0"/>
    <n v="2580.5940170940171"/>
    <n v="0"/>
    <n v="25614.253561253561"/>
    <n v="0"/>
    <n v="0"/>
    <n v="65141.454415954417"/>
    <n v="103386.11823361824"/>
  </r>
  <r>
    <x v="8"/>
    <x v="10"/>
    <x v="0"/>
    <x v="0"/>
    <n v="58743.221322537102"/>
    <n v="43186.09176788124"/>
    <n v="39604.217273954113"/>
    <n v="52809.604588394053"/>
    <n v="54128.234817813762"/>
    <n v="14203.762483130902"/>
    <n v="59366.623481781375"/>
    <n v="66957.08771929823"/>
    <n v="43237.365721997303"/>
    <n v="37996.282051282054"/>
    <n v="34831.435897435898"/>
    <n v="69104.809716599208"/>
    <n v="574168.73684210517"/>
  </r>
  <r>
    <x v="8"/>
    <x v="11"/>
    <x v="0"/>
    <x v="0"/>
    <n v="2969.4091428571437"/>
    <n v="3709.7862857142864"/>
    <n v="3341.4640000000004"/>
    <n v="3420.1074285714285"/>
    <n v="3722.6171428571433"/>
    <n v="4057.8422857142864"/>
    <n v="4480.745142857143"/>
    <n v="2861.0480000000002"/>
    <n v="4069.707428571428"/>
    <n v="3499.5017142857159"/>
    <n v="2544.4285714285716"/>
    <n v="2245.9634285714292"/>
    <n v="40922.620571428575"/>
  </r>
  <r>
    <x v="8"/>
    <x v="12"/>
    <x v="0"/>
    <x v="0"/>
    <n v="389.03472222222229"/>
    <n v="120.3935185185185"/>
    <n v="116.0162037037037"/>
    <n v="189.04745370370375"/>
    <n v="159.04166666666663"/>
    <n v="212.27314814814818"/>
    <n v="268.90046296296299"/>
    <n v="150.00462962962962"/>
    <n v="190.47916666666666"/>
    <n v="195.12962962962965"/>
    <n v="113.84606481481481"/>
    <n v="103.02777777777777"/>
    <n v="2207.1944444444448"/>
  </r>
  <r>
    <x v="8"/>
    <x v="13"/>
    <x v="0"/>
    <x v="0"/>
    <n v="389937.11549851933"/>
    <n v="339195.7828232972"/>
    <n v="298288.46791707806"/>
    <n v="351438.82329713728"/>
    <n v="400762.26850937813"/>
    <n v="442989.81145113532"/>
    <n v="413473.04639684112"/>
    <n v="361985.57058242848"/>
    <n v="431675.83810463978"/>
    <n v="429460.48371174734"/>
    <n v="359420.38104639691"/>
    <n v="303624.85784797638"/>
    <n v="4522252.4471865753"/>
  </r>
  <r>
    <x v="8"/>
    <x v="14"/>
    <x v="0"/>
    <x v="0"/>
    <n v="183770.30538172717"/>
    <n v="204750.85106382979"/>
    <n v="159854.70212765958"/>
    <n v="145013.88485607007"/>
    <n v="193787.44931163956"/>
    <n v="186224.38423028786"/>
    <n v="107910.10262828537"/>
    <n v="151161.22403003756"/>
    <n v="156050.37922403004"/>
    <n v="164028.887359199"/>
    <n v="102811.97246558197"/>
    <n v="184078.22152690863"/>
    <n v="1939442.3642052563"/>
  </r>
  <r>
    <x v="8"/>
    <x v="15"/>
    <x v="0"/>
    <x v="0"/>
    <n v="2235.3395121951226"/>
    <n v="3553.3902439024396"/>
    <n v="2822.0380487804878"/>
    <n v="2344.5258536585366"/>
    <n v="3599.0595121951219"/>
    <n v="3045.4204878048777"/>
    <n v="3982.099512195121"/>
    <n v="2931.6019512195116"/>
    <n v="1685.5073170731707"/>
    <n v="1375.522926829268"/>
    <n v="1513.2751219512195"/>
    <n v="1684.3395121951221"/>
    <n v="30772.12"/>
  </r>
  <r>
    <x v="9"/>
    <x v="0"/>
    <x v="0"/>
    <x v="0"/>
    <n v="158.11570247933884"/>
    <n v="224.82920110192839"/>
    <n v="190.18600000000001"/>
    <n v="162.48609999999999"/>
    <n v="225.36088154269973"/>
    <n v="2533.9118457300274"/>
    <n v="161.27134986225894"/>
    <n v="504.57438016528926"/>
    <n v="706.92148760330588"/>
    <n v="200.19972451790636"/>
    <n v="411.80578512396698"/>
    <n v="541.9545454545455"/>
    <n v="6021.6170035812665"/>
  </r>
  <r>
    <x v="9"/>
    <x v="1"/>
    <x v="0"/>
    <x v="0"/>
    <n v="90966.942048517536"/>
    <n v="156146.47843665769"/>
    <n v="111167.47"/>
    <n v="111521.78"/>
    <n v="310366.12803234509"/>
    <n v="227345.71293800537"/>
    <n v="345954.31940700812"/>
    <n v="306167.59433962265"/>
    <n v="325756.7547169812"/>
    <n v="151176.72911051213"/>
    <n v="184725.44474393534"/>
    <n v="191886.90296495956"/>
    <n v="2513182.2567385444"/>
  </r>
  <r>
    <x v="9"/>
    <x v="2"/>
    <x v="0"/>
    <x v="0"/>
    <n v="148505.5123395854"/>
    <n v="406114.38894373161"/>
    <n v="254828.93"/>
    <n v="411052.87660000002"/>
    <n v="423895.23099703854"/>
    <n v="149747.86179664364"/>
    <n v="560523.74234945723"/>
    <n v="356015.28825271473"/>
    <n v="292660.80355380062"/>
    <n v="520682.74136229034"/>
    <n v="431056.55774925975"/>
    <n v="364482.08785784803"/>
    <n v="4319566.0218023695"/>
  </r>
  <r>
    <x v="9"/>
    <x v="3"/>
    <x v="0"/>
    <x v="0"/>
    <n v="45965.576291079808"/>
    <n v="162765.48708920187"/>
    <n v="33615.67"/>
    <n v="1875.803991"/>
    <n v="182542.22300469485"/>
    <n v="115652.84976525822"/>
    <n v="169486.09741784038"/>
    <n v="70598.630281690144"/>
    <n v="84711.746478873232"/>
    <n v="57659.397887323954"/>
    <n v="85453.301643192477"/>
    <n v="210975.68779342723"/>
    <n v="1221302.471643582"/>
  </r>
  <r>
    <x v="9"/>
    <x v="4"/>
    <x v="0"/>
    <x v="0"/>
    <n v="3015.546933667084"/>
    <n v="112.26908635794744"/>
    <n v="888.22152690863584"/>
    <n v="4344.7233999999999"/>
    <n v="807.27659574468089"/>
    <n v="4039.5018773466836"/>
    <n v="272.14392991239049"/>
    <n v="1576.4005006257823"/>
    <n v="3308.2703379224031"/>
    <n v="1118.0513141426784"/>
    <n v="1712.0125156445558"/>
    <n v="2232.3316645807258"/>
    <n v="23426.74968285357"/>
  </r>
  <r>
    <x v="9"/>
    <x v="5"/>
    <x v="0"/>
    <x v="0"/>
    <n v="0"/>
    <n v="0"/>
    <n v="0"/>
    <n v="0"/>
    <n v="0"/>
    <n v="0"/>
    <n v="0"/>
    <n v="0"/>
    <n v="0"/>
    <n v="0"/>
    <n v="0"/>
    <n v="0"/>
    <n v="0"/>
  </r>
  <r>
    <x v="9"/>
    <x v="6"/>
    <x v="0"/>
    <x v="0"/>
    <n v="0"/>
    <n v="0"/>
    <n v="4.8913043000000003E-2"/>
    <n v="0.09"/>
    <n v="34.166666666666664"/>
    <n v="0"/>
    <n v="7179.655797101449"/>
    <n v="5444.865942028986"/>
    <n v="2715.3514492753625"/>
    <n v="4.710144927536232E-2"/>
    <n v="3.6231884057971015E-3"/>
    <n v="4757.08152173913"/>
    <n v="20131.311014492276"/>
  </r>
  <r>
    <x v="9"/>
    <x v="7"/>
    <x v="0"/>
    <x v="0"/>
    <n v="102.32073170731707"/>
    <n v="228.35487804878051"/>
    <n v="396.4036585365854"/>
    <n v="3475.4650000000001"/>
    <n v="585.11585365853671"/>
    <n v="298.68048780487806"/>
    <n v="471.49024390243915"/>
    <n v="339.97926829268289"/>
    <n v="999.89390243902437"/>
    <n v="261.9365853658536"/>
    <n v="464.36341463414635"/>
    <n v="314.36097560975605"/>
    <n v="7938.3649999999998"/>
  </r>
  <r>
    <x v="9"/>
    <x v="8"/>
    <x v="0"/>
    <x v="0"/>
    <n v="383.26923076923077"/>
    <n v="39727.654807692306"/>
    <n v="293.27999999999997"/>
    <n v="25554.09"/>
    <n v="69999.544230769243"/>
    <n v="268.86057692307696"/>
    <n v="281.74519230769232"/>
    <n v="39659.426923076921"/>
    <n v="48463.500000000007"/>
    <n v="12202.050961538464"/>
    <n v="268.48076923076928"/>
    <n v="10637.714423076925"/>
    <n v="247739.61711538461"/>
  </r>
  <r>
    <x v="9"/>
    <x v="9"/>
    <x v="0"/>
    <x v="0"/>
    <n v="50399.108262108268"/>
    <n v="0"/>
    <n v="0"/>
    <n v="0"/>
    <n v="0"/>
    <n v="0"/>
    <n v="0"/>
    <n v="0.12108262108262109"/>
    <n v="0"/>
    <n v="0"/>
    <n v="0"/>
    <n v="0"/>
    <n v="50399.229344729349"/>
  </r>
  <r>
    <x v="9"/>
    <x v="10"/>
    <x v="0"/>
    <x v="0"/>
    <n v="32072.163292847497"/>
    <n v="27855.893387314431"/>
    <n v="22261.695006747635"/>
    <n v="49481.845999999998"/>
    <n v="33340.288798920381"/>
    <n v="21269.763832658569"/>
    <n v="32933.110661268554"/>
    <n v="61171.317139001338"/>
    <n v="35579.439946018887"/>
    <n v="60510.684210526313"/>
    <n v="41588.84210526316"/>
    <n v="41786.476383265857"/>
    <n v="459851.52076383255"/>
  </r>
  <r>
    <x v="9"/>
    <x v="11"/>
    <x v="0"/>
    <x v="0"/>
    <n v="2063.6480000000001"/>
    <n v="2063.7051428571426"/>
    <n v="2352.101714285714"/>
    <n v="2921.4540000000002"/>
    <n v="2723.7062857142864"/>
    <n v="13206.933714285709"/>
    <n v="8759.5874285714308"/>
    <n v="3512.3337142857135"/>
    <n v="2738.4525714285719"/>
    <n v="4159.5451428571432"/>
    <n v="3347.8308571428574"/>
    <n v="2995.1657142857152"/>
    <n v="50844.464285714283"/>
  </r>
  <r>
    <x v="9"/>
    <x v="12"/>
    <x v="0"/>
    <x v="0"/>
    <n v="128.08449074074073"/>
    <n v="67.495370370370367"/>
    <n v="151.98958333333337"/>
    <n v="153.09399999999999"/>
    <n v="156.8252314814815"/>
    <n v="70.224537037037024"/>
    <n v="92.009259259259252"/>
    <n v="117.10879629629628"/>
    <n v="129.57986111111111"/>
    <n v="389.47222222222217"/>
    <n v="257.28356481481484"/>
    <n v="231.55208333333323"/>
    <n v="1944.7189999999998"/>
  </r>
  <r>
    <x v="9"/>
    <x v="13"/>
    <x v="0"/>
    <x v="0"/>
    <n v="354036.16781836137"/>
    <n v="284374.61303060222"/>
    <n v="401631.58539999998"/>
    <n v="320935.84000000003"/>
    <n v="373823.11944718665"/>
    <n v="369040.48667324783"/>
    <n v="369007.83514313924"/>
    <n v="367913.23198420543"/>
    <n v="344019.37117472861"/>
    <n v="343935.74728529126"/>
    <n v="313739.73050345515"/>
    <n v="321090.0197433366"/>
    <n v="4163547.7482035542"/>
  </r>
  <r>
    <x v="9"/>
    <x v="14"/>
    <x v="0"/>
    <x v="0"/>
    <n v="174735.56445556946"/>
    <n v="117857.08760951189"/>
    <n v="194969.45559999999"/>
    <n v="241024.0914"/>
    <n v="150892.54192740927"/>
    <n v="137332.66583229037"/>
    <n v="153611.03254067586"/>
    <n v="123812.81852315395"/>
    <n v="234726.22903629538"/>
    <n v="122210.72215269087"/>
    <n v="170522.24405506882"/>
    <n v="190575.96871088858"/>
    <n v="2012270.4218435544"/>
  </r>
  <r>
    <x v="9"/>
    <x v="15"/>
    <x v="0"/>
    <x v="0"/>
    <n v="1472.701463414634"/>
    <n v="2146.6204878048779"/>
    <n v="3884.3717073170733"/>
    <n v="2655.308"/>
    <n v="5230.4146341463402"/>
    <n v="5552.0936585365862"/>
    <n v="6776.3043902439013"/>
    <n v="6897.1102439024389"/>
    <n v="9722.1209756097596"/>
    <n v="6773.5990243902434"/>
    <n v="6542.303414634147"/>
    <n v="6078.0760975609746"/>
    <n v="63731.02409756097"/>
  </r>
  <r>
    <x v="10"/>
    <x v="0"/>
    <x v="0"/>
    <x v="0"/>
    <n v="261"/>
    <n v="457"/>
    <n v="1396.2534435261709"/>
    <n v="2319.9573002754823"/>
    <n v="516.09641873278235"/>
    <n v="797.50137741046831"/>
    <n v="519.7493112947659"/>
    <n v="875.06887052341597"/>
    <n v="1152.5964187327822"/>
    <n v="777.93250688705234"/>
    <n v="572.69834710743805"/>
    <n v="1240"/>
    <n v="10885.85399449036"/>
  </r>
  <r>
    <x v="10"/>
    <x v="1"/>
    <x v="0"/>
    <x v="0"/>
    <n v="17952"/>
    <n v="8586"/>
    <n v="20168.28436657682"/>
    <n v="8952.1469002695412"/>
    <n v="11261.247978436657"/>
    <n v="63393.623989218337"/>
    <n v="133214.76280323451"/>
    <n v="106226.15768194071"/>
    <n v="105283.62938005391"/>
    <n v="175621.40296495959"/>
    <n v="57916.323450134776"/>
    <n v="52965"/>
    <n v="761540.57951482479"/>
  </r>
  <r>
    <x v="10"/>
    <x v="2"/>
    <x v="0"/>
    <x v="0"/>
    <n v="675604"/>
    <n v="569632"/>
    <n v="308886.37018756173"/>
    <n v="255954.04738400792"/>
    <n v="506995.93682132289"/>
    <n v="441336.86673247791"/>
    <n v="343263.2428430405"/>
    <n v="505630.72852912149"/>
    <n v="387366.39980256668"/>
    <n v="274087.76999012835"/>
    <n v="323778.86969397834"/>
    <n v="347986"/>
    <n v="4940522.2319842065"/>
  </r>
  <r>
    <x v="10"/>
    <x v="3"/>
    <x v="0"/>
    <x v="0"/>
    <n v="41553"/>
    <n v="92058"/>
    <n v="67951.242957746479"/>
    <n v="105239.79812206572"/>
    <n v="128416.26173708921"/>
    <n v="6791.5798122065735"/>
    <n v="75180.666666666657"/>
    <n v="65268.841549295772"/>
    <n v="5321.8767605633802"/>
    <n v="8466.1115023474176"/>
    <n v="7744.5938967136153"/>
    <n v="65529"/>
    <n v="669520.9730046948"/>
  </r>
  <r>
    <x v="10"/>
    <x v="4"/>
    <x v="0"/>
    <x v="0"/>
    <n v="3831"/>
    <n v="1210.74"/>
    <n v="3295.1389236545683"/>
    <n v="1332.938673341677"/>
    <n v="5087.0062578222778"/>
    <n v="263.55444305381729"/>
    <n v="204.94367959949938"/>
    <n v="7697.3579474342932"/>
    <n v="1144.3053817271589"/>
    <n v="304.42678347934918"/>
    <n v="2828.7221526908638"/>
    <n v="5911"/>
    <n v="33111.134242803499"/>
  </r>
  <r>
    <x v="10"/>
    <x v="5"/>
    <x v="0"/>
    <x v="0"/>
    <n v="0"/>
    <n v="0"/>
    <n v="0"/>
    <n v="0"/>
    <n v="0"/>
    <n v="0"/>
    <n v="0"/>
    <n v="0"/>
    <n v="0"/>
    <n v="0"/>
    <n v="0"/>
    <n v="0"/>
    <n v="0"/>
  </r>
  <r>
    <x v="10"/>
    <x v="6"/>
    <x v="0"/>
    <x v="0"/>
    <n v="0"/>
    <n v="0"/>
    <n v="0"/>
    <n v="1.0869565217391304E-2"/>
    <n v="99.963768115942031"/>
    <n v="242.67753623188406"/>
    <n v="508.78804347826093"/>
    <n v="689.72463768115949"/>
    <n v="4880.873188405797"/>
    <n v="271.44927536231887"/>
    <n v="382.518115942029"/>
    <n v="424"/>
    <n v="7500.005434782609"/>
  </r>
  <r>
    <x v="10"/>
    <x v="7"/>
    <x v="0"/>
    <x v="0"/>
    <n v="4205"/>
    <n v="507"/>
    <n v="738.4"/>
    <n v="285.86951219512196"/>
    <n v="199.3878048780488"/>
    <n v="283.07195121951219"/>
    <n v="252.51219512195115"/>
    <n v="227.00609756097558"/>
    <n v="49.132926829268293"/>
    <n v="81.678048780487799"/>
    <n v="165.00121951219509"/>
    <n v="80"/>
    <n v="7074.0597560975611"/>
  </r>
  <r>
    <x v="10"/>
    <x v="8"/>
    <x v="0"/>
    <x v="0"/>
    <n v="12754"/>
    <n v="212"/>
    <n v="42340.155769230769"/>
    <n v="690.3125"/>
    <n v="33176.657692307694"/>
    <n v="504.82692307692309"/>
    <n v="638.26923076923083"/>
    <n v="32286.009615384617"/>
    <n v="22289.593269230769"/>
    <n v="15241.164423076925"/>
    <n v="19123.843269230769"/>
    <n v="588"/>
    <n v="179844.83269230771"/>
  </r>
  <r>
    <x v="10"/>
    <x v="9"/>
    <x v="0"/>
    <x v="0"/>
    <n v="0"/>
    <n v="0"/>
    <n v="0"/>
    <n v="0"/>
    <n v="0"/>
    <n v="0"/>
    <n v="0"/>
    <n v="0"/>
    <n v="0"/>
    <n v="0"/>
    <n v="0"/>
    <n v="0"/>
    <n v="0"/>
  </r>
  <r>
    <x v="10"/>
    <x v="10"/>
    <x v="0"/>
    <x v="0"/>
    <n v="48156"/>
    <n v="17308"/>
    <n v="29406.60053981105"/>
    <n v="42770.304993252357"/>
    <n v="44109.380566801621"/>
    <n v="30670.32523616734"/>
    <n v="25418.496626180829"/>
    <n v="62718.395411605954"/>
    <n v="56371.346828609981"/>
    <n v="25320.74358974359"/>
    <n v="47704.361673414307"/>
    <n v="37222"/>
    <n v="467175.95546558703"/>
  </r>
  <r>
    <x v="10"/>
    <x v="11"/>
    <x v="0"/>
    <x v="0"/>
    <n v="2658"/>
    <n v="2548"/>
    <n v="6867.9954285714257"/>
    <n v="3482.7348571428574"/>
    <n v="10236.750857142859"/>
    <n v="3775.576"/>
    <n v="4218.3188571428582"/>
    <n v="3106.2617142857139"/>
    <n v="3441.4560000000006"/>
    <n v="3579.0982857142867"/>
    <n v="3657.0982857142853"/>
    <n v="3574"/>
    <n v="51145.290285714291"/>
  </r>
  <r>
    <x v="10"/>
    <x v="12"/>
    <x v="0"/>
    <x v="0"/>
    <n v="198"/>
    <n v="83"/>
    <n v="578.95833333333314"/>
    <n v="189.98958333333331"/>
    <n v="193.43749999999997"/>
    <n v="144.92245370370372"/>
    <n v="236.0775462962963"/>
    <n v="222.70138888888891"/>
    <n v="157.31944444444446"/>
    <n v="103.86689814814815"/>
    <n v="144.64004629629628"/>
    <n v="123"/>
    <n v="2375.9131944444443"/>
  </r>
  <r>
    <x v="10"/>
    <x v="13"/>
    <x v="0"/>
    <x v="0"/>
    <n v="347264"/>
    <n v="318153"/>
    <n v="353967.51924975327"/>
    <n v="335266.89733464964"/>
    <n v="350805.78381046403"/>
    <n v="411664.16584402771"/>
    <n v="351150.17769002978"/>
    <n v="422033.69891411654"/>
    <n v="347870.69496544916"/>
    <n v="368580.55182625871"/>
    <n v="340296.36426456075"/>
    <n v="295142"/>
    <n v="4242194.8538993094"/>
  </r>
  <r>
    <x v="10"/>
    <x v="14"/>
    <x v="0"/>
    <x v="0"/>
    <n v="205909"/>
    <n v="158783"/>
    <n v="244996.2991239049"/>
    <n v="111229.01126408011"/>
    <n v="136882.225281602"/>
    <n v="189238.38172715894"/>
    <n v="190991.48560700883"/>
    <n v="244148.84730913644"/>
    <n v="194552.28160200251"/>
    <n v="125915.59073842304"/>
    <n v="147233.14017521901"/>
    <n v="384616"/>
    <n v="2334495.2628285354"/>
  </r>
  <r>
    <x v="10"/>
    <x v="15"/>
    <x v="0"/>
    <x v="0"/>
    <n v="5415"/>
    <n v="6162"/>
    <n v="6114.5756097560961"/>
    <n v="6232.4409756097575"/>
    <n v="5748.4078048780493"/>
    <n v="5470.605853658536"/>
    <n v="7933.5960975609751"/>
    <n v="6825.5990243902434"/>
    <n v="6475.8487804878041"/>
    <n v="6171.7873170731709"/>
    <n v="6801.0156097560966"/>
    <n v="6163"/>
    <n v="75513.877073170719"/>
  </r>
  <r>
    <x v="11"/>
    <x v="0"/>
    <x v="0"/>
    <x v="0"/>
    <n v="2771.4708333333333"/>
    <n v="1012"/>
    <n v="1145"/>
    <n v="811.78"/>
    <n v="1035"/>
    <n v="1195"/>
    <n v="1118"/>
    <n v="1600.3458333333333"/>
    <n v="1444"/>
    <n v="1086"/>
    <n v="785"/>
    <n v="821.31"/>
    <n v="14824.906666666664"/>
  </r>
  <r>
    <x v="11"/>
    <x v="1"/>
    <x v="0"/>
    <x v="0"/>
    <n v="16301.359838274931"/>
    <n v="121933"/>
    <n v="41838"/>
    <n v="13417.79"/>
    <n v="5207"/>
    <n v="3697"/>
    <n v="16132"/>
    <n v="82365.74528301887"/>
    <n v="970"/>
    <n v="0.33600000000000002"/>
    <n v="4163"/>
    <n v="3280.19"/>
    <n v="309305.4211212938"/>
  </r>
  <r>
    <x v="11"/>
    <x v="2"/>
    <x v="0"/>
    <x v="0"/>
    <n v="509352.69792694977"/>
    <n v="471462"/>
    <n v="595294"/>
    <n v="341803.82"/>
    <n v="456070"/>
    <n v="693638"/>
    <n v="392079"/>
    <n v="476002.32379072066"/>
    <n v="140467"/>
    <n v="397976"/>
    <n v="375246"/>
    <n v="479482.78"/>
    <n v="5328873.6217176709"/>
  </r>
  <r>
    <x v="11"/>
    <x v="3"/>
    <x v="0"/>
    <x v="0"/>
    <n v="66852.301643192492"/>
    <n v="49627"/>
    <n v="122022"/>
    <n v="34865.230000000003"/>
    <n v="53601"/>
    <n v="78173"/>
    <n v="75349"/>
    <n v="42370.539906103288"/>
    <n v="45883"/>
    <n v="4973"/>
    <n v="10038"/>
    <n v="13504.92"/>
    <n v="597258.99154929572"/>
  </r>
  <r>
    <x v="11"/>
    <x v="4"/>
    <x v="0"/>
    <x v="0"/>
    <n v="5261.6683354192737"/>
    <n v="717"/>
    <n v="781.54"/>
    <n v="335.7"/>
    <n v="451"/>
    <n v="309.35000000000002"/>
    <n v="3748"/>
    <n v="2173.5068836045057"/>
    <n v="1182"/>
    <n v="1223"/>
    <n v="5189"/>
    <n v="2337.08"/>
    <n v="23708.84521902378"/>
  </r>
  <r>
    <x v="11"/>
    <x v="5"/>
    <x v="0"/>
    <x v="0"/>
    <n v="0"/>
    <n v="0"/>
    <n v="0"/>
    <n v="0"/>
    <n v="0"/>
    <n v="0"/>
    <n v="0"/>
    <n v="0"/>
    <n v="0"/>
    <n v="0"/>
    <n v="0"/>
    <n v="0"/>
    <n v="0"/>
  </r>
  <r>
    <x v="11"/>
    <x v="6"/>
    <x v="0"/>
    <x v="0"/>
    <n v="238.92028985507247"/>
    <n v="208.91"/>
    <n v="310"/>
    <n v="287.52999999999997"/>
    <n v="317.83999999999997"/>
    <n v="4818"/>
    <n v="4940"/>
    <n v="14155.550724637682"/>
    <n v="13140"/>
    <n v="4697"/>
    <n v="0"/>
    <n v="39.880000000000003"/>
    <n v="43153.631014492748"/>
  </r>
  <r>
    <x v="11"/>
    <x v="7"/>
    <x v="0"/>
    <x v="0"/>
    <n v="148.15243902439025"/>
    <n v="168"/>
    <n v="354"/>
    <n v="549.48"/>
    <n v="332"/>
    <n v="435"/>
    <n v="309"/>
    <n v="288.52804878048784"/>
    <n v="225"/>
    <n v="209"/>
    <n v="256"/>
    <n v="2047.76"/>
    <n v="5321.9204878048786"/>
  </r>
  <r>
    <x v="11"/>
    <x v="8"/>
    <x v="0"/>
    <x v="0"/>
    <n v="34330.700961538467"/>
    <n v="13069"/>
    <n v="22590"/>
    <n v="12239.31"/>
    <n v="18067.63"/>
    <n v="504"/>
    <n v="47791"/>
    <n v="14631.438461538461"/>
    <n v="36350"/>
    <n v="29676"/>
    <n v="386"/>
    <n v="42014.34"/>
    <n v="271649.41942307691"/>
  </r>
  <r>
    <x v="11"/>
    <x v="9"/>
    <x v="0"/>
    <x v="0"/>
    <n v="0"/>
    <n v="0"/>
    <n v="0"/>
    <n v="10.27"/>
    <n v="0"/>
    <n v="0"/>
    <n v="0"/>
    <n v="0"/>
    <n v="0"/>
    <n v="0"/>
    <n v="0"/>
    <n v="0"/>
    <n v="10.27"/>
  </r>
  <r>
    <x v="11"/>
    <x v="10"/>
    <x v="0"/>
    <x v="0"/>
    <n v="34364.469635627524"/>
    <n v="37619"/>
    <n v="19476"/>
    <n v="32414.18"/>
    <n v="16465.89"/>
    <n v="36888"/>
    <n v="37642"/>
    <n v="42202.856950067471"/>
    <n v="24827"/>
    <n v="31633"/>
    <n v="25564"/>
    <n v="26836.36"/>
    <n v="365932.75658569497"/>
  </r>
  <r>
    <x v="11"/>
    <x v="11"/>
    <x v="0"/>
    <x v="0"/>
    <n v="3159.3657142857137"/>
    <n v="2730"/>
    <n v="3120"/>
    <n v="3613"/>
    <n v="3493.28"/>
    <n v="3195"/>
    <n v="4025"/>
    <n v="3869.2777142857144"/>
    <n v="8568"/>
    <n v="3578"/>
    <n v="3232"/>
    <n v="12583.55"/>
    <n v="55166.473428571437"/>
  </r>
  <r>
    <x v="11"/>
    <x v="12"/>
    <x v="0"/>
    <x v="0"/>
    <n v="128.36921296296296"/>
    <n v="148"/>
    <n v="218"/>
    <n v="285.42"/>
    <n v="185.37615740740739"/>
    <n v="108.57870370370371"/>
    <n v="226"/>
    <n v="133.16203703703704"/>
    <n v="101.43171296296296"/>
    <n v="119"/>
    <n v="129"/>
    <n v="125.14"/>
    <n v="1907.4778240740741"/>
  </r>
  <r>
    <x v="11"/>
    <x v="13"/>
    <x v="0"/>
    <x v="0"/>
    <n v="287848.46890424483"/>
    <n v="301863"/>
    <n v="351626"/>
    <n v="349488.84"/>
    <n v="324089.33"/>
    <n v="333562"/>
    <n v="305714"/>
    <n v="370867.73938795656"/>
    <n v="281685"/>
    <n v="335796"/>
    <n v="274871"/>
    <n v="296883.69"/>
    <n v="3814295.068292201"/>
  </r>
  <r>
    <x v="11"/>
    <x v="14"/>
    <x v="0"/>
    <x v="0"/>
    <n v="126150.21902377973"/>
    <n v="325825"/>
    <n v="146226"/>
    <n v="262816.17"/>
    <n v="262374.43"/>
    <n v="205744"/>
    <n v="226629"/>
    <n v="219321.37421777222"/>
    <n v="236995"/>
    <n v="171480"/>
    <n v="254284"/>
    <n v="158301.42000000001"/>
    <n v="2596146.6132415514"/>
  </r>
  <r>
    <x v="11"/>
    <x v="15"/>
    <x v="0"/>
    <x v="0"/>
    <n v="6223.2263414634144"/>
    <n v="5676"/>
    <n v="10226"/>
    <n v="6594.16"/>
    <n v="7617.49"/>
    <n v="8031"/>
    <n v="8938"/>
    <n v="7958.9804878048772"/>
    <n v="7494"/>
    <n v="6768"/>
    <n v="9609"/>
    <n v="9572.65"/>
    <n v="94708.506829268284"/>
  </r>
  <r>
    <x v="12"/>
    <x v="0"/>
    <x v="0"/>
    <x v="0"/>
    <n v="578"/>
    <n v="719"/>
    <n v="834.75416666666661"/>
    <n v="244.84722222222223"/>
    <n v="502.98472222222222"/>
    <n v="205.29583333333332"/>
    <n v="461.41388888888889"/>
    <n v="693.16250000000002"/>
    <n v="961.95416666666665"/>
    <n v="1041.6916666666666"/>
    <n v="1019.973611111111"/>
    <n v="1140.25"/>
    <n v="8403.3277777777766"/>
  </r>
  <r>
    <x v="12"/>
    <x v="1"/>
    <x v="0"/>
    <x v="0"/>
    <n v="1274"/>
    <n v="15074"/>
    <n v="10826.619946091643"/>
    <n v="10969.194070080861"/>
    <n v="21668.144204851753"/>
    <n v="2018.7520215633424"/>
    <n v="17277.347708894878"/>
    <n v="11294.880053908355"/>
    <n v="12603.978436657682"/>
    <n v="10635.235849056604"/>
    <n v="4508.7722371967657"/>
    <n v="4121.6105121293804"/>
    <n v="122272.53504043128"/>
  </r>
  <r>
    <x v="12"/>
    <x v="2"/>
    <x v="0"/>
    <x v="0"/>
    <n v="551283"/>
    <n v="712730"/>
    <n v="649826.15498519258"/>
    <n v="685533.25172754203"/>
    <n v="669874.53504442261"/>
    <n v="477750.59427443246"/>
    <n v="672773.88351431396"/>
    <n v="537635.84007897344"/>
    <n v="474798.00888450153"/>
    <n v="507952.86278381047"/>
    <n v="647783.0463968413"/>
    <n v="691042.85488647595"/>
    <n v="7278984.032576506"/>
  </r>
  <r>
    <x v="12"/>
    <x v="3"/>
    <x v="0"/>
    <x v="0"/>
    <n v="29240"/>
    <n v="58507"/>
    <n v="7311.448356807512"/>
    <n v="6712.1514084507044"/>
    <n v="41683.433098591551"/>
    <n v="34229.808685446013"/>
    <n v="32913.826291079815"/>
    <n v="62427.762910798119"/>
    <n v="2806.0152582159626"/>
    <n v="3816.9565727699528"/>
    <n v="38398.768779342725"/>
    <n v="3170.8204225352115"/>
    <n v="321217.99178403756"/>
  </r>
  <r>
    <x v="12"/>
    <x v="4"/>
    <x v="0"/>
    <x v="0"/>
    <n v="9757"/>
    <n v="1772"/>
    <n v="460.97747183979976"/>
    <n v="1935.3566958698373"/>
    <n v="3442.4180225281602"/>
    <n v="1892.514392991239"/>
    <n v="2435.0325406758448"/>
    <n v="1567.9461827284103"/>
    <n v="2040.252816020025"/>
    <n v="1663.9749687108886"/>
    <n v="579.43053817271584"/>
    <n v="1123.382202523014"/>
    <n v="28670.285832059937"/>
  </r>
  <r>
    <x v="12"/>
    <x v="5"/>
    <x v="0"/>
    <x v="0"/>
    <n v="0"/>
    <n v="0"/>
    <n v="0"/>
    <n v="0"/>
    <n v="0"/>
    <n v="0"/>
    <n v="0"/>
    <n v="0"/>
    <n v="0"/>
    <n v="0"/>
    <n v="0"/>
    <n v="0"/>
    <n v="0"/>
  </r>
  <r>
    <x v="12"/>
    <x v="6"/>
    <x v="0"/>
    <x v="0"/>
    <n v="0"/>
    <n v="4555"/>
    <n v="3809.355072463768"/>
    <n v="4635.838768115942"/>
    <n v="79.76992753623189"/>
    <n v="4539.289855072464"/>
    <n v="4567.4528985507241"/>
    <n v="9022.18115942029"/>
    <n v="3.8043478260869568E-2"/>
    <n v="39.902173913043477"/>
    <n v="0"/>
    <n v="0"/>
    <n v="31248.827898550728"/>
  </r>
  <r>
    <x v="12"/>
    <x v="7"/>
    <x v="0"/>
    <x v="0"/>
    <n v="138.909756097561"/>
    <n v="168.96219512195123"/>
    <n v="4344.2695121951228"/>
    <n v="256.94024390243897"/>
    <n v="134.7048780487805"/>
    <n v="259.48658536585367"/>
    <n v="190.41707317073173"/>
    <n v="162.4634146341464"/>
    <n v="213.91951219512194"/>
    <n v="198.8109756097561"/>
    <n v="142.69390243902436"/>
    <n v="136.07926829268291"/>
    <n v="6347.6573170731717"/>
  </r>
  <r>
    <x v="12"/>
    <x v="8"/>
    <x v="0"/>
    <x v="0"/>
    <n v="53631"/>
    <n v="41615"/>
    <n v="15393.510576923076"/>
    <n v="892.93269230769238"/>
    <n v="55887.241346153838"/>
    <n v="32229.878846153846"/>
    <n v="649.45192307692309"/>
    <n v="22464.159615384615"/>
    <n v="12055.788461538463"/>
    <n v="726.8711538461539"/>
    <n v="26115.885576923076"/>
    <n v="57591.828846153847"/>
    <n v="319253.54903846158"/>
  </r>
  <r>
    <x v="12"/>
    <x v="9"/>
    <x v="0"/>
    <x v="0"/>
    <n v="0"/>
    <n v="0"/>
    <n v="0"/>
    <n v="0"/>
    <n v="0"/>
    <n v="0"/>
    <n v="0"/>
    <n v="0"/>
    <n v="0"/>
    <n v="0"/>
    <n v="0"/>
    <n v="0"/>
    <n v="0"/>
  </r>
  <r>
    <x v="12"/>
    <x v="10"/>
    <x v="0"/>
    <x v="0"/>
    <n v="29308.443994601887"/>
    <n v="27305.541160593788"/>
    <n v="28004.882591093115"/>
    <n v="35969.369770580299"/>
    <n v="25440.781376518222"/>
    <n v="24072.815114709851"/>
    <n v="11132.176788124156"/>
    <n v="15041.981106612682"/>
    <n v="12851.894736842107"/>
    <n v="37373.766531713896"/>
    <n v="29347.446693657217"/>
    <n v="50844.13765182186"/>
    <n v="326693.23751686909"/>
  </r>
  <r>
    <x v="12"/>
    <x v="11"/>
    <x v="0"/>
    <x v="0"/>
    <n v="3765.2160000000017"/>
    <n v="12881.56571428572"/>
    <n v="10261.868571428569"/>
    <n v="23918.182455026457"/>
    <n v="9446.7668571428585"/>
    <n v="3849.5668571428582"/>
    <n v="3936.7394285714286"/>
    <n v="3687.1725714285703"/>
    <n v="4050.011428571429"/>
    <n v="32903.39314285713"/>
    <n v="7567.3805714285736"/>
    <n v="3153.7577142857131"/>
    <n v="119421.6213121693"/>
  </r>
  <r>
    <x v="12"/>
    <x v="12"/>
    <x v="0"/>
    <x v="0"/>
    <n v="2.3148148148148147E-3"/>
    <n v="2.2696759259259256"/>
    <n v="28.826388888888893"/>
    <n v="19.157503509827517"/>
    <n v="0.20949074074074076"/>
    <n v="2.0995370370370372"/>
    <n v="27.916666666666668"/>
    <n v="24.388888888888893"/>
    <n v="0.98495370370370372"/>
    <n v="34.745370370370374"/>
    <n v="0.26851851851851855"/>
    <n v="28.22626851851852"/>
    <n v="169.09557758390159"/>
  </r>
  <r>
    <x v="12"/>
    <x v="13"/>
    <x v="0"/>
    <x v="0"/>
    <n v="282737"/>
    <n v="256624"/>
    <n v="332037.05824284308"/>
    <n v="260644.23593287269"/>
    <n v="358975.40671273449"/>
    <n v="264576.02764067129"/>
    <n v="295618.59328726563"/>
    <n v="295393.12537018763"/>
    <n v="260740.20927936822"/>
    <n v="306216.76604146103"/>
    <n v="308875.46495557757"/>
    <n v="219803.43632773941"/>
    <n v="3442241.3237907211"/>
  </r>
  <r>
    <x v="12"/>
    <x v="14"/>
    <x v="0"/>
    <x v="0"/>
    <n v="279196"/>
    <n v="222899"/>
    <n v="207458.49311639549"/>
    <n v="210462.49937421779"/>
    <n v="268253.74843554443"/>
    <n v="265465.4730913642"/>
    <n v="223722.45556946183"/>
    <n v="202355.01501877347"/>
    <n v="231151.51063829788"/>
    <n v="215229.14893617021"/>
    <n v="219016.14518147684"/>
    <n v="236071.09011264078"/>
    <n v="2781280.5794743435"/>
  </r>
  <r>
    <x v="12"/>
    <x v="15"/>
    <x v="0"/>
    <x v="0"/>
    <n v="6640"/>
    <n v="8910"/>
    <n v="10270.054634146343"/>
    <n v="8753.1434146341471"/>
    <n v="9956.6302439024403"/>
    <n v="9061.0195121951256"/>
    <n v="9458.402926829267"/>
    <n v="10227.600000000004"/>
    <n v="8416.806829268291"/>
    <n v="10325.549268292685"/>
    <n v="10146.788292682928"/>
    <n v="7901.9521951219522"/>
    <n v="110067.94731707318"/>
  </r>
  <r>
    <x v="13"/>
    <x v="0"/>
    <x v="0"/>
    <x v="0"/>
    <n v="1203.3805555555555"/>
    <n v="815.7208333333333"/>
    <n v="2792.1624999999999"/>
    <n v="929.14305555555552"/>
    <n v="725.82500000000005"/>
    <n v="822.625"/>
    <n v="2949.5402777777781"/>
    <n v="772.10694444444448"/>
    <n v="0"/>
    <n v="1279.6819444444445"/>
    <n v="993.7791666666667"/>
    <n v="1373.2986111111111"/>
    <n v="14657.263888888889"/>
  </r>
  <r>
    <x v="13"/>
    <x v="1"/>
    <x v="0"/>
    <x v="0"/>
    <n v="8939.0566037735844"/>
    <n v="10468.23450134771"/>
    <n v="25173.514824797843"/>
    <n v="24705.053908355796"/>
    <n v="31884.967654986525"/>
    <n v="48895.84501347709"/>
    <n v="29928.959568733153"/>
    <n v="26968.566037735851"/>
    <n v="41402.049865229106"/>
    <n v="22721.902964959569"/>
    <n v="28219.572776280322"/>
    <n v="32949.121293800541"/>
    <n v="332256.84501347708"/>
  </r>
  <r>
    <x v="13"/>
    <x v="2"/>
    <x v="0"/>
    <x v="0"/>
    <n v="229280.52319842053"/>
    <n v="208307.70977295161"/>
    <n v="491107.35241855885"/>
    <n v="570697.55774925975"/>
    <n v="546041.94175715698"/>
    <n v="341403.9160908194"/>
    <n v="776131.85488647572"/>
    <n v="403975.24086870684"/>
    <n v="793182.9960513328"/>
    <n v="503727.95656465949"/>
    <n v="436176.57354392903"/>
    <n v="626546.55380059243"/>
    <n v="5926580.1767028626"/>
  </r>
  <r>
    <x v="13"/>
    <x v="3"/>
    <x v="0"/>
    <x v="0"/>
    <n v="35005.884976525827"/>
    <n v="1964.81220657277"/>
    <n v="96058.555164319245"/>
    <n v="71485.849765258215"/>
    <n v="3206.9988262910797"/>
    <n v="25229.899061032862"/>
    <n v="3411.4636150234742"/>
    <n v="9550.6631455399056"/>
    <n v="45133.808685446013"/>
    <n v="6308.9671361502351"/>
    <n v="34769.218309859156"/>
    <n v="31463.072769953054"/>
    <n v="363589.19366197183"/>
  </r>
  <r>
    <x v="13"/>
    <x v="4"/>
    <x v="0"/>
    <x v="0"/>
    <n v="2167.4342928660826"/>
    <n v="3178.770963704631"/>
    <n v="2986.2215269086355"/>
    <n v="1402.7309136420524"/>
    <n v="469.89236545682104"/>
    <n v="50233.569461827283"/>
    <n v="0"/>
    <n v="400.80725907384232"/>
    <n v="861.55972222222226"/>
    <n v="972.00750938673343"/>
    <n v="978.98623279098877"/>
    <n v="0"/>
    <n v="63651.980247879292"/>
  </r>
  <r>
    <x v="13"/>
    <x v="5"/>
    <x v="0"/>
    <x v="0"/>
    <n v="0"/>
    <n v="0"/>
    <n v="0"/>
    <n v="0"/>
    <n v="0"/>
    <n v="0"/>
    <n v="0"/>
    <n v="0"/>
    <n v="244.69712140175218"/>
    <n v="0"/>
    <n v="0"/>
    <n v="0"/>
    <n v="244.69712140175218"/>
  </r>
  <r>
    <x v="13"/>
    <x v="6"/>
    <x v="0"/>
    <x v="0"/>
    <n v="0"/>
    <n v="0"/>
    <n v="65982.663043478256"/>
    <n v="3156.996376811594"/>
    <n v="0"/>
    <n v="3094.3840579710145"/>
    <n v="8778.0144927536239"/>
    <n v="4530.509057971014"/>
    <n v="0"/>
    <n v="0"/>
    <n v="4539.313405797102"/>
    <n v="0"/>
    <n v="90081.880434782608"/>
  </r>
  <r>
    <x v="13"/>
    <x v="7"/>
    <x v="0"/>
    <x v="0"/>
    <n v="154.90731707317073"/>
    <n v="159.79024390243907"/>
    <n v="1842.3804878048784"/>
    <n v="286.12317073170732"/>
    <n v="232.05853658536586"/>
    <n v="462.5317073170732"/>
    <n v="199.14634146341464"/>
    <n v="218.98048780487807"/>
    <n v="232.86463414634144"/>
    <n v="180.04878048780486"/>
    <n v="2011.8853658536586"/>
    <n v="2074.9231707317072"/>
    <n v="8055.6402439024387"/>
  </r>
  <r>
    <x v="13"/>
    <x v="8"/>
    <x v="0"/>
    <x v="0"/>
    <n v="876.89423076923072"/>
    <n v="31334.073076923079"/>
    <n v="10563.489423076922"/>
    <n v="39166.57596153846"/>
    <n v="58605.63846153846"/>
    <n v="12155.474999999999"/>
    <n v="38043.133653846155"/>
    <n v="24313.736538461537"/>
    <n v="60406.442307692305"/>
    <n v="29990.961538461539"/>
    <n v="33666.985576923078"/>
    <n v="65944.934615384613"/>
    <n v="405068.34038461535"/>
  </r>
  <r>
    <x v="13"/>
    <x v="9"/>
    <x v="0"/>
    <x v="0"/>
    <n v="0"/>
    <n v="0"/>
    <n v="0"/>
    <n v="0"/>
    <n v="0"/>
    <n v="0"/>
    <n v="0"/>
    <n v="0"/>
    <n v="0"/>
    <n v="0"/>
    <n v="0"/>
    <n v="0"/>
    <n v="0"/>
  </r>
  <r>
    <x v="13"/>
    <x v="10"/>
    <x v="0"/>
    <x v="0"/>
    <n v="51302.831309041831"/>
    <n v="18262.662618083665"/>
    <n v="54258.809716599186"/>
    <n v="50375.425101214576"/>
    <n v="54721.542510121464"/>
    <n v="80529.076923076922"/>
    <n v="83263.101214574926"/>
    <n v="33686.481781376526"/>
    <n v="38365.03373819164"/>
    <n v="66742.2955465587"/>
    <n v="82346.256410256407"/>
    <n v="27996.493927125503"/>
    <n v="641850.01079622132"/>
  </r>
  <r>
    <x v="13"/>
    <x v="11"/>
    <x v="0"/>
    <x v="0"/>
    <n v="3960.7848837209308"/>
    <n v="11102.559302325573"/>
    <n v="11544.368604651165"/>
    <n v="11662.058139534885"/>
    <n v="23313.149999999987"/>
    <n v="8253.5988372093052"/>
    <n v="5190.2337209302332"/>
    <n v="13814.731395348836"/>
    <n v="3930.4476744186036"/>
    <n v="12917.9872093023"/>
    <n v="10733.586046511629"/>
    <n v="3660.3988372093036"/>
    <n v="120083.90465116275"/>
  </r>
  <r>
    <x v="13"/>
    <x v="12"/>
    <x v="0"/>
    <x v="0"/>
    <n v="27.208333333333336"/>
    <n v="28.738425925925924"/>
    <n v="15.486111111111112"/>
    <n v="47.362268518518519"/>
    <n v="29.243055555555557"/>
    <n v="30.981481481481481"/>
    <n v="28.027777777777779"/>
    <n v="1.5949074074074074"/>
    <n v="29.403935185185187"/>
    <n v="15.008810022960965"/>
    <n v="244.58217592592592"/>
    <n v="111.96296296296296"/>
    <n v="609.60024520814613"/>
  </r>
  <r>
    <x v="13"/>
    <x v="13"/>
    <x v="0"/>
    <x v="0"/>
    <n v="300005.72754195461"/>
    <n v="221702.0631786772"/>
    <n v="246054.96742349459"/>
    <n v="269938.76307996054"/>
    <n v="281958.50345508399"/>
    <n v="263885.6485686081"/>
    <n v="298779.10069101682"/>
    <n v="323816.65646594274"/>
    <n v="249962.06910167824"/>
    <n v="300474.98420533078"/>
    <n v="250699.47976307999"/>
    <n v="194600.62388943729"/>
    <n v="3201878.5873642648"/>
  </r>
  <r>
    <x v="13"/>
    <x v="14"/>
    <x v="0"/>
    <x v="0"/>
    <n v="294357.45682102628"/>
    <n v="173559.45431789738"/>
    <n v="229382.60450563204"/>
    <n v="262175.72090112639"/>
    <n v="247557.01376720902"/>
    <n v="222694.54067584485"/>
    <n v="237889.24655819774"/>
    <n v="236666.45431789735"/>
    <n v="236110.18523153939"/>
    <n v="252118.10262828541"/>
    <n v="181078.87956564667"/>
    <n v="189923.55819774722"/>
    <n v="2763513.2174880495"/>
  </r>
  <r>
    <x v="13"/>
    <x v="15"/>
    <x v="0"/>
    <x v="0"/>
    <n v="12184.891707317072"/>
    <n v="10737.779512195122"/>
    <n v="9194.6117073170717"/>
    <n v="13439.482926829271"/>
    <n v="10384.848780487808"/>
    <n v="11314.236097560975"/>
    <n v="14578.301463414637"/>
    <n v="12984.836097560976"/>
    <n v="7531.8009756097563"/>
    <n v="14472.714146341461"/>
    <n v="13092.445853658537"/>
    <n v="10850.283902439025"/>
    <n v="140766.23317073172"/>
  </r>
  <r>
    <x v="14"/>
    <x v="0"/>
    <x v="0"/>
    <x v="0"/>
    <n v="1405.9486111111112"/>
    <n v="1320.7055555555555"/>
    <n v="1068.9805555555556"/>
    <n v="1005.3013888888889"/>
    <n v="1086.6791666666666"/>
    <n v="1214.8638888888888"/>
    <n v="1146.4208333333333"/>
    <n v="2762.1013888888888"/>
    <n v="1671.8847222222223"/>
    <n v="1635.2305555555556"/>
    <n v="1146.288888888889"/>
    <n v="1036.9597222222221"/>
    <n v="16501.365277777779"/>
  </r>
  <r>
    <x v="14"/>
    <x v="1"/>
    <x v="0"/>
    <x v="0"/>
    <n v="32164.039083557953"/>
    <n v="8989.7088948787041"/>
    <n v="25810.311320754718"/>
    <n v="33575.650943396227"/>
    <n v="7133.0229110512128"/>
    <n v="13194.774932614555"/>
    <n v="37416.758760107819"/>
    <n v="51591.315363881404"/>
    <n v="31221.103773584906"/>
    <n v="50463.471698113208"/>
    <n v="41287.202156334235"/>
    <n v="15218.303234501347"/>
    <n v="348065.66307277628"/>
  </r>
  <r>
    <x v="14"/>
    <x v="2"/>
    <x v="0"/>
    <x v="0"/>
    <n v="374245.03356367233"/>
    <n v="541466.44323790725"/>
    <n v="297662.37413622905"/>
    <n v="449401.20533070096"/>
    <n v="298840.3149062192"/>
    <n v="857214.04935834161"/>
    <n v="509190.91115498525"/>
    <n v="601648.48469891422"/>
    <n v="633510.34945705836"/>
    <n v="212618.82428430405"/>
    <n v="273808.40177690034"/>
    <n v="299785.82823297137"/>
    <n v="5349392.2201382034"/>
  </r>
  <r>
    <x v="14"/>
    <x v="3"/>
    <x v="0"/>
    <x v="0"/>
    <n v="63209.954225352114"/>
    <n v="34047.653755868545"/>
    <n v="59913.892018779341"/>
    <n v="1.326829268292683"/>
    <n v="105343.3896713615"/>
    <n v="69135.926056338023"/>
    <n v="34776.239436619719"/>
    <n v="0"/>
    <n v="0.23474178403755869"/>
    <n v="2.0598591549295775"/>
    <n v="12262.545774647886"/>
    <n v="11838.088028169015"/>
    <n v="390531.31039734342"/>
  </r>
  <r>
    <x v="14"/>
    <x v="4"/>
    <x v="0"/>
    <x v="0"/>
    <n v="0"/>
    <n v="901.16520650813516"/>
    <n v="2464.6495619524408"/>
    <n v="2311.1151439299124"/>
    <n v="1086.2640801001251"/>
    <n v="1056.3541927409262"/>
    <n v="344.13266583229034"/>
    <n v="571.50688360450567"/>
    <n v="1547.5682102628286"/>
    <n v="827.03879849812267"/>
    <n v="8402.5869837296632"/>
    <n v="518.34042553191489"/>
    <n v="20030.722152690865"/>
  </r>
  <r>
    <x v="14"/>
    <x v="5"/>
    <x v="0"/>
    <x v="0"/>
    <n v="0"/>
    <n v="0"/>
    <n v="0"/>
    <n v="0"/>
    <n v="0"/>
    <n v="0"/>
    <n v="0"/>
    <n v="0"/>
    <n v="0"/>
    <n v="0"/>
    <n v="0"/>
    <n v="0"/>
    <n v="0"/>
  </r>
  <r>
    <x v="14"/>
    <x v="6"/>
    <x v="0"/>
    <x v="0"/>
    <n v="0"/>
    <n v="0"/>
    <n v="3088.5797101449275"/>
    <n v="3160.0416666666665"/>
    <n v="3.6231884057971015E-3"/>
    <n v="4527.157608695652"/>
    <n v="0.28260869565217389"/>
    <n v="7219.128623188406"/>
    <n v="0.10144927536231885"/>
    <n v="0"/>
    <n v="0"/>
    <n v="0"/>
    <n v="17995.295289855076"/>
  </r>
  <r>
    <x v="14"/>
    <x v="7"/>
    <x v="0"/>
    <x v="0"/>
    <n v="536.79024390243899"/>
    <n v="248.31585365853661"/>
    <n v="474.20365853658541"/>
    <n v="382.11341463414635"/>
    <n v="802.40975609756106"/>
    <n v="594.77195121951218"/>
    <n v="566.37195121951208"/>
    <n v="1025.8500000000001"/>
    <n v="1120.0597560975609"/>
    <n v="697.22926829268295"/>
    <n v="521.29756097560983"/>
    <n v="531.17317073170739"/>
    <n v="7500.5865853658543"/>
  </r>
  <r>
    <x v="14"/>
    <x v="8"/>
    <x v="0"/>
    <x v="0"/>
    <n v="14795.048076923078"/>
    <n v="61488.115384615383"/>
    <n v="29482.096153846156"/>
    <n v="29554.176923076924"/>
    <n v="11281.692307692309"/>
    <n v="30501.826923076922"/>
    <n v="53969.88461538461"/>
    <n v="62494.769230769227"/>
    <n v="194.23076923076923"/>
    <n v="58910.806730769233"/>
    <n v="38761.706730769227"/>
    <n v="50634.903846153844"/>
    <n v="442069.2576923077"/>
  </r>
  <r>
    <x v="14"/>
    <x v="9"/>
    <x v="0"/>
    <x v="0"/>
    <n v="0"/>
    <n v="0"/>
    <n v="0"/>
    <n v="0"/>
    <n v="0"/>
    <n v="0"/>
    <n v="0"/>
    <n v="0"/>
    <n v="0"/>
    <n v="0"/>
    <n v="0"/>
    <n v="0"/>
    <n v="0"/>
  </r>
  <r>
    <x v="14"/>
    <x v="10"/>
    <x v="0"/>
    <x v="0"/>
    <n v="57196.160593792178"/>
    <n v="69740.437246963556"/>
    <n v="26404.325236167329"/>
    <n v="46078.811066126844"/>
    <n v="64357.493927125506"/>
    <n v="63478.06747638325"/>
    <n v="99993.824561403453"/>
    <n v="68664.344129554636"/>
    <n v="40218.981106612679"/>
    <n v="75934.894736842078"/>
    <n v="43981.852901484483"/>
    <n v="62115.855600539799"/>
    <n v="718165.04858299589"/>
  </r>
  <r>
    <x v="14"/>
    <x v="11"/>
    <x v="0"/>
    <x v="0"/>
    <n v="3948.4569767441858"/>
    <n v="38689.118604651172"/>
    <n v="4282.8476744186091"/>
    <n v="29975.44999999999"/>
    <n v="4659.9372093023303"/>
    <n v="18365.756976744189"/>
    <n v="19457.58139534884"/>
    <n v="3368.4081395348853"/>
    <n v="15039.449999999999"/>
    <n v="18548.296511627912"/>
    <n v="3639.3267441860467"/>
    <n v="13280.117441860464"/>
    <n v="173254.74767441864"/>
  </r>
  <r>
    <x v="14"/>
    <x v="12"/>
    <x v="0"/>
    <x v="0"/>
    <n v="40.760416666666671"/>
    <n v="29.706018518518519"/>
    <n v="29.165509259259256"/>
    <n v="0.2951388888888889"/>
    <n v="4.9548611111111107"/>
    <n v="56.63425925925926"/>
    <n v="1.7395833333333335"/>
    <n v="37.608796296296298"/>
    <n v="27.598379629629633"/>
    <n v="26.981481481481485"/>
    <n v="9.9537037037037035E-2"/>
    <n v="1.1782407407407407"/>
    <n v="256.72222222222229"/>
  </r>
  <r>
    <x v="14"/>
    <x v="13"/>
    <x v="0"/>
    <x v="0"/>
    <n v="272582.94274432381"/>
    <n v="267134.35932872654"/>
    <n v="216146.78677196451"/>
    <n v="262986.25567620929"/>
    <n v="264518.60513326753"/>
    <n v="267039.11154985195"/>
    <n v="294046.91214215202"/>
    <n v="315632.81539980258"/>
    <n v="288560.63474827248"/>
    <n v="263582.43139190524"/>
    <n v="282092.90227048373"/>
    <n v="241518.95360315897"/>
    <n v="3235842.7107601189"/>
  </r>
  <r>
    <x v="14"/>
    <x v="14"/>
    <x v="0"/>
    <x v="0"/>
    <n v="264094.97246558202"/>
    <n v="277053.69461827271"/>
    <n v="211727.68335419273"/>
    <n v="229175.1364205257"/>
    <n v="247168.1689612015"/>
    <n v="224710.77847309137"/>
    <n v="263820.84355444298"/>
    <n v="273973.38047559449"/>
    <n v="317008.46307884844"/>
    <n v="265584.84856070083"/>
    <n v="259509.08635794738"/>
    <n v="206474.94993742174"/>
    <n v="3040302.0062578218"/>
  </r>
  <r>
    <x v="14"/>
    <x v="15"/>
    <x v="0"/>
    <x v="0"/>
    <n v="12095.474146341463"/>
    <n v="12129.350243902441"/>
    <n v="8653.3795121951225"/>
    <n v="10295.346341463401"/>
    <n v="10748.843902439028"/>
    <n v="11829.602926829268"/>
    <n v="15493.960975609756"/>
    <n v="14942.52"/>
    <n v="15352.421463414634"/>
    <n v="13357.571707317073"/>
    <n v="10968.198048780487"/>
    <n v="14319.363902439025"/>
    <n v="150186.03317073168"/>
  </r>
  <r>
    <x v="15"/>
    <x v="0"/>
    <x v="0"/>
    <x v="0"/>
    <n v="2420.9458333333332"/>
    <n v="561.76944444444439"/>
    <n v="691.35"/>
    <n v="500.03194444444443"/>
    <n v="527.74305555555554"/>
    <n v="260.30694444444447"/>
    <n v="261.03750000000002"/>
    <n v="186.59305555555557"/>
    <n v="184.10833333333332"/>
    <n v="697.60555555555561"/>
    <n v="0"/>
    <n v="39.30833333333333"/>
    <n v="6330.8"/>
  </r>
  <r>
    <x v="15"/>
    <x v="1"/>
    <x v="0"/>
    <x v="0"/>
    <n v="7627.3261455525608"/>
    <n v="1043.532345013477"/>
    <n v="6675"/>
    <n v="151.85849056603772"/>
    <n v="29270.866576819404"/>
    <n v="59516.435309973043"/>
    <n v="148397.79919137468"/>
    <n v="115744.8679245283"/>
    <n v="56555.129380053913"/>
    <n v="114748.66442048518"/>
    <n v="53780.812668463608"/>
    <n v="16019.932614555255"/>
    <n v="609532.22506738536"/>
  </r>
  <r>
    <x v="15"/>
    <x v="2"/>
    <x v="0"/>
    <x v="0"/>
    <n v="384534.28529121424"/>
    <n v="241150.61697926951"/>
    <n v="234610.36426456072"/>
    <n v="268230.54491609079"/>
    <n v="554971.2773938796"/>
    <n v="597560.02369200403"/>
    <n v="618251.38993089832"/>
    <n v="407399.13030602178"/>
    <n v="336035.82724580454"/>
    <n v="383881.77393879561"/>
    <n v="216658.3326752221"/>
    <n v="347551.70582428435"/>
    <n v="4590835.2724580448"/>
  </r>
  <r>
    <x v="15"/>
    <x v="3"/>
    <x v="0"/>
    <x v="0"/>
    <n v="13037.153755868545"/>
    <n v="3970.9436619718308"/>
    <n v="20990.624413145539"/>
    <n v="0"/>
    <n v="1.1737089201877935E-3"/>
    <n v="17473.163145539904"/>
    <n v="0"/>
    <n v="23303.564553990607"/>
    <m/>
    <m/>
    <n v="0"/>
    <n v="2508.7699530516434"/>
    <n v="81284.220657276994"/>
  </r>
  <r>
    <x v="15"/>
    <x v="4"/>
    <x v="0"/>
    <x v="0"/>
    <n v="3212.3767209011266"/>
    <n v="34.478097622027533"/>
    <n v="3159.1814768460576"/>
    <n v="0"/>
    <n v="0"/>
    <n v="1.2515644555694619E-3"/>
    <n v="0"/>
    <n v="2922.9324155193995"/>
    <m/>
    <n v="0"/>
    <n v="0"/>
    <n v="1158.0788485607009"/>
    <n v="10487.048811013768"/>
  </r>
  <r>
    <x v="15"/>
    <x v="5"/>
    <x v="0"/>
    <x v="0"/>
    <n v="0"/>
    <n v="0"/>
    <n v="0"/>
    <n v="0"/>
    <n v="0"/>
    <n v="0"/>
    <n v="0"/>
    <n v="0"/>
    <m/>
    <m/>
    <n v="0"/>
    <n v="0"/>
    <n v="0"/>
  </r>
  <r>
    <x v="15"/>
    <x v="6"/>
    <x v="0"/>
    <x v="0"/>
    <n v="0"/>
    <n v="0"/>
    <n v="0"/>
    <n v="6691.615942028986"/>
    <n v="7593.358695652174"/>
    <n v="0"/>
    <n v="4369.340579710145"/>
    <n v="0"/>
    <n v="4441.686594202898"/>
    <n v="4363.719202898551"/>
    <n v="0"/>
    <n v="0"/>
    <n v="27459.721014492752"/>
  </r>
  <r>
    <x v="15"/>
    <x v="7"/>
    <x v="0"/>
    <x v="0"/>
    <n v="502.57682926829267"/>
    <n v="352.26097560975609"/>
    <n v="841.05609756097545"/>
    <n v="421.98536585365855"/>
    <n v="522.47926829268283"/>
    <n v="733.16219512195119"/>
    <n v="510.59146341463401"/>
    <n v="286.96951219512192"/>
    <n v="1043.459756097561"/>
    <n v="3279.429268292683"/>
    <n v="600.08414634146334"/>
    <n v="4948.1756097560965"/>
    <n v="14042.230487804878"/>
  </r>
  <r>
    <x v="15"/>
    <x v="8"/>
    <x v="0"/>
    <x v="0"/>
    <n v="17245.201923076922"/>
    <n v="52806.490384615383"/>
    <n v="38441.79903846154"/>
    <n v="29642.325961538463"/>
    <n v="34424.074038461542"/>
    <n v="46829.724038461529"/>
    <n v="53141.273076923077"/>
    <n v="44301.400961538464"/>
    <n v="38454.791346153848"/>
    <n v="14760.158653846154"/>
    <n v="19685.860576923074"/>
    <n v="53204.163461538461"/>
    <n v="442937.26346153842"/>
  </r>
  <r>
    <x v="15"/>
    <x v="9"/>
    <x v="0"/>
    <x v="0"/>
    <m/>
    <n v="0"/>
    <m/>
    <m/>
    <n v="0"/>
    <n v="0"/>
    <n v="0"/>
    <n v="0"/>
    <n v="0"/>
    <m/>
    <n v="0"/>
    <n v="0"/>
    <n v="0"/>
  </r>
  <r>
    <x v="15"/>
    <x v="10"/>
    <x v="0"/>
    <x v="0"/>
    <n v="75861.825910931148"/>
    <n v="51135.053981106612"/>
    <n v="63644.018893387292"/>
    <n v="38244.217273954127"/>
    <n v="42995.62483130904"/>
    <n v="37527.07017543861"/>
    <n v="67506.514170040537"/>
    <n v="73597.321187584312"/>
    <n v="45024.76113360325"/>
    <n v="45667.57354925773"/>
    <n v="47736.897435897445"/>
    <n v="51421.268556005409"/>
    <n v="640362.14709851553"/>
  </r>
  <r>
    <x v="15"/>
    <x v="11"/>
    <x v="0"/>
    <x v="0"/>
    <n v="6092.0860465116248"/>
    <n v="11732.159302325586"/>
    <n v="4680.0930232558167"/>
    <n v="9824.5093023255868"/>
    <n v="21306.533720930238"/>
    <n v="4742.0662790697697"/>
    <n v="4864.3255813953465"/>
    <n v="7016.55813953488"/>
    <n v="4448.1872093023258"/>
    <n v="4356.2546511627916"/>
    <n v="10805.57441860465"/>
    <n v="4426.4802325581404"/>
    <n v="94294.82790697676"/>
  </r>
  <r>
    <x v="15"/>
    <x v="12"/>
    <x v="0"/>
    <x v="0"/>
    <n v="2.0300925925925926"/>
    <n v="37.640046296296298"/>
    <n v="4.3981481481481479"/>
    <n v="0.15625"/>
    <n v="1.625"/>
    <n v="20.439814814814817"/>
    <n v="39.797453703703709"/>
    <n v="3.125E-2"/>
    <n v="0.11805555555555555"/>
    <n v="8.34375"/>
    <n v="1.1493055555555556"/>
    <n v="8.1018518518518514E-3"/>
    <n v="115.73726851851852"/>
  </r>
  <r>
    <x v="15"/>
    <x v="13"/>
    <x v="0"/>
    <x v="0"/>
    <n v="278944.44619940774"/>
    <n v="250198.19447186578"/>
    <n v="348074.63376110559"/>
    <n v="303725.24876604148"/>
    <n v="303032.68015794671"/>
    <n v="373087.48469891417"/>
    <n v="407149.06910167821"/>
    <n v="324206.81638696941"/>
    <n v="366014.68805528141"/>
    <n v="298354.4481737414"/>
    <n v="275138.49259624881"/>
    <n v="339635.70582428435"/>
    <n v="3867561.9081934849"/>
  </r>
  <r>
    <x v="15"/>
    <x v="14"/>
    <x v="0"/>
    <x v="0"/>
    <n v="263286.78723404265"/>
    <n v="225614.93116395493"/>
    <n v="289428.99249061331"/>
    <n v="255017.94618272842"/>
    <n v="232644.91739674594"/>
    <n v="272484.11138923652"/>
    <n v="244191.39173967458"/>
    <n v="258065.93742177723"/>
    <n v="216178.98372966208"/>
    <n v="238259.97997496871"/>
    <n v="236768.63204005011"/>
    <n v="226214.85732165206"/>
    <n v="2958157.4680851069"/>
  </r>
  <r>
    <x v="15"/>
    <x v="15"/>
    <x v="0"/>
    <x v="0"/>
    <n v="14636.808780487807"/>
    <n v="7767.5336585365858"/>
    <n v="11483.517073170733"/>
    <n v="11961.901463414633"/>
    <n v="8680.2341463414632"/>
    <n v="10052.495609756097"/>
    <n v="9062.1092682926846"/>
    <n v="10886.183414634146"/>
    <n v="16511.677073170729"/>
    <n v="12730.819512195121"/>
    <n v="12698.263414634148"/>
    <n v="12289.536585365853"/>
    <n v="138761.07999999999"/>
  </r>
  <r>
    <x v="16"/>
    <x v="0"/>
    <x v="0"/>
    <x v="0"/>
    <n v="575.64722222222224"/>
    <n v="175.36250000000001"/>
    <n v="361.60555555555555"/>
    <n v="210.5625"/>
    <n v="2491.3861111111109"/>
    <n v="257.42777777777781"/>
    <n v="180.76805555555555"/>
    <n v="523.68472222222226"/>
    <n v="629.98194444444448"/>
    <m/>
    <m/>
    <m/>
    <n v="5406.4263888888891"/>
  </r>
  <r>
    <x v="16"/>
    <x v="1"/>
    <x v="0"/>
    <x v="0"/>
    <n v="9510.1105121293804"/>
    <n v="0"/>
    <n v="9618.8261455525608"/>
    <n v="150807.01886792455"/>
    <n v="74461.644204851749"/>
    <n v="53039.570080862533"/>
    <n v="174178.43126684637"/>
    <n v="72797.857142857145"/>
    <n v="694.10512129380061"/>
    <m/>
    <m/>
    <m/>
    <n v="545107.56334231806"/>
  </r>
  <r>
    <x v="16"/>
    <x v="2"/>
    <x v="0"/>
    <x v="0"/>
    <n v="273445.65350444225"/>
    <n v="208528.86969397831"/>
    <n v="353533.86574531096"/>
    <n v="311726.01283316879"/>
    <n v="310015.23198420537"/>
    <n v="282418.32576505432"/>
    <n v="185046.1510365252"/>
    <n v="156591.92003948669"/>
    <n v="510554.31391905237"/>
    <m/>
    <m/>
    <m/>
    <n v="2591860.344521224"/>
  </r>
  <r>
    <x v="16"/>
    <x v="3"/>
    <x v="0"/>
    <x v="0"/>
    <n v="2506.8392018779341"/>
    <n v="500.57159624413146"/>
    <n v="69068.503521126768"/>
    <n v="39034.615023474173"/>
    <n v="104532.22065727701"/>
    <n v="147188.42253521126"/>
    <n v="0"/>
    <n v="22745.946009389671"/>
    <n v="0"/>
    <m/>
    <m/>
    <m/>
    <n v="385577.1185446009"/>
  </r>
  <r>
    <x v="16"/>
    <x v="4"/>
    <x v="0"/>
    <x v="0"/>
    <n v="0"/>
    <n v="656.28785982478098"/>
    <n v="4574.0963704630785"/>
    <n v="686.08510638297878"/>
    <n v="13037.605757196496"/>
    <n v="466.04881101376725"/>
    <n v="4417.6508135168961"/>
    <n v="261.7221526908636"/>
    <n v="3426.9098873591988"/>
    <m/>
    <m/>
    <m/>
    <n v="27526.406758448058"/>
  </r>
  <r>
    <x v="16"/>
    <x v="5"/>
    <x v="0"/>
    <x v="0"/>
    <n v="0"/>
    <n v="0"/>
    <n v="0"/>
    <n v="0"/>
    <n v="0"/>
    <n v="0"/>
    <n v="0"/>
    <n v="0"/>
    <n v="0"/>
    <m/>
    <m/>
    <m/>
    <n v="0"/>
  </r>
  <r>
    <x v="16"/>
    <x v="6"/>
    <x v="0"/>
    <x v="0"/>
    <n v="7.0652173913043473E-2"/>
    <n v="8.1521739130434784E-2"/>
    <n v="25.181159420289855"/>
    <n v="35.409420289855078"/>
    <n v="47.210144927536234"/>
    <n v="84.184782608695656"/>
    <n v="84.311594202898547"/>
    <n v="121.59057971014492"/>
    <n v="37.125"/>
    <m/>
    <m/>
    <m/>
    <n v="435.16485507246381"/>
  </r>
  <r>
    <x v="16"/>
    <x v="7"/>
    <x v="0"/>
    <x v="0"/>
    <n v="1320.7621951219512"/>
    <n v="4483.4219512195123"/>
    <n v="497.93414634146336"/>
    <n v="4716.773170731708"/>
    <n v="2206.3439024390245"/>
    <n v="1606.7451219512197"/>
    <n v="4498.1146341463409"/>
    <n v="10238.340243902439"/>
    <n v="978.27804878048767"/>
    <m/>
    <m/>
    <m/>
    <n v="30546.713414634149"/>
  </r>
  <r>
    <x v="16"/>
    <x v="8"/>
    <x v="0"/>
    <x v="0"/>
    <n v="39801.159615384619"/>
    <n v="14692"/>
    <n v="245.19230769230768"/>
    <n v="52117.146153846152"/>
    <n v="87795.167307692318"/>
    <n v="34750.988461538458"/>
    <n v="23967.596153846152"/>
    <n v="29508.997115384616"/>
    <n v="24241.817307692309"/>
    <m/>
    <m/>
    <m/>
    <n v="307120.06442307692"/>
  </r>
  <r>
    <x v="16"/>
    <x v="9"/>
    <x v="0"/>
    <x v="0"/>
    <n v="0"/>
    <n v="0"/>
    <n v="0"/>
    <n v="0"/>
    <n v="0"/>
    <n v="0"/>
    <n v="0"/>
    <n v="0"/>
    <n v="0"/>
    <m/>
    <m/>
    <m/>
    <n v="0"/>
  </r>
  <r>
    <x v="16"/>
    <x v="10"/>
    <x v="0"/>
    <x v="0"/>
    <n v="39122.858299595144"/>
    <n v="37387.877192982458"/>
    <n v="66686.878542510123"/>
    <n v="34835.055330634284"/>
    <n v="52466.151147098499"/>
    <n v="31907.8758434548"/>
    <n v="50545.596491228083"/>
    <n v="49657.132253711177"/>
    <n v="61132.959514170034"/>
    <m/>
    <m/>
    <m/>
    <n v="423742.38461538457"/>
  </r>
  <r>
    <x v="16"/>
    <x v="11"/>
    <x v="0"/>
    <x v="0"/>
    <n v="3102.6058139534875"/>
    <n v="3267.4267441860488"/>
    <n v="5498.0406976744189"/>
    <n v="7669.8127906976788"/>
    <n v="8392.9488372093037"/>
    <n v="3598.2383720930238"/>
    <n v="6378.8976744186066"/>
    <n v="12927.953488372097"/>
    <n v="11599.395348837215"/>
    <m/>
    <m/>
    <m/>
    <n v="62435.319767441877"/>
  </r>
  <r>
    <x v="16"/>
    <x v="12"/>
    <x v="0"/>
    <x v="0"/>
    <n v="4.6296296296296294E-2"/>
    <n v="0.4861111111111111"/>
    <n v="0.31944444444444442"/>
    <n v="0"/>
    <n v="0"/>
    <n v="2.3622685185185186"/>
    <n v="16.85300925925926"/>
    <n v="11.190972222222221"/>
    <n v="14.885416666666668"/>
    <m/>
    <m/>
    <m/>
    <n v="46.143518518518519"/>
  </r>
  <r>
    <x v="16"/>
    <x v="13"/>
    <x v="0"/>
    <x v="0"/>
    <n v="239382.33464955582"/>
    <n v="327808.18262586376"/>
    <n v="341574.7028627838"/>
    <n v="309177.51826258644"/>
    <n v="305408.80059230013"/>
    <n v="318713.01480750251"/>
    <n v="279340.16189536033"/>
    <n v="295290.68706811452"/>
    <n v="243183.19447186578"/>
    <m/>
    <m/>
    <m/>
    <n v="2659878.5972359334"/>
  </r>
  <r>
    <x v="16"/>
    <x v="14"/>
    <x v="0"/>
    <x v="0"/>
    <n v="267778.2453066333"/>
    <n v="170548.41176470587"/>
    <n v="215980.7634543179"/>
    <n v="250938.4818523154"/>
    <n v="239167.5832290363"/>
    <n v="229551.37171464332"/>
    <n v="217469.01752190237"/>
    <n v="256105.28785982478"/>
    <n v="245150.56695869839"/>
    <m/>
    <m/>
    <m/>
    <n v="2092689.7296620777"/>
  </r>
  <r>
    <x v="16"/>
    <x v="15"/>
    <x v="0"/>
    <x v="0"/>
    <n v="11980.24780487805"/>
    <n v="11398.416585365856"/>
    <n v="13283.971707317074"/>
    <n v="9345.119999999999"/>
    <n v="12002.773658536586"/>
    <n v="10135.098536585365"/>
    <n v="11760.237073170734"/>
    <n v="12216.611707317075"/>
    <n v="11241.766829268296"/>
    <m/>
    <m/>
    <m/>
    <n v="103364.2439024390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38">
  <r>
    <x v="0"/>
    <x v="0"/>
    <x v="0"/>
    <n v="2250"/>
    <n v="40334"/>
    <n v="22737"/>
    <n v="111153"/>
    <n v="63576"/>
    <n v="17715"/>
    <n v="20955"/>
    <n v="30588"/>
    <n v="36752"/>
    <n v="55193"/>
    <n v="14551"/>
    <n v="19653"/>
    <n v="435457"/>
  </r>
  <r>
    <x v="0"/>
    <x v="1"/>
    <x v="0"/>
    <n v="719978"/>
    <n v="580677"/>
    <n v="404257"/>
    <n v="511119"/>
    <n v="563615"/>
    <n v="848088"/>
    <n v="486333"/>
    <n v="778961"/>
    <n v="564835"/>
    <n v="729330"/>
    <n v="349109"/>
    <n v="358946"/>
    <n v="6895248"/>
  </r>
  <r>
    <x v="0"/>
    <x v="2"/>
    <x v="0"/>
    <n v="7182477"/>
    <n v="4224441"/>
    <n v="5152688"/>
    <n v="3830258"/>
    <n v="8518670"/>
    <n v="8140494"/>
    <n v="6484577"/>
    <n v="8539352"/>
    <n v="9200665"/>
    <n v="10402909"/>
    <n v="8286199"/>
    <n v="8648046"/>
    <n v="88610776"/>
  </r>
  <r>
    <x v="0"/>
    <x v="3"/>
    <x v="0"/>
    <n v="55735007"/>
    <n v="51210392"/>
    <n v="54124002"/>
    <n v="33380757"/>
    <n v="65679133"/>
    <n v="66000276"/>
    <n v="82398504"/>
    <n v="98975790"/>
    <n v="62221632"/>
    <n v="91370007"/>
    <n v="81091813"/>
    <n v="56549496"/>
    <n v="798736809"/>
  </r>
  <r>
    <x v="0"/>
    <x v="4"/>
    <x v="0"/>
    <n v="7418"/>
    <n v="0"/>
    <n v="1293"/>
    <n v="9291315"/>
    <n v="2127249"/>
    <n v="0"/>
    <n v="1174856"/>
    <n v="11071"/>
    <n v="0"/>
    <n v="5206"/>
    <n v="0"/>
    <n v="621"/>
    <n v="12619029"/>
  </r>
  <r>
    <x v="0"/>
    <x v="5"/>
    <x v="0"/>
    <n v="0"/>
    <n v="0"/>
    <n v="0"/>
    <n v="0"/>
    <n v="0"/>
    <n v="0"/>
    <n v="0"/>
    <n v="0"/>
    <n v="0"/>
    <n v="0"/>
    <n v="0"/>
    <n v="0"/>
    <n v="0"/>
  </r>
  <r>
    <x v="0"/>
    <x v="6"/>
    <x v="0"/>
    <n v="43072325"/>
    <n v="29749261"/>
    <n v="43431152"/>
    <n v="75336436"/>
    <n v="152385694"/>
    <n v="51109864"/>
    <n v="83973613"/>
    <n v="97921208"/>
    <n v="112863416"/>
    <n v="214378502"/>
    <n v="212635153"/>
    <n v="135215806"/>
    <n v="1252072430"/>
  </r>
  <r>
    <x v="0"/>
    <x v="7"/>
    <x v="0"/>
    <n v="4475"/>
    <n v="7703"/>
    <n v="2824179"/>
    <n v="1429"/>
    <n v="6814"/>
    <n v="1248736"/>
    <n v="2411292"/>
    <n v="1415232"/>
    <n v="2951990"/>
    <n v="764898"/>
    <n v="3120674"/>
    <n v="6498"/>
    <n v="14763920"/>
  </r>
  <r>
    <x v="0"/>
    <x v="8"/>
    <x v="0"/>
    <n v="44295327"/>
    <n v="63861511"/>
    <n v="66095536"/>
    <n v="54749416"/>
    <n v="67238240"/>
    <n v="88530161"/>
    <n v="27577971"/>
    <n v="56833588"/>
    <n v="27918504"/>
    <n v="68014997"/>
    <n v="64909618"/>
    <n v="97194583"/>
    <n v="727219452"/>
  </r>
  <r>
    <x v="0"/>
    <x v="9"/>
    <x v="0"/>
    <n v="0"/>
    <n v="0"/>
    <n v="0"/>
    <n v="0"/>
    <n v="0"/>
    <n v="0"/>
    <n v="0"/>
    <n v="0"/>
    <n v="0"/>
    <n v="0"/>
    <n v="0"/>
    <n v="0"/>
    <n v="0"/>
  </r>
  <r>
    <x v="0"/>
    <x v="10"/>
    <x v="0"/>
    <n v="8152130"/>
    <n v="5822144"/>
    <n v="22852301"/>
    <n v="6415084"/>
    <n v="10259539"/>
    <n v="6804482"/>
    <n v="28325266"/>
    <n v="16843205"/>
    <n v="13153166"/>
    <n v="39507552"/>
    <n v="28065044"/>
    <n v="25860102"/>
    <n v="212060015"/>
  </r>
  <r>
    <x v="0"/>
    <x v="11"/>
    <x v="0"/>
    <n v="3898136"/>
    <n v="5660559"/>
    <n v="1501295"/>
    <n v="1823264"/>
    <n v="4826992"/>
    <n v="804875"/>
    <n v="4932879"/>
    <n v="3978274"/>
    <n v="2538534"/>
    <n v="4250565"/>
    <n v="8009733"/>
    <n v="5541939"/>
    <n v="47767045"/>
  </r>
  <r>
    <x v="0"/>
    <x v="12"/>
    <x v="0"/>
    <n v="703723"/>
    <n v="540778"/>
    <n v="866456"/>
    <n v="946940"/>
    <n v="785811"/>
    <n v="724107"/>
    <n v="1179267"/>
    <n v="926512"/>
    <n v="674458"/>
    <n v="755239"/>
    <n v="520874"/>
    <n v="890329"/>
    <n v="9514494"/>
  </r>
  <r>
    <x v="0"/>
    <x v="13"/>
    <x v="0"/>
    <n v="3670287"/>
    <n v="3138331"/>
    <n v="2531937"/>
    <n v="1726069"/>
    <n v="3509442"/>
    <n v="4202980"/>
    <n v="3556554"/>
    <n v="5594446"/>
    <n v="5346149"/>
    <n v="9639475"/>
    <n v="11767768"/>
    <n v="2091679"/>
    <n v="56775117"/>
  </r>
  <r>
    <x v="1"/>
    <x v="0"/>
    <x v="0"/>
    <n v="38103"/>
    <n v="32034"/>
    <n v="61419"/>
    <n v="12090"/>
    <n v="32510"/>
    <n v="36501"/>
    <n v="12314"/>
    <n v="20502"/>
    <n v="15604"/>
    <n v="20740"/>
    <n v="89811"/>
    <n v="18983"/>
    <n v="390611"/>
  </r>
  <r>
    <x v="1"/>
    <x v="1"/>
    <x v="0"/>
    <n v="3866678"/>
    <n v="1846136"/>
    <n v="1399474"/>
    <n v="378118"/>
    <n v="626794"/>
    <n v="1058394"/>
    <n v="3943305"/>
    <n v="1538905"/>
    <n v="3740879"/>
    <n v="437757"/>
    <n v="774769"/>
    <n v="633262"/>
    <n v="20244471"/>
  </r>
  <r>
    <x v="1"/>
    <x v="2"/>
    <x v="0"/>
    <n v="11041427"/>
    <n v="9071346"/>
    <n v="11177638"/>
    <n v="12280219"/>
    <n v="9847550"/>
    <n v="7898684"/>
    <n v="10414119"/>
    <n v="6654527"/>
    <n v="12224257"/>
    <n v="8700356"/>
    <n v="6084880"/>
    <n v="7802389"/>
    <n v="113197392"/>
  </r>
  <r>
    <x v="1"/>
    <x v="3"/>
    <x v="0"/>
    <n v="88534685"/>
    <n v="51139268"/>
    <n v="40558410"/>
    <n v="30106867"/>
    <n v="73950350"/>
    <n v="51789063"/>
    <n v="48500246"/>
    <n v="43165597"/>
    <n v="32695477"/>
    <n v="33171343"/>
    <n v="45998179"/>
    <n v="10937482"/>
    <n v="550546967"/>
  </r>
  <r>
    <x v="1"/>
    <x v="4"/>
    <x v="0"/>
    <n v="4857"/>
    <n v="11482"/>
    <n v="0"/>
    <n v="0"/>
    <n v="0"/>
    <n v="0"/>
    <n v="1153"/>
    <n v="1252"/>
    <n v="765"/>
    <n v="0"/>
    <n v="11235"/>
    <n v="4205"/>
    <n v="34949"/>
  </r>
  <r>
    <x v="1"/>
    <x v="5"/>
    <x v="0"/>
    <n v="0"/>
    <n v="0"/>
    <n v="0"/>
    <n v="0"/>
    <n v="0"/>
    <n v="0"/>
    <n v="0"/>
    <n v="0"/>
    <n v="0"/>
    <n v="0"/>
    <n v="0"/>
    <n v="0"/>
    <n v="0"/>
  </r>
  <r>
    <x v="1"/>
    <x v="6"/>
    <x v="0"/>
    <n v="133568109"/>
    <n v="39387706"/>
    <n v="123089756"/>
    <n v="66101957"/>
    <n v="128958071"/>
    <n v="87065061"/>
    <n v="130080125"/>
    <n v="48505719"/>
    <n v="131338712"/>
    <n v="108354127"/>
    <n v="139325664"/>
    <n v="78262224"/>
    <n v="1214037231"/>
  </r>
  <r>
    <x v="1"/>
    <x v="7"/>
    <x v="0"/>
    <n v="0"/>
    <n v="809"/>
    <n v="0"/>
    <n v="0"/>
    <n v="0"/>
    <n v="521"/>
    <n v="1880"/>
    <n v="1752"/>
    <n v="0"/>
    <n v="1911"/>
    <n v="1846936"/>
    <n v="1310"/>
    <n v="1855119"/>
  </r>
  <r>
    <x v="1"/>
    <x v="8"/>
    <x v="0"/>
    <n v="72805792"/>
    <n v="22842958"/>
    <n v="124655813"/>
    <n v="61226023"/>
    <n v="36271348"/>
    <n v="56166729"/>
    <n v="55397534"/>
    <n v="26998962"/>
    <n v="5601964"/>
    <n v="13423962"/>
    <n v="30864527"/>
    <n v="28627664"/>
    <n v="534883276"/>
  </r>
  <r>
    <x v="1"/>
    <x v="9"/>
    <x v="0"/>
    <n v="0"/>
    <n v="0"/>
    <n v="0"/>
    <n v="0"/>
    <n v="0"/>
    <n v="0"/>
    <n v="0"/>
    <n v="0"/>
    <n v="0"/>
    <n v="0"/>
    <n v="0"/>
    <n v="0"/>
    <n v="0"/>
  </r>
  <r>
    <x v="1"/>
    <x v="10"/>
    <x v="0"/>
    <n v="28955845"/>
    <n v="26462649"/>
    <n v="24445332"/>
    <n v="23443830"/>
    <n v="14620824"/>
    <n v="18546779"/>
    <n v="22624601"/>
    <n v="5856449"/>
    <n v="5507797"/>
    <n v="24415245"/>
    <n v="34313327"/>
    <n v="13589421"/>
    <n v="242782099"/>
  </r>
  <r>
    <x v="1"/>
    <x v="11"/>
    <x v="0"/>
    <n v="6165351"/>
    <n v="3053747"/>
    <n v="5003274"/>
    <n v="7230136"/>
    <n v="5644623"/>
    <n v="7163862"/>
    <n v="7806772"/>
    <n v="8616672"/>
    <n v="9370664"/>
    <n v="5741751"/>
    <n v="5393846"/>
    <n v="1297093"/>
    <n v="72487791"/>
  </r>
  <r>
    <x v="1"/>
    <x v="12"/>
    <x v="0"/>
    <n v="804050"/>
    <n v="698009"/>
    <n v="936892"/>
    <n v="737748"/>
    <n v="1058672"/>
    <n v="620808"/>
    <n v="647543"/>
    <n v="1078807"/>
    <n v="931379"/>
    <n v="932104"/>
    <n v="770286"/>
    <n v="766503"/>
    <n v="9982801"/>
  </r>
  <r>
    <x v="1"/>
    <x v="13"/>
    <x v="0"/>
    <n v="4729236"/>
    <n v="5568326"/>
    <n v="9900829"/>
    <n v="13750187"/>
    <n v="7482120"/>
    <n v="5324223"/>
    <n v="5885598"/>
    <n v="3808837"/>
    <n v="6326918"/>
    <n v="6649881"/>
    <n v="3481233"/>
    <n v="5055600"/>
    <n v="77962988"/>
  </r>
  <r>
    <x v="2"/>
    <x v="0"/>
    <x v="0"/>
    <n v="23903"/>
    <n v="5679"/>
    <n v="44934"/>
    <n v="46430"/>
    <n v="34697"/>
    <n v="26148"/>
    <n v="82595"/>
    <n v="33398"/>
    <n v="136670"/>
    <n v="32162"/>
    <n v="17955"/>
    <n v="66910"/>
    <n v="551481"/>
  </r>
  <r>
    <x v="2"/>
    <x v="1"/>
    <x v="0"/>
    <n v="944523"/>
    <n v="940005"/>
    <n v="820742"/>
    <n v="691658"/>
    <n v="860043"/>
    <n v="659146"/>
    <n v="1417130"/>
    <n v="877878"/>
    <n v="1202267"/>
    <n v="705384"/>
    <n v="572730"/>
    <n v="1002921"/>
    <n v="10694427"/>
  </r>
  <r>
    <x v="2"/>
    <x v="2"/>
    <x v="0"/>
    <n v="10596052"/>
    <n v="6749766"/>
    <n v="6041956"/>
    <n v="9356049"/>
    <n v="7493668"/>
    <n v="4838464"/>
    <n v="11583129"/>
    <n v="5036060"/>
    <n v="6082570"/>
    <n v="7738014"/>
    <n v="5674206"/>
    <n v="7906254"/>
    <n v="89096188"/>
  </r>
  <r>
    <x v="2"/>
    <x v="3"/>
    <x v="0"/>
    <n v="38014261"/>
    <n v="18595644"/>
    <n v="22665239"/>
    <n v="29291587"/>
    <n v="39170570"/>
    <n v="18498168"/>
    <n v="38399034"/>
    <n v="40632243"/>
    <n v="20228830"/>
    <n v="40369959"/>
    <n v="38355302"/>
    <n v="27396528"/>
    <n v="371617365"/>
  </r>
  <r>
    <x v="2"/>
    <x v="4"/>
    <x v="0"/>
    <n v="8534"/>
    <n v="0"/>
    <n v="8977"/>
    <n v="2677185"/>
    <n v="3193471"/>
    <n v="543516"/>
    <n v="4295891"/>
    <n v="3195356"/>
    <n v="2189926"/>
    <n v="5151134"/>
    <n v="3774068"/>
    <n v="4924279"/>
    <n v="29962337"/>
  </r>
  <r>
    <x v="2"/>
    <x v="5"/>
    <x v="0"/>
    <n v="0"/>
    <n v="0"/>
    <n v="0"/>
    <n v="0"/>
    <n v="0"/>
    <n v="0"/>
    <n v="0"/>
    <n v="0"/>
    <n v="0"/>
    <n v="0"/>
    <n v="0"/>
    <n v="0"/>
    <n v="0"/>
  </r>
  <r>
    <x v="2"/>
    <x v="6"/>
    <x v="0"/>
    <n v="48355285"/>
    <n v="44383170"/>
    <n v="66251466"/>
    <n v="96086480"/>
    <n v="85878425"/>
    <n v="82376251"/>
    <n v="102628881"/>
    <n v="79923951"/>
    <n v="160096327"/>
    <n v="167550180"/>
    <n v="74262585"/>
    <n v="76382950"/>
    <n v="1084175951"/>
  </r>
  <r>
    <x v="2"/>
    <x v="7"/>
    <x v="0"/>
    <n v="3201509"/>
    <n v="622707"/>
    <n v="2889"/>
    <n v="622739"/>
    <n v="0"/>
    <n v="0"/>
    <n v="864093"/>
    <n v="1621"/>
    <n v="1113059"/>
    <n v="0"/>
    <n v="0"/>
    <n v="1533"/>
    <n v="6430150"/>
  </r>
  <r>
    <x v="2"/>
    <x v="8"/>
    <x v="0"/>
    <n v="15288514"/>
    <n v="35057230"/>
    <n v="43913504"/>
    <n v="40140121"/>
    <n v="38108879"/>
    <n v="29531682"/>
    <n v="35469060"/>
    <n v="22136264"/>
    <n v="19900763"/>
    <n v="43229078"/>
    <n v="81951607"/>
    <n v="79050331"/>
    <n v="483777033"/>
  </r>
  <r>
    <x v="2"/>
    <x v="9"/>
    <x v="0"/>
    <n v="0"/>
    <n v="0"/>
    <n v="0"/>
    <n v="0"/>
    <n v="0"/>
    <n v="0"/>
    <n v="0"/>
    <n v="0"/>
    <n v="0"/>
    <n v="0"/>
    <n v="0"/>
    <n v="0"/>
    <n v="0"/>
  </r>
  <r>
    <x v="2"/>
    <x v="10"/>
    <x v="0"/>
    <n v="9435157"/>
    <n v="12254881"/>
    <n v="17375495"/>
    <n v="24706013"/>
    <n v="5447969"/>
    <n v="17745015"/>
    <n v="14833804"/>
    <n v="8314263"/>
    <n v="14437966"/>
    <n v="12762376"/>
    <n v="10010786"/>
    <n v="29963569"/>
    <n v="177287294"/>
  </r>
  <r>
    <x v="2"/>
    <x v="11"/>
    <x v="0"/>
    <n v="6379080"/>
    <n v="5822051"/>
    <n v="4030547"/>
    <n v="1877246"/>
    <n v="6602734"/>
    <n v="5329540"/>
    <n v="6104335"/>
    <n v="3998307"/>
    <n v="3061575"/>
    <n v="3034802"/>
    <n v="6301039"/>
    <n v="2044423"/>
    <n v="54585679"/>
  </r>
  <r>
    <x v="2"/>
    <x v="12"/>
    <x v="0"/>
    <n v="671093"/>
    <n v="600375"/>
    <n v="1325444"/>
    <n v="896481"/>
    <n v="721322"/>
    <n v="829355"/>
    <n v="1249218"/>
    <n v="728612"/>
    <n v="611750"/>
    <n v="812908"/>
    <n v="884071"/>
    <n v="896156"/>
    <n v="10226785"/>
  </r>
  <r>
    <x v="2"/>
    <x v="13"/>
    <x v="0"/>
    <n v="7609346"/>
    <n v="3279018"/>
    <n v="7393216"/>
    <n v="4511130"/>
    <n v="5368956"/>
    <n v="5495153"/>
    <n v="6665764"/>
    <n v="5649924"/>
    <n v="9652829"/>
    <n v="5894695"/>
    <n v="8481189"/>
    <n v="5998978"/>
    <n v="76000198"/>
  </r>
  <r>
    <x v="3"/>
    <x v="0"/>
    <x v="0"/>
    <n v="119648"/>
    <n v="44160"/>
    <n v="29716"/>
    <n v="45962"/>
    <n v="39818"/>
    <n v="33964"/>
    <n v="63225"/>
    <n v="38884"/>
    <n v="79327"/>
    <n v="39220"/>
    <n v="65369"/>
    <n v="44833"/>
    <n v="644126"/>
  </r>
  <r>
    <x v="3"/>
    <x v="1"/>
    <x v="0"/>
    <n v="659635"/>
    <n v="549674"/>
    <n v="443173"/>
    <n v="664989"/>
    <n v="823854"/>
    <n v="569304"/>
    <n v="716025"/>
    <n v="1010418"/>
    <n v="1427889"/>
    <n v="1179016"/>
    <n v="1146870"/>
    <n v="779551"/>
    <n v="9970398"/>
  </r>
  <r>
    <x v="3"/>
    <x v="2"/>
    <x v="0"/>
    <n v="7812196"/>
    <n v="10013260"/>
    <n v="10809598"/>
    <n v="10654240"/>
    <n v="8456580"/>
    <n v="8452989"/>
    <n v="6490389"/>
    <n v="9533731"/>
    <n v="4290402"/>
    <n v="12672797"/>
    <n v="9606457"/>
    <n v="9508058"/>
    <n v="108300697"/>
  </r>
  <r>
    <x v="3"/>
    <x v="3"/>
    <x v="0"/>
    <n v="37721894"/>
    <n v="36436588"/>
    <n v="20608925"/>
    <n v="37525757"/>
    <n v="16920206"/>
    <n v="32205822"/>
    <n v="17573319"/>
    <n v="10154975"/>
    <n v="26176163"/>
    <n v="33784856"/>
    <n v="18545671"/>
    <n v="29453390"/>
    <n v="317107566"/>
  </r>
  <r>
    <x v="3"/>
    <x v="4"/>
    <x v="0"/>
    <n v="6432338"/>
    <n v="1249663"/>
    <n v="829717"/>
    <n v="1329932"/>
    <n v="3619204"/>
    <n v="4183518"/>
    <n v="4216236"/>
    <n v="2528198"/>
    <n v="2340523"/>
    <n v="6107957"/>
    <n v="2449083"/>
    <n v="2741527"/>
    <n v="38027896"/>
  </r>
  <r>
    <x v="3"/>
    <x v="5"/>
    <x v="0"/>
    <n v="0"/>
    <n v="254632"/>
    <n v="0"/>
    <n v="0"/>
    <n v="0"/>
    <n v="0"/>
    <n v="451195"/>
    <n v="0"/>
    <n v="0"/>
    <n v="540884"/>
    <n v="0"/>
    <n v="0"/>
    <n v="1246711"/>
  </r>
  <r>
    <x v="3"/>
    <x v="6"/>
    <x v="0"/>
    <n v="34029963"/>
    <n v="71371037"/>
    <n v="47054834"/>
    <n v="98221800"/>
    <n v="96553630"/>
    <n v="57896575"/>
    <n v="29804328"/>
    <n v="48477436"/>
    <n v="133904675"/>
    <n v="143662129"/>
    <n v="28870180"/>
    <n v="1965504"/>
    <n v="791812091"/>
  </r>
  <r>
    <x v="3"/>
    <x v="7"/>
    <x v="0"/>
    <n v="1217639"/>
    <n v="4089757"/>
    <n v="1701724"/>
    <n v="983481"/>
    <n v="1329"/>
    <n v="260"/>
    <n v="0"/>
    <n v="0"/>
    <n v="38012"/>
    <n v="1152662"/>
    <n v="1122270"/>
    <n v="7012308"/>
    <n v="17319442"/>
  </r>
  <r>
    <x v="3"/>
    <x v="8"/>
    <x v="0"/>
    <n v="42554152"/>
    <n v="51162900"/>
    <n v="56143078"/>
    <n v="35889205"/>
    <n v="61335157"/>
    <n v="24860362"/>
    <n v="55632063"/>
    <n v="37883650"/>
    <n v="60362248"/>
    <n v="48092221"/>
    <n v="66350546"/>
    <n v="44143724"/>
    <n v="584409306"/>
  </r>
  <r>
    <x v="3"/>
    <x v="9"/>
    <x v="0"/>
    <n v="0"/>
    <n v="0"/>
    <n v="0"/>
    <n v="0"/>
    <n v="0"/>
    <n v="0"/>
    <n v="0"/>
    <n v="0"/>
    <n v="0"/>
    <n v="0"/>
    <n v="0"/>
    <n v="0"/>
    <n v="0"/>
  </r>
  <r>
    <x v="3"/>
    <x v="10"/>
    <x v="0"/>
    <n v="11130467"/>
    <n v="4222328"/>
    <n v="0"/>
    <n v="3291773"/>
    <n v="8028267"/>
    <n v="3141279"/>
    <n v="7947735"/>
    <n v="14606839"/>
    <n v="8744790"/>
    <n v="368531"/>
    <n v="12719802"/>
    <n v="10175"/>
    <n v="74211986"/>
  </r>
  <r>
    <x v="3"/>
    <x v="11"/>
    <x v="0"/>
    <n v="8837067"/>
    <n v="6257476"/>
    <n v="25729180"/>
    <n v="7647092"/>
    <n v="16750040"/>
    <n v="11250787"/>
    <n v="16291000"/>
    <n v="16725252"/>
    <n v="13551763"/>
    <n v="16855808"/>
    <n v="18050597"/>
    <n v="21448038"/>
    <n v="179394100"/>
  </r>
  <r>
    <x v="3"/>
    <x v="12"/>
    <x v="0"/>
    <n v="881702"/>
    <n v="615846"/>
    <n v="948003"/>
    <n v="1043913"/>
    <n v="941542"/>
    <n v="1187250"/>
    <n v="929800"/>
    <n v="1496077"/>
    <n v="1085645"/>
    <n v="1581146"/>
    <n v="828821"/>
    <n v="816865"/>
    <n v="12356610"/>
  </r>
  <r>
    <x v="3"/>
    <x v="13"/>
    <x v="0"/>
    <n v="6373319"/>
    <n v="9499417"/>
    <n v="6533822"/>
    <n v="9749458"/>
    <n v="7444324"/>
    <n v="6440217"/>
    <n v="8184964"/>
    <n v="7864408"/>
    <n v="10510307"/>
    <n v="6316285"/>
    <n v="6777493"/>
    <n v="5446640"/>
    <n v="91140654"/>
  </r>
  <r>
    <x v="4"/>
    <x v="0"/>
    <x v="0"/>
    <n v="57712"/>
    <n v="56778"/>
    <n v="77879"/>
    <n v="71578"/>
    <n v="199289"/>
    <n v="164268"/>
    <n v="251673"/>
    <n v="113701"/>
    <n v="76367"/>
    <n v="112247"/>
    <n v="154424"/>
    <n v="117689"/>
    <n v="1453605"/>
  </r>
  <r>
    <x v="4"/>
    <x v="1"/>
    <x v="0"/>
    <n v="666971"/>
    <n v="994032"/>
    <n v="535710"/>
    <n v="577057"/>
    <n v="315729"/>
    <n v="633366"/>
    <n v="465266"/>
    <n v="684000"/>
    <n v="603838"/>
    <n v="528274"/>
    <n v="484290"/>
    <n v="550679"/>
    <n v="7039212"/>
  </r>
  <r>
    <x v="4"/>
    <x v="2"/>
    <x v="0"/>
    <n v="7526373"/>
    <n v="2312139"/>
    <n v="12769416"/>
    <n v="5618103"/>
    <n v="7998997"/>
    <n v="11324528"/>
    <n v="11141188"/>
    <n v="10317609"/>
    <n v="7623599"/>
    <n v="12408818"/>
    <n v="5772562"/>
    <n v="11583357"/>
    <n v="106396689"/>
  </r>
  <r>
    <x v="4"/>
    <x v="3"/>
    <x v="0"/>
    <n v="39567904"/>
    <n v="9030187"/>
    <n v="33857561"/>
    <n v="12551534"/>
    <n v="17040995"/>
    <n v="36333220"/>
    <n v="33545612"/>
    <n v="63797848"/>
    <n v="66922356"/>
    <n v="37745475"/>
    <n v="31530842"/>
    <n v="15797270"/>
    <n v="397720804"/>
  </r>
  <r>
    <x v="4"/>
    <x v="4"/>
    <x v="0"/>
    <n v="3813821"/>
    <n v="852771"/>
    <n v="6119126"/>
    <n v="623946"/>
    <n v="688241"/>
    <n v="417073"/>
    <n v="0"/>
    <n v="0"/>
    <n v="14829"/>
    <n v="615"/>
    <n v="41312"/>
    <n v="0"/>
    <n v="12571734"/>
  </r>
  <r>
    <x v="4"/>
    <x v="5"/>
    <x v="0"/>
    <n v="0"/>
    <n v="243935"/>
    <n v="0"/>
    <n v="303655"/>
    <n v="0"/>
    <n v="0"/>
    <n v="0"/>
    <n v="0"/>
    <n v="0"/>
    <n v="0"/>
    <n v="0"/>
    <n v="0"/>
    <n v="547590"/>
  </r>
  <r>
    <x v="4"/>
    <x v="6"/>
    <x v="0"/>
    <n v="42221711"/>
    <n v="26267599"/>
    <n v="21585374"/>
    <n v="10454818"/>
    <n v="18039356"/>
    <n v="28769885"/>
    <n v="68716917"/>
    <n v="57240830"/>
    <n v="44229105"/>
    <n v="275552855"/>
    <n v="178383671"/>
    <n v="55302525"/>
    <n v="826764646"/>
  </r>
  <r>
    <x v="4"/>
    <x v="7"/>
    <x v="0"/>
    <n v="2550417"/>
    <n v="2930518"/>
    <n v="4062166"/>
    <n v="5534500"/>
    <n v="0"/>
    <n v="1500"/>
    <n v="0"/>
    <n v="899"/>
    <n v="4938399"/>
    <n v="0"/>
    <n v="0"/>
    <n v="5392987"/>
    <n v="25411386"/>
  </r>
  <r>
    <x v="4"/>
    <x v="8"/>
    <x v="0"/>
    <n v="23973495"/>
    <n v="47571884"/>
    <n v="66592937"/>
    <n v="60028797"/>
    <n v="41487814"/>
    <n v="47745192"/>
    <n v="34500135"/>
    <n v="43585181"/>
    <n v="99251652"/>
    <n v="96954712"/>
    <n v="112448375"/>
    <n v="164585420"/>
    <n v="838725594"/>
  </r>
  <r>
    <x v="4"/>
    <x v="9"/>
    <x v="0"/>
    <n v="0"/>
    <n v="0"/>
    <n v="0"/>
    <n v="0"/>
    <n v="0"/>
    <n v="0"/>
    <n v="0"/>
    <n v="0"/>
    <n v="0"/>
    <n v="0"/>
    <n v="0"/>
    <n v="0"/>
    <n v="0"/>
  </r>
  <r>
    <x v="4"/>
    <x v="10"/>
    <x v="0"/>
    <n v="4400448"/>
    <n v="525929"/>
    <n v="0"/>
    <n v="638189"/>
    <n v="0"/>
    <n v="0"/>
    <n v="12250"/>
    <n v="12250"/>
    <n v="13475"/>
    <n v="16097620"/>
    <n v="0"/>
    <n v="17314690"/>
    <n v="39014851"/>
  </r>
  <r>
    <x v="4"/>
    <x v="11"/>
    <x v="0"/>
    <n v="33983154"/>
    <n v="24792217"/>
    <n v="38317216"/>
    <n v="20610590"/>
    <n v="23120128"/>
    <n v="19327864"/>
    <n v="13040944"/>
    <n v="14805489"/>
    <n v="17178747"/>
    <n v="19482464"/>
    <n v="8754647"/>
    <n v="11669783"/>
    <n v="245083243"/>
  </r>
  <r>
    <x v="4"/>
    <x v="12"/>
    <x v="0"/>
    <n v="1098690"/>
    <n v="648831"/>
    <n v="1649942"/>
    <n v="1219148"/>
    <n v="898258"/>
    <n v="1362556"/>
    <n v="1562285"/>
    <n v="1837553"/>
    <n v="1730503"/>
    <n v="1578000"/>
    <n v="1112620"/>
    <n v="1483314"/>
    <n v="16181700"/>
  </r>
  <r>
    <x v="4"/>
    <x v="13"/>
    <x v="0"/>
    <n v="11201867"/>
    <n v="5322794"/>
    <n v="15133748"/>
    <n v="4485866"/>
    <n v="13168948"/>
    <n v="12277742"/>
    <n v="10194117"/>
    <n v="12379826"/>
    <n v="10926857"/>
    <n v="12063669"/>
    <n v="10309397"/>
    <n v="10469961"/>
    <n v="127934792"/>
  </r>
  <r>
    <x v="5"/>
    <x v="0"/>
    <x v="0"/>
    <n v="139813"/>
    <n v="119271"/>
    <n v="141764"/>
    <n v="102612"/>
    <n v="119074"/>
    <n v="141806"/>
    <n v="92828"/>
    <n v="204842"/>
    <n v="226623"/>
    <n v="188916"/>
    <n v="367563"/>
    <n v="219438"/>
    <n v="2064550"/>
  </r>
  <r>
    <x v="5"/>
    <x v="1"/>
    <x v="0"/>
    <n v="386946"/>
    <n v="448187"/>
    <n v="354339"/>
    <n v="209667"/>
    <n v="389781"/>
    <n v="333170"/>
    <n v="272983"/>
    <n v="616497"/>
    <n v="336461"/>
    <n v="715212"/>
    <n v="545748"/>
    <n v="829555"/>
    <n v="5438546"/>
  </r>
  <r>
    <x v="5"/>
    <x v="2"/>
    <x v="0"/>
    <n v="11309422"/>
    <n v="10526131"/>
    <n v="11426537"/>
    <n v="13903471"/>
    <n v="10930879"/>
    <n v="11935963"/>
    <n v="8811461"/>
    <n v="17552217"/>
    <n v="11893235"/>
    <n v="8203210"/>
    <n v="16873093"/>
    <n v="12792308"/>
    <n v="146157927"/>
  </r>
  <r>
    <x v="5"/>
    <x v="3"/>
    <x v="0"/>
    <n v="14539718"/>
    <n v="11859568"/>
    <n v="5200250"/>
    <n v="16030741"/>
    <n v="17653229"/>
    <n v="27927371"/>
    <n v="18677422"/>
    <n v="24431407"/>
    <n v="24720300"/>
    <n v="34862252"/>
    <n v="42532453"/>
    <n v="13839940"/>
    <n v="252274651"/>
  </r>
  <r>
    <x v="5"/>
    <x v="4"/>
    <x v="0"/>
    <n v="6617"/>
    <n v="2193734"/>
    <n v="49758"/>
    <n v="136190"/>
    <n v="6059719"/>
    <n v="1552679"/>
    <n v="1844685"/>
    <n v="3716704"/>
    <n v="69939"/>
    <n v="122467"/>
    <n v="177880"/>
    <n v="8308591"/>
    <n v="24238963"/>
  </r>
  <r>
    <x v="5"/>
    <x v="5"/>
    <x v="0"/>
    <n v="0"/>
    <n v="0"/>
    <n v="0"/>
    <n v="0"/>
    <n v="0"/>
    <n v="0"/>
    <n v="0"/>
    <n v="0"/>
    <n v="0"/>
    <n v="0"/>
    <n v="0"/>
    <n v="0"/>
    <n v="0"/>
  </r>
  <r>
    <x v="5"/>
    <x v="6"/>
    <x v="0"/>
    <n v="45546577"/>
    <n v="32037"/>
    <n v="65629262"/>
    <n v="73750126"/>
    <n v="171541434"/>
    <n v="15453600"/>
    <n v="6022588"/>
    <n v="357513828"/>
    <n v="140200843"/>
    <n v="122197792"/>
    <n v="17812598"/>
    <n v="3935331"/>
    <n v="1019636016"/>
  </r>
  <r>
    <x v="5"/>
    <x v="7"/>
    <x v="0"/>
    <n v="849096"/>
    <n v="12243900"/>
    <n v="0"/>
    <n v="0"/>
    <n v="1024"/>
    <n v="1000"/>
    <n v="0"/>
    <n v="559912"/>
    <n v="0"/>
    <n v="0"/>
    <n v="141"/>
    <n v="0"/>
    <n v="13655073"/>
  </r>
  <r>
    <x v="5"/>
    <x v="8"/>
    <x v="0"/>
    <n v="88331778"/>
    <n v="82981987"/>
    <n v="90611651"/>
    <n v="51451266"/>
    <n v="111098476"/>
    <n v="310256173"/>
    <n v="92915091"/>
    <n v="143918623"/>
    <n v="100322339"/>
    <n v="48698759"/>
    <n v="129093060"/>
    <n v="137954950"/>
    <n v="1387634153"/>
  </r>
  <r>
    <x v="5"/>
    <x v="9"/>
    <x v="0"/>
    <n v="0"/>
    <n v="0"/>
    <n v="0"/>
    <n v="0"/>
    <n v="0"/>
    <n v="0"/>
    <n v="0"/>
    <n v="0"/>
    <n v="0"/>
    <n v="0"/>
    <n v="0"/>
    <n v="0"/>
    <n v="0"/>
  </r>
  <r>
    <x v="5"/>
    <x v="10"/>
    <x v="0"/>
    <n v="25611"/>
    <n v="14362953"/>
    <n v="26950"/>
    <n v="1140944"/>
    <n v="0"/>
    <n v="10307078"/>
    <n v="808664"/>
    <n v="72603971"/>
    <n v="25752920"/>
    <n v="23391225"/>
    <n v="0"/>
    <n v="16147998"/>
    <n v="164568314"/>
  </r>
  <r>
    <x v="5"/>
    <x v="11"/>
    <x v="0"/>
    <n v="12089134"/>
    <n v="11775138"/>
    <n v="12302012"/>
    <n v="2302819"/>
    <n v="6351167"/>
    <n v="2493243"/>
    <n v="14639335"/>
    <n v="15047423"/>
    <n v="2718444"/>
    <n v="9161082"/>
    <n v="1616870"/>
    <n v="13892008"/>
    <n v="104388675"/>
  </r>
  <r>
    <x v="5"/>
    <x v="12"/>
    <x v="0"/>
    <n v="2353177"/>
    <n v="1534336"/>
    <n v="1649302"/>
    <n v="1831310"/>
    <n v="2405866"/>
    <n v="4450738"/>
    <n v="1469194"/>
    <n v="1777002"/>
    <n v="1939031"/>
    <n v="1348808"/>
    <n v="1979599"/>
    <n v="1398052"/>
    <n v="24136415"/>
  </r>
  <r>
    <x v="5"/>
    <x v="13"/>
    <x v="0"/>
    <n v="18196440"/>
    <n v="15767604"/>
    <n v="14263886"/>
    <n v="24504830"/>
    <n v="18779893"/>
    <n v="17441543"/>
    <n v="14384226"/>
    <n v="15173229"/>
    <n v="14452557"/>
    <n v="13214000"/>
    <n v="11480052"/>
    <n v="14020574"/>
    <n v="191678834"/>
  </r>
  <r>
    <x v="6"/>
    <x v="0"/>
    <x v="0"/>
    <n v="309476"/>
    <n v="135436"/>
    <n v="373854"/>
    <n v="242042"/>
    <n v="177486"/>
    <n v="458132"/>
    <n v="346109"/>
    <n v="201402"/>
    <n v="102360"/>
    <n v="199981"/>
    <n v="121993"/>
    <n v="271866"/>
    <n v="2940137"/>
  </r>
  <r>
    <x v="6"/>
    <x v="1"/>
    <x v="0"/>
    <n v="600334"/>
    <n v="800852"/>
    <n v="953954"/>
    <n v="1049875"/>
    <n v="782356"/>
    <n v="728533"/>
    <n v="924578"/>
    <n v="983649"/>
    <n v="1532895"/>
    <n v="1362590"/>
    <n v="1357953"/>
    <n v="963073"/>
    <n v="12040642"/>
  </r>
  <r>
    <x v="6"/>
    <x v="2"/>
    <x v="0"/>
    <n v="12519696"/>
    <n v="12093497"/>
    <n v="12667321"/>
    <n v="15710311"/>
    <n v="14313219"/>
    <n v="9551948"/>
    <n v="24565422"/>
    <n v="23461369"/>
    <n v="16690072"/>
    <n v="13050487"/>
    <n v="18893996"/>
    <n v="16106175"/>
    <n v="189623513"/>
  </r>
  <r>
    <x v="6"/>
    <x v="3"/>
    <x v="0"/>
    <n v="21087268"/>
    <n v="13728205"/>
    <n v="9322437"/>
    <n v="47774634"/>
    <n v="38139453"/>
    <n v="40444192"/>
    <n v="59009981"/>
    <n v="28934420"/>
    <n v="36941674"/>
    <n v="67229795"/>
    <n v="42351221"/>
    <n v="37158883"/>
    <n v="442122163"/>
  </r>
  <r>
    <x v="6"/>
    <x v="4"/>
    <x v="0"/>
    <n v="3346003"/>
    <n v="0"/>
    <n v="1075992"/>
    <n v="0"/>
    <n v="2099"/>
    <n v="0"/>
    <n v="7104"/>
    <n v="4373"/>
    <n v="12503"/>
    <n v="0"/>
    <n v="6963"/>
    <n v="6845353"/>
    <n v="11300390"/>
  </r>
  <r>
    <x v="6"/>
    <x v="5"/>
    <x v="0"/>
    <n v="0"/>
    <n v="0"/>
    <n v="0"/>
    <n v="0"/>
    <n v="0"/>
    <n v="0"/>
    <n v="0"/>
    <n v="0"/>
    <n v="0"/>
    <n v="0"/>
    <n v="0"/>
    <n v="0"/>
    <n v="0"/>
  </r>
  <r>
    <x v="6"/>
    <x v="6"/>
    <x v="0"/>
    <n v="173793146"/>
    <n v="117470232"/>
    <n v="110618979"/>
    <n v="106195386"/>
    <n v="2778679"/>
    <n v="155811003"/>
    <n v="87492304"/>
    <n v="85627240"/>
    <n v="235767149"/>
    <n v="169523752"/>
    <n v="320240653"/>
    <n v="181390857"/>
    <n v="1746709380"/>
  </r>
  <r>
    <x v="6"/>
    <x v="7"/>
    <x v="0"/>
    <n v="0"/>
    <n v="1833605"/>
    <n v="3180937"/>
    <n v="10892656"/>
    <n v="13556745"/>
    <n v="1978048"/>
    <n v="4222661"/>
    <n v="1011119"/>
    <n v="7288443"/>
    <n v="28417041"/>
    <n v="0"/>
    <n v="6914147"/>
    <n v="79295402"/>
  </r>
  <r>
    <x v="6"/>
    <x v="8"/>
    <x v="0"/>
    <n v="107677433"/>
    <n v="93999358"/>
    <n v="96636257"/>
    <n v="140825345"/>
    <n v="169431073"/>
    <n v="173731678"/>
    <n v="232927683"/>
    <n v="156735715"/>
    <n v="157189164"/>
    <n v="212005988"/>
    <n v="43273009"/>
    <n v="129621950"/>
    <n v="1714054653"/>
  </r>
  <r>
    <x v="6"/>
    <x v="9"/>
    <x v="0"/>
    <n v="0"/>
    <n v="0"/>
    <n v="0"/>
    <n v="0"/>
    <n v="0"/>
    <n v="0"/>
    <n v="0"/>
    <n v="0"/>
    <n v="0"/>
    <n v="0"/>
    <n v="0"/>
    <n v="0"/>
    <n v="0"/>
  </r>
  <r>
    <x v="6"/>
    <x v="10"/>
    <x v="0"/>
    <n v="34125008"/>
    <n v="11331301"/>
    <n v="43048431"/>
    <n v="64103344"/>
    <n v="7532576"/>
    <n v="5386177"/>
    <n v="36980401"/>
    <n v="58246223"/>
    <n v="22279843"/>
    <n v="53126171"/>
    <n v="22054299"/>
    <n v="11955934"/>
    <n v="370169708"/>
  </r>
  <r>
    <x v="6"/>
    <x v="11"/>
    <x v="0"/>
    <n v="6082870"/>
    <n v="5081796"/>
    <n v="8281909"/>
    <n v="5223179"/>
    <n v="10355884"/>
    <n v="14282843"/>
    <n v="10912058"/>
    <n v="6397771"/>
    <n v="16575488"/>
    <n v="11199023"/>
    <n v="9937670"/>
    <n v="10108005"/>
    <n v="114438496"/>
  </r>
  <r>
    <x v="6"/>
    <x v="12"/>
    <x v="0"/>
    <n v="1764477"/>
    <n v="2015593"/>
    <n v="2196048"/>
    <n v="1758092"/>
    <n v="2173795"/>
    <n v="2649078"/>
    <n v="2811829"/>
    <n v="3093535"/>
    <n v="2411069"/>
    <n v="2661109"/>
    <n v="1526219"/>
    <n v="2410710"/>
    <n v="27471554"/>
  </r>
  <r>
    <x v="6"/>
    <x v="13"/>
    <x v="0"/>
    <n v="20381350"/>
    <n v="21129749"/>
    <n v="20383825"/>
    <n v="14263233"/>
    <n v="11349822"/>
    <n v="16622339"/>
    <n v="31812179"/>
    <n v="10259494"/>
    <n v="29906728"/>
    <n v="25824854"/>
    <n v="28239319"/>
    <n v="18185801"/>
    <n v="248358693"/>
  </r>
  <r>
    <x v="7"/>
    <x v="0"/>
    <x v="0"/>
    <n v="285148"/>
    <n v="311791"/>
    <n v="190374"/>
    <n v="298983"/>
    <n v="230622"/>
    <n v="264749"/>
    <n v="285717"/>
    <n v="327106"/>
    <n v="350367"/>
    <n v="538936"/>
    <n v="458762"/>
    <n v="455755"/>
    <n v="3998310"/>
  </r>
  <r>
    <x v="7"/>
    <x v="1"/>
    <x v="0"/>
    <n v="1850319"/>
    <n v="1021840"/>
    <n v="1563960"/>
    <n v="1551892"/>
    <n v="1206650"/>
    <n v="1423180"/>
    <n v="4497931"/>
    <n v="2273545"/>
    <n v="1672117"/>
    <n v="1713441"/>
    <n v="1826248"/>
    <n v="1151936"/>
    <n v="21753059"/>
  </r>
  <r>
    <x v="7"/>
    <x v="2"/>
    <x v="0"/>
    <n v="21863248"/>
    <n v="22742897"/>
    <n v="29206045"/>
    <n v="10005738"/>
    <n v="28156574"/>
    <n v="24164916"/>
    <n v="18412300"/>
    <n v="26555454"/>
    <n v="24166390"/>
    <n v="24208554"/>
    <n v="24161572"/>
    <n v="17478591"/>
    <n v="271122279"/>
  </r>
  <r>
    <x v="7"/>
    <x v="3"/>
    <x v="0"/>
    <n v="37763088"/>
    <n v="34645523"/>
    <n v="43345137"/>
    <n v="46017112"/>
    <n v="41122002"/>
    <n v="56337295"/>
    <n v="95826306"/>
    <n v="71065024"/>
    <n v="39838374"/>
    <n v="52160220"/>
    <n v="53138643"/>
    <n v="39182391"/>
    <n v="610441115"/>
  </r>
  <r>
    <x v="7"/>
    <x v="4"/>
    <x v="0"/>
    <n v="19863"/>
    <m/>
    <n v="3606125"/>
    <n v="1319"/>
    <n v="62467"/>
    <n v="46646"/>
    <m/>
    <n v="18085"/>
    <n v="71140"/>
    <n v="7069"/>
    <n v="9584"/>
    <n v="31579"/>
    <n v="3873877"/>
  </r>
  <r>
    <x v="7"/>
    <x v="5"/>
    <x v="0"/>
    <n v="0"/>
    <n v="0"/>
    <n v="0"/>
    <n v="0"/>
    <n v="0"/>
    <n v="0"/>
    <n v="0"/>
    <n v="0"/>
    <n v="71140"/>
    <n v="0"/>
    <n v="0"/>
    <n v="0"/>
    <n v="71140"/>
  </r>
  <r>
    <x v="7"/>
    <x v="6"/>
    <x v="0"/>
    <n v="104321273"/>
    <n v="103810871"/>
    <n v="106680821"/>
    <n v="115717997"/>
    <n v="180217540"/>
    <n v="294417511"/>
    <n v="309723447"/>
    <n v="340375128"/>
    <n v="498610841"/>
    <n v="160072069"/>
    <n v="515298975"/>
    <n v="290269307"/>
    <n v="3019515780"/>
  </r>
  <r>
    <x v="7"/>
    <x v="7"/>
    <x v="0"/>
    <n v="9514185"/>
    <n v="975"/>
    <n v="3227347"/>
    <n v="3871947"/>
    <n v="298"/>
    <n v="12443979"/>
    <n v="1794654"/>
    <n v="0"/>
    <n v="0"/>
    <n v="974"/>
    <n v="0"/>
    <n v="7991314"/>
    <n v="38845673"/>
  </r>
  <r>
    <x v="7"/>
    <x v="8"/>
    <x v="0"/>
    <n v="76751378"/>
    <n v="153665195"/>
    <n v="210038234"/>
    <n v="146705965"/>
    <n v="166789171"/>
    <n v="169203955"/>
    <n v="190360881"/>
    <n v="133119052"/>
    <n v="211851169"/>
    <n v="57153260"/>
    <n v="190096576"/>
    <n v="179166010"/>
    <n v="1884900846"/>
  </r>
  <r>
    <x v="7"/>
    <x v="9"/>
    <x v="0"/>
    <n v="0"/>
    <n v="0"/>
    <n v="0"/>
    <n v="0"/>
    <n v="0"/>
    <n v="0"/>
    <n v="0"/>
    <n v="0"/>
    <n v="0"/>
    <n v="0"/>
    <n v="0"/>
    <n v="0"/>
    <n v="0"/>
  </r>
  <r>
    <x v="7"/>
    <x v="10"/>
    <x v="0"/>
    <n v="41856725"/>
    <n v="36958272"/>
    <n v="28838685"/>
    <n v="23510550"/>
    <n v="40054677"/>
    <n v="25297318"/>
    <n v="29248715"/>
    <n v="83706082"/>
    <n v="80303592"/>
    <n v="33752876"/>
    <n v="31661839"/>
    <n v="75654946"/>
    <n v="530844277"/>
  </r>
  <r>
    <x v="7"/>
    <x v="11"/>
    <x v="0"/>
    <n v="13374386"/>
    <n v="9299034"/>
    <n v="14888206"/>
    <n v="10711271"/>
    <n v="10439525"/>
    <n v="8474144"/>
    <n v="12378533"/>
    <n v="11550621"/>
    <n v="11623294"/>
    <n v="17151185"/>
    <n v="11983907"/>
    <n v="14556913"/>
    <n v="146431019"/>
  </r>
  <r>
    <x v="7"/>
    <x v="12"/>
    <x v="0"/>
    <n v="2540658"/>
    <n v="2796718"/>
    <n v="3845502"/>
    <n v="2461497"/>
    <n v="3353118"/>
    <n v="2413985"/>
    <n v="3318656"/>
    <n v="2907066"/>
    <n v="2429401"/>
    <n v="2916630"/>
    <n v="2983370"/>
    <n v="2249473"/>
    <n v="34216074"/>
  </r>
  <r>
    <x v="7"/>
    <x v="13"/>
    <x v="0"/>
    <n v="33527269"/>
    <n v="22105396"/>
    <n v="23671571"/>
    <n v="22407233"/>
    <n v="38982033"/>
    <n v="32778231"/>
    <n v="25192697"/>
    <n v="37518114"/>
    <n v="35354433"/>
    <n v="37792956"/>
    <n v="26488725"/>
    <n v="35971283"/>
    <n v="371789941"/>
  </r>
  <r>
    <x v="8"/>
    <x v="0"/>
    <x v="0"/>
    <n v="496500"/>
    <n v="218340"/>
    <n v="245984"/>
    <n v="267633"/>
    <n v="469889"/>
    <n v="232270"/>
    <n v="363902"/>
    <n v="167986"/>
    <n v="426467"/>
    <n v="424305"/>
    <n v="536248"/>
    <n v="528743"/>
    <n v="4378267"/>
  </r>
  <r>
    <x v="8"/>
    <x v="1"/>
    <x v="0"/>
    <n v="2237938"/>
    <n v="3273140"/>
    <n v="1355913"/>
    <n v="1363381"/>
    <n v="1273764"/>
    <n v="2600249"/>
    <n v="1771055"/>
    <n v="4376870"/>
    <n v="3455451"/>
    <n v="4180459"/>
    <n v="3855800"/>
    <n v="1959097"/>
    <n v="31703117"/>
  </r>
  <r>
    <x v="8"/>
    <x v="2"/>
    <x v="0"/>
    <n v="26563030"/>
    <n v="26592731"/>
    <n v="23738077"/>
    <n v="43866410"/>
    <n v="35665607"/>
    <n v="45237522"/>
    <n v="32513012"/>
    <n v="46327479"/>
    <n v="47431503"/>
    <n v="42769895"/>
    <n v="52961201"/>
    <n v="30088468"/>
    <n v="453754935"/>
  </r>
  <r>
    <x v="8"/>
    <x v="3"/>
    <x v="0"/>
    <n v="30807483"/>
    <n v="10855819"/>
    <n v="85708491"/>
    <n v="69390932"/>
    <n v="97291401"/>
    <n v="103563180"/>
    <n v="124912661"/>
    <n v="129401254"/>
    <n v="113869043"/>
    <n v="112842462"/>
    <n v="37387925"/>
    <n v="42986965"/>
    <n v="959017616"/>
  </r>
  <r>
    <x v="8"/>
    <x v="4"/>
    <x v="0"/>
    <n v="88711"/>
    <n v="230590"/>
    <n v="137477"/>
    <n v="1921"/>
    <n v="24792"/>
    <n v="1268"/>
    <n v="2164"/>
    <n v="23323"/>
    <n v="16629"/>
    <n v="0"/>
    <n v="45852"/>
    <n v="0"/>
    <n v="572727"/>
  </r>
  <r>
    <x v="8"/>
    <x v="5"/>
    <x v="0"/>
    <n v="0"/>
    <n v="0"/>
    <n v="0"/>
    <n v="0"/>
    <n v="0"/>
    <n v="0"/>
    <n v="0"/>
    <n v="0"/>
    <n v="0"/>
    <n v="0"/>
    <n v="0"/>
    <n v="0"/>
    <n v="0"/>
  </r>
  <r>
    <x v="8"/>
    <x v="6"/>
    <x v="0"/>
    <n v="75634403"/>
    <n v="292972685"/>
    <n v="591319949"/>
    <n v="392580120"/>
    <n v="669087512"/>
    <n v="449539567"/>
    <n v="396852922"/>
    <n v="682940771"/>
    <n v="768068495"/>
    <n v="506567988"/>
    <n v="233314644"/>
    <n v="82061811"/>
    <n v="5140940867"/>
  </r>
  <r>
    <x v="8"/>
    <x v="7"/>
    <x v="0"/>
    <n v="5985253"/>
    <n v="17586530"/>
    <n v="0"/>
    <n v="1422796"/>
    <n v="0"/>
    <n v="2886388"/>
    <n v="1400"/>
    <n v="0"/>
    <n v="0"/>
    <n v="38753797"/>
    <n v="27458258"/>
    <n v="0"/>
    <n v="94094422"/>
  </r>
  <r>
    <x v="8"/>
    <x v="8"/>
    <x v="0"/>
    <n v="240071600"/>
    <n v="206919944"/>
    <n v="288388408"/>
    <n v="154093213"/>
    <n v="148649611"/>
    <n v="66701333"/>
    <n v="11111301"/>
    <n v="224625696"/>
    <n v="218145506"/>
    <n v="296564054"/>
    <n v="205653775"/>
    <n v="105245629"/>
    <n v="2166170070"/>
  </r>
  <r>
    <x v="8"/>
    <x v="9"/>
    <x v="0"/>
    <n v="0"/>
    <n v="0"/>
    <n v="0"/>
    <n v="0"/>
    <n v="0"/>
    <n v="0"/>
    <n v="0"/>
    <n v="0"/>
    <n v="0"/>
    <n v="0"/>
    <n v="0"/>
    <n v="0"/>
    <n v="0"/>
  </r>
  <r>
    <x v="8"/>
    <x v="10"/>
    <x v="0"/>
    <n v="64753800"/>
    <n v="166111729"/>
    <n v="86085359"/>
    <n v="2910678"/>
    <n v="132206159"/>
    <n v="110645108"/>
    <n v="111198172"/>
    <n v="91387594"/>
    <n v="95077747"/>
    <n v="255503466"/>
    <n v="115645581"/>
    <n v="23149782"/>
    <n v="1254675175"/>
  </r>
  <r>
    <x v="8"/>
    <x v="11"/>
    <x v="0"/>
    <n v="9448200"/>
    <n v="22934099"/>
    <n v="48148058"/>
    <n v="20797719"/>
    <n v="36358503"/>
    <n v="19891126"/>
    <n v="12033146"/>
    <n v="13687755"/>
    <n v="45644180"/>
    <n v="55042565"/>
    <n v="8747012"/>
    <n v="33459494"/>
    <n v="326191857"/>
  </r>
  <r>
    <x v="8"/>
    <x v="12"/>
    <x v="0"/>
    <n v="2784833"/>
    <n v="5598994"/>
    <n v="3055869"/>
    <n v="1064542"/>
    <n v="4397655"/>
    <n v="4978347"/>
    <n v="3297120"/>
    <n v="6599570"/>
    <n v="7281489"/>
    <n v="6292145"/>
    <n v="5510407"/>
    <n v="5147877"/>
    <n v="56008848"/>
  </r>
  <r>
    <x v="8"/>
    <x v="13"/>
    <x v="0"/>
    <n v="28083170"/>
    <n v="49019783"/>
    <n v="18248475"/>
    <n v="51355617"/>
    <n v="36712021"/>
    <n v="56327253"/>
    <n v="72520589"/>
    <n v="45693505"/>
    <n v="81698819"/>
    <n v="94174064"/>
    <n v="87210556"/>
    <n v="65196182"/>
    <n v="686240034"/>
  </r>
  <r>
    <x v="9"/>
    <x v="0"/>
    <x v="0"/>
    <n v="575908"/>
    <n v="96866"/>
    <n v="120907"/>
    <n v="64977"/>
    <n v="111475"/>
    <n v="114548"/>
    <n v="93947"/>
    <n v="140079"/>
    <n v="176589"/>
    <n v="104898"/>
    <n v="6055600"/>
    <n v="7125343"/>
    <n v="14781137"/>
  </r>
  <r>
    <x v="9"/>
    <x v="1"/>
    <x v="0"/>
    <n v="2181165"/>
    <n v="2090124"/>
    <n v="3331809"/>
    <n v="3070992"/>
    <n v="3208245"/>
    <n v="2664707"/>
    <n v="3016693"/>
    <n v="3378301"/>
    <n v="2283232"/>
    <n v="5829060"/>
    <n v="4252805"/>
    <n v="3389998"/>
    <n v="38697131"/>
  </r>
  <r>
    <x v="9"/>
    <x v="2"/>
    <x v="0"/>
    <n v="56382704"/>
    <n v="9452890"/>
    <n v="34442013"/>
    <n v="15422108"/>
    <n v="19952674"/>
    <n v="12536201"/>
    <n v="22585820"/>
    <n v="23237091"/>
    <n v="17985146"/>
    <n v="21807233"/>
    <n v="15743395"/>
    <n v="27493580"/>
    <n v="277040855"/>
  </r>
  <r>
    <x v="9"/>
    <x v="3"/>
    <x v="0"/>
    <n v="26455718"/>
    <n v="17051354"/>
    <n v="31974154"/>
    <n v="32551852"/>
    <n v="51910751"/>
    <n v="58325978"/>
    <n v="55733719"/>
    <n v="56889770"/>
    <n v="75216771"/>
    <n v="104104200"/>
    <n v="73875452"/>
    <n v="89685779"/>
    <n v="673775498"/>
  </r>
  <r>
    <x v="9"/>
    <x v="4"/>
    <x v="0"/>
    <n v="3417"/>
    <n v="8977"/>
    <n v="23085"/>
    <n v="1538"/>
    <n v="3555"/>
    <n v="24547"/>
    <n v="0"/>
    <n v="0"/>
    <n v="3493"/>
    <n v="0"/>
    <n v="0"/>
    <n v="2018"/>
    <n v="70630"/>
  </r>
  <r>
    <x v="9"/>
    <x v="5"/>
    <x v="0"/>
    <n v="0"/>
    <n v="1337248"/>
    <n v="0"/>
    <n v="0"/>
    <n v="0"/>
    <n v="0"/>
    <n v="0"/>
    <n v="0"/>
    <n v="0"/>
    <n v="0"/>
    <n v="0"/>
    <n v="0"/>
    <n v="1337248"/>
  </r>
  <r>
    <x v="9"/>
    <x v="6"/>
    <x v="0"/>
    <n v="51580880"/>
    <n v="75208064"/>
    <n v="121487515"/>
    <n v="59951254"/>
    <n v="48823021"/>
    <n v="115162570"/>
    <n v="141733227"/>
    <n v="187540676"/>
    <n v="165995475"/>
    <n v="287959006"/>
    <n v="177864507"/>
    <n v="239192275"/>
    <n v="1672498470"/>
  </r>
  <r>
    <x v="9"/>
    <x v="7"/>
    <x v="0"/>
    <n v="0"/>
    <n v="0"/>
    <n v="0"/>
    <n v="1029"/>
    <n v="0"/>
    <n v="21932"/>
    <n v="15970"/>
    <n v="14472"/>
    <n v="23367"/>
    <n v="9946"/>
    <n v="24484"/>
    <n v="4451313"/>
    <n v="4562513"/>
  </r>
  <r>
    <x v="9"/>
    <x v="8"/>
    <x v="0"/>
    <n v="51803450"/>
    <n v="51098233"/>
    <n v="121727442"/>
    <n v="94187394"/>
    <n v="186466956"/>
    <n v="81250902"/>
    <n v="191522735"/>
    <n v="224269051"/>
    <n v="166510954"/>
    <n v="91109171"/>
    <n v="149415655"/>
    <n v="122988406"/>
    <n v="1532350349"/>
  </r>
  <r>
    <x v="9"/>
    <x v="9"/>
    <x v="0"/>
    <n v="0"/>
    <n v="0"/>
    <n v="0"/>
    <n v="0"/>
    <n v="0"/>
    <n v="0"/>
    <n v="0"/>
    <n v="0"/>
    <n v="0"/>
    <n v="0"/>
    <n v="0"/>
    <n v="0"/>
    <n v="0"/>
  </r>
  <r>
    <x v="9"/>
    <x v="10"/>
    <x v="0"/>
    <n v="65356742"/>
    <n v="32085956"/>
    <n v="37298439"/>
    <n v="12928458"/>
    <n v="65831972"/>
    <n v="20913318"/>
    <n v="61594260"/>
    <n v="48507117"/>
    <n v="70256617"/>
    <n v="72023950"/>
    <n v="53696353"/>
    <n v="85061653"/>
    <n v="625554835"/>
  </r>
  <r>
    <x v="9"/>
    <x v="11"/>
    <x v="0"/>
    <n v="4478787"/>
    <n v="9779833"/>
    <n v="14189336"/>
    <n v="22313716"/>
    <n v="15358306"/>
    <n v="36367223"/>
    <n v="19202679"/>
    <n v="15749485"/>
    <n v="40616078"/>
    <n v="37157561"/>
    <n v="43481923"/>
    <n v="37592340"/>
    <n v="296287267"/>
  </r>
  <r>
    <x v="9"/>
    <x v="12"/>
    <x v="0"/>
    <n v="3166975"/>
    <n v="4770987"/>
    <n v="5866723"/>
    <n v="2868137"/>
    <n v="3915505"/>
    <n v="6115117"/>
    <n v="4944719"/>
    <n v="3526981"/>
    <n v="6224812"/>
    <n v="6174660"/>
    <n v="3806805"/>
    <n v="6690467"/>
    <n v="58071888"/>
  </r>
  <r>
    <x v="9"/>
    <x v="13"/>
    <x v="0"/>
    <n v="59957313"/>
    <n v="29596455"/>
    <n v="24110982"/>
    <n v="22820657"/>
    <n v="18745647"/>
    <n v="19299743"/>
    <n v="20218244"/>
    <n v="23036905"/>
    <n v="51072566"/>
    <n v="38965105"/>
    <n v="36978635"/>
    <n v="31643870"/>
    <n v="376446122"/>
  </r>
  <r>
    <x v="10"/>
    <x v="0"/>
    <x v="0"/>
    <n v="6581521"/>
    <n v="8374479"/>
    <n v="10286895"/>
    <n v="6486509"/>
    <n v="8824406"/>
    <n v="7588861"/>
    <n v="13138845"/>
    <n v="23024808"/>
    <n v="12038196"/>
    <n v="10474293"/>
    <n v="9843831"/>
    <n v="4852920"/>
    <n v="121515564"/>
  </r>
  <r>
    <x v="10"/>
    <x v="1"/>
    <x v="0"/>
    <n v="2412459"/>
    <n v="2609924"/>
    <n v="1850229"/>
    <n v="2861610"/>
    <n v="3706257"/>
    <n v="3977808"/>
    <n v="5138903"/>
    <n v="6171244"/>
    <n v="5924199"/>
    <n v="7270165"/>
    <n v="8630632"/>
    <n v="12082636"/>
    <n v="62636066"/>
  </r>
  <r>
    <x v="10"/>
    <x v="2"/>
    <x v="0"/>
    <n v="18769130"/>
    <n v="31159934"/>
    <n v="34938242"/>
    <n v="28112640"/>
    <n v="46165149"/>
    <n v="49337375"/>
    <n v="54746594"/>
    <n v="53860517"/>
    <n v="41237787"/>
    <n v="49672991"/>
    <n v="35935881"/>
    <n v="57475217"/>
    <n v="501411457"/>
  </r>
  <r>
    <x v="10"/>
    <x v="3"/>
    <x v="0"/>
    <n v="45445759"/>
    <n v="61588982"/>
    <n v="108559848"/>
    <n v="102623860"/>
    <n v="89402592"/>
    <n v="91761644"/>
    <n v="121532985"/>
    <n v="104049699"/>
    <n v="90787498"/>
    <n v="123502104"/>
    <n v="90226100"/>
    <n v="98657571"/>
    <n v="1128138642"/>
  </r>
  <r>
    <x v="10"/>
    <x v="4"/>
    <x v="0"/>
    <n v="0"/>
    <n v="101161412"/>
    <n v="111634448"/>
    <n v="68618678"/>
    <n v="3724"/>
    <n v="3279915"/>
    <n v="22590"/>
    <n v="5650"/>
    <n v="535"/>
    <n v="27470"/>
    <n v="0"/>
    <n v="3843"/>
    <n v="284758265"/>
  </r>
  <r>
    <x v="10"/>
    <x v="5"/>
    <x v="0"/>
    <n v="2350829"/>
    <n v="0"/>
    <n v="0"/>
    <n v="0"/>
    <n v="0"/>
    <n v="0"/>
    <n v="1832321"/>
    <n v="0"/>
    <n v="0"/>
    <n v="0"/>
    <n v="0"/>
    <n v="0"/>
    <n v="4183150"/>
  </r>
  <r>
    <x v="10"/>
    <x v="6"/>
    <x v="0"/>
    <n v="180072903"/>
    <n v="184117552"/>
    <n v="374709156"/>
    <n v="596225840"/>
    <n v="467138356"/>
    <n v="396207629"/>
    <n v="322920295"/>
    <n v="626186329"/>
    <n v="625645021"/>
    <n v="558833261"/>
    <n v="639301744"/>
    <n v="159721274"/>
    <n v="5131079360"/>
  </r>
  <r>
    <x v="10"/>
    <x v="7"/>
    <x v="0"/>
    <n v="4109"/>
    <n v="8876107"/>
    <n v="1468"/>
    <n v="2656"/>
    <n v="0"/>
    <n v="3021"/>
    <n v="176"/>
    <n v="0"/>
    <n v="61892459"/>
    <n v="467"/>
    <n v="4379"/>
    <n v="0"/>
    <n v="70784842"/>
  </r>
  <r>
    <x v="10"/>
    <x v="8"/>
    <x v="0"/>
    <n v="240141389"/>
    <n v="344293420"/>
    <n v="325702551"/>
    <n v="302873340"/>
    <n v="208998631"/>
    <n v="273593642"/>
    <n v="268310893"/>
    <n v="272867855"/>
    <n v="367678667"/>
    <n v="188463598"/>
    <n v="191957671"/>
    <n v="258856479"/>
    <n v="3243738136"/>
  </r>
  <r>
    <x v="10"/>
    <x v="9"/>
    <x v="0"/>
    <n v="0"/>
    <n v="0"/>
    <n v="0"/>
    <n v="0"/>
    <n v="0"/>
    <n v="0"/>
    <n v="0"/>
    <n v="0"/>
    <n v="0"/>
    <n v="0"/>
    <n v="0"/>
    <n v="0"/>
    <n v="0"/>
  </r>
  <r>
    <x v="10"/>
    <x v="10"/>
    <x v="0"/>
    <n v="77486957"/>
    <n v="61101892"/>
    <n v="77464180"/>
    <n v="103602773"/>
    <n v="87471705"/>
    <n v="91337694"/>
    <n v="92940521"/>
    <n v="88929815"/>
    <n v="82126112"/>
    <n v="110220198"/>
    <n v="112052153"/>
    <n v="86488346"/>
    <n v="1071222346"/>
  </r>
  <r>
    <x v="10"/>
    <x v="11"/>
    <x v="0"/>
    <n v="52886162"/>
    <n v="56614004"/>
    <n v="63227812"/>
    <n v="49031457"/>
    <n v="40410300"/>
    <n v="49906164"/>
    <n v="35872226"/>
    <n v="42128247"/>
    <n v="41045174"/>
    <n v="48733339"/>
    <n v="35013338"/>
    <n v="37200513"/>
    <n v="552068736"/>
  </r>
  <r>
    <x v="10"/>
    <x v="12"/>
    <x v="0"/>
    <n v="4827609"/>
    <n v="7242839"/>
    <n v="10062746"/>
    <n v="5128354"/>
    <n v="6568864"/>
    <n v="8310686"/>
    <n v="8760228"/>
    <n v="5743024"/>
    <n v="6320378"/>
    <n v="6333482"/>
    <n v="7362523"/>
    <n v="6524247"/>
    <n v="83184980"/>
  </r>
  <r>
    <x v="10"/>
    <x v="13"/>
    <x v="0"/>
    <n v="51340760"/>
    <n v="24554765"/>
    <n v="49377794"/>
    <n v="43212822"/>
    <n v="56548472"/>
    <n v="70009733"/>
    <n v="49645461"/>
    <n v="66415207"/>
    <n v="70792518"/>
    <n v="85383253"/>
    <n v="87522950"/>
    <n v="70612412"/>
    <n v="725416147"/>
  </r>
  <r>
    <x v="11"/>
    <x v="0"/>
    <x v="0"/>
    <n v="107762"/>
    <n v="2560888"/>
    <n v="3537871"/>
    <n v="5918182"/>
    <n v="3452379"/>
    <n v="3454830"/>
    <n v="135822"/>
    <n v="7144632"/>
    <n v="6134631"/>
    <n v="10124598"/>
    <n v="3840701"/>
    <n v="6656966"/>
    <n v="53069262"/>
  </r>
  <r>
    <x v="11"/>
    <x v="1"/>
    <x v="0"/>
    <n v="21068144"/>
    <n v="12003743"/>
    <n v="8989271"/>
    <n v="3910251"/>
    <n v="4989444"/>
    <n v="4464336"/>
    <n v="4276689"/>
    <n v="6413844"/>
    <n v="3154955"/>
    <n v="4112671"/>
    <n v="3868839"/>
    <n v="2378745"/>
    <n v="79630932"/>
  </r>
  <r>
    <x v="11"/>
    <x v="2"/>
    <x v="0"/>
    <n v="62886160"/>
    <n v="41496363"/>
    <n v="80993819"/>
    <n v="69629342"/>
    <n v="65497917"/>
    <n v="81374851"/>
    <n v="58324911"/>
    <n v="91915136"/>
    <n v="86482888"/>
    <n v="55346326"/>
    <n v="54301035"/>
    <n v="52008804"/>
    <n v="800257552"/>
  </r>
  <r>
    <x v="11"/>
    <x v="3"/>
    <x v="0"/>
    <n v="89669096"/>
    <n v="100507793"/>
    <n v="153431123"/>
    <n v="132590411"/>
    <n v="121334361"/>
    <n v="160786035"/>
    <n v="139452734"/>
    <n v="168549588"/>
    <n v="156563370"/>
    <n v="149446672"/>
    <n v="84565519"/>
    <n v="111085079"/>
    <n v="1567981781"/>
  </r>
  <r>
    <x v="11"/>
    <x v="4"/>
    <x v="0"/>
    <n v="1796"/>
    <n v="10623"/>
    <n v="0"/>
    <n v="134353513"/>
    <n v="195963458"/>
    <n v="0"/>
    <n v="0"/>
    <n v="74259759"/>
    <n v="253543814"/>
    <n v="387667795"/>
    <n v="214004866"/>
    <n v="384480579"/>
    <n v="1644286203"/>
  </r>
  <r>
    <x v="11"/>
    <x v="5"/>
    <x v="0"/>
    <n v="0"/>
    <n v="0"/>
    <n v="0"/>
    <n v="2516797"/>
    <n v="0"/>
    <n v="0"/>
    <n v="0"/>
    <n v="0"/>
    <n v="0"/>
    <n v="0"/>
    <n v="0"/>
    <n v="2755555"/>
    <n v="5272352"/>
  </r>
  <r>
    <x v="11"/>
    <x v="6"/>
    <x v="0"/>
    <n v="110053088"/>
    <n v="320207704"/>
    <n v="494171855"/>
    <n v="561107052"/>
    <n v="500883269"/>
    <n v="779528504"/>
    <n v="745260095"/>
    <n v="968300374"/>
    <n v="849739832"/>
    <n v="773495225"/>
    <n v="836240273"/>
    <n v="482954577"/>
    <n v="7421941848"/>
  </r>
  <r>
    <x v="11"/>
    <x v="7"/>
    <x v="0"/>
    <n v="0"/>
    <n v="233"/>
    <n v="0"/>
    <n v="35505321"/>
    <n v="0"/>
    <n v="28235854"/>
    <n v="74215665"/>
    <n v="84943438"/>
    <n v="71249847"/>
    <n v="86095965"/>
    <n v="79994193"/>
    <n v="18"/>
    <n v="460240534"/>
  </r>
  <r>
    <x v="11"/>
    <x v="8"/>
    <x v="0"/>
    <n v="338412000"/>
    <n v="187091602"/>
    <n v="319261893"/>
    <n v="408477655"/>
    <n v="506748397"/>
    <n v="337849637"/>
    <n v="450439263"/>
    <n v="493556916"/>
    <n v="481703183"/>
    <n v="476052012"/>
    <n v="327283693"/>
    <n v="285554510"/>
    <n v="4612430761"/>
  </r>
  <r>
    <x v="11"/>
    <x v="9"/>
    <x v="0"/>
    <n v="0"/>
    <n v="0"/>
    <n v="0"/>
    <n v="0"/>
    <n v="0"/>
    <n v="0"/>
    <n v="0"/>
    <n v="0"/>
    <n v="0"/>
    <n v="0"/>
    <n v="0"/>
    <n v="0"/>
    <n v="0"/>
  </r>
  <r>
    <x v="11"/>
    <x v="10"/>
    <x v="0"/>
    <n v="78214316"/>
    <n v="115915039"/>
    <n v="56860555"/>
    <n v="141121545"/>
    <n v="147729110"/>
    <n v="166829049"/>
    <n v="99518541"/>
    <n v="112785895"/>
    <n v="154414422"/>
    <n v="109032569"/>
    <n v="135213553"/>
    <n v="102182879"/>
    <n v="1419817473"/>
  </r>
  <r>
    <x v="11"/>
    <x v="11"/>
    <x v="0"/>
    <n v="17341537"/>
    <n v="23678334"/>
    <n v="36802267"/>
    <n v="35305154"/>
    <n v="25345920"/>
    <n v="43315776"/>
    <n v="23383966"/>
    <n v="37000513"/>
    <n v="32434963"/>
    <n v="26624455"/>
    <n v="38686758"/>
    <n v="18074204"/>
    <n v="357993847"/>
  </r>
  <r>
    <x v="11"/>
    <x v="12"/>
    <x v="0"/>
    <n v="5344049"/>
    <n v="6928537"/>
    <n v="7951556"/>
    <n v="6584546"/>
    <n v="8807744"/>
    <n v="6318811"/>
    <n v="8268690"/>
    <n v="10148544"/>
    <n v="9154256"/>
    <n v="5598955"/>
    <n v="10111844"/>
    <n v="7116770"/>
    <n v="92334302"/>
  </r>
  <r>
    <x v="11"/>
    <x v="13"/>
    <x v="0"/>
    <n v="48299637"/>
    <n v="54586902"/>
    <n v="68655078"/>
    <n v="77425015"/>
    <n v="52491539"/>
    <n v="79820241"/>
    <n v="71276572"/>
    <n v="100504945"/>
    <n v="89223363"/>
    <n v="87689469"/>
    <n v="86764436"/>
    <n v="71253119"/>
    <n v="887990316"/>
  </r>
  <r>
    <x v="12"/>
    <x v="0"/>
    <x v="0"/>
    <n v="3600118"/>
    <n v="3323294"/>
    <n v="8065886"/>
    <n v="7086751"/>
    <n v="12089842"/>
    <n v="14619739"/>
    <n v="6280489"/>
    <n v="4284230"/>
    <n v="4102657"/>
    <n v="193117"/>
    <n v="3262570"/>
    <n v="204511"/>
    <n v="67113204"/>
  </r>
  <r>
    <x v="12"/>
    <x v="1"/>
    <x v="0"/>
    <n v="4077118"/>
    <n v="2869138"/>
    <n v="4654272"/>
    <n v="5045538"/>
    <n v="4776667"/>
    <n v="6010496"/>
    <n v="5093743"/>
    <n v="6884172"/>
    <n v="6221825"/>
    <n v="3565988"/>
    <n v="3747306"/>
    <n v="2723277"/>
    <n v="55669540"/>
  </r>
  <r>
    <x v="12"/>
    <x v="2"/>
    <x v="0"/>
    <n v="43199837"/>
    <n v="60959982"/>
    <n v="42893069"/>
    <n v="27667913"/>
    <n v="31899215"/>
    <n v="43061346"/>
    <n v="41822356"/>
    <n v="54952055"/>
    <n v="45054352"/>
    <n v="35103439"/>
    <n v="45854930"/>
    <n v="34553845"/>
    <n v="507022339"/>
  </r>
  <r>
    <x v="12"/>
    <x v="3"/>
    <x v="0"/>
    <n v="128686691"/>
    <n v="68600417"/>
    <n v="101076601"/>
    <n v="102614151"/>
    <n v="121441985"/>
    <n v="79950060"/>
    <n v="68863851"/>
    <n v="47903206"/>
    <n v="36561710"/>
    <n v="182972835"/>
    <n v="62257192"/>
    <n v="74147023"/>
    <n v="1075075722"/>
  </r>
  <r>
    <x v="12"/>
    <x v="4"/>
    <x v="0"/>
    <n v="229826929"/>
    <n v="330743882"/>
    <n v="397665624"/>
    <n v="251978486"/>
    <n v="170256792"/>
    <n v="188389609"/>
    <n v="140240444"/>
    <n v="125355764"/>
    <n v="70209791"/>
    <n v="417245709"/>
    <n v="523416748"/>
    <n v="156888128"/>
    <n v="3002217906"/>
  </r>
  <r>
    <x v="12"/>
    <x v="5"/>
    <x v="0"/>
    <n v="0"/>
    <n v="6159043"/>
    <n v="0"/>
    <n v="0"/>
    <n v="0"/>
    <n v="0"/>
    <n v="0"/>
    <n v="0"/>
    <n v="0"/>
    <n v="0"/>
    <n v="0"/>
    <n v="0"/>
    <n v="6159043"/>
  </r>
  <r>
    <x v="12"/>
    <x v="6"/>
    <x v="0"/>
    <n v="243451929"/>
    <n v="547549087"/>
    <n v="601000045"/>
    <n v="864484972"/>
    <n v="744227654"/>
    <n v="685110392"/>
    <n v="384968077"/>
    <n v="267862531"/>
    <n v="469384152"/>
    <n v="295702703"/>
    <n v="1246241786"/>
    <n v="223736590"/>
    <n v="6573719918"/>
  </r>
  <r>
    <x v="12"/>
    <x v="7"/>
    <x v="0"/>
    <n v="39789027"/>
    <n v="21261650"/>
    <n v="1176"/>
    <n v="17309"/>
    <n v="0"/>
    <n v="60032"/>
    <n v="0"/>
    <n v="36911474"/>
    <n v="22497"/>
    <n v="238"/>
    <n v="416"/>
    <n v="39915247"/>
    <n v="137979066"/>
  </r>
  <r>
    <x v="12"/>
    <x v="8"/>
    <x v="0"/>
    <n v="184589232"/>
    <n v="251016275"/>
    <n v="361015083"/>
    <n v="743338046"/>
    <n v="634112486"/>
    <n v="365983284"/>
    <n v="140313106"/>
    <n v="168762827"/>
    <n v="213846134"/>
    <n v="341237815"/>
    <n v="175680214"/>
    <n v="535229689"/>
    <n v="4115124191"/>
  </r>
  <r>
    <x v="12"/>
    <x v="9"/>
    <x v="0"/>
    <n v="0"/>
    <n v="0"/>
    <n v="0"/>
    <n v="0"/>
    <n v="0"/>
    <n v="0"/>
    <n v="0"/>
    <n v="0"/>
    <n v="0"/>
    <n v="0"/>
    <n v="0"/>
    <n v="0"/>
    <n v="0"/>
  </r>
  <r>
    <x v="12"/>
    <x v="10"/>
    <x v="0"/>
    <n v="141462717"/>
    <n v="135352903"/>
    <n v="165684857"/>
    <n v="121716768"/>
    <n v="118520563"/>
    <n v="242267935"/>
    <n v="752707"/>
    <n v="0"/>
    <n v="35567785"/>
    <n v="67233383"/>
    <n v="312404540"/>
    <n v="0"/>
    <n v="1340964158"/>
  </r>
  <r>
    <x v="12"/>
    <x v="11"/>
    <x v="0"/>
    <n v="13760538"/>
    <n v="19277748"/>
    <n v="26661841"/>
    <n v="17438101"/>
    <n v="21932669"/>
    <n v="20123712"/>
    <n v="16960162"/>
    <n v="16311616"/>
    <n v="18694290"/>
    <n v="24694506"/>
    <n v="27723763"/>
    <n v="24396631"/>
    <n v="247975577"/>
  </r>
  <r>
    <x v="12"/>
    <x v="12"/>
    <x v="0"/>
    <n v="1055623"/>
    <n v="802410"/>
    <n v="856419"/>
    <n v="360078"/>
    <n v="1779246"/>
    <n v="735658"/>
    <n v="914660"/>
    <n v="1576736"/>
    <n v="1143799"/>
    <n v="1035580"/>
    <n v="1148384"/>
    <n v="526974"/>
    <n v="11935567"/>
  </r>
  <r>
    <x v="12"/>
    <x v="13"/>
    <x v="0"/>
    <n v="52325358"/>
    <n v="66777930"/>
    <n v="75965902"/>
    <n v="80774912"/>
    <n v="84640100"/>
    <n v="104464969"/>
    <n v="67557566"/>
    <n v="123540056"/>
    <n v="115961635"/>
    <n v="79565625"/>
    <n v="84403906"/>
    <n v="74219633"/>
    <n v="1010197592"/>
  </r>
  <r>
    <x v="13"/>
    <x v="0"/>
    <x v="0"/>
    <n v="217350"/>
    <n v="163696"/>
    <n v="4129715"/>
    <n v="298651"/>
    <n v="14378541"/>
    <n v="8435859"/>
    <n v="303326"/>
    <n v="253920"/>
    <n v="4137039"/>
    <n v="3438847"/>
    <n v="7584774"/>
    <n v="7079525"/>
    <n v="50421243"/>
  </r>
  <r>
    <x v="13"/>
    <x v="1"/>
    <x v="0"/>
    <n v="4192770"/>
    <n v="3691596"/>
    <n v="3945194"/>
    <n v="5142744"/>
    <n v="4670040"/>
    <n v="4319980"/>
    <n v="3270678"/>
    <n v="5147049"/>
    <n v="3194602"/>
    <n v="4355134"/>
    <n v="3361998"/>
    <n v="3894124"/>
    <n v="49185909"/>
  </r>
  <r>
    <x v="13"/>
    <x v="2"/>
    <x v="0"/>
    <n v="29877097"/>
    <n v="18671410"/>
    <n v="50178255"/>
    <n v="41358092"/>
    <n v="43514615"/>
    <n v="29412759"/>
    <n v="0"/>
    <n v="55532010"/>
    <n v="35158628"/>
    <n v="43788406"/>
    <n v="47290473"/>
    <n v="34739733"/>
    <n v="429521478"/>
  </r>
  <r>
    <x v="13"/>
    <x v="3"/>
    <x v="0"/>
    <n v="209695282"/>
    <n v="43371204"/>
    <n v="89315480"/>
    <n v="60536708"/>
    <n v="105248711"/>
    <n v="52805206"/>
    <n v="143977315"/>
    <n v="161245330"/>
    <n v="84211308"/>
    <n v="104022867"/>
    <n v="103995977"/>
    <n v="126883095"/>
    <n v="1285308483"/>
  </r>
  <r>
    <x v="13"/>
    <x v="4"/>
    <x v="0"/>
    <n v="509164278"/>
    <n v="428207716"/>
    <n v="263224163"/>
    <n v="228244981"/>
    <n v="298736562"/>
    <n v="73340393"/>
    <n v="64438005"/>
    <n v="0"/>
    <n v="106383314"/>
    <n v="33121880"/>
    <n v="106262922"/>
    <n v="32760209"/>
    <n v="2143884423"/>
  </r>
  <r>
    <x v="13"/>
    <x v="5"/>
    <x v="0"/>
    <n v="0"/>
    <n v="0"/>
    <n v="0"/>
    <n v="0"/>
    <n v="0"/>
    <n v="0"/>
    <n v="0"/>
    <n v="0"/>
    <n v="0"/>
    <n v="0"/>
    <n v="0"/>
    <n v="0"/>
    <n v="0"/>
  </r>
  <r>
    <x v="13"/>
    <x v="6"/>
    <x v="0"/>
    <n v="1075508570"/>
    <n v="377912020"/>
    <n v="610020884"/>
    <n v="1167412168"/>
    <n v="932578245"/>
    <n v="354487484"/>
    <n v="594086608"/>
    <n v="634231013"/>
    <n v="466907846"/>
    <n v="735398292"/>
    <n v="600695205"/>
    <n v="735547149"/>
    <n v="8284785484"/>
  </r>
  <r>
    <x v="13"/>
    <x v="7"/>
    <x v="0"/>
    <n v="1477"/>
    <n v="0"/>
    <n v="397"/>
    <n v="8646"/>
    <n v="118"/>
    <n v="0"/>
    <n v="6384"/>
    <n v="2337"/>
    <n v="20468214"/>
    <n v="27598364"/>
    <n v="0"/>
    <n v="13102770"/>
    <n v="61188707"/>
  </r>
  <r>
    <x v="13"/>
    <x v="8"/>
    <x v="0"/>
    <n v="267458758"/>
    <n v="329015209"/>
    <n v="316849017"/>
    <n v="390546293"/>
    <n v="516810058"/>
    <n v="259588768"/>
    <n v="350901869"/>
    <n v="558035603"/>
    <n v="421359021"/>
    <n v="461528413"/>
    <n v="293379088"/>
    <n v="293327610"/>
    <n v="4458799707"/>
  </r>
  <r>
    <x v="13"/>
    <x v="9"/>
    <x v="0"/>
    <n v="0"/>
    <n v="0"/>
    <n v="0"/>
    <n v="0"/>
    <n v="0"/>
    <n v="0"/>
    <n v="0"/>
    <n v="0"/>
    <n v="0"/>
    <n v="0"/>
    <n v="0"/>
    <n v="0"/>
    <n v="0"/>
  </r>
  <r>
    <x v="13"/>
    <x v="10"/>
    <x v="0"/>
    <n v="142003806"/>
    <n v="89384361"/>
    <n v="52518340"/>
    <n v="281103119"/>
    <n v="173403854"/>
    <n v="110159355"/>
    <n v="98632763"/>
    <n v="72191942"/>
    <n v="41450315"/>
    <n v="231854785"/>
    <n v="85688115"/>
    <n v="242117882"/>
    <n v="1620508637"/>
  </r>
  <r>
    <x v="13"/>
    <x v="11"/>
    <x v="0"/>
    <n v="18968445"/>
    <n v="13728695"/>
    <n v="33576801"/>
    <n v="20595658"/>
    <n v="22343831"/>
    <n v="16757222"/>
    <n v="26743511"/>
    <n v="16906104"/>
    <n v="25665264"/>
    <n v="12838042"/>
    <n v="50017373"/>
    <n v="18431759"/>
    <n v="276572705"/>
  </r>
  <r>
    <x v="13"/>
    <x v="12"/>
    <x v="0"/>
    <n v="1609591"/>
    <n v="390786"/>
    <n v="609841"/>
    <n v="1581802"/>
    <n v="883733"/>
    <n v="422188"/>
    <n v="1573830"/>
    <n v="1316882"/>
    <n v="1239743"/>
    <n v="1156955"/>
    <n v="746455"/>
    <n v="538584"/>
    <n v="12070390"/>
  </r>
  <r>
    <x v="13"/>
    <x v="13"/>
    <x v="0"/>
    <n v="57533493"/>
    <n v="68266441"/>
    <n v="64725226"/>
    <n v="91034946"/>
    <n v="67256823"/>
    <n v="81760239"/>
    <n v="85645299"/>
    <n v="84286472"/>
    <n v="87647892"/>
    <n v="68074476"/>
    <n v="90443646"/>
    <n v="81463263"/>
    <n v="928138216"/>
  </r>
  <r>
    <x v="14"/>
    <x v="0"/>
    <x v="0"/>
    <n v="216541"/>
    <n v="195220"/>
    <n v="292810"/>
    <n v="356278"/>
    <n v="251547"/>
    <n v="194438"/>
    <n v="7691444"/>
    <n v="224929"/>
    <n v="247622"/>
    <n v="3449419"/>
    <n v="326257"/>
    <n v="4379792"/>
    <n v="17826297"/>
  </r>
  <r>
    <x v="14"/>
    <x v="1"/>
    <x v="0"/>
    <n v="4843602"/>
    <n v="3412895"/>
    <n v="3950313"/>
    <n v="3914468"/>
    <n v="2778089"/>
    <n v="3067895"/>
    <n v="5058976"/>
    <n v="2844713"/>
    <n v="2847981"/>
    <n v="2921549"/>
    <n v="2297231"/>
    <n v="2769520"/>
    <n v="40707232"/>
  </r>
  <r>
    <x v="14"/>
    <x v="2"/>
    <x v="0"/>
    <n v="35594337"/>
    <n v="27016828"/>
    <n v="33522756"/>
    <n v="24207895"/>
    <n v="50236620"/>
    <n v="44539621"/>
    <n v="32210414"/>
    <n v="26797610"/>
    <n v="34700471"/>
    <n v="42058017"/>
    <n v="30466739"/>
    <n v="33700484"/>
    <n v="415051792"/>
  </r>
  <r>
    <x v="14"/>
    <x v="3"/>
    <x v="0"/>
    <n v="203331854"/>
    <n v="125826236"/>
    <n v="124721958"/>
    <n v="91977052"/>
    <n v="97239976"/>
    <n v="65590563"/>
    <n v="313721075"/>
    <n v="134452638"/>
    <n v="53844642"/>
    <n v="66688453"/>
    <n v="144505023"/>
    <n v="85906344"/>
    <n v="1507805814"/>
  </r>
  <r>
    <x v="14"/>
    <x v="4"/>
    <x v="0"/>
    <n v="33333258"/>
    <n v="273640893"/>
    <n v="148918310"/>
    <n v="171378412"/>
    <n v="206196258"/>
    <n v="119858192"/>
    <n v="192160402"/>
    <n v="89275002"/>
    <n v="55304064"/>
    <n v="58648203"/>
    <n v="123013585"/>
    <n v="110612052"/>
    <n v="1582338631"/>
  </r>
  <r>
    <x v="14"/>
    <x v="5"/>
    <x v="0"/>
    <n v="0"/>
    <n v="0"/>
    <n v="0"/>
    <n v="0"/>
    <n v="0"/>
    <n v="0"/>
    <n v="0"/>
    <n v="0"/>
    <n v="0"/>
    <m/>
    <n v="0"/>
    <n v="0"/>
    <n v="0"/>
  </r>
  <r>
    <x v="14"/>
    <x v="6"/>
    <x v="0"/>
    <n v="1036978743"/>
    <n v="758666009"/>
    <n v="466543691"/>
    <n v="502823423"/>
    <n v="628179406"/>
    <n v="801130473"/>
    <n v="815297159"/>
    <n v="449336107"/>
    <n v="987650137"/>
    <n v="496939373"/>
    <n v="668071844"/>
    <n v="1113204987"/>
    <n v="8724821352"/>
  </r>
  <r>
    <x v="14"/>
    <x v="7"/>
    <x v="0"/>
    <n v="13900581"/>
    <n v="20278081"/>
    <n v="21117846"/>
    <n v="100"/>
    <n v="47083986"/>
    <n v="7232443"/>
    <n v="12619499"/>
    <n v="55441663"/>
    <n v="51133547"/>
    <n v="18454355"/>
    <n v="45573964"/>
    <n v="18478396"/>
    <n v="311314461"/>
  </r>
  <r>
    <x v="14"/>
    <x v="8"/>
    <x v="0"/>
    <n v="241055114"/>
    <n v="440558468"/>
    <n v="364173140"/>
    <n v="260111898"/>
    <n v="513628677"/>
    <n v="418678270"/>
    <n v="243739292"/>
    <n v="554804937"/>
    <n v="319564039"/>
    <n v="340622343"/>
    <n v="324789556"/>
    <n v="400769144"/>
    <n v="4422494878"/>
  </r>
  <r>
    <x v="14"/>
    <x v="9"/>
    <x v="0"/>
    <n v="0"/>
    <n v="0"/>
    <n v="0"/>
    <n v="0"/>
    <n v="0"/>
    <n v="0"/>
    <n v="0"/>
    <n v="0"/>
    <n v="0"/>
    <n v="0"/>
    <n v="0"/>
    <n v="0"/>
    <n v="0"/>
  </r>
  <r>
    <x v="14"/>
    <x v="10"/>
    <x v="0"/>
    <n v="125516730"/>
    <n v="42363203"/>
    <n v="102364023"/>
    <n v="178580584"/>
    <n v="27587958"/>
    <n v="185209678"/>
    <n v="119187632"/>
    <n v="0"/>
    <n v="123961807"/>
    <n v="57382995"/>
    <n v="59950422"/>
    <n v="120497442"/>
    <n v="1142602474"/>
  </r>
  <r>
    <x v="14"/>
    <x v="11"/>
    <x v="0"/>
    <n v="11134241"/>
    <n v="42952604"/>
    <n v="35511851"/>
    <n v="18617175"/>
    <n v="35537326"/>
    <n v="22587937"/>
    <n v="22367606"/>
    <n v="35232319"/>
    <n v="95433244"/>
    <n v="46008481"/>
    <n v="47866721"/>
    <n v="64036926"/>
    <n v="477286431"/>
  </r>
  <r>
    <x v="14"/>
    <x v="12"/>
    <x v="0"/>
    <n v="767523"/>
    <n v="276117"/>
    <n v="1135551"/>
    <n v="717391"/>
    <n v="750776"/>
    <n v="557897"/>
    <n v="866714"/>
    <n v="954656"/>
    <n v="498996"/>
    <n v="1250061"/>
    <n v="432577"/>
    <n v="665579"/>
    <n v="8873838"/>
  </r>
  <r>
    <x v="14"/>
    <x v="13"/>
    <x v="0"/>
    <n v="67051235"/>
    <n v="71193440"/>
    <n v="32638617"/>
    <n v="73746221"/>
    <n v="87440586"/>
    <n v="72166988"/>
    <n v="76341680"/>
    <n v="92930035"/>
    <n v="65853502"/>
    <n v="62833128"/>
    <n v="58164594"/>
    <n v="64194189"/>
    <n v="824554215"/>
  </r>
  <r>
    <x v="15"/>
    <x v="0"/>
    <x v="0"/>
    <n v="4067649"/>
    <n v="144552"/>
    <n v="157250"/>
    <n v="141767"/>
    <n v="178222"/>
    <n v="117196"/>
    <n v="148067"/>
    <n v="223565"/>
    <n v="136076"/>
    <n v="202120"/>
    <n v="167201"/>
    <n v="197511"/>
    <n v="5881176"/>
  </r>
  <r>
    <x v="15"/>
    <x v="1"/>
    <x v="0"/>
    <n v="2514987"/>
    <n v="2578547"/>
    <n v="3580521"/>
    <n v="3088817"/>
    <n v="3370593"/>
    <n v="3442305"/>
    <n v="3930275"/>
    <n v="3215605"/>
    <n v="3020044"/>
    <n v="3523083"/>
    <n v="2307014"/>
    <n v="1752772"/>
    <n v="36324563"/>
  </r>
  <r>
    <x v="15"/>
    <x v="2"/>
    <x v="0"/>
    <n v="28384202"/>
    <n v="19248570"/>
    <n v="46117870"/>
    <n v="14718658"/>
    <n v="32641755"/>
    <n v="24197716"/>
    <n v="34022316"/>
    <n v="19613245"/>
    <n v="15216545"/>
    <n v="8252430"/>
    <n v="18129000"/>
    <n v="18755382"/>
    <n v="279297689"/>
  </r>
  <r>
    <x v="15"/>
    <x v="3"/>
    <x v="0"/>
    <n v="67011285"/>
    <n v="42291751"/>
    <n v="52731866"/>
    <n v="68716670"/>
    <n v="19114577"/>
    <n v="45418737"/>
    <n v="38387355"/>
    <n v="24878610"/>
    <n v="41975512"/>
    <n v="33928814"/>
    <n v="115143473"/>
    <n v="46942949"/>
    <n v="596541599"/>
  </r>
  <r>
    <x v="15"/>
    <x v="4"/>
    <x v="0"/>
    <n v="192198148"/>
    <n v="163801084"/>
    <n v="103821707"/>
    <n v="152115408"/>
    <n v="131950007"/>
    <n v="94875996"/>
    <n v="53240666"/>
    <n v="22130037"/>
    <n v="2440712"/>
    <n v="18411441"/>
    <n v="67737919"/>
    <n v="44946305"/>
    <n v="1047669430"/>
  </r>
  <r>
    <x v="15"/>
    <x v="5"/>
    <x v="0"/>
    <n v="0"/>
    <n v="0"/>
    <m/>
    <n v="0"/>
    <n v="0"/>
    <m/>
    <n v="0"/>
    <n v="0"/>
    <n v="0"/>
    <m/>
    <n v="0"/>
    <n v="0"/>
    <n v="0"/>
  </r>
  <r>
    <x v="15"/>
    <x v="6"/>
    <x v="0"/>
    <n v="481060475"/>
    <n v="472130125"/>
    <n v="389998734"/>
    <n v="208451361"/>
    <n v="309510334"/>
    <n v="310183480"/>
    <n v="423852704"/>
    <n v="12322797"/>
    <n v="240001587"/>
    <n v="150245441"/>
    <n v="339782482"/>
    <n v="77607685"/>
    <n v="3415147205"/>
  </r>
  <r>
    <x v="15"/>
    <x v="7"/>
    <x v="0"/>
    <n v="28400917"/>
    <n v="33362808"/>
    <n v="6305492"/>
    <n v="17852733"/>
    <n v="9058728"/>
    <n v="12503903"/>
    <n v="16560134"/>
    <n v="6644837"/>
    <n v="14637"/>
    <n v="6092394"/>
    <n v="2558474"/>
    <n v="2436156"/>
    <n v="141791213"/>
  </r>
  <r>
    <x v="15"/>
    <x v="8"/>
    <x v="0"/>
    <n v="276566453"/>
    <n v="253522469"/>
    <n v="376049481"/>
    <n v="220209010"/>
    <n v="183936803"/>
    <n v="249564587"/>
    <n v="141250949"/>
    <n v="71279491"/>
    <n v="156007908"/>
    <n v="222189382"/>
    <n v="277666497"/>
    <n v="152034903"/>
    <n v="2580277933"/>
  </r>
  <r>
    <x v="15"/>
    <x v="9"/>
    <x v="0"/>
    <n v="0"/>
    <n v="0"/>
    <m/>
    <n v="0"/>
    <n v="0"/>
    <m/>
    <n v="0"/>
    <n v="0"/>
    <n v="0"/>
    <m/>
    <n v="0"/>
    <n v="0"/>
    <n v="0"/>
  </r>
  <r>
    <x v="15"/>
    <x v="10"/>
    <x v="0"/>
    <n v="31441884"/>
    <n v="141693277"/>
    <n v="20468060"/>
    <n v="47902302"/>
    <n v="92228529"/>
    <n v="75431456"/>
    <n v="54713045"/>
    <n v="0"/>
    <n v="1396736"/>
    <n v="81149413"/>
    <n v="86865773"/>
    <n v="15030559"/>
    <n v="648321034"/>
  </r>
  <r>
    <x v="15"/>
    <x v="11"/>
    <x v="0"/>
    <n v="49126100"/>
    <n v="76380979"/>
    <n v="12615105"/>
    <n v="33907219"/>
    <n v="10683087"/>
    <n v="44955333"/>
    <n v="30522632"/>
    <n v="13827500"/>
    <n v="30492443"/>
    <n v="23493064"/>
    <n v="34167150"/>
    <n v="18746053"/>
    <n v="378916665"/>
  </r>
  <r>
    <x v="15"/>
    <x v="12"/>
    <x v="0"/>
    <n v="1006376"/>
    <n v="611339"/>
    <n v="491867"/>
    <n v="68964"/>
    <n v="563424"/>
    <n v="710292"/>
    <n v="840401"/>
    <n v="404672"/>
    <n v="544314"/>
    <n v="373948"/>
    <n v="713205"/>
    <n v="437955"/>
    <n v="6766757"/>
  </r>
  <r>
    <x v="15"/>
    <x v="13"/>
    <x v="0"/>
    <n v="47278184"/>
    <n v="37179632"/>
    <n v="46359339"/>
    <n v="30797471"/>
    <n v="44444908"/>
    <n v="81860504"/>
    <n v="37906818"/>
    <n v="28069565"/>
    <n v="50996745"/>
    <n v="38151320"/>
    <n v="59578916"/>
    <n v="70719016"/>
    <n v="573342418"/>
  </r>
  <r>
    <x v="16"/>
    <x v="0"/>
    <x v="0"/>
    <n v="98479"/>
    <n v="146159"/>
    <n v="201427"/>
    <n v="63003"/>
    <n v="25349"/>
    <n v="69245"/>
    <n v="51762"/>
    <n v="145432"/>
    <n v="68618"/>
    <m/>
    <m/>
    <m/>
    <n v="869474"/>
  </r>
  <r>
    <x v="16"/>
    <x v="1"/>
    <x v="0"/>
    <n v="3615761"/>
    <n v="2508884"/>
    <n v="3257325"/>
    <n v="1954491"/>
    <n v="2766046"/>
    <n v="2791601"/>
    <n v="2564124"/>
    <n v="2368991"/>
    <n v="2428830"/>
    <m/>
    <m/>
    <m/>
    <n v="24256053"/>
  </r>
  <r>
    <x v="16"/>
    <x v="2"/>
    <x v="0"/>
    <n v="16112957"/>
    <n v="5286736"/>
    <n v="25328759"/>
    <n v="11897416"/>
    <n v="5171760"/>
    <n v="10969299"/>
    <n v="2355339"/>
    <n v="16739350"/>
    <n v="19620358"/>
    <m/>
    <m/>
    <m/>
    <n v="113481974"/>
  </r>
  <r>
    <x v="16"/>
    <x v="3"/>
    <x v="0"/>
    <n v="10662269"/>
    <n v="97410447"/>
    <n v="26425092"/>
    <n v="81740556"/>
    <n v="61512933"/>
    <n v="70054272"/>
    <n v="59536589"/>
    <n v="72730027"/>
    <n v="51128287"/>
    <m/>
    <m/>
    <m/>
    <n v="531200472"/>
  </r>
  <r>
    <x v="16"/>
    <x v="4"/>
    <x v="0"/>
    <n v="262"/>
    <n v="83193707"/>
    <n v="96699329"/>
    <n v="55313051"/>
    <n v="59264532"/>
    <n v="109759554"/>
    <n v="105000092"/>
    <n v="102306692"/>
    <n v="96649326"/>
    <m/>
    <m/>
    <m/>
    <n v="708186545"/>
  </r>
  <r>
    <x v="16"/>
    <x v="5"/>
    <x v="0"/>
    <n v="0"/>
    <n v="0"/>
    <n v="0"/>
    <n v="0"/>
    <n v="0"/>
    <n v="0"/>
    <n v="0"/>
    <n v="0"/>
    <n v="0"/>
    <m/>
    <m/>
    <m/>
    <n v="0"/>
  </r>
  <r>
    <x v="16"/>
    <x v="6"/>
    <x v="0"/>
    <n v="58075526"/>
    <n v="158641123"/>
    <n v="315949542"/>
    <n v="181131255"/>
    <n v="209223922"/>
    <n v="228079147"/>
    <n v="309155065"/>
    <n v="292954014"/>
    <n v="293039586"/>
    <m/>
    <m/>
    <m/>
    <n v="2046249180"/>
  </r>
  <r>
    <x v="16"/>
    <x v="7"/>
    <x v="0"/>
    <n v="4947233"/>
    <n v="11683"/>
    <n v="778604"/>
    <n v="786513"/>
    <n v="163346"/>
    <n v="326250"/>
    <n v="4331349"/>
    <n v="163125"/>
    <n v="164085"/>
    <m/>
    <m/>
    <m/>
    <n v="11672188"/>
  </r>
  <r>
    <x v="16"/>
    <x v="8"/>
    <x v="0"/>
    <n v="7769769"/>
    <n v="310560216"/>
    <n v="200222462"/>
    <n v="260459043"/>
    <n v="151736083"/>
    <n v="134564288"/>
    <n v="372227152"/>
    <n v="372133454"/>
    <n v="154309915"/>
    <m/>
    <m/>
    <m/>
    <n v="1963982382"/>
  </r>
  <r>
    <x v="16"/>
    <x v="9"/>
    <x v="0"/>
    <n v="0"/>
    <n v="0"/>
    <n v="0"/>
    <n v="0"/>
    <n v="0"/>
    <n v="0"/>
    <n v="0"/>
    <n v="0"/>
    <n v="0"/>
    <m/>
    <m/>
    <m/>
    <n v="0"/>
  </r>
  <r>
    <x v="16"/>
    <x v="10"/>
    <x v="0"/>
    <n v="14547913"/>
    <n v="59528150"/>
    <n v="37637143"/>
    <n v="77588525"/>
    <n v="84605061"/>
    <n v="7497807"/>
    <n v="17241319"/>
    <n v="14608898"/>
    <n v="35345172"/>
    <m/>
    <m/>
    <m/>
    <n v="348599988"/>
  </r>
  <r>
    <x v="16"/>
    <x v="11"/>
    <x v="0"/>
    <n v="5046121"/>
    <n v="34298032"/>
    <n v="8157521"/>
    <n v="10199651"/>
    <n v="11973269"/>
    <n v="30774080"/>
    <n v="14940071"/>
    <n v="24307219"/>
    <n v="21941575"/>
    <m/>
    <m/>
    <m/>
    <n v="161637539"/>
  </r>
  <r>
    <x v="16"/>
    <x v="12"/>
    <x v="0"/>
    <n v="674794"/>
    <n v="233767"/>
    <n v="340267"/>
    <n v="335527"/>
    <n v="471408"/>
    <n v="584888"/>
    <n v="647171"/>
    <n v="3664335"/>
    <n v="522679"/>
    <m/>
    <m/>
    <m/>
    <n v="7474836"/>
  </r>
  <r>
    <x v="16"/>
    <x v="13"/>
    <x v="0"/>
    <n v="30165576"/>
    <n v="56798262"/>
    <n v="29073804"/>
    <n v="35932710"/>
    <n v="32757177"/>
    <n v="35056646"/>
    <n v="42274834"/>
    <n v="33510212"/>
    <n v="44187187"/>
    <m/>
    <m/>
    <m/>
    <n v="339756408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7">
  <r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1"/>
    <x v="1"/>
    <x v="1"/>
    <x v="1"/>
    <x v="1"/>
    <x v="1"/>
    <x v="1"/>
    <x v="1"/>
    <x v="1"/>
    <x v="1"/>
    <x v="1"/>
    <x v="1"/>
    <x v="1"/>
  </r>
  <r>
    <x v="2"/>
    <x v="0"/>
    <x v="0"/>
    <x v="2"/>
    <x v="2"/>
    <x v="2"/>
    <x v="2"/>
    <x v="2"/>
    <x v="2"/>
    <x v="2"/>
    <x v="2"/>
    <x v="2"/>
    <x v="2"/>
    <x v="2"/>
    <x v="2"/>
    <x v="2"/>
  </r>
  <r>
    <x v="3"/>
    <x v="0"/>
    <x v="0"/>
    <x v="3"/>
    <x v="3"/>
    <x v="3"/>
    <x v="3"/>
    <x v="3"/>
    <x v="3"/>
    <x v="3"/>
    <x v="3"/>
    <x v="3"/>
    <x v="3"/>
    <x v="3"/>
    <x v="3"/>
    <x v="3"/>
  </r>
  <r>
    <x v="4"/>
    <x v="0"/>
    <x v="0"/>
    <x v="4"/>
    <x v="4"/>
    <x v="4"/>
    <x v="4"/>
    <x v="4"/>
    <x v="4"/>
    <x v="4"/>
    <x v="4"/>
    <x v="4"/>
    <x v="4"/>
    <x v="4"/>
    <x v="4"/>
    <x v="4"/>
  </r>
  <r>
    <x v="5"/>
    <x v="0"/>
    <x v="0"/>
    <x v="5"/>
    <x v="5"/>
    <x v="5"/>
    <x v="5"/>
    <x v="5"/>
    <x v="5"/>
    <x v="5"/>
    <x v="5"/>
    <x v="5"/>
    <x v="5"/>
    <x v="5"/>
    <x v="5"/>
    <x v="5"/>
  </r>
  <r>
    <x v="6"/>
    <x v="0"/>
    <x v="0"/>
    <x v="6"/>
    <x v="6"/>
    <x v="6"/>
    <x v="6"/>
    <x v="6"/>
    <x v="6"/>
    <x v="6"/>
    <x v="6"/>
    <x v="6"/>
    <x v="6"/>
    <x v="6"/>
    <x v="6"/>
    <x v="6"/>
  </r>
  <r>
    <x v="7"/>
    <x v="0"/>
    <x v="0"/>
    <x v="7"/>
    <x v="7"/>
    <x v="7"/>
    <x v="7"/>
    <x v="7"/>
    <x v="7"/>
    <x v="7"/>
    <x v="7"/>
    <x v="7"/>
    <x v="7"/>
    <x v="7"/>
    <x v="7"/>
    <x v="7"/>
  </r>
  <r>
    <x v="8"/>
    <x v="0"/>
    <x v="0"/>
    <x v="8"/>
    <x v="8"/>
    <x v="8"/>
    <x v="8"/>
    <x v="8"/>
    <x v="8"/>
    <x v="8"/>
    <x v="8"/>
    <x v="8"/>
    <x v="8"/>
    <x v="8"/>
    <x v="8"/>
    <x v="8"/>
  </r>
  <r>
    <x v="9"/>
    <x v="0"/>
    <x v="0"/>
    <x v="9"/>
    <x v="9"/>
    <x v="9"/>
    <x v="9"/>
    <x v="9"/>
    <x v="9"/>
    <x v="9"/>
    <x v="9"/>
    <x v="9"/>
    <x v="9"/>
    <x v="9"/>
    <x v="9"/>
    <x v="9"/>
  </r>
  <r>
    <x v="10"/>
    <x v="0"/>
    <x v="0"/>
    <x v="10"/>
    <x v="10"/>
    <x v="10"/>
    <x v="10"/>
    <x v="10"/>
    <x v="10"/>
    <x v="10"/>
    <x v="10"/>
    <x v="10"/>
    <x v="10"/>
    <x v="10"/>
    <x v="10"/>
    <x v="10"/>
  </r>
  <r>
    <x v="11"/>
    <x v="0"/>
    <x v="0"/>
    <x v="11"/>
    <x v="11"/>
    <x v="11"/>
    <x v="11"/>
    <x v="11"/>
    <x v="11"/>
    <x v="11"/>
    <x v="11"/>
    <x v="11"/>
    <x v="11"/>
    <x v="11"/>
    <x v="11"/>
    <x v="11"/>
  </r>
  <r>
    <x v="12"/>
    <x v="0"/>
    <x v="0"/>
    <x v="12"/>
    <x v="12"/>
    <x v="12"/>
    <x v="12"/>
    <x v="12"/>
    <x v="12"/>
    <x v="12"/>
    <x v="12"/>
    <x v="12"/>
    <x v="12"/>
    <x v="12"/>
    <x v="12"/>
    <x v="12"/>
  </r>
  <r>
    <x v="13"/>
    <x v="0"/>
    <x v="0"/>
    <x v="13"/>
    <x v="13"/>
    <x v="13"/>
    <x v="13"/>
    <x v="13"/>
    <x v="13"/>
    <x v="13"/>
    <x v="13"/>
    <x v="13"/>
    <x v="13"/>
    <x v="13"/>
    <x v="13"/>
    <x v="13"/>
  </r>
  <r>
    <x v="14"/>
    <x v="0"/>
    <x v="0"/>
    <x v="14"/>
    <x v="14"/>
    <x v="14"/>
    <x v="14"/>
    <x v="14"/>
    <x v="14"/>
    <x v="14"/>
    <x v="14"/>
    <x v="14"/>
    <x v="14"/>
    <x v="14"/>
    <x v="14"/>
    <x v="14"/>
  </r>
  <r>
    <x v="15"/>
    <x v="0"/>
    <x v="0"/>
    <x v="15"/>
    <x v="15"/>
    <x v="15"/>
    <x v="15"/>
    <x v="15"/>
    <x v="15"/>
    <x v="15"/>
    <x v="15"/>
    <x v="15"/>
    <x v="15"/>
    <x v="15"/>
    <x v="15"/>
    <x v="15"/>
  </r>
  <r>
    <x v="16"/>
    <x v="0"/>
    <x v="0"/>
    <x v="16"/>
    <x v="16"/>
    <x v="16"/>
    <x v="16"/>
    <x v="16"/>
    <x v="16"/>
    <x v="16"/>
    <x v="16"/>
    <x v="16"/>
    <x v="16"/>
    <x v="16"/>
    <x v="16"/>
    <x v="16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17">
  <r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0"/>
    <x v="1"/>
    <x v="1"/>
    <x v="1"/>
    <x v="1"/>
    <x v="1"/>
    <x v="1"/>
    <x v="1"/>
    <x v="1"/>
    <x v="1"/>
    <x v="1"/>
    <x v="1"/>
    <x v="1"/>
    <x v="1"/>
  </r>
  <r>
    <x v="2"/>
    <x v="0"/>
    <x v="0"/>
    <x v="0"/>
    <x v="2"/>
    <x v="2"/>
    <x v="2"/>
    <x v="2"/>
    <x v="2"/>
    <x v="2"/>
    <x v="2"/>
    <x v="2"/>
    <x v="2"/>
    <x v="2"/>
    <x v="2"/>
    <x v="2"/>
    <x v="2"/>
  </r>
  <r>
    <x v="3"/>
    <x v="0"/>
    <x v="0"/>
    <x v="0"/>
    <x v="3"/>
    <x v="3"/>
    <x v="3"/>
    <x v="3"/>
    <x v="3"/>
    <x v="3"/>
    <x v="3"/>
    <x v="3"/>
    <x v="3"/>
    <x v="3"/>
    <x v="3"/>
    <x v="3"/>
    <x v="3"/>
  </r>
  <r>
    <x v="4"/>
    <x v="0"/>
    <x v="0"/>
    <x v="0"/>
    <x v="4"/>
    <x v="4"/>
    <x v="4"/>
    <x v="4"/>
    <x v="4"/>
    <x v="4"/>
    <x v="4"/>
    <x v="4"/>
    <x v="4"/>
    <x v="4"/>
    <x v="4"/>
    <x v="4"/>
    <x v="4"/>
  </r>
  <r>
    <x v="5"/>
    <x v="0"/>
    <x v="0"/>
    <x v="0"/>
    <x v="5"/>
    <x v="5"/>
    <x v="5"/>
    <x v="5"/>
    <x v="5"/>
    <x v="5"/>
    <x v="5"/>
    <x v="5"/>
    <x v="5"/>
    <x v="5"/>
    <x v="5"/>
    <x v="5"/>
    <x v="5"/>
  </r>
  <r>
    <x v="6"/>
    <x v="0"/>
    <x v="0"/>
    <x v="0"/>
    <x v="6"/>
    <x v="6"/>
    <x v="6"/>
    <x v="6"/>
    <x v="6"/>
    <x v="6"/>
    <x v="6"/>
    <x v="6"/>
    <x v="6"/>
    <x v="6"/>
    <x v="6"/>
    <x v="6"/>
    <x v="6"/>
  </r>
  <r>
    <x v="7"/>
    <x v="0"/>
    <x v="0"/>
    <x v="0"/>
    <x v="7"/>
    <x v="7"/>
    <x v="7"/>
    <x v="7"/>
    <x v="7"/>
    <x v="7"/>
    <x v="7"/>
    <x v="7"/>
    <x v="7"/>
    <x v="7"/>
    <x v="7"/>
    <x v="7"/>
    <x v="7"/>
  </r>
  <r>
    <x v="8"/>
    <x v="0"/>
    <x v="0"/>
    <x v="0"/>
    <x v="8"/>
    <x v="8"/>
    <x v="8"/>
    <x v="8"/>
    <x v="8"/>
    <x v="8"/>
    <x v="8"/>
    <x v="8"/>
    <x v="8"/>
    <x v="8"/>
    <x v="8"/>
    <x v="8"/>
    <x v="8"/>
  </r>
  <r>
    <x v="9"/>
    <x v="0"/>
    <x v="0"/>
    <x v="0"/>
    <x v="9"/>
    <x v="9"/>
    <x v="9"/>
    <x v="9"/>
    <x v="9"/>
    <x v="9"/>
    <x v="9"/>
    <x v="9"/>
    <x v="9"/>
    <x v="9"/>
    <x v="9"/>
    <x v="9"/>
    <x v="9"/>
  </r>
  <r>
    <x v="10"/>
    <x v="0"/>
    <x v="0"/>
    <x v="0"/>
    <x v="10"/>
    <x v="10"/>
    <x v="10"/>
    <x v="10"/>
    <x v="10"/>
    <x v="10"/>
    <x v="10"/>
    <x v="10"/>
    <x v="10"/>
    <x v="10"/>
    <x v="10"/>
    <x v="10"/>
    <x v="10"/>
  </r>
  <r>
    <x v="11"/>
    <x v="0"/>
    <x v="0"/>
    <x v="0"/>
    <x v="11"/>
    <x v="11"/>
    <x v="11"/>
    <x v="11"/>
    <x v="11"/>
    <x v="11"/>
    <x v="11"/>
    <x v="11"/>
    <x v="11"/>
    <x v="11"/>
    <x v="11"/>
    <x v="11"/>
    <x v="11"/>
  </r>
  <r>
    <x v="12"/>
    <x v="0"/>
    <x v="0"/>
    <x v="0"/>
    <x v="12"/>
    <x v="12"/>
    <x v="12"/>
    <x v="12"/>
    <x v="12"/>
    <x v="12"/>
    <x v="12"/>
    <x v="12"/>
    <x v="12"/>
    <x v="12"/>
    <x v="12"/>
    <x v="12"/>
    <x v="12"/>
  </r>
  <r>
    <x v="13"/>
    <x v="0"/>
    <x v="0"/>
    <x v="0"/>
    <x v="13"/>
    <x v="13"/>
    <x v="13"/>
    <x v="13"/>
    <x v="13"/>
    <x v="13"/>
    <x v="13"/>
    <x v="13"/>
    <x v="13"/>
    <x v="13"/>
    <x v="13"/>
    <x v="13"/>
    <x v="13"/>
  </r>
  <r>
    <x v="14"/>
    <x v="0"/>
    <x v="0"/>
    <x v="0"/>
    <x v="14"/>
    <x v="14"/>
    <x v="14"/>
    <x v="14"/>
    <x v="14"/>
    <x v="14"/>
    <x v="14"/>
    <x v="14"/>
    <x v="14"/>
    <x v="14"/>
    <x v="14"/>
    <x v="14"/>
    <x v="14"/>
  </r>
  <r>
    <x v="15"/>
    <x v="0"/>
    <x v="0"/>
    <x v="0"/>
    <x v="15"/>
    <x v="15"/>
    <x v="15"/>
    <x v="15"/>
    <x v="15"/>
    <x v="15"/>
    <x v="15"/>
    <x v="15"/>
    <x v="15"/>
    <x v="15"/>
    <x v="15"/>
    <x v="15"/>
    <x v="15"/>
  </r>
  <r>
    <x v="16"/>
    <x v="0"/>
    <x v="0"/>
    <x v="0"/>
    <x v="16"/>
    <x v="16"/>
    <x v="16"/>
    <x v="16"/>
    <x v="16"/>
    <x v="16"/>
    <x v="16"/>
    <x v="16"/>
    <x v="16"/>
    <x v="16"/>
    <x v="16"/>
    <x v="16"/>
    <x v="16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17">
  <r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1"/>
    <x v="1"/>
    <x v="1"/>
    <x v="1"/>
    <x v="1"/>
    <x v="1"/>
    <x v="1"/>
    <x v="1"/>
    <x v="1"/>
    <x v="1"/>
    <x v="1"/>
    <x v="1"/>
    <x v="1"/>
  </r>
  <r>
    <x v="2"/>
    <x v="0"/>
    <x v="0"/>
    <x v="2"/>
    <x v="2"/>
    <x v="2"/>
    <x v="2"/>
    <x v="2"/>
    <x v="2"/>
    <x v="2"/>
    <x v="2"/>
    <x v="2"/>
    <x v="2"/>
    <x v="2"/>
    <x v="2"/>
    <x v="2"/>
  </r>
  <r>
    <x v="3"/>
    <x v="0"/>
    <x v="0"/>
    <x v="3"/>
    <x v="3"/>
    <x v="3"/>
    <x v="3"/>
    <x v="3"/>
    <x v="3"/>
    <x v="3"/>
    <x v="3"/>
    <x v="3"/>
    <x v="3"/>
    <x v="3"/>
    <x v="3"/>
    <x v="3"/>
  </r>
  <r>
    <x v="4"/>
    <x v="0"/>
    <x v="0"/>
    <x v="4"/>
    <x v="4"/>
    <x v="4"/>
    <x v="4"/>
    <x v="4"/>
    <x v="4"/>
    <x v="4"/>
    <x v="4"/>
    <x v="4"/>
    <x v="4"/>
    <x v="4"/>
    <x v="4"/>
    <x v="4"/>
  </r>
  <r>
    <x v="5"/>
    <x v="0"/>
    <x v="0"/>
    <x v="5"/>
    <x v="5"/>
    <x v="5"/>
    <x v="5"/>
    <x v="5"/>
    <x v="5"/>
    <x v="5"/>
    <x v="5"/>
    <x v="5"/>
    <x v="5"/>
    <x v="5"/>
    <x v="5"/>
    <x v="5"/>
  </r>
  <r>
    <x v="6"/>
    <x v="0"/>
    <x v="0"/>
    <x v="6"/>
    <x v="6"/>
    <x v="6"/>
    <x v="6"/>
    <x v="6"/>
    <x v="6"/>
    <x v="6"/>
    <x v="6"/>
    <x v="6"/>
    <x v="6"/>
    <x v="6"/>
    <x v="6"/>
    <x v="6"/>
  </r>
  <r>
    <x v="7"/>
    <x v="0"/>
    <x v="0"/>
    <x v="7"/>
    <x v="7"/>
    <x v="7"/>
    <x v="7"/>
    <x v="7"/>
    <x v="7"/>
    <x v="7"/>
    <x v="7"/>
    <x v="7"/>
    <x v="7"/>
    <x v="7"/>
    <x v="7"/>
    <x v="7"/>
  </r>
  <r>
    <x v="8"/>
    <x v="0"/>
    <x v="0"/>
    <x v="8"/>
    <x v="8"/>
    <x v="8"/>
    <x v="8"/>
    <x v="8"/>
    <x v="8"/>
    <x v="8"/>
    <x v="8"/>
    <x v="8"/>
    <x v="8"/>
    <x v="8"/>
    <x v="8"/>
    <x v="8"/>
  </r>
  <r>
    <x v="9"/>
    <x v="0"/>
    <x v="0"/>
    <x v="9"/>
    <x v="9"/>
    <x v="9"/>
    <x v="9"/>
    <x v="9"/>
    <x v="9"/>
    <x v="9"/>
    <x v="9"/>
    <x v="9"/>
    <x v="9"/>
    <x v="9"/>
    <x v="9"/>
    <x v="9"/>
  </r>
  <r>
    <x v="10"/>
    <x v="0"/>
    <x v="0"/>
    <x v="10"/>
    <x v="10"/>
    <x v="10"/>
    <x v="10"/>
    <x v="10"/>
    <x v="10"/>
    <x v="10"/>
    <x v="10"/>
    <x v="10"/>
    <x v="10"/>
    <x v="10"/>
    <x v="10"/>
    <x v="10"/>
  </r>
  <r>
    <x v="11"/>
    <x v="0"/>
    <x v="0"/>
    <x v="11"/>
    <x v="11"/>
    <x v="11"/>
    <x v="11"/>
    <x v="11"/>
    <x v="11"/>
    <x v="11"/>
    <x v="11"/>
    <x v="11"/>
    <x v="11"/>
    <x v="11"/>
    <x v="11"/>
    <x v="11"/>
  </r>
  <r>
    <x v="12"/>
    <x v="0"/>
    <x v="0"/>
    <x v="12"/>
    <x v="12"/>
    <x v="12"/>
    <x v="12"/>
    <x v="12"/>
    <x v="12"/>
    <x v="12"/>
    <x v="12"/>
    <x v="12"/>
    <x v="12"/>
    <x v="12"/>
    <x v="12"/>
    <x v="12"/>
  </r>
  <r>
    <x v="13"/>
    <x v="0"/>
    <x v="0"/>
    <x v="13"/>
    <x v="13"/>
    <x v="13"/>
    <x v="13"/>
    <x v="13"/>
    <x v="13"/>
    <x v="13"/>
    <x v="13"/>
    <x v="13"/>
    <x v="13"/>
    <x v="13"/>
    <x v="13"/>
    <x v="13"/>
  </r>
  <r>
    <x v="14"/>
    <x v="0"/>
    <x v="0"/>
    <x v="14"/>
    <x v="14"/>
    <x v="14"/>
    <x v="14"/>
    <x v="14"/>
    <x v="14"/>
    <x v="14"/>
    <x v="14"/>
    <x v="14"/>
    <x v="14"/>
    <x v="14"/>
    <x v="14"/>
    <x v="14"/>
  </r>
  <r>
    <x v="15"/>
    <x v="0"/>
    <x v="0"/>
    <x v="15"/>
    <x v="15"/>
    <x v="15"/>
    <x v="15"/>
    <x v="15"/>
    <x v="15"/>
    <x v="15"/>
    <x v="15"/>
    <x v="15"/>
    <x v="15"/>
    <x v="15"/>
    <x v="15"/>
    <x v="15"/>
  </r>
  <r>
    <x v="16"/>
    <x v="0"/>
    <x v="0"/>
    <x v="16"/>
    <x v="16"/>
    <x v="16"/>
    <x v="16"/>
    <x v="16"/>
    <x v="16"/>
    <x v="16"/>
    <x v="16"/>
    <x v="16"/>
    <x v="16"/>
    <x v="16"/>
    <x v="16"/>
    <x v="16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17">
  <r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0"/>
    <x v="1"/>
    <x v="1"/>
    <x v="1"/>
    <x v="1"/>
    <x v="1"/>
    <x v="1"/>
    <x v="1"/>
    <x v="1"/>
    <x v="1"/>
    <x v="1"/>
    <x v="1"/>
    <x v="1"/>
    <x v="1"/>
  </r>
  <r>
    <x v="2"/>
    <x v="1"/>
    <x v="0"/>
    <x v="0"/>
    <x v="2"/>
    <x v="2"/>
    <x v="2"/>
    <x v="2"/>
    <x v="2"/>
    <x v="2"/>
    <x v="2"/>
    <x v="2"/>
    <x v="2"/>
    <x v="2"/>
    <x v="2"/>
    <x v="2"/>
    <x v="2"/>
  </r>
  <r>
    <x v="3"/>
    <x v="1"/>
    <x v="0"/>
    <x v="0"/>
    <x v="3"/>
    <x v="3"/>
    <x v="3"/>
    <x v="3"/>
    <x v="3"/>
    <x v="3"/>
    <x v="3"/>
    <x v="3"/>
    <x v="3"/>
    <x v="3"/>
    <x v="3"/>
    <x v="3"/>
    <x v="3"/>
  </r>
  <r>
    <x v="4"/>
    <x v="1"/>
    <x v="0"/>
    <x v="0"/>
    <x v="4"/>
    <x v="4"/>
    <x v="4"/>
    <x v="4"/>
    <x v="4"/>
    <x v="4"/>
    <x v="4"/>
    <x v="4"/>
    <x v="4"/>
    <x v="4"/>
    <x v="4"/>
    <x v="4"/>
    <x v="4"/>
  </r>
  <r>
    <x v="5"/>
    <x v="1"/>
    <x v="0"/>
    <x v="0"/>
    <x v="5"/>
    <x v="5"/>
    <x v="5"/>
    <x v="5"/>
    <x v="5"/>
    <x v="5"/>
    <x v="5"/>
    <x v="5"/>
    <x v="5"/>
    <x v="5"/>
    <x v="5"/>
    <x v="5"/>
    <x v="5"/>
  </r>
  <r>
    <x v="6"/>
    <x v="1"/>
    <x v="0"/>
    <x v="0"/>
    <x v="6"/>
    <x v="6"/>
    <x v="6"/>
    <x v="6"/>
    <x v="6"/>
    <x v="6"/>
    <x v="6"/>
    <x v="6"/>
    <x v="6"/>
    <x v="6"/>
    <x v="6"/>
    <x v="6"/>
    <x v="6"/>
  </r>
  <r>
    <x v="7"/>
    <x v="1"/>
    <x v="0"/>
    <x v="0"/>
    <x v="7"/>
    <x v="7"/>
    <x v="7"/>
    <x v="7"/>
    <x v="7"/>
    <x v="7"/>
    <x v="7"/>
    <x v="7"/>
    <x v="7"/>
    <x v="7"/>
    <x v="7"/>
    <x v="7"/>
    <x v="7"/>
  </r>
  <r>
    <x v="8"/>
    <x v="1"/>
    <x v="0"/>
    <x v="0"/>
    <x v="8"/>
    <x v="8"/>
    <x v="8"/>
    <x v="8"/>
    <x v="8"/>
    <x v="8"/>
    <x v="8"/>
    <x v="8"/>
    <x v="8"/>
    <x v="8"/>
    <x v="8"/>
    <x v="8"/>
    <x v="8"/>
  </r>
  <r>
    <x v="9"/>
    <x v="1"/>
    <x v="0"/>
    <x v="0"/>
    <x v="9"/>
    <x v="9"/>
    <x v="9"/>
    <x v="9"/>
    <x v="9"/>
    <x v="9"/>
    <x v="9"/>
    <x v="9"/>
    <x v="9"/>
    <x v="9"/>
    <x v="9"/>
    <x v="9"/>
    <x v="9"/>
  </r>
  <r>
    <x v="10"/>
    <x v="1"/>
    <x v="0"/>
    <x v="0"/>
    <x v="10"/>
    <x v="10"/>
    <x v="10"/>
    <x v="10"/>
    <x v="10"/>
    <x v="10"/>
    <x v="10"/>
    <x v="10"/>
    <x v="10"/>
    <x v="10"/>
    <x v="10"/>
    <x v="10"/>
    <x v="10"/>
  </r>
  <r>
    <x v="11"/>
    <x v="1"/>
    <x v="0"/>
    <x v="0"/>
    <x v="11"/>
    <x v="11"/>
    <x v="11"/>
    <x v="11"/>
    <x v="11"/>
    <x v="11"/>
    <x v="11"/>
    <x v="11"/>
    <x v="11"/>
    <x v="11"/>
    <x v="11"/>
    <x v="11"/>
    <x v="11"/>
  </r>
  <r>
    <x v="12"/>
    <x v="1"/>
    <x v="0"/>
    <x v="0"/>
    <x v="12"/>
    <x v="12"/>
    <x v="12"/>
    <x v="12"/>
    <x v="12"/>
    <x v="12"/>
    <x v="12"/>
    <x v="12"/>
    <x v="12"/>
    <x v="12"/>
    <x v="12"/>
    <x v="12"/>
    <x v="12"/>
  </r>
  <r>
    <x v="13"/>
    <x v="1"/>
    <x v="0"/>
    <x v="0"/>
    <x v="13"/>
    <x v="13"/>
    <x v="13"/>
    <x v="13"/>
    <x v="13"/>
    <x v="13"/>
    <x v="13"/>
    <x v="13"/>
    <x v="13"/>
    <x v="13"/>
    <x v="13"/>
    <x v="13"/>
    <x v="13"/>
  </r>
  <r>
    <x v="14"/>
    <x v="1"/>
    <x v="0"/>
    <x v="0"/>
    <x v="14"/>
    <x v="14"/>
    <x v="14"/>
    <x v="14"/>
    <x v="14"/>
    <x v="14"/>
    <x v="14"/>
    <x v="14"/>
    <x v="14"/>
    <x v="14"/>
    <x v="14"/>
    <x v="14"/>
    <x v="14"/>
  </r>
  <r>
    <x v="15"/>
    <x v="1"/>
    <x v="0"/>
    <x v="0"/>
    <x v="15"/>
    <x v="15"/>
    <x v="15"/>
    <x v="15"/>
    <x v="15"/>
    <x v="15"/>
    <x v="15"/>
    <x v="15"/>
    <x v="15"/>
    <x v="15"/>
    <x v="15"/>
    <x v="15"/>
    <x v="15"/>
  </r>
  <r>
    <x v="16"/>
    <x v="1"/>
    <x v="0"/>
    <x v="0"/>
    <x v="16"/>
    <x v="16"/>
    <x v="16"/>
    <x v="16"/>
    <x v="16"/>
    <x v="16"/>
    <x v="16"/>
    <x v="16"/>
    <x v="16"/>
    <x v="16"/>
    <x v="16"/>
    <x v="16"/>
    <x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name="Tabela dinâmica8" cacheId="22" dataOnRows="1" applyNumberFormats="0" applyBorderFormats="0" applyFontFormats="0" applyPatternFormats="0" applyAlignmentFormats="0" applyWidthHeightFormats="1" dataCaption="Meses" updatedVersion="3" minRefreshableVersion="3" showMultipleLabel="0" showMemberPropertyTips="0" useAutoFormatting="1" rowGrandTotals="0" colGrandTotals="0" itemPrintTitles="1" createdVersion="3" indent="0" compact="0" compactData="0" gridDropZones="1">
  <location ref="B301:S315" firstHeaderRow="1" firstDataRow="2" firstDataCol="1" rowPageCount="1" colPageCount="1"/>
  <pivotFields count="16">
    <pivotField axis="axisCol" compact="0" outline="0" subtotalTop="0" showAll="0" includeNewItemsInFilter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Page" compact="0" outline="0" subtotalTop="0" multipleItemSelectionAllowed="1" showAll="0" includeNewItemsInFilter="1" sortType="ascending" rankBy="0">
      <items count="17">
        <item x="15"/>
        <item x="14"/>
        <item x="13"/>
        <item x="8"/>
        <item x="1"/>
        <item x="0"/>
        <item x="4"/>
        <item x="11"/>
        <item x="9"/>
        <item x="2"/>
        <item x="3"/>
        <item x="12"/>
        <item x="7"/>
        <item x="5"/>
        <item x="6"/>
        <item x="10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3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0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colItems>
  <pageFields count="1">
    <pageField fld="1" hier="0"/>
  </pageFields>
  <dataFields count="13">
    <dataField name="Janeiro" fld="3" baseField="0" baseItem="0" numFmtId="166"/>
    <dataField name="Fevereiro" fld="4" baseField="0" baseItem="0" numFmtId="166"/>
    <dataField name="Março" fld="5" baseField="0" baseItem="0" numFmtId="166"/>
    <dataField name="Abril" fld="6" baseField="0" baseItem="0" numFmtId="166"/>
    <dataField name="Maio" fld="7" baseField="0" baseItem="0" numFmtId="166"/>
    <dataField name="Junho" fld="8" baseField="0" baseItem="0" numFmtId="166"/>
    <dataField name="Julho" fld="9" baseField="0" baseItem="0" numFmtId="166"/>
    <dataField name="Agosto" fld="10" baseField="0" baseItem="0" numFmtId="166"/>
    <dataField name="Setembro" fld="11" baseField="0" baseItem="0" numFmtId="166"/>
    <dataField name="Outubro" fld="12" baseField="0" baseItem="0" numFmtId="166"/>
    <dataField name="Novembro" fld="13" baseField="0" baseItem="0" numFmtId="166"/>
    <dataField name="Dezembro" fld="14" baseField="0" baseItem="0" numFmtId="166"/>
    <dataField name="Total do Ano" fld="15" baseField="0" baseItem="0" numFmtId="166"/>
  </dataFields>
  <formats count="52">
    <format dxfId="579">
      <pivotArea outline="0" fieldPosition="0"/>
    </format>
    <format dxfId="578">
      <pivotArea outline="0" fieldPosition="0">
        <references count="1">
          <reference field="4294967294" count="1" selected="0">
            <x v="12"/>
          </reference>
        </references>
      </pivotArea>
    </format>
    <format dxfId="577">
      <pivotArea dataOnly="0" labelOnly="1" outline="0" fieldPosition="0">
        <references count="2">
          <reference field="4294967294" count="1">
            <x v="12"/>
          </reference>
          <reference field="1" count="1" selected="0">
            <x v="3"/>
          </reference>
        </references>
      </pivotArea>
    </format>
    <format dxfId="57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7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7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573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572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571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570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569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568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567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566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565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564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563">
      <pivotArea dataOnly="0" labelOnly="1" outline="0" fieldPosition="0">
        <references count="1">
          <reference field="0" count="1">
            <x v="0"/>
          </reference>
        </references>
      </pivotArea>
    </format>
    <format dxfId="562">
      <pivotArea dataOnly="0" labelOnly="1" outline="0" fieldPosition="0">
        <references count="1">
          <reference field="0" count="1">
            <x v="1"/>
          </reference>
        </references>
      </pivotArea>
    </format>
    <format dxfId="561">
      <pivotArea dataOnly="0" labelOnly="1" outline="0" fieldPosition="0">
        <references count="1">
          <reference field="0" count="1">
            <x v="2"/>
          </reference>
        </references>
      </pivotArea>
    </format>
    <format dxfId="560">
      <pivotArea dataOnly="0" outline="0" fieldPosition="0">
        <references count="1">
          <reference field="0" count="1">
            <x v="3"/>
          </reference>
        </references>
      </pivotArea>
    </format>
    <format dxfId="559">
      <pivotArea outline="0" fieldPosition="0">
        <references count="1">
          <reference field="0" count="1" selected="0">
            <x v="3"/>
          </reference>
        </references>
      </pivotArea>
    </format>
    <format dxfId="558">
      <pivotArea dataOnly="0" labelOnly="1" outline="0" fieldPosition="0">
        <references count="1">
          <reference field="0" count="1">
            <x v="4"/>
          </reference>
        </references>
      </pivotArea>
    </format>
    <format dxfId="557">
      <pivotArea dataOnly="0" labelOnly="1" outline="0" fieldPosition="0">
        <references count="1">
          <reference field="0" count="1">
            <x v="5"/>
          </reference>
        </references>
      </pivotArea>
    </format>
    <format dxfId="556">
      <pivotArea dataOnly="0" labelOnly="1" outline="0" fieldPosition="0">
        <references count="1">
          <reference field="0" count="1">
            <x v="6"/>
          </reference>
        </references>
      </pivotArea>
    </format>
    <format dxfId="555">
      <pivotArea dataOnly="0" labelOnly="1" outline="0" fieldPosition="0">
        <references count="1">
          <reference field="0" count="1">
            <x v="7"/>
          </reference>
        </references>
      </pivotArea>
    </format>
    <format dxfId="554">
      <pivotArea dataOnly="0" labelOnly="1" outline="0" fieldPosition="0">
        <references count="1">
          <reference field="0" count="5">
            <x v="3"/>
            <x v="4"/>
            <x v="5"/>
            <x v="6"/>
            <x v="7"/>
          </reference>
        </references>
      </pivotArea>
    </format>
    <format dxfId="553">
      <pivotArea dataOnly="0" labelOnly="1" outline="0" fieldPosition="0">
        <references count="1">
          <reference field="0" count="1">
            <x v="7"/>
          </reference>
        </references>
      </pivotArea>
    </format>
    <format dxfId="552">
      <pivotArea outline="0" fieldPosition="0">
        <references count="1">
          <reference field="4294967294" count="1" selected="0">
            <x v="12"/>
          </reference>
        </references>
      </pivotArea>
    </format>
    <format dxfId="551">
      <pivotArea outline="0" fieldPosition="0"/>
    </format>
    <format dxfId="550">
      <pivotArea outline="0" fieldPosition="0"/>
    </format>
    <format dxfId="549">
      <pivotArea outline="0" fieldPosition="0">
        <references count="1">
          <reference field="4294967294" count="1" selected="0">
            <x v="12"/>
          </reference>
        </references>
      </pivotArea>
    </format>
    <format dxfId="548">
      <pivotArea type="topRight" dataOnly="0" labelOnly="1" outline="0" offset="H1" fieldPosition="0"/>
    </format>
    <format dxfId="547">
      <pivotArea outline="0" fieldPosition="0"/>
    </format>
    <format dxfId="546">
      <pivotArea outline="0" fieldPosition="0"/>
    </format>
    <format dxfId="545"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544">
      <pivotArea outline="0" fieldPosition="0">
        <references count="1">
          <reference field="4294967294" count="1" selected="0">
            <x v="12"/>
          </reference>
        </references>
      </pivotArea>
    </format>
    <format dxfId="543">
      <pivotArea outline="0" fieldPosition="0"/>
    </format>
    <format dxfId="542">
      <pivotArea outline="0" fieldPosition="0"/>
    </format>
    <format dxfId="541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540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539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538">
      <pivotArea dataOnly="0" labelOnly="1" outline="0" fieldPosition="0">
        <references count="1">
          <reference field="0" count="0"/>
        </references>
      </pivotArea>
    </format>
    <format dxfId="537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536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535">
      <pivotArea outline="0" collapsedLevelsAreSubtotals="1" fieldPosition="0">
        <references count="1">
          <reference field="0" count="2" selected="0">
            <x v="11"/>
            <x v="12"/>
          </reference>
        </references>
      </pivotArea>
    </format>
    <format dxfId="534">
      <pivotArea type="topRight" dataOnly="0" labelOnly="1" outline="0" offset="K1:L1" fieldPosition="0"/>
    </format>
    <format dxfId="533">
      <pivotArea outline="0" collapsedLevelsAreSubtotals="1" fieldPosition="0">
        <references count="2">
          <reference field="4294967294" count="1" selected="0">
            <x v="0"/>
          </reference>
          <reference field="0" count="7" selected="0">
            <x v="8"/>
            <x v="9"/>
            <x v="10"/>
            <x v="11"/>
            <x v="12"/>
            <x v="13"/>
            <x v="14"/>
          </reference>
        </references>
      </pivotArea>
    </format>
    <format dxfId="532">
      <pivotArea dataOnly="0" labelOnly="1" outline="0" fieldPosition="0">
        <references count="1">
          <reference field="0" count="7">
            <x v="8"/>
            <x v="9"/>
            <x v="10"/>
            <x v="11"/>
            <x v="12"/>
            <x v="13"/>
            <x v="14"/>
          </reference>
        </references>
      </pivotArea>
    </format>
    <format dxfId="531">
      <pivotArea outline="0" collapsedLevelsAreSubtotals="1" fieldPosition="0"/>
    </format>
    <format dxfId="530">
      <pivotArea outline="0" collapsedLevelsAreSubtotals="1" fieldPosition="0">
        <references count="1">
          <reference field="4294967294" count="1" selected="0">
            <x v="12"/>
          </reference>
        </references>
      </pivotArea>
    </format>
    <format dxfId="529">
      <pivotArea dataOnly="0" labelOnly="1" outline="0" fieldPosition="0">
        <references count="1">
          <reference field="0" count="1">
            <x v="15"/>
          </reference>
        </references>
      </pivotArea>
    </format>
    <format dxfId="528">
      <pivotArea dataOnly="0" labelOnly="1" outline="0" fieldPosition="0">
        <references count="1">
          <reference field="0" count="1">
            <x v="16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Tabela dinâmica4" cacheId="28" dataOnRows="1" applyNumberFormats="0" applyBorderFormats="0" applyFontFormats="0" applyPatternFormats="0" applyAlignmentFormats="0" applyWidthHeightFormats="1" dataCaption="Meses" updatedVersion="3" minRefreshableVersion="3" showMultipleLabel="0" showMemberPropertyTips="0" useAutoFormatting="1" rowGrandTotals="0" colGrandTotals="0" itemPrintTitles="1" createdVersion="3" indent="0" compact="0" compactData="0" gridDropZones="1">
  <location ref="B162:S176" firstHeaderRow="1" firstDataRow="2" firstDataCol="1"/>
  <pivotFields count="16">
    <pivotField axis="axisCol" compact="0" outline="0" subtotalTop="0" showAll="0" includeNewItemsInFilter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3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0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colItems>
  <dataFields count="13">
    <dataField name="Janeiro" fld="3" baseField="0" baseItem="0"/>
    <dataField name="Fevereiro" fld="4" baseField="0" baseItem="0"/>
    <dataField name="Março" fld="5" baseField="0" baseItem="0"/>
    <dataField name="Abril" fld="6" baseField="0" baseItem="0"/>
    <dataField name="Maio" fld="7" baseField="0" baseItem="0"/>
    <dataField name="Junho" fld="8" baseField="0" baseItem="0"/>
    <dataField name="Julho" fld="9" baseField="0" baseItem="0"/>
    <dataField name="Agosto" fld="10" baseField="0" baseItem="0"/>
    <dataField name="Setembro" fld="11" baseField="0" baseItem="0"/>
    <dataField name="Outubro" fld="12" baseField="0" baseItem="0"/>
    <dataField name="Novembro" fld="13" baseField="0" baseItem="0"/>
    <dataField name="Dezembro" fld="14" baseField="0" baseItem="0"/>
    <dataField name="Total do Ano" fld="15" baseField="0" baseItem="0"/>
  </dataFields>
  <formats count="51">
    <format dxfId="1055">
      <pivotArea outline="0" fieldPosition="0">
        <references count="1">
          <reference field="4294967294" count="1" selected="0">
            <x v="12"/>
          </reference>
        </references>
      </pivotArea>
    </format>
    <format dxfId="1054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05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5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5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050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049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048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047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046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045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1044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043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042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1041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040">
      <pivotArea dataOnly="0" labelOnly="1" outline="0" fieldPosition="0">
        <references count="1">
          <reference field="0" count="1">
            <x v="0"/>
          </reference>
        </references>
      </pivotArea>
    </format>
    <format dxfId="1039">
      <pivotArea dataOnly="0" labelOnly="1" outline="0" fieldPosition="0">
        <references count="1">
          <reference field="0" count="1">
            <x v="1"/>
          </reference>
        </references>
      </pivotArea>
    </format>
    <format dxfId="1038">
      <pivotArea dataOnly="0" labelOnly="1" outline="0" fieldPosition="0">
        <references count="1">
          <reference field="0" count="1">
            <x v="2"/>
          </reference>
        </references>
      </pivotArea>
    </format>
    <format dxfId="1037">
      <pivotArea dataOnly="0" outline="0" fieldPosition="0">
        <references count="1">
          <reference field="0" count="1">
            <x v="3"/>
          </reference>
        </references>
      </pivotArea>
    </format>
    <format dxfId="1036">
      <pivotArea outline="0" fieldPosition="0">
        <references count="1">
          <reference field="0" count="1" selected="0">
            <x v="3"/>
          </reference>
        </references>
      </pivotArea>
    </format>
    <format dxfId="1035">
      <pivotArea dataOnly="0" labelOnly="1" outline="0" fieldPosition="0">
        <references count="1">
          <reference field="0" count="1">
            <x v="4"/>
          </reference>
        </references>
      </pivotArea>
    </format>
    <format dxfId="1034">
      <pivotArea dataOnly="0" labelOnly="1" outline="0" fieldPosition="0">
        <references count="1">
          <reference field="0" count="1">
            <x v="5"/>
          </reference>
        </references>
      </pivotArea>
    </format>
    <format dxfId="1033">
      <pivotArea dataOnly="0" labelOnly="1" outline="0" fieldPosition="0">
        <references count="1">
          <reference field="0" count="1">
            <x v="6"/>
          </reference>
        </references>
      </pivotArea>
    </format>
    <format dxfId="1032">
      <pivotArea dataOnly="0" labelOnly="1" outline="0" fieldPosition="0">
        <references count="1">
          <reference field="0" count="1">
            <x v="7"/>
          </reference>
        </references>
      </pivotArea>
    </format>
    <format dxfId="1031">
      <pivotArea dataOnly="0" labelOnly="1" outline="0" fieldPosition="0">
        <references count="1">
          <reference field="0" count="5">
            <x v="3"/>
            <x v="4"/>
            <x v="5"/>
            <x v="6"/>
            <x v="7"/>
          </reference>
        </references>
      </pivotArea>
    </format>
    <format dxfId="1030">
      <pivotArea dataOnly="0" labelOnly="1" outline="0" fieldPosition="0">
        <references count="1">
          <reference field="0" count="1">
            <x v="8"/>
          </reference>
        </references>
      </pivotArea>
    </format>
    <format dxfId="1029">
      <pivotArea dataOnly="0" labelOnly="1" outline="0" fieldPosition="0">
        <references count="1">
          <reference field="0" count="1">
            <x v="7"/>
          </reference>
        </references>
      </pivotArea>
    </format>
    <format dxfId="1028">
      <pivotArea outline="0" fieldPosition="0">
        <references count="1">
          <reference field="4294967294" count="1" selected="0">
            <x v="12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027">
      <pivotArea outline="0" fieldPosition="0"/>
    </format>
    <format dxfId="1026">
      <pivotArea outline="0" fieldPosition="0"/>
    </format>
    <format dxfId="1025">
      <pivotArea outline="0" fieldPosition="0">
        <references count="2">
          <reference field="4294967294" count="1" selected="0">
            <x v="0"/>
          </reference>
          <reference field="0" count="3" selected="0">
            <x v="8"/>
            <x v="9"/>
            <x v="10"/>
          </reference>
        </references>
      </pivotArea>
    </format>
    <format dxfId="1024">
      <pivotArea outline="0" fieldPosition="0"/>
    </format>
    <format dxfId="1023">
      <pivotArea outline="0" fieldPosition="0"/>
    </format>
    <format dxfId="1022">
      <pivotArea outline="0" fieldPosition="0"/>
    </format>
    <format dxfId="1021">
      <pivotArea outline="0" fieldPosition="0"/>
    </format>
    <format dxfId="1020">
      <pivotArea outline="0" fieldPosition="0"/>
    </format>
    <format dxfId="1019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018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017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016">
      <pivotArea dataOnly="0" labelOnly="1" outline="0" fieldPosition="0">
        <references count="1">
          <reference field="0" count="0"/>
        </references>
      </pivotArea>
    </format>
    <format dxfId="1015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014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1013">
      <pivotArea outline="0" collapsedLevelsAreSubtotals="1" fieldPosition="0">
        <references count="1">
          <reference field="0" count="2" selected="0">
            <x v="11"/>
            <x v="12"/>
          </reference>
        </references>
      </pivotArea>
    </format>
    <format dxfId="1012">
      <pivotArea type="topRight" dataOnly="0" labelOnly="1" outline="0" offset="K1:L1" fieldPosition="0"/>
    </format>
    <format dxfId="1011">
      <pivotArea dataOnly="0" labelOnly="1" outline="0" fieldPosition="0">
        <references count="1">
          <reference field="0" count="2">
            <x v="11"/>
            <x v="12"/>
          </reference>
        </references>
      </pivotArea>
    </format>
    <format dxfId="1010">
      <pivotArea outline="0" collapsedLevelsAreSubtotals="1" fieldPosition="0"/>
    </format>
    <format dxfId="1009">
      <pivotArea outline="0" collapsedLevelsAreSubtotals="1" fieldPosition="0">
        <references count="1">
          <reference field="4294967294" count="1" selected="0">
            <x v="12"/>
          </reference>
        </references>
      </pivotArea>
    </format>
    <format dxfId="1008">
      <pivotArea dataOnly="0" labelOnly="1" outline="0" fieldPosition="0">
        <references count="1">
          <reference field="0" count="7">
            <x v="8"/>
            <x v="9"/>
            <x v="10"/>
            <x v="11"/>
            <x v="12"/>
            <x v="13"/>
            <x v="14"/>
          </reference>
        </references>
      </pivotArea>
    </format>
    <format dxfId="1007">
      <pivotArea dataOnly="0" labelOnly="1" outline="0" fieldPosition="0">
        <references count="1">
          <reference field="0" count="1">
            <x v="15"/>
          </reference>
        </references>
      </pivotArea>
    </format>
    <format dxfId="1006">
      <pivotArea dataOnly="0" labelOnly="1" outline="0" fieldPosition="0">
        <references count="1">
          <reference field="0" count="1">
            <x v="16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10" cacheId="18" dataOnRows="1" applyNumberFormats="0" applyBorderFormats="0" applyFontFormats="0" applyPatternFormats="0" applyAlignmentFormats="0" applyWidthHeightFormats="1" dataCaption="Meses" updatedVersion="3" minRefreshableVersion="3" showMultipleLabel="0" showMemberPropertyTips="0" useAutoFormatting="1" rowGrandTotals="0" colGrandTotals="0" itemPrintTitles="1" createdVersion="3" indent="0" compact="0" compactData="0" gridDropZones="1">
  <location ref="B366:S380" firstHeaderRow="1" firstDataRow="2" firstDataCol="1"/>
  <pivotFields count="17">
    <pivotField axis="axisCol" compact="0" outline="0" subtotalTop="0" showAll="0" includeNewItemsInFilter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65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0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colItems>
  <dataFields count="13">
    <dataField name="Janeiro" fld="4" baseField="0" baseItem="0"/>
    <dataField name="Fevereiro" fld="5" baseField="0" baseItem="0"/>
    <dataField name="Março" fld="6" baseField="0" baseItem="0"/>
    <dataField name="Abril" fld="7" baseField="0" baseItem="0"/>
    <dataField name="Maio" fld="8" baseField="0" baseItem="0"/>
    <dataField name="Junho" fld="9" baseField="0" baseItem="0"/>
    <dataField name="Julho" fld="10" baseField="0" baseItem="0"/>
    <dataField name="Agosto" fld="11" baseField="0" baseItem="0"/>
    <dataField name="Setembro" fld="12" baseField="0" baseItem="0"/>
    <dataField name="Outubro" fld="13" baseField="0" baseItem="0"/>
    <dataField name="Novembro" fld="14" baseField="0" baseItem="0"/>
    <dataField name="Dezembro" fld="15" baseField="0" baseItem="0"/>
    <dataField name="Total do Ano" fld="16" baseField="0" baseItem="0"/>
  </dataFields>
  <formats count="49">
    <format dxfId="628">
      <pivotArea outline="0" fieldPosition="0"/>
    </format>
    <format dxfId="627">
      <pivotArea dataOnly="0" labelOnly="1" outline="0" fieldPosition="0">
        <references count="1">
          <reference field="0" count="1">
            <x v="0"/>
          </reference>
        </references>
      </pivotArea>
    </format>
    <format dxfId="626">
      <pivotArea dataOnly="0" labelOnly="1" outline="0" fieldPosition="0">
        <references count="1">
          <reference field="0" count="1">
            <x v="1"/>
          </reference>
        </references>
      </pivotArea>
    </format>
    <format dxfId="625">
      <pivotArea dataOnly="0" labelOnly="1" outline="0" fieldPosition="0">
        <references count="1">
          <reference field="0" count="1">
            <x v="2"/>
          </reference>
        </references>
      </pivotArea>
    </format>
    <format dxfId="62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2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2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62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620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619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61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61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16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615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614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613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612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611">
      <pivotArea outline="0" fieldPosition="0">
        <references count="1">
          <reference field="4294967294" count="1" selected="0">
            <x v="12"/>
          </reference>
        </references>
      </pivotArea>
    </format>
    <format dxfId="610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609">
      <pivotArea dataOnly="0" outline="0" fieldPosition="0">
        <references count="1">
          <reference field="0" count="1">
            <x v="3"/>
          </reference>
        </references>
      </pivotArea>
    </format>
    <format dxfId="608">
      <pivotArea outline="0" fieldPosition="0">
        <references count="1">
          <reference field="0" count="1" selected="0">
            <x v="3"/>
          </reference>
        </references>
      </pivotArea>
    </format>
    <format dxfId="607">
      <pivotArea dataOnly="0" labelOnly="1" outline="0" fieldPosition="0">
        <references count="1">
          <reference field="0" count="1">
            <x v="4"/>
          </reference>
        </references>
      </pivotArea>
    </format>
    <format dxfId="606">
      <pivotArea dataOnly="0" labelOnly="1" outline="0" fieldPosition="0">
        <references count="1">
          <reference field="0" count="1">
            <x v="5"/>
          </reference>
        </references>
      </pivotArea>
    </format>
    <format dxfId="605">
      <pivotArea dataOnly="0" labelOnly="1" outline="0" fieldPosition="0">
        <references count="1">
          <reference field="0" count="1">
            <x v="6"/>
          </reference>
        </references>
      </pivotArea>
    </format>
    <format dxfId="604">
      <pivotArea dataOnly="0" labelOnly="1" outline="0" fieldPosition="0">
        <references count="1">
          <reference field="0" count="1">
            <x v="7"/>
          </reference>
        </references>
      </pivotArea>
    </format>
    <format dxfId="603">
      <pivotArea dataOnly="0" labelOnly="1" outline="0" fieldPosition="0">
        <references count="1">
          <reference field="0" count="5">
            <x v="3"/>
            <x v="4"/>
            <x v="5"/>
            <x v="6"/>
            <x v="7"/>
          </reference>
        </references>
      </pivotArea>
    </format>
    <format dxfId="602">
      <pivotArea dataOnly="0" labelOnly="1" outline="0" fieldPosition="0">
        <references count="1">
          <reference field="0" count="1">
            <x v="8"/>
          </reference>
        </references>
      </pivotArea>
    </format>
    <format dxfId="601">
      <pivotArea dataOnly="0" labelOnly="1" outline="0" fieldPosition="0">
        <references count="1">
          <reference field="0" count="1">
            <x v="7"/>
          </reference>
        </references>
      </pivotArea>
    </format>
    <format dxfId="600">
      <pivotArea outline="0" fieldPosition="0">
        <references count="1">
          <reference field="4294967294" count="1" selected="0">
            <x v="12"/>
          </reference>
        </references>
      </pivotArea>
    </format>
    <format dxfId="599">
      <pivotArea outline="0" fieldPosition="0"/>
    </format>
    <format dxfId="598">
      <pivotArea outline="0" fieldPosition="0"/>
    </format>
    <format dxfId="597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596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595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594">
      <pivotArea dataOnly="0" labelOnly="1" outline="0" fieldPosition="0">
        <references count="1">
          <reference field="0" count="0"/>
        </references>
      </pivotArea>
    </format>
    <format dxfId="593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592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591">
      <pivotArea dataOnly="0" labelOnly="1" outline="0" fieldPosition="0">
        <references count="1">
          <reference field="0" count="1">
            <x v="13"/>
          </reference>
        </references>
      </pivotArea>
    </format>
    <format dxfId="590">
      <pivotArea outline="0" collapsedLevelsAreSubtotals="1" fieldPosition="0">
        <references count="2">
          <reference field="4294967294" count="1" selected="0">
            <x v="0"/>
          </reference>
          <reference field="0" count="5" selected="0">
            <x v="8"/>
            <x v="9"/>
            <x v="10"/>
            <x v="11"/>
            <x v="12"/>
          </reference>
        </references>
      </pivotArea>
    </format>
    <format dxfId="589">
      <pivotArea outline="0" collapsedLevelsAreSubtotals="1" fieldPosition="0">
        <references count="1">
          <reference field="0" count="2" selected="0">
            <x v="11"/>
            <x v="12"/>
          </reference>
        </references>
      </pivotArea>
    </format>
    <format dxfId="588">
      <pivotArea type="topRight" dataOnly="0" labelOnly="1" outline="0" offset="K1:L1" fieldPosition="0"/>
    </format>
    <format dxfId="587">
      <pivotArea dataOnly="0" labelOnly="1" outline="0" fieldPosition="0">
        <references count="1">
          <reference field="0" count="2">
            <x v="11"/>
            <x v="12"/>
          </reference>
        </references>
      </pivotArea>
    </format>
    <format dxfId="586">
      <pivotArea outline="0" collapsedLevelsAreSubtotals="1" fieldPosition="0">
        <references count="2">
          <reference field="4294967294" count="1" selected="0">
            <x v="0"/>
          </reference>
          <reference field="0" count="7" selected="0">
            <x v="8"/>
            <x v="9"/>
            <x v="10"/>
            <x v="11"/>
            <x v="12"/>
            <x v="13"/>
            <x v="14"/>
          </reference>
        </references>
      </pivotArea>
    </format>
    <format dxfId="585">
      <pivotArea outline="0" collapsedLevelsAreSubtotals="1" fieldPosition="0"/>
    </format>
    <format dxfId="584">
      <pivotArea outline="0" collapsedLevelsAreSubtotals="1" fieldPosition="0">
        <references count="1">
          <reference field="4294967294" count="1" selected="0">
            <x v="12"/>
          </reference>
        </references>
      </pivotArea>
    </format>
    <format dxfId="583">
      <pivotArea dataOnly="0" labelOnly="1" outline="0" fieldPosition="0">
        <references count="1">
          <reference field="0" count="7">
            <x v="8"/>
            <x v="9"/>
            <x v="10"/>
            <x v="11"/>
            <x v="12"/>
            <x v="13"/>
            <x v="14"/>
          </reference>
        </references>
      </pivotArea>
    </format>
    <format dxfId="582">
      <pivotArea dataOnly="0" labelOnly="1" outline="0" fieldPosition="0">
        <references count="1">
          <reference field="0" count="1">
            <x v="15"/>
          </reference>
        </references>
      </pivotArea>
    </format>
    <format dxfId="581">
      <pivotArea dataOnly="0" labelOnly="1" outline="0" fieldPosition="0">
        <references count="1">
          <reference field="0" count="1">
            <x v="16"/>
          </reference>
        </references>
      </pivotArea>
    </format>
    <format dxfId="580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9" cacheId="36" dataOnRows="1" applyNumberFormats="0" applyBorderFormats="0" applyFontFormats="0" applyPatternFormats="0" applyAlignmentFormats="0" applyWidthHeightFormats="1" dataCaption="Meses" updatedVersion="3" minRefreshableVersion="3" showMultipleLabel="0" showMemberPropertyTips="0" useAutoFormatting="1" rowGrandTotals="0" colGrandTotals="0" itemPrintTitles="1" createdVersion="3" indent="0" compact="0" compactData="0" gridDropZones="1">
  <location ref="B334:S348" firstHeaderRow="1" firstDataRow="2" firstDataCol="1"/>
  <pivotFields count="17">
    <pivotField axis="axisCol" compact="0" outline="0" subtotalTop="0" showAll="0" includeNewItemsInFilter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3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0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colItems>
  <dataFields count="13">
    <dataField name="Janeiro" fld="4" baseField="0" baseItem="0"/>
    <dataField name="Fevereiro" fld="5" baseField="0" baseItem="0"/>
    <dataField name="Março" fld="6" baseField="0" baseItem="0"/>
    <dataField name="Abril" fld="7" baseField="0" baseItem="0"/>
    <dataField name="Maio" fld="8" baseField="0" baseItem="0"/>
    <dataField name="Junho" fld="9" baseField="0" baseItem="0"/>
    <dataField name="Julho" fld="10" baseField="0" baseItem="0"/>
    <dataField name="Agosto" fld="11" baseField="0" baseItem="0"/>
    <dataField name="Setembro" fld="12" baseField="0" baseItem="0"/>
    <dataField name="Outubro" fld="13" baseField="0" baseItem="0"/>
    <dataField name="Novembro" fld="14" baseField="0" baseItem="0"/>
    <dataField name="Dezembro" fld="15" baseField="0" baseItem="0"/>
    <dataField name="Total do Ano" fld="16" baseField="0" baseItem="0"/>
  </dataFields>
  <formats count="47">
    <format dxfId="675">
      <pivotArea outline="0" fieldPosition="0"/>
    </format>
    <format dxfId="674">
      <pivotArea dataOnly="0" labelOnly="1" outline="0" fieldPosition="0">
        <references count="1">
          <reference field="0" count="1">
            <x v="0"/>
          </reference>
        </references>
      </pivotArea>
    </format>
    <format dxfId="673">
      <pivotArea dataOnly="0" labelOnly="1" outline="0" fieldPosition="0">
        <references count="1">
          <reference field="0" count="1">
            <x v="1"/>
          </reference>
        </references>
      </pivotArea>
    </format>
    <format dxfId="672">
      <pivotArea dataOnly="0" labelOnly="1" outline="0" fieldPosition="0">
        <references count="1">
          <reference field="0" count="1">
            <x v="2"/>
          </reference>
        </references>
      </pivotArea>
    </format>
    <format dxfId="67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7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6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668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667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666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665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664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63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662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661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660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659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658">
      <pivotArea outline="0" fieldPosition="0">
        <references count="1">
          <reference field="4294967294" count="1" selected="0">
            <x v="12"/>
          </reference>
        </references>
      </pivotArea>
    </format>
    <format dxfId="657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656">
      <pivotArea dataOnly="0" outline="0" fieldPosition="0">
        <references count="1">
          <reference field="0" count="1">
            <x v="3"/>
          </reference>
        </references>
      </pivotArea>
    </format>
    <format dxfId="655">
      <pivotArea outline="0" fieldPosition="0">
        <references count="1">
          <reference field="0" count="1" selected="0">
            <x v="3"/>
          </reference>
        </references>
      </pivotArea>
    </format>
    <format dxfId="654">
      <pivotArea dataOnly="0" labelOnly="1" outline="0" fieldPosition="0">
        <references count="1">
          <reference field="0" count="1">
            <x v="4"/>
          </reference>
        </references>
      </pivotArea>
    </format>
    <format dxfId="653">
      <pivotArea dataOnly="0" labelOnly="1" outline="0" fieldPosition="0">
        <references count="1">
          <reference field="0" count="1">
            <x v="5"/>
          </reference>
        </references>
      </pivotArea>
    </format>
    <format dxfId="652">
      <pivotArea dataOnly="0" labelOnly="1" outline="0" fieldPosition="0">
        <references count="1">
          <reference field="0" count="1">
            <x v="6"/>
          </reference>
        </references>
      </pivotArea>
    </format>
    <format dxfId="651">
      <pivotArea dataOnly="0" labelOnly="1" outline="0" fieldPosition="0">
        <references count="1">
          <reference field="0" count="1">
            <x v="7"/>
          </reference>
        </references>
      </pivotArea>
    </format>
    <format dxfId="650">
      <pivotArea dataOnly="0" labelOnly="1" outline="0" fieldPosition="0">
        <references count="1">
          <reference field="0" count="5">
            <x v="3"/>
            <x v="4"/>
            <x v="5"/>
            <x v="6"/>
            <x v="7"/>
          </reference>
        </references>
      </pivotArea>
    </format>
    <format dxfId="649">
      <pivotArea dataOnly="0" labelOnly="1" outline="0" fieldPosition="0">
        <references count="1">
          <reference field="0" count="1">
            <x v="7"/>
          </reference>
        </references>
      </pivotArea>
    </format>
    <format dxfId="648">
      <pivotArea outline="0" fieldPosition="0">
        <references count="1">
          <reference field="4294967294" count="1" selected="0">
            <x v="12"/>
          </reference>
        </references>
      </pivotArea>
    </format>
    <format dxfId="647">
      <pivotArea outline="0" fieldPosition="0"/>
    </format>
    <format dxfId="646">
      <pivotArea outline="0" fieldPosition="0"/>
    </format>
    <format dxfId="645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644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643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642">
      <pivotArea dataOnly="0" labelOnly="1" outline="0" fieldPosition="0">
        <references count="1">
          <reference field="0" count="0"/>
        </references>
      </pivotArea>
    </format>
    <format dxfId="641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640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639">
      <pivotArea outline="0" collapsedLevelsAreSubtotals="1" fieldPosition="0">
        <references count="1">
          <reference field="0" count="2" selected="0">
            <x v="11"/>
            <x v="12"/>
          </reference>
        </references>
      </pivotArea>
    </format>
    <format dxfId="638">
      <pivotArea type="topRight" dataOnly="0" labelOnly="1" outline="0" offset="K1:L1" fieldPosition="0"/>
    </format>
    <format dxfId="637">
      <pivotArea outline="0" collapsedLevelsAreSubtotals="1" fieldPosition="0">
        <references count="2">
          <reference field="4294967294" count="1" selected="0">
            <x v="0"/>
          </reference>
          <reference field="0" count="7" selected="0">
            <x v="8"/>
            <x v="9"/>
            <x v="10"/>
            <x v="11"/>
            <x v="12"/>
            <x v="13"/>
            <x v="14"/>
          </reference>
        </references>
      </pivotArea>
    </format>
    <format dxfId="636">
      <pivotArea dataOnly="0" labelOnly="1" outline="0" fieldPosition="0">
        <references count="1">
          <reference field="0" count="7">
            <x v="8"/>
            <x v="9"/>
            <x v="10"/>
            <x v="11"/>
            <x v="12"/>
            <x v="13"/>
            <x v="14"/>
          </reference>
        </references>
      </pivotArea>
    </format>
    <format dxfId="635">
      <pivotArea dataOnly="0" labelOnly="1" outline="0" fieldPosition="0">
        <references count="1">
          <reference field="0" count="8"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634">
      <pivotArea outline="0" collapsedLevelsAreSubtotals="1" fieldPosition="0"/>
    </format>
    <format dxfId="633">
      <pivotArea outline="0" collapsedLevelsAreSubtotals="1" fieldPosition="0">
        <references count="1">
          <reference field="4294967294" count="1" selected="0">
            <x v="12"/>
          </reference>
        </references>
      </pivotArea>
    </format>
    <format dxfId="632">
      <pivotArea dataOnly="0" labelOnly="1" outline="0" fieldPosition="0">
        <references count="1">
          <reference field="0" count="1">
            <x v="15"/>
          </reference>
        </references>
      </pivotArea>
    </format>
    <format dxfId="631">
      <pivotArea dataOnly="0" labelOnly="1" outline="0" fieldPosition="0">
        <references count="1">
          <reference field="0" count="1">
            <x v="16"/>
          </reference>
        </references>
      </pivotArea>
    </format>
    <format dxfId="630">
      <pivotArea dataOnly="0" labelOnly="1" outline="0" fieldPosition="0">
        <references count="1">
          <reference field="0" count="0"/>
        </references>
      </pivotArea>
    </format>
    <format dxfId="629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ela dinâmica5" cacheId="20" dataOnRows="1" applyNumberFormats="0" applyBorderFormats="0" applyFontFormats="0" applyPatternFormats="0" applyAlignmentFormats="0" applyWidthHeightFormats="1" dataCaption="Meses" updatedVersion="3" minRefreshableVersion="3" showMultipleLabel="0" showMemberPropertyTips="0" useAutoFormatting="1" rowGrandTotals="0" colGrandTotals="0" itemPrintTitles="1" createdVersion="3" indent="0" compact="0" compactData="0" gridDropZones="1">
  <location ref="B196:S210" firstHeaderRow="1" firstDataRow="2" firstDataCol="1" rowPageCount="1" colPageCount="1"/>
  <pivotFields count="17">
    <pivotField axis="axisCol" compact="0" outline="0" subtotalTop="0" showAll="0" includeNewItemsInFilter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Page" compact="0" outline="0" subtotalTop="0" multipleItemSelectionAllowed="1" showAll="0" includeNewItemsInFilter="1" sortType="ascending" rankBy="0">
      <items count="29">
        <item m="1" x="20"/>
        <item x="0"/>
        <item m="1" x="25"/>
        <item x="2"/>
        <item m="1" x="27"/>
        <item x="7"/>
        <item m="1" x="22"/>
        <item x="8"/>
        <item m="1" x="26"/>
        <item x="5"/>
        <item m="1" x="21"/>
        <item x="13"/>
        <item m="1" x="18"/>
        <item x="6"/>
        <item m="1" x="14"/>
        <item x="4"/>
        <item m="1" x="15"/>
        <item x="3"/>
        <item m="1" x="19"/>
        <item x="12"/>
        <item m="1" x="16"/>
        <item x="1"/>
        <item m="1" x="24"/>
        <item x="10"/>
        <item m="1" x="17"/>
        <item x="9"/>
        <item m="1" x="23"/>
        <item x="11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0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colItems>
  <pageFields count="1">
    <pageField fld="1" hier="0"/>
  </pageFields>
  <dataFields count="13">
    <dataField name="Janeiro" fld="4" baseField="0" baseItem="0"/>
    <dataField name="Fevereiro" fld="5" baseField="0" baseItem="0"/>
    <dataField name="Março" fld="6" baseField="0" baseItem="0"/>
    <dataField name="Abril" fld="7" baseField="0" baseItem="0"/>
    <dataField name="Maio" fld="8" baseField="0" baseItem="0"/>
    <dataField name="Junho" fld="9" baseField="0" baseItem="0"/>
    <dataField name="Julho" fld="10" baseField="0" baseItem="0"/>
    <dataField name="Agosto" fld="11" baseField="0" baseItem="0"/>
    <dataField name="Setembro" fld="12" baseField="0" baseItem="0"/>
    <dataField name="Outubro" fld="13" baseField="0" baseItem="0"/>
    <dataField name="Novembro" fld="14" baseField="0" baseItem="0"/>
    <dataField name="Dezembro" fld="15" baseField="0" baseItem="0"/>
    <dataField name="Total do Ano" fld="16" baseField="0" baseItem="0"/>
  </dataFields>
  <formats count="63">
    <format dxfId="737">
      <pivotArea outline="0" fieldPosition="0"/>
    </format>
    <format dxfId="73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3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3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733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732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731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730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729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728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727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726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725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724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723">
      <pivotArea outline="0" fieldPosition="0">
        <references count="1">
          <reference field="4294967294" count="2" selected="0">
            <x v="11"/>
            <x v="12"/>
          </reference>
        </references>
      </pivotArea>
    </format>
    <format dxfId="722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721">
      <pivotArea outline="0" fieldPosition="0">
        <references count="2">
          <reference field="4294967294" count="1" selected="0">
            <x v="11"/>
          </reference>
          <reference field="0" count="2" selected="0">
            <x v="0"/>
            <x v="1"/>
          </reference>
        </references>
      </pivotArea>
    </format>
    <format dxfId="720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719">
      <pivotArea outline="0" fieldPosition="0">
        <references count="2">
          <reference field="4294967294" count="1" selected="0">
            <x v="11"/>
          </reference>
          <reference field="0" count="1" selected="0">
            <x v="2"/>
          </reference>
        </references>
      </pivotArea>
    </format>
    <format dxfId="718">
      <pivotArea dataOnly="0" outline="0" fieldPosition="0">
        <references count="1">
          <reference field="0" count="1">
            <x v="3"/>
          </reference>
        </references>
      </pivotArea>
    </format>
    <format dxfId="717">
      <pivotArea outline="0" fieldPosition="0">
        <references count="1">
          <reference field="0" count="1" selected="0">
            <x v="3"/>
          </reference>
        </references>
      </pivotArea>
    </format>
    <format dxfId="716">
      <pivotArea outline="0" fieldPosition="0">
        <references count="2">
          <reference field="4294967294" count="1" selected="0">
            <x v="11"/>
          </reference>
          <reference field="0" count="1" selected="0">
            <x v="3"/>
          </reference>
        </references>
      </pivotArea>
    </format>
    <format dxfId="715">
      <pivotArea outline="0" fieldPosition="0">
        <references count="2">
          <reference field="4294967294" count="1" selected="0">
            <x v="11"/>
          </reference>
          <reference field="0" count="1" selected="0">
            <x v="4"/>
          </reference>
        </references>
      </pivotArea>
    </format>
    <format dxfId="714">
      <pivotArea outline="0" fieldPosition="0">
        <references count="2">
          <reference field="4294967294" count="1" selected="0">
            <x v="11"/>
          </reference>
          <reference field="0" count="1" selected="0">
            <x v="5"/>
          </reference>
        </references>
      </pivotArea>
    </format>
    <format dxfId="713">
      <pivotArea outline="0" fieldPosition="0">
        <references count="2">
          <reference field="4294967294" count="1" selected="0">
            <x v="11"/>
          </reference>
          <reference field="0" count="1" selected="0">
            <x v="6"/>
          </reference>
        </references>
      </pivotArea>
    </format>
    <format dxfId="712">
      <pivotArea outline="0" fieldPosition="0">
        <references count="2">
          <reference field="4294967294" count="1" selected="0">
            <x v="11"/>
          </reference>
          <reference field="0" count="1" selected="0">
            <x v="7"/>
          </reference>
        </references>
      </pivotArea>
    </format>
    <format dxfId="711">
      <pivotArea outline="0" fieldPosition="0">
        <references count="2">
          <reference field="4294967294" count="1" selected="0">
            <x v="11"/>
          </reference>
          <reference field="0" count="1" selected="0">
            <x v="8"/>
          </reference>
        </references>
      </pivotArea>
    </format>
    <format dxfId="710">
      <pivotArea outline="0" fieldPosition="0">
        <references count="1">
          <reference field="4294967294" count="1" selected="0">
            <x v="12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709">
      <pivotArea outline="0" fieldPosition="0">
        <references count="2">
          <reference field="4294967294" count="1" selected="0">
            <x v="11"/>
          </reference>
          <reference field="0" count="1" selected="0">
            <x v="9"/>
          </reference>
        </references>
      </pivotArea>
    </format>
    <format dxfId="708">
      <pivotArea outline="0" fieldPosition="0"/>
    </format>
    <format dxfId="707">
      <pivotArea outline="0" fieldPosition="0"/>
    </format>
    <format dxfId="706">
      <pivotArea outline="0" fieldPosition="0"/>
    </format>
    <format dxfId="705">
      <pivotArea outline="0" fieldPosition="0"/>
    </format>
    <format dxfId="704">
      <pivotArea outline="0" fieldPosition="0"/>
    </format>
    <format dxfId="703">
      <pivotArea outline="0" fieldPosition="0"/>
    </format>
    <format dxfId="702">
      <pivotArea outline="0" fieldPosition="0"/>
    </format>
    <format dxfId="701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700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699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698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697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696">
      <pivotArea dataOnly="0" labelOnly="1" outline="0" fieldPosition="0">
        <references count="1">
          <reference field="0" count="1">
            <x v="0"/>
          </reference>
        </references>
      </pivotArea>
    </format>
    <format dxfId="695">
      <pivotArea dataOnly="0" labelOnly="1" outline="0" fieldPosition="0">
        <references count="1">
          <reference field="0" count="1">
            <x v="1"/>
          </reference>
        </references>
      </pivotArea>
    </format>
    <format dxfId="694">
      <pivotArea dataOnly="0" labelOnly="1" outline="0" fieldPosition="0">
        <references count="1">
          <reference field="0" count="1">
            <x v="2"/>
          </reference>
        </references>
      </pivotArea>
    </format>
    <format dxfId="693">
      <pivotArea dataOnly="0" labelOnly="1" outline="0" fieldPosition="0">
        <references count="1">
          <reference field="0" count="1">
            <x v="4"/>
          </reference>
        </references>
      </pivotArea>
    </format>
    <format dxfId="692">
      <pivotArea dataOnly="0" labelOnly="1" outline="0" fieldPosition="0">
        <references count="1">
          <reference field="0" count="1">
            <x v="5"/>
          </reference>
        </references>
      </pivotArea>
    </format>
    <format dxfId="691">
      <pivotArea dataOnly="0" labelOnly="1" outline="0" fieldPosition="0">
        <references count="1">
          <reference field="0" count="1">
            <x v="6"/>
          </reference>
        </references>
      </pivotArea>
    </format>
    <format dxfId="690">
      <pivotArea dataOnly="0" labelOnly="1" outline="0" fieldPosition="0">
        <references count="1">
          <reference field="0" count="1">
            <x v="7"/>
          </reference>
        </references>
      </pivotArea>
    </format>
    <format dxfId="689">
      <pivotArea dataOnly="0" labelOnly="1" outline="0" fieldPosition="0">
        <references count="1">
          <reference field="0" count="4">
            <x v="3"/>
            <x v="4"/>
            <x v="5"/>
            <x v="6"/>
          </reference>
        </references>
      </pivotArea>
    </format>
    <format dxfId="688">
      <pivotArea dataOnly="0" labelOnly="1" outline="0" fieldPosition="0">
        <references count="1">
          <reference field="0" count="1">
            <x v="7"/>
          </reference>
        </references>
      </pivotArea>
    </format>
    <format dxfId="687">
      <pivotArea dataOnly="0" labelOnly="1" outline="0" fieldPosition="0">
        <references count="1">
          <reference field="0" count="1">
            <x v="8"/>
          </reference>
        </references>
      </pivotArea>
    </format>
    <format dxfId="686">
      <pivotArea dataOnly="0" labelOnly="1" outline="0" fieldPosition="0">
        <references count="1">
          <reference field="0" count="1">
            <x v="7"/>
          </reference>
        </references>
      </pivotArea>
    </format>
    <format dxfId="685">
      <pivotArea dataOnly="0" labelOnly="1" outline="0" fieldPosition="0">
        <references count="1">
          <reference field="0" count="0"/>
        </references>
      </pivotArea>
    </format>
    <format dxfId="684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683">
      <pivotArea outline="0" collapsedLevelsAreSubtotals="1" fieldPosition="0">
        <references count="1">
          <reference field="0" count="2" selected="0">
            <x v="11"/>
            <x v="12"/>
          </reference>
        </references>
      </pivotArea>
    </format>
    <format dxfId="682">
      <pivotArea type="topRight" dataOnly="0" labelOnly="1" outline="0" offset="K1:L1" fieldPosition="0"/>
    </format>
    <format dxfId="681">
      <pivotArea dataOnly="0" labelOnly="1" outline="0" fieldPosition="0">
        <references count="1">
          <reference field="0" count="2">
            <x v="11"/>
            <x v="12"/>
          </reference>
        </references>
      </pivotArea>
    </format>
    <format dxfId="680">
      <pivotArea outline="0" collapsedLevelsAreSubtotals="1" fieldPosition="0"/>
    </format>
    <format dxfId="679">
      <pivotArea outline="0" collapsedLevelsAreSubtotals="1" fieldPosition="0">
        <references count="1">
          <reference field="4294967294" count="1" selected="0">
            <x v="12"/>
          </reference>
        </references>
      </pivotArea>
    </format>
    <format dxfId="678">
      <pivotArea dataOnly="0" labelOnly="1" outline="0" fieldPosition="0">
        <references count="1">
          <reference field="0" count="7">
            <x v="8"/>
            <x v="9"/>
            <x v="10"/>
            <x v="11"/>
            <x v="12"/>
            <x v="13"/>
            <x v="14"/>
          </reference>
        </references>
      </pivotArea>
    </format>
    <format dxfId="677">
      <pivotArea dataOnly="0" labelOnly="1" outline="0" fieldPosition="0">
        <references count="1">
          <reference field="0" count="1">
            <x v="15"/>
          </reference>
        </references>
      </pivotArea>
    </format>
    <format dxfId="676">
      <pivotArea dataOnly="0" labelOnly="1" outline="0" fieldPosition="0">
        <references count="1">
          <reference field="0" count="1">
            <x v="16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Tabela dinâmica6" cacheId="26" dataOnRows="1" applyNumberFormats="0" applyBorderFormats="0" applyFontFormats="0" applyPatternFormats="0" applyAlignmentFormats="0" applyWidthHeightFormats="1" dataCaption="Meses" updatedVersion="3" minRefreshableVersion="3" showMultipleLabel="0" showMemberPropertyTips="0" useAutoFormatting="1" rowGrandTotals="0" colGrandTotals="0" itemPrintTitles="1" createdVersion="3" indent="0" compact="0" compactData="0" gridDropZones="1" chartFormat="1">
  <location ref="B230:S244" firstHeaderRow="1" firstDataRow="2" firstDataCol="1" rowPageCount="1" colPageCount="1"/>
  <pivotFields count="16">
    <pivotField axis="axisCol" compact="0" outline="0" subtotalTop="0" showAll="0" includeNewItemsInFilter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Page" compact="0" outline="0" subtotalTop="0" multipleItemSelectionAllowed="1" showAll="0" includeNewItemsInFilter="1" sortType="ascending" rankBy="0">
      <items count="15">
        <item x="0"/>
        <item x="2"/>
        <item x="4"/>
        <item x="5"/>
        <item x="3"/>
        <item x="13"/>
        <item x="8"/>
        <item x="7"/>
        <item x="6"/>
        <item x="12"/>
        <item x="1"/>
        <item x="10"/>
        <item x="9"/>
        <item x="11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0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colItems>
  <pageFields count="1">
    <pageField fld="1" hier="0"/>
  </pageFields>
  <dataFields count="13">
    <dataField name="Janeiro" fld="3" baseField="0" baseItem="0"/>
    <dataField name="Fevereiro" fld="4" baseField="0" baseItem="0"/>
    <dataField name="Março" fld="5" baseField="0" baseItem="0"/>
    <dataField name="Abril" fld="6" baseField="0" baseItem="0"/>
    <dataField name="Maio" fld="7" baseField="0" baseItem="0"/>
    <dataField name="Junho" fld="8" baseField="0" baseItem="0"/>
    <dataField name="Julho" fld="9" baseField="0" baseItem="0"/>
    <dataField name="Agosto" fld="10" baseField="0" baseItem="0"/>
    <dataField name="Setembro" fld="11" baseField="0" baseItem="0"/>
    <dataField name="Outubro" fld="12" baseField="0" baseItem="0"/>
    <dataField name="Novembro" fld="13" baseField="0" baseItem="0"/>
    <dataField name="Dezembro" fld="14" baseField="0" baseItem="0"/>
    <dataField name="Total do Ano" fld="15" baseField="0" baseItem="0"/>
  </dataFields>
  <formats count="51">
    <format dxfId="787">
      <pivotArea outline="0" fieldPosition="0"/>
    </format>
    <format dxfId="786">
      <pivotArea dataOnly="0" labelOnly="1" outline="0" fieldPosition="0">
        <references count="1">
          <reference field="0" count="1">
            <x v="0"/>
          </reference>
        </references>
      </pivotArea>
    </format>
    <format dxfId="785">
      <pivotArea dataOnly="0" labelOnly="1" outline="0" fieldPosition="0">
        <references count="1">
          <reference field="0" count="1">
            <x v="1"/>
          </reference>
        </references>
      </pivotArea>
    </format>
    <format dxfId="784">
      <pivotArea dataOnly="0" labelOnly="1" outline="0" fieldPosition="0">
        <references count="1">
          <reference field="0" count="1">
            <x v="2"/>
          </reference>
        </references>
      </pivotArea>
    </format>
    <format dxfId="78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8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8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780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779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778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777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776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775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774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773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772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771">
      <pivotArea dataOnly="0" outline="0" fieldPosition="0">
        <references count="1">
          <reference field="0" count="1">
            <x v="3"/>
          </reference>
        </references>
      </pivotArea>
    </format>
    <format dxfId="770">
      <pivotArea outline="0" fieldPosition="0">
        <references count="1">
          <reference field="0" count="1" selected="0">
            <x v="3"/>
          </reference>
        </references>
      </pivotArea>
    </format>
    <format dxfId="769">
      <pivotArea dataOnly="0" labelOnly="1" outline="0" fieldPosition="0">
        <references count="1">
          <reference field="0" count="1">
            <x v="4"/>
          </reference>
        </references>
      </pivotArea>
    </format>
    <format dxfId="768">
      <pivotArea dataOnly="0" labelOnly="1" outline="0" fieldPosition="0">
        <references count="1">
          <reference field="0" count="1">
            <x v="5"/>
          </reference>
        </references>
      </pivotArea>
    </format>
    <format dxfId="767">
      <pivotArea dataOnly="0" labelOnly="1" outline="0" fieldPosition="0">
        <references count="1">
          <reference field="0" count="1">
            <x v="6"/>
          </reference>
        </references>
      </pivotArea>
    </format>
    <format dxfId="766">
      <pivotArea dataOnly="0" labelOnly="1" outline="0" fieldPosition="0">
        <references count="1">
          <reference field="0" count="1">
            <x v="7"/>
          </reference>
        </references>
      </pivotArea>
    </format>
    <format dxfId="765">
      <pivotArea dataOnly="0" labelOnly="1" outline="0" fieldPosition="0">
        <references count="1">
          <reference field="0" count="5">
            <x v="3"/>
            <x v="4"/>
            <x v="5"/>
            <x v="6"/>
            <x v="7"/>
          </reference>
        </references>
      </pivotArea>
    </format>
    <format dxfId="764">
      <pivotArea dataOnly="0" labelOnly="1" outline="0" fieldPosition="0">
        <references count="1">
          <reference field="0" count="1">
            <x v="7"/>
          </reference>
        </references>
      </pivotArea>
    </format>
    <format>
      <pivotArea dataOnly="0" labelOnly="1" outline="0" fieldPosition="0">
        <references count="1">
          <reference field="0" count="0"/>
        </references>
      </pivotArea>
    </format>
    <format dxfId="763">
      <pivotArea outline="0" fieldPosition="0"/>
    </format>
    <format dxfId="762">
      <pivotArea outline="0" fieldPosition="0"/>
    </format>
    <format dxfId="761">
      <pivotArea outline="0" fieldPosition="0"/>
    </format>
    <format dxfId="760">
      <pivotArea outline="0" fieldPosition="0"/>
    </format>
    <format dxfId="759">
      <pivotArea type="topRight" dataOnly="0" labelOnly="1" outline="0" offset="H1:I1" fieldPosition="0"/>
    </format>
    <format dxfId="758">
      <pivotArea outline="0" fieldPosition="0"/>
    </format>
    <format dxfId="757">
      <pivotArea outline="0" fieldPosition="0"/>
    </format>
    <format dxfId="756">
      <pivotArea outline="0" fieldPosition="0"/>
    </format>
    <format dxfId="755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754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753">
      <pivotArea dataOnly="0" labelOnly="1" outline="0" fieldPosition="0">
        <references count="1">
          <reference field="0" count="5">
            <x v="8"/>
            <x v="9"/>
            <x v="10"/>
            <x v="11"/>
            <x v="12"/>
          </reference>
        </references>
      </pivotArea>
    </format>
    <format dxfId="752">
      <pivotArea dataOnly="0" labelOnly="1" outline="0" fieldPosition="0">
        <references count="1">
          <reference field="0" count="1">
            <x v="12"/>
          </reference>
        </references>
      </pivotArea>
    </format>
    <format dxfId="751">
      <pivotArea dataOnly="0" labelOnly="1" outline="0" fieldPosition="0">
        <references count="1">
          <reference field="0" count="1">
            <x v="12"/>
          </reference>
        </references>
      </pivotArea>
    </format>
    <format dxfId="750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749">
      <pivotArea dataOnly="0" labelOnly="1" outline="0" fieldPosition="0">
        <references count="1">
          <reference field="0" count="0"/>
        </references>
      </pivotArea>
    </format>
    <format dxfId="748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747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746">
      <pivotArea outline="0" collapsedLevelsAreSubtotals="1" fieldPosition="0">
        <references count="1">
          <reference field="0" count="2" selected="0">
            <x v="11"/>
            <x v="12"/>
          </reference>
        </references>
      </pivotArea>
    </format>
    <format dxfId="745">
      <pivotArea type="topRight" dataOnly="0" labelOnly="1" outline="0" offset="K1:L1" fieldPosition="0"/>
    </format>
    <format dxfId="744">
      <pivotArea dataOnly="0" labelOnly="1" outline="0" fieldPosition="0">
        <references count="1">
          <reference field="0" count="2">
            <x v="11"/>
            <x v="12"/>
          </reference>
        </references>
      </pivotArea>
    </format>
    <format dxfId="743">
      <pivotArea outline="0" collapsedLevelsAreSubtotals="1" fieldPosition="0"/>
    </format>
    <format dxfId="742">
      <pivotArea dataOnly="0" labelOnly="1" outline="0" fieldPosition="0">
        <references count="1">
          <reference field="0" count="7">
            <x v="8"/>
            <x v="9"/>
            <x v="10"/>
            <x v="11"/>
            <x v="12"/>
            <x v="13"/>
            <x v="14"/>
          </reference>
        </references>
      </pivotArea>
    </format>
    <format dxfId="741">
      <pivotArea dataOnly="0" labelOnly="1" outline="0" fieldPosition="0">
        <references count="1">
          <reference field="0" count="1">
            <x v="15"/>
          </reference>
        </references>
      </pivotArea>
    </format>
    <format dxfId="740">
      <pivotArea dataOnly="0" labelOnly="1" outline="0" fieldPosition="0">
        <references count="1">
          <reference field="0" count="1">
            <x v="16"/>
          </reference>
        </references>
      </pivotArea>
    </format>
    <format dxfId="739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738">
      <pivotArea outline="0" collapsedLevelsAreSubtotals="1" fieldPosition="0">
        <references count="1">
          <reference field="4294967294" count="1" selected="0">
            <x v="12"/>
          </reference>
        </references>
      </pivotArea>
    </format>
  </formats>
  <chartFormats count="1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</chartFormats>
  <pivotTableStyleInfo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Tabela dinâmica2" cacheId="32" dataOnRows="1" applyNumberFormats="0" applyBorderFormats="0" applyFontFormats="0" applyPatternFormats="0" applyAlignmentFormats="0" applyWidthHeightFormats="1" dataCaption="Meses" updatedVersion="3" minRefreshableVersion="3" showMultipleLabel="0" showMemberPropertyTips="0" useAutoFormatting="1" rowGrandTotals="0" colGrandTotals="0" itemPrintTitles="1" createdVersion="3" indent="0" compact="0" compactData="0" gridDropZones="1">
  <location ref="B66:S80" firstHeaderRow="1" firstDataRow="2" firstDataCol="1"/>
  <pivotFields count="16">
    <pivotField axis="axisCol" compact="0" outline="0" subtotalTop="0" showAll="0" includeNewItemsInFilter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3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0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colItems>
  <dataFields count="13">
    <dataField name="Janeiro" fld="3" baseField="0" baseItem="0"/>
    <dataField name="Fevereiro" fld="4" baseField="0" baseItem="0"/>
    <dataField name="Março" fld="5" baseField="0" baseItem="0"/>
    <dataField name="Abril" fld="6" baseField="0" baseItem="0"/>
    <dataField name="Maio" fld="7" baseField="0" baseItem="0"/>
    <dataField name="Junho" fld="8" baseField="0" baseItem="0"/>
    <dataField name="Julho" fld="9" baseField="0" baseItem="0"/>
    <dataField name="Agosto" fld="10" baseField="0" baseItem="0"/>
    <dataField name="Setembro" fld="11" baseField="0" baseItem="0"/>
    <dataField name="Outubro" fld="12" baseField="0" baseItem="0"/>
    <dataField name="Novembro" fld="13" baseField="0" baseItem="0"/>
    <dataField name="Dezembro" fld="14" baseField="0" baseItem="0"/>
    <dataField name="Total do Ano" fld="15" baseField="0" baseItem="0"/>
  </dataFields>
  <formats count="50">
    <format dxfId="836">
      <pivotArea dataOnly="0" labelOnly="1" outline="0" fieldPosition="0">
        <references count="1">
          <reference field="0" count="1">
            <x v="0"/>
          </reference>
        </references>
      </pivotArea>
    </format>
    <format dxfId="835">
      <pivotArea dataOnly="0" labelOnly="1" outline="0" fieldPosition="0">
        <references count="1">
          <reference field="0" count="1">
            <x v="1"/>
          </reference>
        </references>
      </pivotArea>
    </format>
    <format dxfId="834">
      <pivotArea dataOnly="0" labelOnly="1" outline="0" fieldPosition="0">
        <references count="1">
          <reference field="0" count="1">
            <x v="2"/>
          </reference>
        </references>
      </pivotArea>
    </format>
    <format dxfId="83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3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3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830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829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828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827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826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825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824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823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822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821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820">
      <pivotArea outline="0" fieldPosition="0">
        <references count="1">
          <reference field="4294967294" count="1" selected="0">
            <x v="12"/>
          </reference>
        </references>
      </pivotArea>
    </format>
    <format dxfId="819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818">
      <pivotArea dataOnly="0" outline="0" fieldPosition="0">
        <references count="1">
          <reference field="0" count="1">
            <x v="3"/>
          </reference>
        </references>
      </pivotArea>
    </format>
    <format dxfId="817">
      <pivotArea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format>
    <format dxfId="816">
      <pivotArea outline="0" fieldPosition="0">
        <references count="1">
          <reference field="0" count="1" selected="0">
            <x v="3"/>
          </reference>
        </references>
      </pivotArea>
    </format>
    <format dxfId="815">
      <pivotArea dataOnly="0" labelOnly="1" outline="0" fieldPosition="0">
        <references count="1">
          <reference field="0" count="1">
            <x v="4"/>
          </reference>
        </references>
      </pivotArea>
    </format>
    <format dxfId="814">
      <pivotArea dataOnly="0" labelOnly="1" outline="0" fieldPosition="0">
        <references count="1">
          <reference field="0" count="1">
            <x v="5"/>
          </reference>
        </references>
      </pivotArea>
    </format>
    <format dxfId="813">
      <pivotArea dataOnly="0" labelOnly="1" outline="0" fieldPosition="0">
        <references count="1">
          <reference field="0" count="1">
            <x v="6"/>
          </reference>
        </references>
      </pivotArea>
    </format>
    <format dxfId="812">
      <pivotArea dataOnly="0" labelOnly="1" outline="0" fieldPosition="0">
        <references count="1">
          <reference field="0" count="1">
            <x v="7"/>
          </reference>
        </references>
      </pivotArea>
    </format>
    <format dxfId="811">
      <pivotArea dataOnly="0" labelOnly="1" outline="0" fieldPosition="0">
        <references count="1">
          <reference field="0" count="5">
            <x v="3"/>
            <x v="4"/>
            <x v="5"/>
            <x v="6"/>
            <x v="7"/>
          </reference>
        </references>
      </pivotArea>
    </format>
    <format dxfId="810">
      <pivotArea dataOnly="0" labelOnly="1" outline="0" fieldPosition="0">
        <references count="1">
          <reference field="0" count="1">
            <x v="8"/>
          </reference>
        </references>
      </pivotArea>
    </format>
    <format dxfId="809">
      <pivotArea dataOnly="0" labelOnly="1" outline="0" fieldPosition="0">
        <references count="1">
          <reference field="0" count="1">
            <x v="7"/>
          </reference>
        </references>
      </pivotArea>
    </format>
    <format dxfId="808">
      <pivotArea dataOnly="0" labelOnly="1" outline="0" fieldPosition="0">
        <references count="1">
          <reference field="0" count="0"/>
        </references>
      </pivotArea>
    </format>
    <format dxfId="807">
      <pivotArea outline="0" fieldPosition="0"/>
    </format>
    <format dxfId="806">
      <pivotArea outline="0" fieldPosition="0">
        <references count="1">
          <reference field="4294967294" count="1" selected="0">
            <x v="12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805">
      <pivotArea outline="0" fieldPosition="0"/>
    </format>
    <format dxfId="804">
      <pivotArea outline="0" fieldPosition="0"/>
    </format>
    <format dxfId="803">
      <pivotArea outline="0" fieldPosition="0"/>
    </format>
    <format dxfId="802">
      <pivotArea outline="0" fieldPosition="0"/>
    </format>
    <format dxfId="801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800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799">
      <pivotArea outline="0" collapsedLevelsAreSubtotals="1" fieldPosition="0"/>
    </format>
    <format dxfId="798">
      <pivotArea outline="0" collapsedLevelsAreSubtotals="1" fieldPosition="0"/>
    </format>
    <format dxfId="797">
      <pivotArea outline="0" collapsedLevelsAreSubtotals="1" fieldPosition="0">
        <references count="1">
          <reference field="0" count="2" selected="0">
            <x v="11"/>
            <x v="12"/>
          </reference>
        </references>
      </pivotArea>
    </format>
    <format dxfId="796">
      <pivotArea type="topRight" dataOnly="0" labelOnly="1" outline="0" offset="K1:L1" fieldPosition="0"/>
    </format>
    <format dxfId="795">
      <pivotArea dataOnly="0" labelOnly="1" outline="0" fieldPosition="0">
        <references count="1">
          <reference field="0" count="2">
            <x v="11"/>
            <x v="12"/>
          </reference>
        </references>
      </pivotArea>
    </format>
    <format dxfId="794">
      <pivotArea outline="0" collapsedLevelsAreSubtotals="1" fieldPosition="0">
        <references count="1">
          <reference field="4294967294" count="1" selected="0">
            <x v="12"/>
          </reference>
        </references>
      </pivotArea>
    </format>
    <format dxfId="793">
      <pivotArea dataOnly="0" labelOnly="1" outline="0" fieldPosition="0">
        <references count="1">
          <reference field="0" count="7">
            <x v="8"/>
            <x v="9"/>
            <x v="10"/>
            <x v="11"/>
            <x v="12"/>
            <x v="13"/>
            <x v="14"/>
          </reference>
        </references>
      </pivotArea>
    </format>
    <format dxfId="792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791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790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789">
      <pivotArea dataOnly="0" labelOnly="1" outline="0" fieldPosition="0">
        <references count="1">
          <reference field="0" count="1">
            <x v="15"/>
          </reference>
        </references>
      </pivotArea>
    </format>
    <format dxfId="788">
      <pivotArea dataOnly="0" labelOnly="1" outline="0" fieldPosition="0">
        <references count="1">
          <reference field="0" count="1">
            <x v="16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Tabela dinâmica7" cacheId="24" dataOnRows="1" applyNumberFormats="0" applyBorderFormats="0" applyFontFormats="0" applyPatternFormats="0" applyAlignmentFormats="0" applyWidthHeightFormats="1" dataCaption="Dados" updatedVersion="3" minRefreshableVersion="3" showMultipleLabel="0" showMemberPropertyTips="0" useAutoFormatting="1" rowGrandTotals="0" colGrandTotals="0" itemPrintTitles="1" createdVersion="3" indent="0" compact="0" compactData="0" gridDropZones="1">
  <location ref="B265:S279" firstHeaderRow="1" firstDataRow="2" firstDataCol="1" rowPageCount="1" colPageCount="1"/>
  <pivotFields count="17">
    <pivotField axis="axisCol" compact="0" outline="0" subtotalTop="0" showAll="0" includeNewItemsInFilter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Page" compact="0" outline="0" subtotalTop="0" multipleItemSelectionAllowed="1" showAll="0" includeNewItemsInFilter="1" sortType="ascending" rankBy="0">
      <items count="17">
        <item x="15"/>
        <item x="14"/>
        <item x="13"/>
        <item x="8"/>
        <item x="1"/>
        <item x="0"/>
        <item x="6"/>
        <item x="11"/>
        <item x="9"/>
        <item x="2"/>
        <item x="3"/>
        <item x="12"/>
        <item x="7"/>
        <item x="4"/>
        <item x="5"/>
        <item x="10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0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colItems>
  <pageFields count="1">
    <pageField fld="1" hier="0"/>
  </pageFields>
  <dataFields count="13">
    <dataField name="Janeiro" fld="4" baseField="0" baseItem="0"/>
    <dataField name="Fevereiro" fld="5" baseField="0" baseItem="0"/>
    <dataField name="Março" fld="6" baseField="0" baseItem="0"/>
    <dataField name="Abril" fld="7" baseField="0" baseItem="0"/>
    <dataField name="Maio" fld="8" baseField="0" baseItem="0"/>
    <dataField name="Junho" fld="9" baseField="0" baseItem="0"/>
    <dataField name="Julho" fld="10" baseField="0" baseItem="0"/>
    <dataField name="Agosto" fld="11" baseField="0" baseItem="0"/>
    <dataField name="Setembro" fld="12" baseField="0" baseItem="0"/>
    <dataField name="Outubro" fld="13" baseField="0" baseItem="0"/>
    <dataField name="Novembro" fld="14" baseField="0" baseItem="0"/>
    <dataField name="Dezembro" fld="15" baseField="0" baseItem="0"/>
    <dataField name="Total do Ano" fld="16" baseField="0" baseItem="0"/>
  </dataFields>
  <formats count="49">
    <format dxfId="885">
      <pivotArea outline="0" fieldPosition="0"/>
    </format>
    <format dxfId="88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8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8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88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880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879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87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87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876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875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874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873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872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871">
      <pivotArea dataOnly="0" labelOnly="1" outline="0" fieldPosition="0">
        <references count="1">
          <reference field="0" count="1">
            <x v="0"/>
          </reference>
        </references>
      </pivotArea>
    </format>
    <format dxfId="870">
      <pivotArea dataOnly="0" labelOnly="1" outline="0" fieldPosition="0">
        <references count="1">
          <reference field="0" count="1">
            <x v="1"/>
          </reference>
        </references>
      </pivotArea>
    </format>
    <format dxfId="869">
      <pivotArea dataOnly="0" labelOnly="1" outline="0" fieldPosition="0">
        <references count="1">
          <reference field="0" count="1">
            <x v="2"/>
          </reference>
        </references>
      </pivotArea>
    </format>
    <format dxfId="868">
      <pivotArea outline="0" fieldPosition="0">
        <references count="1">
          <reference field="4294967294" count="1" selected="0">
            <x v="12"/>
          </reference>
        </references>
      </pivotArea>
    </format>
    <format dxfId="867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866">
      <pivotArea dataOnly="0" outline="0" fieldPosition="0">
        <references count="1">
          <reference field="0" count="1">
            <x v="3"/>
          </reference>
        </references>
      </pivotArea>
    </format>
    <format dxfId="865">
      <pivotArea outline="0" fieldPosition="0">
        <references count="1">
          <reference field="0" count="1" selected="0">
            <x v="3"/>
          </reference>
        </references>
      </pivotArea>
    </format>
    <format dxfId="864">
      <pivotArea dataOnly="0" labelOnly="1" outline="0" fieldPosition="0">
        <references count="1">
          <reference field="0" count="1">
            <x v="4"/>
          </reference>
        </references>
      </pivotArea>
    </format>
    <format dxfId="863">
      <pivotArea dataOnly="0" labelOnly="1" outline="0" fieldPosition="0">
        <references count="1">
          <reference field="0" count="1">
            <x v="5"/>
          </reference>
        </references>
      </pivotArea>
    </format>
    <format dxfId="862">
      <pivotArea dataOnly="0" labelOnly="1" outline="0" fieldPosition="0">
        <references count="1">
          <reference field="0" count="1">
            <x v="6"/>
          </reference>
        </references>
      </pivotArea>
    </format>
    <format dxfId="861">
      <pivotArea dataOnly="0" labelOnly="1" outline="0" fieldPosition="0">
        <references count="1">
          <reference field="0" count="1">
            <x v="7"/>
          </reference>
        </references>
      </pivotArea>
    </format>
    <format dxfId="860">
      <pivotArea dataOnly="0" labelOnly="1" outline="0" fieldPosition="0">
        <references count="1">
          <reference field="0" count="5">
            <x v="3"/>
            <x v="4"/>
            <x v="5"/>
            <x v="6"/>
            <x v="7"/>
          </reference>
        </references>
      </pivotArea>
    </format>
    <format dxfId="859">
      <pivotArea dataOnly="0" labelOnly="1" outline="0" fieldPosition="0">
        <references count="1">
          <reference field="0" count="1">
            <x v="8"/>
          </reference>
        </references>
      </pivotArea>
    </format>
    <format dxfId="858">
      <pivotArea dataOnly="0" labelOnly="1" outline="0" fieldPosition="0">
        <references count="1">
          <reference field="0" count="1">
            <x v="7"/>
          </reference>
        </references>
      </pivotArea>
    </format>
    <format dxfId="857">
      <pivotArea outline="0" fieldPosition="0">
        <references count="1">
          <reference field="4294967294" count="1" selected="0">
            <x v="12"/>
          </reference>
        </references>
      </pivotArea>
    </format>
    <format dxfId="856">
      <pivotArea outline="0" fieldPosition="0"/>
    </format>
    <format dxfId="855">
      <pivotArea outline="0" fieldPosition="0"/>
    </format>
    <format dxfId="854">
      <pivotArea outline="0" fieldPosition="0"/>
    </format>
    <format dxfId="853">
      <pivotArea outline="0" fieldPosition="0"/>
    </format>
    <format dxfId="852">
      <pivotArea outline="0" fieldPosition="0"/>
    </format>
    <format dxfId="851">
      <pivotArea outline="0" fieldPosition="0"/>
    </format>
    <format dxfId="850">
      <pivotArea outline="0" fieldPosition="0"/>
    </format>
    <format dxfId="849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848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847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846">
      <pivotArea dataOnly="0" labelOnly="1" outline="0" fieldPosition="0">
        <references count="1">
          <reference field="0" count="0"/>
        </references>
      </pivotArea>
    </format>
    <format dxfId="845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844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843">
      <pivotArea outline="0" collapsedLevelsAreSubtotals="1" fieldPosition="0">
        <references count="1">
          <reference field="0" count="2" selected="0">
            <x v="11"/>
            <x v="12"/>
          </reference>
        </references>
      </pivotArea>
    </format>
    <format dxfId="842">
      <pivotArea type="topRight" dataOnly="0" labelOnly="1" outline="0" offset="G1:N1" fieldPosition="0"/>
    </format>
    <format dxfId="841">
      <pivotArea dataOnly="0" labelOnly="1" outline="0" fieldPosition="0">
        <references count="1">
          <reference field="0" count="8"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840">
      <pivotArea outline="0" collapsedLevelsAreSubtotals="1" fieldPosition="0"/>
    </format>
    <format dxfId="839">
      <pivotArea outline="0" collapsedLevelsAreSubtotals="1" fieldPosition="0">
        <references count="1">
          <reference field="4294967294" count="1" selected="0">
            <x v="12"/>
          </reference>
        </references>
      </pivotArea>
    </format>
    <format dxfId="838">
      <pivotArea dataOnly="0" labelOnly="1" outline="0" fieldPosition="0">
        <references count="1">
          <reference field="0" count="1">
            <x v="15"/>
          </reference>
        </references>
      </pivotArea>
    </format>
    <format dxfId="837">
      <pivotArea dataOnly="0" labelOnly="1" outline="0" fieldPosition="0">
        <references count="1">
          <reference field="0" count="1">
            <x v="16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Tabela dinâmica1" cacheId="34" dataOnRows="1" applyNumberFormats="0" applyBorderFormats="0" applyFontFormats="0" applyPatternFormats="0" applyAlignmentFormats="0" applyWidthHeightFormats="1" dataCaption="Meses" updatedVersion="3" minRefreshableVersion="3" showMultipleLabel="0" showMemberPropertyTips="0" useAutoFormatting="1" rowGrandTotals="0" colGrandTotals="0" itemPrintTitles="1" createdVersion="3" indent="0" compact="0" compactData="0" gridDropZones="1">
  <location ref="B35:S49" firstHeaderRow="1" firstDataRow="2" firstDataCol="1"/>
  <pivotFields count="17">
    <pivotField axis="axisCol" compact="0" outline="0" subtotalTop="0" showAll="0" includeNewItemsInFilter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numFmtId="165" outline="0" subtotalTop="0" showAll="0" includeNewItemsInFilter="1"/>
    <pivotField dataField="1" compact="0" numFmtId="165" outline="0" subtotalTop="0" showAll="0" includeNewItemsInFilter="1"/>
    <pivotField dataField="1" compact="0" numFmtId="165" outline="0" subtotalTop="0" showAll="0" includeNewItemsInFilter="1"/>
    <pivotField dataField="1" compact="0" numFmtId="165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3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0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colItems>
  <dataFields count="13">
    <dataField name="Janeiro" fld="4" baseField="0" baseItem="0"/>
    <dataField name="Fevereiro" fld="5" baseField="0" baseItem="0"/>
    <dataField name="Março" fld="6" baseField="0" baseItem="0"/>
    <dataField name="Abril" fld="7" baseField="0" baseItem="0"/>
    <dataField name="Maio" fld="8" baseField="0" baseItem="0"/>
    <dataField name="Junho" fld="9" baseField="0" baseItem="0"/>
    <dataField name="Julho" fld="10" baseField="0" baseItem="0"/>
    <dataField name="Agosto" fld="11" baseField="0" baseItem="0"/>
    <dataField name="Setembro" fld="12" baseField="0" baseItem="0"/>
    <dataField name="Outubro" fld="13" baseField="0" baseItem="0"/>
    <dataField name="Novembro" fld="14" baseField="0" baseItem="0"/>
    <dataField name="Dezembro" fld="15" baseField="0" baseItem="0"/>
    <dataField name="Total do Ano" fld="16" baseField="0" baseItem="0"/>
  </dataFields>
  <formats count="69">
    <format dxfId="953">
      <pivotArea outline="0" fieldPosition="0"/>
    </format>
    <format dxfId="952">
      <pivotArea dataOnly="0" labelOnly="1" outline="0" fieldPosition="0">
        <references count="1">
          <reference field="0" count="1">
            <x v="0"/>
          </reference>
        </references>
      </pivotArea>
    </format>
    <format dxfId="951">
      <pivotArea dataOnly="0" labelOnly="1" outline="0" fieldPosition="0">
        <references count="1">
          <reference field="0" count="1">
            <x v="1"/>
          </reference>
        </references>
      </pivotArea>
    </format>
    <format dxfId="950">
      <pivotArea dataOnly="0" labelOnly="1" outline="0" fieldPosition="0">
        <references count="1">
          <reference field="0" count="1">
            <x v="2"/>
          </reference>
        </references>
      </pivotArea>
    </format>
    <format dxfId="94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4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4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94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945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94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943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942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941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940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939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938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937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936">
      <pivotArea outline="0" fieldPosition="0">
        <references count="1">
          <reference field="4294967294" count="1" selected="0">
            <x v="12"/>
          </reference>
        </references>
      </pivotArea>
    </format>
    <format dxfId="935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934">
      <pivotArea dataOnly="0" outline="0" fieldPosition="0">
        <references count="1">
          <reference field="0" count="1">
            <x v="3"/>
          </reference>
        </references>
      </pivotArea>
    </format>
    <format dxfId="933">
      <pivotArea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format>
    <format dxfId="932">
      <pivotArea outline="0" fieldPosition="0">
        <references count="1">
          <reference field="0" count="1" selected="0">
            <x v="3"/>
          </reference>
        </references>
      </pivotArea>
    </format>
    <format dxfId="931">
      <pivotArea outline="0" fieldPosition="0">
        <references count="1">
          <reference field="0" count="1" selected="0">
            <x v="3"/>
          </reference>
        </references>
      </pivotArea>
    </format>
    <format dxfId="930">
      <pivotArea dataOnly="0" labelOnly="1" outline="0" fieldPosition="0">
        <references count="1">
          <reference field="0" count="1">
            <x v="4"/>
          </reference>
        </references>
      </pivotArea>
    </format>
    <format dxfId="929">
      <pivotArea dataOnly="0" labelOnly="1" outline="0" fieldPosition="0">
        <references count="1">
          <reference field="0" count="1">
            <x v="5"/>
          </reference>
        </references>
      </pivotArea>
    </format>
    <format dxfId="928">
      <pivotArea dataOnly="0" labelOnly="1" outline="0" fieldPosition="0">
        <references count="1">
          <reference field="0" count="1">
            <x v="6"/>
          </reference>
        </references>
      </pivotArea>
    </format>
    <format dxfId="927">
      <pivotArea dataOnly="0" labelOnly="1" outline="0" fieldPosition="0">
        <references count="1">
          <reference field="0" count="1">
            <x v="7"/>
          </reference>
        </references>
      </pivotArea>
    </format>
    <format dxfId="926">
      <pivotArea dataOnly="0" labelOnly="1" outline="0" fieldPosition="0">
        <references count="1">
          <reference field="0" count="5">
            <x v="3"/>
            <x v="4"/>
            <x v="5"/>
            <x v="6"/>
            <x v="7"/>
          </reference>
        </references>
      </pivotArea>
    </format>
    <format dxfId="925">
      <pivotArea outline="0" fieldPosition="0">
        <references count="1">
          <reference field="0" count="1" selected="0">
            <x v="7"/>
          </reference>
        </references>
      </pivotArea>
    </format>
    <format dxfId="924">
      <pivotArea dataOnly="0" labelOnly="1" outline="0" fieldPosition="0">
        <references count="1">
          <reference field="0" count="1">
            <x v="7"/>
          </reference>
        </references>
      </pivotArea>
    </format>
    <format dxfId="923">
      <pivotArea dataOnly="0" labelOnly="1" outline="0" fieldPosition="0">
        <references count="1">
          <reference field="0" count="1">
            <x v="8"/>
          </reference>
        </references>
      </pivotArea>
    </format>
    <format dxfId="922">
      <pivotArea dataOnly="0" labelOnly="1" outline="0" fieldPosition="0">
        <references count="1">
          <reference field="0" count="1">
            <x v="7"/>
          </reference>
        </references>
      </pivotArea>
    </format>
    <format dxfId="921">
      <pivotArea outline="0" fieldPosition="0">
        <references count="2">
          <reference field="4294967294" count="1" selected="0">
            <x v="2"/>
          </reference>
          <reference field="0" count="1" selected="0">
            <x v="9"/>
          </reference>
        </references>
      </pivotArea>
    </format>
    <format dxfId="920">
      <pivotArea outline="0" fieldPosition="0"/>
    </format>
    <format dxfId="919">
      <pivotArea dataOnly="0" labelOnly="1" outline="0" fieldPosition="0">
        <references count="1">
          <reference field="0" count="0"/>
        </references>
      </pivotArea>
    </format>
    <format dxfId="918">
      <pivotArea outline="0" fieldPosition="0">
        <references count="1">
          <reference field="4294967294" count="1" selected="0">
            <x v="12"/>
          </reference>
        </references>
      </pivotArea>
    </format>
    <format dxfId="917">
      <pivotArea outline="0" fieldPosition="0"/>
    </format>
    <format dxfId="916">
      <pivotArea outline="0" fieldPosition="0">
        <references count="1">
          <reference field="4294967294" count="1" selected="0">
            <x v="12"/>
          </reference>
        </references>
      </pivotArea>
    </format>
    <format dxfId="915">
      <pivotArea outline="0" fieldPosition="0"/>
    </format>
    <format>
      <pivotArea dataOnly="0" labelOnly="1" outline="0" fieldPosition="0">
        <references count="1">
          <reference field="0" count="0"/>
        </references>
      </pivotArea>
    </format>
    <format dxfId="914">
      <pivotArea dataOnly="0" labelOnly="1" outline="0" fieldPosition="0">
        <references count="1">
          <reference field="0" count="3">
            <x v="8"/>
            <x v="9"/>
            <x v="10"/>
          </reference>
        </references>
      </pivotArea>
    </format>
    <format dxfId="913">
      <pivotArea dataOnly="0" labelOnly="1" outline="0" fieldPosition="0">
        <references count="1">
          <reference field="0" count="1">
            <x v="7"/>
          </reference>
        </references>
      </pivotArea>
    </format>
    <format dxfId="912">
      <pivotArea dataOnly="0" labelOnly="1" outline="0" fieldPosition="0">
        <references count="1">
          <reference field="0" count="2">
            <x v="8"/>
            <x v="9"/>
          </reference>
        </references>
      </pivotArea>
    </format>
    <format dxfId="911">
      <pivotArea outline="0" fieldPosition="0"/>
    </format>
    <format dxfId="910">
      <pivotArea outline="0" fieldPosition="0"/>
    </format>
    <format dxfId="909">
      <pivotArea outline="0" fieldPosition="0">
        <references count="1">
          <reference field="0" count="1" selected="0">
            <x v="0"/>
          </reference>
        </references>
      </pivotArea>
    </format>
    <format dxfId="908">
      <pivotArea outline="0" fieldPosition="0">
        <references count="1">
          <reference field="0" count="1" selected="0">
            <x v="1"/>
          </reference>
        </references>
      </pivotArea>
    </format>
    <format dxfId="907">
      <pivotArea outline="0" fieldPosition="0">
        <references count="1">
          <reference field="0" count="1" selected="0">
            <x v="2"/>
          </reference>
        </references>
      </pivotArea>
    </format>
    <format dxfId="906">
      <pivotArea outline="0" fieldPosition="0">
        <references count="1">
          <reference field="0" count="1" selected="0">
            <x v="3"/>
          </reference>
        </references>
      </pivotArea>
    </format>
    <format dxfId="905">
      <pivotArea outline="0" fieldPosition="0">
        <references count="1">
          <reference field="0" count="1" selected="0">
            <x v="4"/>
          </reference>
        </references>
      </pivotArea>
    </format>
    <format dxfId="904">
      <pivotArea outline="0" fieldPosition="0">
        <references count="1">
          <reference field="0" count="1" selected="0">
            <x v="5"/>
          </reference>
        </references>
      </pivotArea>
    </format>
    <format dxfId="903">
      <pivotArea outline="0" fieldPosition="0">
        <references count="2">
          <reference field="4294967294" count="4" selected="0">
            <x v="9"/>
            <x v="10"/>
            <x v="11"/>
            <x v="12"/>
          </reference>
          <reference field="0" count="1" selected="0">
            <x v="9"/>
          </reference>
        </references>
      </pivotArea>
    </format>
    <format dxfId="902">
      <pivotArea outline="0" fieldPosition="0">
        <references count="2">
          <reference field="4294967294" count="1" selected="0">
            <x v="12"/>
          </reference>
          <reference field="0" count="1" selected="0">
            <x v="8"/>
          </reference>
        </references>
      </pivotArea>
    </format>
    <format dxfId="901">
      <pivotArea outline="0" fieldPosition="0">
        <references count="1">
          <reference field="0" count="1" selected="0">
            <x v="10"/>
          </reference>
        </references>
      </pivotArea>
    </format>
    <format dxfId="900">
      <pivotArea type="topRight" dataOnly="0" labelOnly="1" outline="0" offset="L1" fieldPosition="0"/>
    </format>
    <format dxfId="899">
      <pivotArea outline="0" collapsedLevelsAreSubtotals="1" fieldPosition="0">
        <references count="1">
          <reference field="0" count="2" selected="0">
            <x v="11"/>
            <x v="12"/>
          </reference>
        </references>
      </pivotArea>
    </format>
    <format dxfId="898">
      <pivotArea type="topRight" dataOnly="0" labelOnly="1" outline="0" offset="K1:L1" fieldPosition="0"/>
    </format>
    <format dxfId="897">
      <pivotArea dataOnly="0" labelOnly="1" outline="0" fieldPosition="0">
        <references count="1">
          <reference field="0" count="2">
            <x v="11"/>
            <x v="12"/>
          </reference>
        </references>
      </pivotArea>
    </format>
    <format dxfId="896">
      <pivotArea outline="0" collapsedLevelsAreSubtotals="1" fieldPosition="0"/>
    </format>
    <format dxfId="895">
      <pivotArea dataOnly="0" labelOnly="1" outline="0" fieldPosition="0">
        <references count="1">
          <reference field="0" count="7">
            <x v="8"/>
            <x v="9"/>
            <x v="10"/>
            <x v="11"/>
            <x v="12"/>
            <x v="13"/>
            <x v="14"/>
          </reference>
        </references>
      </pivotArea>
    </format>
    <format dxfId="894">
      <pivotArea dataOnly="0" labelOnly="1" outline="0" fieldPosition="0">
        <references count="1">
          <reference field="0" count="0"/>
        </references>
      </pivotArea>
    </format>
    <format dxfId="893">
      <pivotArea dataOnly="0" labelOnly="1" outline="0" fieldPosition="0">
        <references count="1">
          <reference field="0" count="1">
            <x v="15"/>
          </reference>
        </references>
      </pivotArea>
    </format>
    <format dxfId="892">
      <pivotArea outline="0" collapsedLevelsAreSubtotals="1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891">
      <pivotArea outline="0" collapsedLevelsAreSubtotals="1" fieldPosition="0"/>
    </format>
    <format dxfId="890">
      <pivotArea dataOnly="0" labelOnly="1" outline="0" fieldPosition="0">
        <references count="1">
          <reference field="0" count="0"/>
        </references>
      </pivotArea>
    </format>
    <format dxfId="889">
      <pivotArea outline="0" collapsedLevelsAreSubtotals="1" fieldPosition="0"/>
    </format>
    <format dxfId="888">
      <pivotArea outline="0" collapsedLevelsAreSubtotals="1" fieldPosition="0">
        <references count="1">
          <reference field="4294967294" count="1" selected="0">
            <x v="12"/>
          </reference>
        </references>
      </pivotArea>
    </format>
    <format dxfId="887">
      <pivotArea outline="0" collapsedLevelsAreSubtotals="1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886">
      <pivotArea dataOnly="0" labelOnly="1" outline="0" fieldPosition="0">
        <references count="1">
          <reference field="0" count="1">
            <x v="16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Tabela dinâmica3" cacheId="30" dataOnRows="1" applyNumberFormats="0" applyBorderFormats="0" applyFontFormats="0" applyPatternFormats="0" applyAlignmentFormats="0" applyWidthHeightFormats="1" dataCaption="Meses" updatedVersion="3" minRefreshableVersion="3" showMultipleLabel="0" showMemberPropertyTips="0" useAutoFormatting="1" rowGrandTotals="0" colGrandTotals="0" itemPrintTitles="1" createdVersion="3" indent="0" compact="0" compactData="0" gridDropZones="1">
  <location ref="B130:S144" firstHeaderRow="1" firstDataRow="2" firstDataCol="1"/>
  <pivotFields count="17">
    <pivotField axis="axisCol" compact="0" outline="0" subtotalTop="0" showAll="0" includeNewItemsInFilter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0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colItems>
  <dataFields count="13">
    <dataField name="Janeiro" fld="4" baseField="0" baseItem="0"/>
    <dataField name="Fevereiro" fld="5" baseField="0" baseItem="0"/>
    <dataField name="Março" fld="6" baseField="0" baseItem="0"/>
    <dataField name="Abril" fld="7" baseField="0" baseItem="0"/>
    <dataField name="Maio" fld="8" baseField="0" baseItem="0"/>
    <dataField name="Junho" fld="9" baseField="0" baseItem="0"/>
    <dataField name="Julho" fld="10" baseField="0" baseItem="0"/>
    <dataField name="Agosto" fld="11" baseField="0" baseItem="0"/>
    <dataField name="Setembro" fld="12" baseField="0" baseItem="0"/>
    <dataField name="Outubro" fld="13" baseField="0" baseItem="0"/>
    <dataField name="Novembro" fld="14" baseField="0" baseItem="0"/>
    <dataField name="Dezembro" fld="15" baseField="0" baseItem="0"/>
    <dataField name="Total do Ano" fld="16" baseField="0" baseItem="0"/>
  </dataFields>
  <formats count="53">
    <format dxfId="1005">
      <pivotArea outline="0" fieldPosition="0">
        <references count="1">
          <reference field="4294967294" count="1" selected="0">
            <x v="12"/>
          </reference>
        </references>
      </pivotArea>
    </format>
    <format dxfId="1004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00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0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0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000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999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998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997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996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995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994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993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992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991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990">
      <pivotArea dataOnly="0" labelOnly="1" outline="0" fieldPosition="0">
        <references count="1">
          <reference field="0" count="1">
            <x v="0"/>
          </reference>
        </references>
      </pivotArea>
    </format>
    <format dxfId="989">
      <pivotArea dataOnly="0" labelOnly="1" outline="0" fieldPosition="0">
        <references count="1">
          <reference field="0" count="1">
            <x v="1"/>
          </reference>
        </references>
      </pivotArea>
    </format>
    <format dxfId="988">
      <pivotArea dataOnly="0" labelOnly="1" outline="0" fieldPosition="0">
        <references count="1">
          <reference field="0" count="1">
            <x v="2"/>
          </reference>
        </references>
      </pivotArea>
    </format>
    <format dxfId="987">
      <pivotArea dataOnly="0" outline="0" fieldPosition="0">
        <references count="1">
          <reference field="0" count="1">
            <x v="3"/>
          </reference>
        </references>
      </pivotArea>
    </format>
    <format dxfId="986">
      <pivotArea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format>
    <format dxfId="985">
      <pivotArea outline="0" fieldPosition="0">
        <references count="1">
          <reference field="0" count="1" selected="0">
            <x v="3"/>
          </reference>
        </references>
      </pivotArea>
    </format>
    <format dxfId="984">
      <pivotArea outline="0" fieldPosition="0">
        <references count="1">
          <reference field="0" count="1" selected="0">
            <x v="3"/>
          </reference>
        </references>
      </pivotArea>
    </format>
    <format dxfId="983">
      <pivotArea dataOnly="0" labelOnly="1" outline="0" fieldPosition="0">
        <references count="1">
          <reference field="0" count="1">
            <x v="4"/>
          </reference>
        </references>
      </pivotArea>
    </format>
    <format dxfId="982">
      <pivotArea dataOnly="0" labelOnly="1" outline="0" fieldPosition="0">
        <references count="1">
          <reference field="0" count="1">
            <x v="5"/>
          </reference>
        </references>
      </pivotArea>
    </format>
    <format dxfId="981">
      <pivotArea dataOnly="0" labelOnly="1" outline="0" fieldPosition="0">
        <references count="1">
          <reference field="0" count="1">
            <x v="6"/>
          </reference>
        </references>
      </pivotArea>
    </format>
    <format dxfId="980">
      <pivotArea dataOnly="0" labelOnly="1" outline="0" fieldPosition="0">
        <references count="1">
          <reference field="0" count="1">
            <x v="7"/>
          </reference>
        </references>
      </pivotArea>
    </format>
    <format dxfId="979">
      <pivotArea dataOnly="0" labelOnly="1" outline="0" fieldPosition="0">
        <references count="1">
          <reference field="0" count="5">
            <x v="3"/>
            <x v="4"/>
            <x v="5"/>
            <x v="6"/>
            <x v="7"/>
          </reference>
        </references>
      </pivotArea>
    </format>
    <format dxfId="978">
      <pivotArea dataOnly="0" labelOnly="1" outline="0" fieldPosition="0">
        <references count="1">
          <reference field="0" count="1">
            <x v="7"/>
          </reference>
        </references>
      </pivotArea>
    </format>
    <format dxfId="977">
      <pivotArea outline="0" fieldPosition="0">
        <references count="1">
          <reference field="4294967294" count="1" selected="0">
            <x v="12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976">
      <pivotArea outline="0" fieldPosition="0"/>
    </format>
    <format dxfId="975">
      <pivotArea outline="0" fieldPosition="0"/>
    </format>
    <format dxfId="974">
      <pivotArea outline="0" fieldPosition="0">
        <references count="2">
          <reference field="4294967294" count="1" selected="0">
            <x v="0"/>
          </reference>
          <reference field="0" count="3" selected="0">
            <x v="8"/>
            <x v="9"/>
            <x v="10"/>
          </reference>
        </references>
      </pivotArea>
    </format>
    <format dxfId="973">
      <pivotArea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format>
    <format dxfId="972">
      <pivotArea outline="0" fieldPosition="0">
        <references count="2">
          <reference field="4294967294" count="1" selected="0">
            <x v="0"/>
          </reference>
          <reference field="0" count="3" selected="0">
            <x v="8"/>
            <x v="9"/>
            <x v="10"/>
          </reference>
        </references>
      </pivotArea>
    </format>
    <format dxfId="971">
      <pivotArea outline="0" fieldPosition="0"/>
    </format>
    <format dxfId="970">
      <pivotArea outline="0" fieldPosition="0"/>
    </format>
    <format dxfId="969">
      <pivotArea outline="0" fieldPosition="0"/>
    </format>
    <format dxfId="968">
      <pivotArea outline="0" fieldPosition="0"/>
    </format>
    <format dxfId="967">
      <pivotArea outline="0" fieldPosition="0"/>
    </format>
    <format dxfId="966">
      <pivotArea dataOnly="0" labelOnly="1" outline="0" fieldPosition="0">
        <references count="1">
          <reference field="0" count="0"/>
        </references>
      </pivotArea>
    </format>
    <format dxfId="965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964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963">
      <pivotArea outline="0" collapsedLevelsAreSubtotals="1" fieldPosition="0"/>
    </format>
    <format dxfId="962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961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960">
      <pivotArea outline="0" collapsedLevelsAreSubtotals="1" fieldPosition="0">
        <references count="1">
          <reference field="0" count="2" selected="0">
            <x v="11"/>
            <x v="12"/>
          </reference>
        </references>
      </pivotArea>
    </format>
    <format dxfId="959">
      <pivotArea type="topRight" dataOnly="0" labelOnly="1" outline="0" offset="K1:L1" fieldPosition="0"/>
    </format>
    <format dxfId="958">
      <pivotArea dataOnly="0" labelOnly="1" outline="0" fieldPosition="0">
        <references count="1">
          <reference field="0" count="2">
            <x v="11"/>
            <x v="12"/>
          </reference>
        </references>
      </pivotArea>
    </format>
    <format dxfId="957">
      <pivotArea outline="0" collapsedLevelsAreSubtotals="1" fieldPosition="0">
        <references count="1">
          <reference field="4294967294" count="1" selected="0">
            <x v="12"/>
          </reference>
        </references>
      </pivotArea>
    </format>
    <format dxfId="956">
      <pivotArea dataOnly="0" labelOnly="1" outline="0" fieldPosition="0">
        <references count="1">
          <reference field="0" count="7">
            <x v="8"/>
            <x v="9"/>
            <x v="10"/>
            <x v="11"/>
            <x v="12"/>
            <x v="13"/>
            <x v="14"/>
          </reference>
        </references>
      </pivotArea>
    </format>
    <format dxfId="955">
      <pivotArea dataOnly="0" labelOnly="1" outline="0" fieldPosition="0">
        <references count="1">
          <reference field="0" count="1">
            <x v="15"/>
          </reference>
        </references>
      </pivotArea>
    </format>
    <format dxfId="954">
      <pivotArea dataOnly="0" labelOnly="1" outline="0" fieldPosition="0">
        <references count="1">
          <reference field="0" count="1">
            <x v="16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/>
  <dimension ref="B6:W391"/>
  <sheetViews>
    <sheetView tabSelected="1" topLeftCell="B1" zoomScale="70" zoomScaleNormal="70" workbookViewId="0">
      <selection activeCell="B10" sqref="B10:K10"/>
    </sheetView>
  </sheetViews>
  <sheetFormatPr defaultColWidth="16.28515625" defaultRowHeight="12.75"/>
  <cols>
    <col min="1" max="1" width="16.28515625" style="1"/>
    <col min="2" max="2" width="15.7109375" style="1" customWidth="1"/>
    <col min="3" max="19" width="18.7109375" style="1" customWidth="1"/>
    <col min="20" max="20" width="27.7109375" style="1" bestFit="1" customWidth="1"/>
    <col min="21" max="21" width="12.7109375" style="1" customWidth="1"/>
    <col min="22" max="22" width="52" style="1" bestFit="1" customWidth="1"/>
    <col min="23" max="16384" width="16.28515625" style="1"/>
  </cols>
  <sheetData>
    <row r="6" spans="2:20" ht="15.75">
      <c r="B6" s="2" t="s">
        <v>47</v>
      </c>
    </row>
    <row r="7" spans="2:20" ht="15.75">
      <c r="B7" s="2" t="s">
        <v>69</v>
      </c>
    </row>
    <row r="8" spans="2:20" ht="12.75" customHeight="1"/>
    <row r="9" spans="2:20" ht="21.75" customHeight="1"/>
    <row r="10" spans="2:20" ht="20.25">
      <c r="B10" s="95" t="s">
        <v>46</v>
      </c>
      <c r="C10" s="95"/>
      <c r="D10" s="95"/>
      <c r="E10" s="95"/>
      <c r="F10" s="95"/>
      <c r="G10" s="95"/>
      <c r="H10" s="95"/>
      <c r="I10" s="95"/>
      <c r="J10" s="95"/>
      <c r="K10" s="95"/>
      <c r="L10" s="3"/>
      <c r="M10" s="3"/>
      <c r="N10" s="3"/>
      <c r="O10" s="3"/>
      <c r="P10" s="60"/>
      <c r="Q10" s="64"/>
      <c r="R10" s="72"/>
      <c r="S10" s="78"/>
      <c r="T10" s="68"/>
    </row>
    <row r="11" spans="2:20" ht="20.25">
      <c r="B11" s="3"/>
      <c r="C11" s="3"/>
      <c r="D11" s="3"/>
      <c r="E11" s="3"/>
      <c r="F11" s="3"/>
      <c r="G11" s="3"/>
      <c r="H11" s="3"/>
    </row>
    <row r="12" spans="2:20" ht="20.25">
      <c r="B12" s="3"/>
      <c r="C12" s="3"/>
      <c r="D12" s="3"/>
      <c r="E12" s="3"/>
      <c r="F12" s="3"/>
      <c r="G12" s="3"/>
      <c r="H12" s="3"/>
    </row>
    <row r="15" spans="2:20" ht="18">
      <c r="B15" s="4" t="s">
        <v>0</v>
      </c>
    </row>
    <row r="16" spans="2:20" ht="15">
      <c r="B16" s="6" t="s">
        <v>72</v>
      </c>
      <c r="C16" s="38"/>
    </row>
    <row r="17" spans="2:22" ht="16.5">
      <c r="B17" s="6" t="s">
        <v>73</v>
      </c>
      <c r="C17" s="38"/>
      <c r="D17" s="38"/>
      <c r="G17" s="21"/>
    </row>
    <row r="18" spans="2:22" ht="15">
      <c r="B18" s="6" t="s">
        <v>74</v>
      </c>
      <c r="C18" s="38"/>
      <c r="D18" s="38"/>
    </row>
    <row r="19" spans="2:22" ht="16.5">
      <c r="B19" s="6" t="s">
        <v>75</v>
      </c>
      <c r="C19" s="38"/>
      <c r="G19" s="21"/>
    </row>
    <row r="20" spans="2:22" ht="15">
      <c r="B20" s="6" t="s">
        <v>76</v>
      </c>
      <c r="C20" s="38"/>
      <c r="D20" s="38"/>
    </row>
    <row r="21" spans="2:22" ht="15">
      <c r="B21" s="6" t="s">
        <v>77</v>
      </c>
      <c r="C21" s="38"/>
      <c r="D21" s="38"/>
    </row>
    <row r="22" spans="2:22" ht="15">
      <c r="B22" s="6" t="s">
        <v>78</v>
      </c>
      <c r="C22" s="38"/>
      <c r="D22" s="38"/>
      <c r="E22" s="38"/>
    </row>
    <row r="23" spans="2:22" ht="18">
      <c r="B23" s="6" t="s">
        <v>91</v>
      </c>
      <c r="C23" s="38"/>
      <c r="D23" s="38"/>
    </row>
    <row r="24" spans="2:22" ht="18">
      <c r="B24" s="6" t="s">
        <v>92</v>
      </c>
      <c r="C24" s="38"/>
      <c r="D24" s="38"/>
      <c r="E24" s="38"/>
    </row>
    <row r="25" spans="2:22" ht="15">
      <c r="B25" s="6" t="s">
        <v>79</v>
      </c>
      <c r="C25" s="38"/>
      <c r="D25" s="38"/>
    </row>
    <row r="26" spans="2:22" ht="15">
      <c r="B26" s="6" t="s">
        <v>80</v>
      </c>
      <c r="C26" s="38"/>
      <c r="D26" s="38"/>
    </row>
    <row r="28" spans="2:22" ht="18.75">
      <c r="B28" s="41" t="s">
        <v>57</v>
      </c>
      <c r="C28" s="42"/>
      <c r="D28" s="42"/>
      <c r="E28" s="42"/>
      <c r="F28" s="42"/>
      <c r="G28" s="42"/>
    </row>
    <row r="29" spans="2:22" ht="15.75">
      <c r="B29" s="43" t="s">
        <v>56</v>
      </c>
      <c r="C29" s="42"/>
      <c r="D29" s="42"/>
      <c r="E29" s="42"/>
      <c r="F29" s="42"/>
      <c r="G29" s="42"/>
    </row>
    <row r="31" spans="2:22" ht="21">
      <c r="B31" s="5" t="s">
        <v>81</v>
      </c>
    </row>
    <row r="32" spans="2:22" ht="15">
      <c r="B32" s="6"/>
      <c r="V32" s="19" t="s">
        <v>2</v>
      </c>
    </row>
    <row r="33" spans="2:22" ht="14.25">
      <c r="B33" s="7" t="s">
        <v>1</v>
      </c>
      <c r="C33" s="8" t="s">
        <v>34</v>
      </c>
      <c r="V33" s="20" t="s">
        <v>22</v>
      </c>
    </row>
    <row r="34" spans="2:22" ht="15">
      <c r="B34" s="14" t="s">
        <v>19</v>
      </c>
      <c r="C34" s="15" t="s">
        <v>20</v>
      </c>
      <c r="D34" s="15" t="s">
        <v>20</v>
      </c>
      <c r="E34" s="15" t="s">
        <v>20</v>
      </c>
      <c r="F34" s="15" t="s">
        <v>20</v>
      </c>
      <c r="G34" s="15" t="s">
        <v>20</v>
      </c>
      <c r="H34" s="15" t="s">
        <v>20</v>
      </c>
      <c r="I34" s="15" t="s">
        <v>20</v>
      </c>
      <c r="J34" s="15" t="s">
        <v>20</v>
      </c>
    </row>
    <row r="35" spans="2:22">
      <c r="B35" s="9"/>
      <c r="C35" s="35" t="s">
        <v>3</v>
      </c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49"/>
      <c r="O35" s="76"/>
      <c r="P35" s="36"/>
      <c r="Q35" s="36"/>
      <c r="R35" s="36"/>
      <c r="S35" s="37"/>
      <c r="T35" s="62" t="s">
        <v>58</v>
      </c>
    </row>
    <row r="36" spans="2:22" ht="14.25">
      <c r="B36" s="35" t="s">
        <v>21</v>
      </c>
      <c r="C36" s="69">
        <v>2000</v>
      </c>
      <c r="D36" s="70">
        <v>2001</v>
      </c>
      <c r="E36" s="70">
        <v>2002</v>
      </c>
      <c r="F36" s="70">
        <v>2003</v>
      </c>
      <c r="G36" s="70">
        <v>2004</v>
      </c>
      <c r="H36" s="70">
        <v>2005</v>
      </c>
      <c r="I36" s="70">
        <v>2006</v>
      </c>
      <c r="J36" s="75">
        <v>2007</v>
      </c>
      <c r="K36" s="77">
        <v>2008</v>
      </c>
      <c r="L36" s="77">
        <v>2009</v>
      </c>
      <c r="M36" s="71">
        <v>2010</v>
      </c>
      <c r="N36" s="71">
        <v>2011</v>
      </c>
      <c r="O36" s="71">
        <v>2012</v>
      </c>
      <c r="P36" s="71">
        <v>2013</v>
      </c>
      <c r="Q36" s="71">
        <v>2014</v>
      </c>
      <c r="R36" s="71">
        <v>2015</v>
      </c>
      <c r="S36" s="79">
        <v>2016</v>
      </c>
      <c r="T36" s="63" t="s">
        <v>83</v>
      </c>
    </row>
    <row r="37" spans="2:22" ht="13.5">
      <c r="B37" s="12" t="s">
        <v>6</v>
      </c>
      <c r="C37" s="88">
        <v>1290550.5680677237</v>
      </c>
      <c r="D37" s="88">
        <v>2081777.0523384379</v>
      </c>
      <c r="E37" s="88">
        <v>1565295.797231117</v>
      </c>
      <c r="F37" s="89">
        <v>1624323.9470854953</v>
      </c>
      <c r="G37" s="88">
        <v>2161977.0964801572</v>
      </c>
      <c r="H37" s="88">
        <v>2074738.1923993831</v>
      </c>
      <c r="I37" s="88">
        <v>1159936.3915766838</v>
      </c>
      <c r="J37" s="88">
        <v>2234933.6336652176</v>
      </c>
      <c r="K37" s="88">
        <v>1568997.8310662366</v>
      </c>
      <c r="L37" s="88">
        <v>1716202.7836208104</v>
      </c>
      <c r="M37" s="88">
        <v>1270622</v>
      </c>
      <c r="N37" s="89">
        <v>1023328.4111625297</v>
      </c>
      <c r="O37" s="89">
        <v>1502685</v>
      </c>
      <c r="P37" s="88">
        <v>1698149.6751273782</v>
      </c>
      <c r="Q37" s="88">
        <v>1571408.9889216097</v>
      </c>
      <c r="R37" s="88">
        <v>346853.40064507083</v>
      </c>
      <c r="S37" s="88">
        <v>817938.96251110174</v>
      </c>
      <c r="T37" s="73">
        <f>IF(S37=0,"",((SUM(S$37:S37))/(SUM(R$37:R37))-1)*100)</f>
        <v>135.81690737064008</v>
      </c>
    </row>
    <row r="38" spans="2:22" ht="13.5">
      <c r="B38" s="13" t="s">
        <v>7</v>
      </c>
      <c r="C38" s="90">
        <v>1837306.431751648</v>
      </c>
      <c r="D38" s="90">
        <v>1618981.1994203655</v>
      </c>
      <c r="E38" s="90">
        <v>1803683.4373137399</v>
      </c>
      <c r="F38" s="91">
        <v>1744121.8646286165</v>
      </c>
      <c r="G38" s="90">
        <v>1429719.1452811668</v>
      </c>
      <c r="H38" s="90">
        <v>2354547.0375823863</v>
      </c>
      <c r="I38" s="90">
        <v>1593435.4975926704</v>
      </c>
      <c r="J38" s="90">
        <v>1673133.6009442341</v>
      </c>
      <c r="K38" s="90">
        <v>1780871.421726733</v>
      </c>
      <c r="L38" s="90">
        <v>1917350.6462394241</v>
      </c>
      <c r="M38" s="90">
        <v>1769524</v>
      </c>
      <c r="N38" s="91">
        <v>1861389.7653438039</v>
      </c>
      <c r="O38" s="91">
        <v>962404.87425793486</v>
      </c>
      <c r="P38" s="90">
        <v>1520363.1842191371</v>
      </c>
      <c r="Q38" s="90">
        <v>2177695.1806665696</v>
      </c>
      <c r="R38" s="90">
        <v>1959466.469172159</v>
      </c>
      <c r="S38" s="90">
        <v>1434966.9705043705</v>
      </c>
      <c r="T38" s="73">
        <f>IF(S38=0,"",((SUM(S$37:S38))/(SUM(R$37:R38))-1)*100)</f>
        <v>-2.315981295603653</v>
      </c>
    </row>
    <row r="39" spans="2:22" ht="13.5">
      <c r="B39" s="13" t="s">
        <v>8</v>
      </c>
      <c r="C39" s="90">
        <v>2119427.8931008955</v>
      </c>
      <c r="D39" s="90">
        <v>1827976.9175968212</v>
      </c>
      <c r="E39" s="90">
        <v>1748130.3996980677</v>
      </c>
      <c r="F39" s="91">
        <v>1495444.7985322301</v>
      </c>
      <c r="G39" s="90">
        <v>2095855.3603982613</v>
      </c>
      <c r="H39" s="90">
        <v>1766655.7904454726</v>
      </c>
      <c r="I39" s="90">
        <v>2228251.3801243398</v>
      </c>
      <c r="J39" s="90">
        <v>2501853.9428785117</v>
      </c>
      <c r="K39" s="90">
        <v>1812964.2453138875</v>
      </c>
      <c r="L39" s="90">
        <v>1748340.3027372661</v>
      </c>
      <c r="M39" s="90">
        <v>1770272.1544430421</v>
      </c>
      <c r="N39" s="91">
        <v>1867903.4843920842</v>
      </c>
      <c r="O39" s="91">
        <v>1369698.7589398401</v>
      </c>
      <c r="P39" s="90">
        <v>1696638.9449820034</v>
      </c>
      <c r="Q39" s="90">
        <v>1103637.6793811042</v>
      </c>
      <c r="R39" s="90">
        <v>1379517.8960407609</v>
      </c>
      <c r="S39" s="90">
        <v>1126892.4928715001</v>
      </c>
      <c r="T39" s="73">
        <f>IF(S39=0,"",((SUM(S$37:S39))/(SUM(R$37:R39))-1)*100)</f>
        <v>-8.303114770971975</v>
      </c>
    </row>
    <row r="40" spans="2:22" ht="13.5">
      <c r="B40" s="13" t="s">
        <v>9</v>
      </c>
      <c r="C40" s="90">
        <v>1717433.5409960053</v>
      </c>
      <c r="D40" s="90">
        <v>1419867.2712371245</v>
      </c>
      <c r="E40" s="90">
        <v>2143573.429183851</v>
      </c>
      <c r="F40" s="91">
        <v>2031223.2622820549</v>
      </c>
      <c r="G40" s="90">
        <v>2737462.4947412703</v>
      </c>
      <c r="H40" s="90">
        <v>1253909.4960968541</v>
      </c>
      <c r="I40" s="90">
        <v>1713594.45262469</v>
      </c>
      <c r="J40" s="90">
        <v>1770476.7622586826</v>
      </c>
      <c r="K40" s="90">
        <v>1637137.9052673967</v>
      </c>
      <c r="L40" s="90">
        <v>1771244.1380596652</v>
      </c>
      <c r="M40" s="90">
        <v>1904782.6193147292</v>
      </c>
      <c r="N40" s="91">
        <v>2164833</v>
      </c>
      <c r="O40" s="91">
        <v>2020591.2623287991</v>
      </c>
      <c r="P40" s="90">
        <v>1828551.8732763054</v>
      </c>
      <c r="Q40" s="90">
        <v>1791902.7450567947</v>
      </c>
      <c r="R40" s="90">
        <v>933809.37806759228</v>
      </c>
      <c r="S40" s="90">
        <v>727263.96718552802</v>
      </c>
      <c r="T40" s="73">
        <f>IF(S40=0,"",((SUM(S$37:S40))/(SUM(R$37:R40))-1)*100)</f>
        <v>-11.095755474031932</v>
      </c>
    </row>
    <row r="41" spans="2:22" ht="13.5">
      <c r="B41" s="13" t="s">
        <v>10</v>
      </c>
      <c r="C41" s="90">
        <v>2159317.2990554441</v>
      </c>
      <c r="D41" s="90">
        <v>1644812.3795913719</v>
      </c>
      <c r="E41" s="90">
        <v>2427338.7679259987</v>
      </c>
      <c r="F41" s="91">
        <v>955600.01986631146</v>
      </c>
      <c r="G41" s="90">
        <v>3050293.5586406766</v>
      </c>
      <c r="H41" s="90">
        <v>2484859.8513532463</v>
      </c>
      <c r="I41" s="90">
        <v>1988829.2642453136</v>
      </c>
      <c r="J41" s="90">
        <v>1970137.3089328287</v>
      </c>
      <c r="K41" s="90">
        <v>2467915.3527258718</v>
      </c>
      <c r="L41" s="90">
        <v>2159849.1878184453</v>
      </c>
      <c r="M41" s="90">
        <v>1579962.0939092226</v>
      </c>
      <c r="N41" s="91">
        <v>1828406</v>
      </c>
      <c r="O41" s="91">
        <v>1551755.8243040261</v>
      </c>
      <c r="P41" s="90">
        <v>2380842.6463520266</v>
      </c>
      <c r="Q41" s="90">
        <v>1505718.3997101902</v>
      </c>
      <c r="R41" s="90">
        <v>1095512.9762071706</v>
      </c>
      <c r="S41" s="90">
        <v>987187.286729304</v>
      </c>
      <c r="T41" s="73">
        <f>IF(S41=0,"",((SUM(S$37:S41))/(SUM(R$37:R41))-1)*100)</f>
        <v>-10.864270244042206</v>
      </c>
    </row>
    <row r="42" spans="2:22" ht="13.5">
      <c r="B42" s="13" t="s">
        <v>11</v>
      </c>
      <c r="C42" s="90">
        <v>2483588.6303763804</v>
      </c>
      <c r="D42" s="90">
        <v>2671940.5653443723</v>
      </c>
      <c r="E42" s="90">
        <v>1267709.7968984293</v>
      </c>
      <c r="F42" s="91">
        <v>1520770.9285747674</v>
      </c>
      <c r="G42" s="90">
        <v>2491229.816996214</v>
      </c>
      <c r="H42" s="90">
        <v>1282507.705791614</v>
      </c>
      <c r="I42" s="90">
        <v>1669938.3279577433</v>
      </c>
      <c r="J42" s="90">
        <v>1626775.9792922917</v>
      </c>
      <c r="K42" s="90">
        <v>2692026.840805599</v>
      </c>
      <c r="L42" s="90">
        <v>2022056.1445332584</v>
      </c>
      <c r="M42" s="90">
        <v>1822318.3798438739</v>
      </c>
      <c r="N42" s="91">
        <v>1683584</v>
      </c>
      <c r="O42" s="91">
        <v>2265191.8220913382</v>
      </c>
      <c r="P42" s="90">
        <v>1393646.1108773898</v>
      </c>
      <c r="Q42" s="90">
        <v>1942532.4837563687</v>
      </c>
      <c r="R42" s="90">
        <v>1852745.7953536203</v>
      </c>
      <c r="S42" s="90">
        <v>1233184.1735614452</v>
      </c>
      <c r="T42" s="73">
        <f>IF(S42=0,"",((SUM(S$37:S42))/(SUM(R$37:R42))-1)*100)</f>
        <v>-16.391219393791868</v>
      </c>
    </row>
    <row r="43" spans="2:22" ht="13.5">
      <c r="B43" s="13" t="s">
        <v>12</v>
      </c>
      <c r="C43" s="90">
        <v>1939384.2579907754</v>
      </c>
      <c r="D43" s="90">
        <v>1884416.4151794706</v>
      </c>
      <c r="E43" s="90">
        <v>1751512.4858730459</v>
      </c>
      <c r="F43" s="91">
        <v>1399148.7133641844</v>
      </c>
      <c r="G43" s="90">
        <v>2545173.6514280373</v>
      </c>
      <c r="H43" s="90">
        <v>1792687.542654139</v>
      </c>
      <c r="I43" s="90">
        <v>1484157.2500350582</v>
      </c>
      <c r="J43" s="90">
        <v>2694782.2488664519</v>
      </c>
      <c r="K43" s="90">
        <v>2317086.8520076661</v>
      </c>
      <c r="L43" s="90">
        <v>2102730.7280326313</v>
      </c>
      <c r="M43" s="90">
        <v>2361314.6145935585</v>
      </c>
      <c r="N43" s="91">
        <v>1026035</v>
      </c>
      <c r="O43" s="91">
        <v>1869553.109662039</v>
      </c>
      <c r="P43" s="90">
        <v>4502092.9369419906</v>
      </c>
      <c r="Q43" s="90">
        <v>2643681.4238302242</v>
      </c>
      <c r="R43" s="90">
        <v>1314885.0465105409</v>
      </c>
      <c r="S43" s="90">
        <v>650665.91408404615</v>
      </c>
      <c r="T43" s="73">
        <f>IF(S43=0,"",((SUM(S$37:S43))/(SUM(R$37:R43))-1)*100)</f>
        <v>-21.442485843677119</v>
      </c>
    </row>
    <row r="44" spans="2:22" ht="13.5">
      <c r="B44" s="13" t="s">
        <v>13</v>
      </c>
      <c r="C44" s="90">
        <v>2753271.6913592028</v>
      </c>
      <c r="D44" s="90">
        <v>2583800.7407641285</v>
      </c>
      <c r="E44" s="90">
        <v>1298684.6510642304</v>
      </c>
      <c r="F44" s="91">
        <v>1694618.8811760857</v>
      </c>
      <c r="G44" s="90">
        <v>2320349.1141962325</v>
      </c>
      <c r="H44" s="90">
        <v>2227633.6102930866</v>
      </c>
      <c r="I44" s="90">
        <v>2623888.9648483153</v>
      </c>
      <c r="J44" s="90">
        <v>1737637.4000841395</v>
      </c>
      <c r="K44" s="90">
        <v>2367298.4667882016</v>
      </c>
      <c r="L44" s="90">
        <v>1429010.5571916045</v>
      </c>
      <c r="M44" s="90">
        <v>1074402.7228532699</v>
      </c>
      <c r="N44" s="91">
        <v>1416876.2024961435</v>
      </c>
      <c r="O44" s="91">
        <v>679917.19955125498</v>
      </c>
      <c r="P44" s="90">
        <v>992555.31832842517</v>
      </c>
      <c r="Q44" s="90">
        <v>1577758.328658907</v>
      </c>
      <c r="R44" s="90">
        <v>1256352.6457252372</v>
      </c>
      <c r="S44" s="90">
        <v>566044.23643247795</v>
      </c>
      <c r="T44" s="73">
        <f>IF(S44=0,"",((SUM(S$37:S44))/(SUM(R$37:R44))-1)*100)</f>
        <v>-25.593873646941745</v>
      </c>
    </row>
    <row r="45" spans="2:22" ht="13.5">
      <c r="B45" s="13" t="s">
        <v>14</v>
      </c>
      <c r="C45" s="90">
        <v>2140166.6604003846</v>
      </c>
      <c r="D45" s="90">
        <v>1830965.2427370236</v>
      </c>
      <c r="E45" s="90">
        <v>2062286.5146449427</v>
      </c>
      <c r="F45" s="91">
        <v>2085511.3740475855</v>
      </c>
      <c r="G45" s="90">
        <v>1866060.676389473</v>
      </c>
      <c r="H45" s="90">
        <v>1283664.9605010983</v>
      </c>
      <c r="I45" s="90">
        <v>1369143.3997101856</v>
      </c>
      <c r="J45" s="90">
        <v>2154152.9811153179</v>
      </c>
      <c r="K45" s="90">
        <v>1734152.292806058</v>
      </c>
      <c r="L45" s="90">
        <v>2446901.4650893398</v>
      </c>
      <c r="M45" s="90">
        <v>1768556.0043004723</v>
      </c>
      <c r="N45" s="91">
        <v>1441261</v>
      </c>
      <c r="O45" s="91">
        <v>1437658.5508913486</v>
      </c>
      <c r="P45" s="90">
        <v>1207536.0865703737</v>
      </c>
      <c r="Q45" s="90">
        <v>2838399.7487495914</v>
      </c>
      <c r="R45" s="90">
        <v>1506401.4876361426</v>
      </c>
      <c r="S45" s="90">
        <v>746323.7706259056</v>
      </c>
      <c r="T45" s="73">
        <f>IF(S45=0,"",((SUM(S$37:S45))/(SUM(R$37:R45))-1)*100)</f>
        <v>-28.809963753348821</v>
      </c>
    </row>
    <row r="46" spans="2:22" ht="13.5">
      <c r="B46" s="13" t="s">
        <v>15</v>
      </c>
      <c r="C46" s="90">
        <v>1699983.7181981979</v>
      </c>
      <c r="D46" s="90">
        <v>2656514.3569526202</v>
      </c>
      <c r="E46" s="90">
        <v>1995041.3613674892</v>
      </c>
      <c r="F46" s="91">
        <v>2377848.2435843498</v>
      </c>
      <c r="G46" s="90">
        <v>2180677.9250222035</v>
      </c>
      <c r="H46" s="90">
        <v>1535076.2913102417</v>
      </c>
      <c r="I46" s="90">
        <v>1797609.3488524281</v>
      </c>
      <c r="J46" s="90">
        <v>2811274.7791333618</v>
      </c>
      <c r="K46" s="90">
        <v>2117620.3162249336</v>
      </c>
      <c r="L46" s="90">
        <v>1901706.8759801688</v>
      </c>
      <c r="M46" s="90">
        <v>1299304.2537278549</v>
      </c>
      <c r="N46" s="91">
        <v>1931387</v>
      </c>
      <c r="O46" s="91">
        <v>567239.94764642639</v>
      </c>
      <c r="P46" s="90">
        <v>3060027.0550212143</v>
      </c>
      <c r="Q46" s="90">
        <v>1482235.0394989015</v>
      </c>
      <c r="R46" s="90">
        <v>3242332.2371803857</v>
      </c>
      <c r="S46" s="90"/>
      <c r="T46" s="73" t="str">
        <f>IF(S46=0,"",((SUM(S$37:S46))/(SUM(R$37:R46))-1)*100)</f>
        <v/>
      </c>
    </row>
    <row r="47" spans="2:22" ht="13.5">
      <c r="B47" s="13" t="s">
        <v>16</v>
      </c>
      <c r="C47" s="90">
        <v>1474147.7837345807</v>
      </c>
      <c r="D47" s="90">
        <v>1893801.9019554232</v>
      </c>
      <c r="E47" s="90">
        <v>1916068.948465588</v>
      </c>
      <c r="F47" s="91">
        <v>1998672.4173795166</v>
      </c>
      <c r="G47" s="90">
        <v>1849598.900341233</v>
      </c>
      <c r="H47" s="90">
        <v>1850647.6324031223</v>
      </c>
      <c r="I47" s="90">
        <v>2405519.6302528866</v>
      </c>
      <c r="J47" s="90">
        <v>2227857.3949422711</v>
      </c>
      <c r="K47" s="90">
        <v>1201807.6532043191</v>
      </c>
      <c r="L47" s="90">
        <v>1674080.8196606366</v>
      </c>
      <c r="M47" s="90">
        <v>1632526.0669377833</v>
      </c>
      <c r="N47" s="91">
        <v>1775224</v>
      </c>
      <c r="O47" s="91">
        <v>2193487.5333052869</v>
      </c>
      <c r="P47" s="90">
        <v>1373961.2758846353</v>
      </c>
      <c r="Q47" s="90">
        <v>2069969.7751600991</v>
      </c>
      <c r="R47" s="90">
        <v>2092114.6718552797</v>
      </c>
      <c r="S47" s="90"/>
      <c r="T47" s="73" t="str">
        <f>IF(S47=0,"",((SUM(S$37:S47))/(SUM(R$37:R47))-1)*100)</f>
        <v/>
      </c>
    </row>
    <row r="48" spans="2:22" ht="13.5">
      <c r="B48" s="13" t="s">
        <v>17</v>
      </c>
      <c r="C48" s="92">
        <v>1486358.8900441392</v>
      </c>
      <c r="D48" s="92">
        <v>2080112.9217704872</v>
      </c>
      <c r="E48" s="92">
        <v>2076271.4188171034</v>
      </c>
      <c r="F48" s="93">
        <v>1031195.6294114897</v>
      </c>
      <c r="G48" s="92">
        <v>2184204.973589492</v>
      </c>
      <c r="H48" s="92">
        <v>2067212.0600196323</v>
      </c>
      <c r="I48" s="92">
        <v>873815.63128126028</v>
      </c>
      <c r="J48" s="92">
        <v>1976647.0352451736</v>
      </c>
      <c r="K48" s="92">
        <v>2024250.201000327</v>
      </c>
      <c r="L48" s="92">
        <v>1927285.5256392278</v>
      </c>
      <c r="M48" s="92">
        <v>1404940.9503108494</v>
      </c>
      <c r="N48" s="93">
        <v>1260591.8500000001</v>
      </c>
      <c r="O48" s="93">
        <v>1696042.0471662853</v>
      </c>
      <c r="P48" s="92">
        <v>1850061.8368157807</v>
      </c>
      <c r="Q48" s="92">
        <v>2213379.9385312949</v>
      </c>
      <c r="R48" s="92">
        <v>1825972.2654606646</v>
      </c>
      <c r="S48" s="92"/>
      <c r="T48" s="73" t="str">
        <f>IF(S48=0,"",((SUM(S$37:S48))/(SUM(R$37:R48))-1)*100)</f>
        <v/>
      </c>
    </row>
    <row r="49" spans="2:22">
      <c r="B49" s="81" t="s">
        <v>18</v>
      </c>
      <c r="C49" s="86">
        <v>23100937.36507538</v>
      </c>
      <c r="D49" s="86">
        <v>24194966.964887645</v>
      </c>
      <c r="E49" s="86">
        <v>22055597.008483604</v>
      </c>
      <c r="F49" s="87">
        <v>19958480.079932686</v>
      </c>
      <c r="G49" s="86">
        <v>26912602.713504415</v>
      </c>
      <c r="H49" s="86">
        <v>21974140.170850273</v>
      </c>
      <c r="I49" s="86">
        <v>20908119.539101578</v>
      </c>
      <c r="J49" s="86">
        <v>25379663.067358483</v>
      </c>
      <c r="K49" s="86">
        <v>23722129.37893723</v>
      </c>
      <c r="L49" s="86">
        <v>22816759.174602479</v>
      </c>
      <c r="M49" s="86">
        <v>19658525.860234655</v>
      </c>
      <c r="N49" s="87">
        <v>19280819.71339456</v>
      </c>
      <c r="O49" s="87">
        <v>18116225.930144582</v>
      </c>
      <c r="P49" s="86">
        <v>23504426.944396663</v>
      </c>
      <c r="Q49" s="86">
        <v>22918319.731921658</v>
      </c>
      <c r="R49" s="86">
        <v>18805964.269854628</v>
      </c>
      <c r="S49" s="86">
        <v>8290467.7745056786</v>
      </c>
      <c r="T49" s="74"/>
    </row>
    <row r="50" spans="2:22">
      <c r="B50" s="16" t="s">
        <v>68</v>
      </c>
    </row>
    <row r="51" spans="2:22">
      <c r="B51" s="17" t="s">
        <v>59</v>
      </c>
      <c r="G51" s="39"/>
    </row>
    <row r="52" spans="2:22">
      <c r="B52" s="47" t="s">
        <v>60</v>
      </c>
    </row>
    <row r="53" spans="2:22" ht="14.25">
      <c r="B53" s="1" t="s">
        <v>36</v>
      </c>
      <c r="J53" s="33"/>
      <c r="K53" s="33"/>
    </row>
    <row r="54" spans="2:22">
      <c r="B54" s="61" t="s">
        <v>94</v>
      </c>
    </row>
    <row r="55" spans="2:22" ht="14.25">
      <c r="B55" s="18" t="s">
        <v>82</v>
      </c>
    </row>
    <row r="57" spans="2:22" ht="15">
      <c r="B57" s="6" t="s">
        <v>23</v>
      </c>
    </row>
    <row r="58" spans="2:22" ht="16.5">
      <c r="B58" s="21"/>
    </row>
    <row r="61" spans="2:22" ht="15">
      <c r="B61" s="6"/>
    </row>
    <row r="62" spans="2:22" ht="18">
      <c r="B62" s="22" t="s">
        <v>73</v>
      </c>
    </row>
    <row r="63" spans="2:22">
      <c r="V63" s="19" t="s">
        <v>2</v>
      </c>
    </row>
    <row r="64" spans="2:22" ht="14.25">
      <c r="B64" s="7" t="s">
        <v>1</v>
      </c>
      <c r="C64" s="8" t="s">
        <v>2</v>
      </c>
      <c r="V64" s="20" t="s">
        <v>30</v>
      </c>
    </row>
    <row r="65" spans="2:20" ht="15">
      <c r="B65" s="14" t="s">
        <v>19</v>
      </c>
      <c r="C65" s="15" t="s">
        <v>20</v>
      </c>
      <c r="D65" s="15" t="s">
        <v>20</v>
      </c>
      <c r="E65" s="15" t="s">
        <v>20</v>
      </c>
      <c r="F65" s="15" t="s">
        <v>20</v>
      </c>
      <c r="G65" s="15" t="s">
        <v>20</v>
      </c>
      <c r="H65" s="15" t="s">
        <v>20</v>
      </c>
      <c r="I65" s="15" t="s">
        <v>20</v>
      </c>
    </row>
    <row r="66" spans="2:20">
      <c r="B66" s="9"/>
      <c r="C66" s="35" t="s">
        <v>3</v>
      </c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49"/>
      <c r="O66" s="49"/>
      <c r="P66" s="36"/>
      <c r="Q66" s="36"/>
      <c r="R66" s="36"/>
      <c r="S66" s="37"/>
      <c r="T66" s="62" t="s">
        <v>58</v>
      </c>
    </row>
    <row r="67" spans="2:20" ht="14.25">
      <c r="B67" s="35" t="s">
        <v>21</v>
      </c>
      <c r="C67" s="69">
        <v>2000</v>
      </c>
      <c r="D67" s="70">
        <v>2001</v>
      </c>
      <c r="E67" s="70">
        <v>2002</v>
      </c>
      <c r="F67" s="70">
        <v>2003</v>
      </c>
      <c r="G67" s="70">
        <v>2004</v>
      </c>
      <c r="H67" s="70">
        <v>2005</v>
      </c>
      <c r="I67" s="70">
        <v>2006</v>
      </c>
      <c r="J67" s="70">
        <v>2007</v>
      </c>
      <c r="K67" s="71">
        <v>2008</v>
      </c>
      <c r="L67" s="71">
        <v>2009</v>
      </c>
      <c r="M67" s="71">
        <v>2010</v>
      </c>
      <c r="N67" s="71">
        <v>2011</v>
      </c>
      <c r="O67" s="71">
        <v>2012</v>
      </c>
      <c r="P67" s="71">
        <v>2013</v>
      </c>
      <c r="Q67" s="71">
        <v>2014</v>
      </c>
      <c r="R67" s="71">
        <v>2015</v>
      </c>
      <c r="S67" s="79">
        <v>2016</v>
      </c>
      <c r="T67" s="63" t="s">
        <v>83</v>
      </c>
    </row>
    <row r="68" spans="2:20" ht="13.5">
      <c r="B68" s="12" t="s">
        <v>6</v>
      </c>
      <c r="C68" s="99">
        <v>217681804</v>
      </c>
      <c r="D68" s="100">
        <v>353225516</v>
      </c>
      <c r="E68" s="100">
        <v>162625385</v>
      </c>
      <c r="F68" s="101">
        <v>317694036</v>
      </c>
      <c r="G68" s="100">
        <v>444599401</v>
      </c>
      <c r="H68" s="100">
        <v>545066012</v>
      </c>
      <c r="I68" s="100">
        <v>461806420</v>
      </c>
      <c r="J68" s="100">
        <v>914161052</v>
      </c>
      <c r="K68" s="100">
        <v>966387546</v>
      </c>
      <c r="L68" s="100">
        <v>504513911</v>
      </c>
      <c r="M68" s="100">
        <v>630485721</v>
      </c>
      <c r="N68" s="101">
        <v>640508832</v>
      </c>
      <c r="O68" s="101">
        <v>1118909736</v>
      </c>
      <c r="P68" s="100">
        <v>1220020142</v>
      </c>
      <c r="Q68" s="100">
        <v>1098324319</v>
      </c>
      <c r="R68" s="100">
        <v>189920026</v>
      </c>
      <c r="S68" s="102">
        <v>232367530</v>
      </c>
      <c r="T68" s="73">
        <f>IF(S68=0,"",((SUM(S$68:S68))/(SUM(R$68:R68))-1)*100)</f>
        <v>22.350199130659341</v>
      </c>
    </row>
    <row r="69" spans="2:20" ht="13.5">
      <c r="B69" s="13" t="s">
        <v>7</v>
      </c>
      <c r="C69" s="103">
        <v>322272219</v>
      </c>
      <c r="D69" s="104">
        <v>285981303</v>
      </c>
      <c r="E69" s="104">
        <v>210621960</v>
      </c>
      <c r="F69" s="105">
        <v>360626059</v>
      </c>
      <c r="G69" s="104">
        <v>302317061</v>
      </c>
      <c r="H69" s="104">
        <v>645668644</v>
      </c>
      <c r="I69" s="104">
        <v>611746491</v>
      </c>
      <c r="J69" s="104">
        <v>644148803</v>
      </c>
      <c r="K69" s="104">
        <v>1065393959</v>
      </c>
      <c r="L69" s="104">
        <v>560935492</v>
      </c>
      <c r="M69" s="104">
        <v>901503799</v>
      </c>
      <c r="N69" s="105">
        <v>1150523952</v>
      </c>
      <c r="O69" s="105">
        <v>730127399</v>
      </c>
      <c r="P69" s="104">
        <v>1122987868</v>
      </c>
      <c r="Q69" s="104">
        <v>1616699049</v>
      </c>
      <c r="R69" s="104">
        <v>893358086</v>
      </c>
      <c r="S69" s="106">
        <v>375823862</v>
      </c>
      <c r="T69" s="73">
        <f>IF(S69=0,"",((SUM(S$68:S69))/(SUM(R$68:R69))-1)*100)</f>
        <v>-43.856394284831637</v>
      </c>
    </row>
    <row r="70" spans="2:20" ht="13.5">
      <c r="B70" s="13" t="s">
        <v>8</v>
      </c>
      <c r="C70" s="103">
        <v>397505540</v>
      </c>
      <c r="D70" s="104">
        <v>337866181</v>
      </c>
      <c r="E70" s="104">
        <v>219831794</v>
      </c>
      <c r="F70" s="105">
        <v>328897815</v>
      </c>
      <c r="G70" s="104">
        <v>448591851</v>
      </c>
      <c r="H70" s="104">
        <v>547541989</v>
      </c>
      <c r="I70" s="104">
        <v>901686256</v>
      </c>
      <c r="J70" s="104">
        <v>953878496</v>
      </c>
      <c r="K70" s="104">
        <v>1137076230</v>
      </c>
      <c r="L70" s="104">
        <v>538287194</v>
      </c>
      <c r="M70" s="104">
        <v>874665254</v>
      </c>
      <c r="N70" s="105">
        <v>1335650071</v>
      </c>
      <c r="O70" s="105">
        <v>1122551552</v>
      </c>
      <c r="P70" s="104">
        <v>1267772303</v>
      </c>
      <c r="Q70" s="104">
        <v>809150401</v>
      </c>
      <c r="R70" s="104">
        <v>544153025</v>
      </c>
      <c r="S70" s="106">
        <v>277105349</v>
      </c>
      <c r="T70" s="73">
        <f>IF(S70=0,"",((SUM(S$68:S70))/(SUM(R$68:R70))-1)*100)</f>
        <v>-45.601585168638692</v>
      </c>
    </row>
    <row r="71" spans="2:20" ht="13.5">
      <c r="B71" s="13" t="s">
        <v>9</v>
      </c>
      <c r="C71" s="103">
        <v>323484334</v>
      </c>
      <c r="D71" s="104">
        <v>222246150</v>
      </c>
      <c r="E71" s="104">
        <v>326273424</v>
      </c>
      <c r="F71" s="105">
        <v>400320942</v>
      </c>
      <c r="G71" s="104">
        <v>623242349</v>
      </c>
      <c r="H71" s="104">
        <v>405181619</v>
      </c>
      <c r="I71" s="104">
        <v>723442757</v>
      </c>
      <c r="J71" s="104">
        <v>741118050</v>
      </c>
      <c r="K71" s="104">
        <v>1145705946</v>
      </c>
      <c r="L71" s="104">
        <v>562068211</v>
      </c>
      <c r="M71" s="104">
        <v>1007200490</v>
      </c>
      <c r="N71" s="105">
        <v>1634152678</v>
      </c>
      <c r="O71" s="105">
        <v>1643874628</v>
      </c>
      <c r="P71" s="104">
        <v>1406353586</v>
      </c>
      <c r="Q71" s="104">
        <v>1261020979</v>
      </c>
      <c r="R71" s="104">
        <v>357677096</v>
      </c>
      <c r="S71" s="106">
        <v>192239757</v>
      </c>
      <c r="T71" s="73">
        <f>IF(S71=0,"",((SUM(S$68:S71))/(SUM(R$68:R71))-1)*100)</f>
        <v>-45.719005135978399</v>
      </c>
    </row>
    <row r="72" spans="2:20" ht="13.5">
      <c r="B72" s="13" t="s">
        <v>10</v>
      </c>
      <c r="C72" s="103">
        <v>341558361</v>
      </c>
      <c r="D72" s="104">
        <v>284745212</v>
      </c>
      <c r="E72" s="104">
        <v>404465186</v>
      </c>
      <c r="F72" s="105">
        <v>167194269</v>
      </c>
      <c r="G72" s="104">
        <v>696658122</v>
      </c>
      <c r="H72" s="104">
        <v>841942889</v>
      </c>
      <c r="I72" s="104">
        <v>889655485</v>
      </c>
      <c r="J72" s="104">
        <v>858937900</v>
      </c>
      <c r="K72" s="104">
        <v>1786731744</v>
      </c>
      <c r="L72" s="104">
        <v>731851131</v>
      </c>
      <c r="M72" s="104">
        <v>848538859</v>
      </c>
      <c r="N72" s="105">
        <v>1460130768</v>
      </c>
      <c r="O72" s="105">
        <v>1225097942</v>
      </c>
      <c r="P72" s="104">
        <v>1439387300</v>
      </c>
      <c r="Q72" s="104">
        <v>1096436445</v>
      </c>
      <c r="R72" s="104">
        <v>399557874</v>
      </c>
      <c r="S72" s="106">
        <v>228591881</v>
      </c>
      <c r="T72" s="73">
        <f>IF(S72=0,"",((SUM(S$68:S72))/(SUM(R$68:R72))-1)*100)</f>
        <v>-45.228039465736401</v>
      </c>
    </row>
    <row r="73" spans="2:20" ht="13.5">
      <c r="B73" s="13" t="s">
        <v>11</v>
      </c>
      <c r="C73" s="103">
        <v>450747845</v>
      </c>
      <c r="D73" s="104">
        <v>463816936</v>
      </c>
      <c r="E73" s="104">
        <v>205576218</v>
      </c>
      <c r="F73" s="105">
        <v>247080158</v>
      </c>
      <c r="G73" s="104">
        <v>634790720</v>
      </c>
      <c r="H73" s="104">
        <v>429885244</v>
      </c>
      <c r="I73" s="104">
        <v>783113799</v>
      </c>
      <c r="J73" s="104">
        <v>738921510</v>
      </c>
      <c r="K73" s="104">
        <v>2156138127</v>
      </c>
      <c r="L73" s="104">
        <v>833892016</v>
      </c>
      <c r="M73" s="104">
        <v>939907378</v>
      </c>
      <c r="N73" s="105">
        <v>1321038591</v>
      </c>
      <c r="O73" s="105">
        <v>1664015742</v>
      </c>
      <c r="P73" s="104">
        <v>971222564</v>
      </c>
      <c r="Q73" s="104">
        <v>1366113327</v>
      </c>
      <c r="R73" s="104">
        <v>745218754</v>
      </c>
      <c r="S73" s="106">
        <v>353718940</v>
      </c>
      <c r="T73" s="73">
        <f>IF(S73=0,"",((SUM(S$68:S73))/(SUM(R$68:R73))-1)*100)</f>
        <v>-46.967783394125306</v>
      </c>
    </row>
    <row r="74" spans="2:20" ht="13.5">
      <c r="B74" s="13" t="s">
        <v>12</v>
      </c>
      <c r="C74" s="103">
        <v>375438416</v>
      </c>
      <c r="D74" s="104">
        <v>340138400</v>
      </c>
      <c r="E74" s="104">
        <v>277326035</v>
      </c>
      <c r="F74" s="105">
        <v>261244558</v>
      </c>
      <c r="G74" s="104">
        <v>615900908</v>
      </c>
      <c r="H74" s="104">
        <v>628159814</v>
      </c>
      <c r="I74" s="104">
        <v>689305175</v>
      </c>
      <c r="J74" s="104">
        <v>1279594934</v>
      </c>
      <c r="K74" s="104">
        <v>2056163188</v>
      </c>
      <c r="L74" s="104">
        <v>946402496</v>
      </c>
      <c r="M74" s="104">
        <v>1117568866</v>
      </c>
      <c r="N74" s="105">
        <v>801771994</v>
      </c>
      <c r="O74" s="105">
        <v>1235122745</v>
      </c>
      <c r="P74" s="104">
        <v>3144117294</v>
      </c>
      <c r="Q74" s="104">
        <v>1892551873</v>
      </c>
      <c r="R74" s="104">
        <v>545401463</v>
      </c>
      <c r="S74" s="106">
        <v>210825086</v>
      </c>
      <c r="T74" s="73">
        <f>IF(S74=0,"",((SUM(S$68:S74))/(SUM(R$68:R74))-1)*100)</f>
        <v>-49.101315106137022</v>
      </c>
    </row>
    <row r="75" spans="2:20" ht="13.5">
      <c r="B75" s="13" t="s">
        <v>13</v>
      </c>
      <c r="C75" s="103">
        <v>519766652</v>
      </c>
      <c r="D75" s="104">
        <v>423977588</v>
      </c>
      <c r="E75" s="104">
        <v>219213839</v>
      </c>
      <c r="F75" s="105">
        <v>326008332</v>
      </c>
      <c r="G75" s="104">
        <v>616693956</v>
      </c>
      <c r="H75" s="104">
        <v>870458829</v>
      </c>
      <c r="I75" s="104">
        <v>1271029059</v>
      </c>
      <c r="J75" s="104">
        <v>848269267</v>
      </c>
      <c r="K75" s="104">
        <v>2003484147</v>
      </c>
      <c r="L75" s="104">
        <v>650099374</v>
      </c>
      <c r="M75" s="104">
        <v>561547215</v>
      </c>
      <c r="N75" s="105">
        <v>1058322410</v>
      </c>
      <c r="O75" s="105">
        <v>462050429</v>
      </c>
      <c r="P75" s="104">
        <v>708375962</v>
      </c>
      <c r="Q75" s="104">
        <v>1152543880</v>
      </c>
      <c r="R75" s="104">
        <v>523967695</v>
      </c>
      <c r="S75" s="106">
        <v>175033942</v>
      </c>
      <c r="T75" s="73">
        <f>IF(S75=0,"",((SUM(S$68:S75))/(SUM(R$68:R75))-1)*100)</f>
        <v>-51.284053364145862</v>
      </c>
    </row>
    <row r="76" spans="2:20" ht="13.5">
      <c r="B76" s="13" t="s">
        <v>14</v>
      </c>
      <c r="C76" s="103">
        <v>406683061</v>
      </c>
      <c r="D76" s="104">
        <v>290462798</v>
      </c>
      <c r="E76" s="104">
        <v>344407372</v>
      </c>
      <c r="F76" s="105">
        <v>392975513</v>
      </c>
      <c r="G76" s="104">
        <v>509211552</v>
      </c>
      <c r="H76" s="104">
        <v>537163205</v>
      </c>
      <c r="I76" s="104">
        <v>644900149</v>
      </c>
      <c r="J76" s="104">
        <v>1052030332</v>
      </c>
      <c r="K76" s="104">
        <v>1349440124</v>
      </c>
      <c r="L76" s="104">
        <v>1173716964</v>
      </c>
      <c r="M76" s="104">
        <v>888895380</v>
      </c>
      <c r="N76" s="105">
        <v>1089476664</v>
      </c>
      <c r="O76" s="105">
        <v>998017992</v>
      </c>
      <c r="P76" s="104">
        <v>883859473</v>
      </c>
      <c r="Q76" s="104">
        <v>2031123080</v>
      </c>
      <c r="R76" s="104">
        <v>588415321</v>
      </c>
      <c r="S76" s="106">
        <v>220380927</v>
      </c>
      <c r="T76" s="73">
        <f>IF(S76=0,"",((SUM(S$68:S76))/(SUM(R$68:R76))-1)*100)</f>
        <v>-52.668258539341814</v>
      </c>
    </row>
    <row r="77" spans="2:20" ht="13.5">
      <c r="B77" s="13" t="s">
        <v>15</v>
      </c>
      <c r="C77" s="103">
        <v>354696297</v>
      </c>
      <c r="D77" s="104">
        <v>448425287</v>
      </c>
      <c r="E77" s="104">
        <v>355854191</v>
      </c>
      <c r="F77" s="105">
        <v>444151123</v>
      </c>
      <c r="G77" s="104">
        <v>640174859</v>
      </c>
      <c r="H77" s="104">
        <v>643372052</v>
      </c>
      <c r="I77" s="104">
        <v>771930122</v>
      </c>
      <c r="J77" s="104">
        <v>1438669089</v>
      </c>
      <c r="K77" s="104">
        <v>1457961178</v>
      </c>
      <c r="L77" s="104">
        <v>888941834</v>
      </c>
      <c r="M77" s="104">
        <v>675585348</v>
      </c>
      <c r="N77" s="105">
        <v>1392620668</v>
      </c>
      <c r="O77" s="105">
        <v>418055242</v>
      </c>
      <c r="P77" s="104">
        <v>1925983963</v>
      </c>
      <c r="Q77" s="104">
        <v>972343916</v>
      </c>
      <c r="R77" s="104">
        <v>1344407130</v>
      </c>
      <c r="S77" s="106"/>
      <c r="T77" s="73" t="str">
        <f>IF(S77=0,"",((SUM(S$68:S77))/(SUM(R$68:R77))-1)*100)</f>
        <v/>
      </c>
    </row>
    <row r="78" spans="2:20" ht="13.5">
      <c r="B78" s="13" t="s">
        <v>16</v>
      </c>
      <c r="C78" s="103">
        <v>295353034</v>
      </c>
      <c r="D78" s="104">
        <v>256319394</v>
      </c>
      <c r="E78" s="104">
        <v>354366611</v>
      </c>
      <c r="F78" s="105">
        <v>372356545</v>
      </c>
      <c r="G78" s="104">
        <v>561849014</v>
      </c>
      <c r="H78" s="104">
        <v>727727774</v>
      </c>
      <c r="I78" s="104">
        <v>1004485651</v>
      </c>
      <c r="J78" s="104">
        <v>1307050922</v>
      </c>
      <c r="K78" s="104">
        <v>653372237</v>
      </c>
      <c r="L78" s="104">
        <v>823071332</v>
      </c>
      <c r="M78" s="104">
        <v>874878727</v>
      </c>
      <c r="N78" s="105">
        <v>1335371101</v>
      </c>
      <c r="O78" s="105">
        <v>1567014194</v>
      </c>
      <c r="P78" s="104">
        <v>988490968</v>
      </c>
      <c r="Q78" s="104">
        <v>1291663525</v>
      </c>
      <c r="R78" s="104">
        <v>680414674</v>
      </c>
      <c r="S78" s="106"/>
      <c r="T78" s="73" t="str">
        <f>IF(S78=0,"",((SUM(S$68:S78))/(SUM(R$68:R78))-1)*100)</f>
        <v/>
      </c>
    </row>
    <row r="79" spans="2:20" ht="13.5">
      <c r="B79" s="13" t="s">
        <v>17</v>
      </c>
      <c r="C79" s="103">
        <v>300427821</v>
      </c>
      <c r="D79" s="104">
        <v>262431101</v>
      </c>
      <c r="E79" s="104">
        <v>337439925</v>
      </c>
      <c r="F79" s="105">
        <v>201563567</v>
      </c>
      <c r="G79" s="104">
        <v>649525220</v>
      </c>
      <c r="H79" s="104">
        <v>826272696</v>
      </c>
      <c r="I79" s="104">
        <v>334904856</v>
      </c>
      <c r="J79" s="104">
        <v>1197234885</v>
      </c>
      <c r="K79" s="104">
        <v>794700155</v>
      </c>
      <c r="L79" s="104">
        <v>991708411</v>
      </c>
      <c r="M79" s="104">
        <v>775761516</v>
      </c>
      <c r="N79" s="105">
        <v>932238300</v>
      </c>
      <c r="O79" s="105">
        <v>1263639770</v>
      </c>
      <c r="P79" s="104">
        <v>1384731474</v>
      </c>
      <c r="Q79" s="104">
        <v>1285964678</v>
      </c>
      <c r="R79" s="104">
        <v>568353116</v>
      </c>
      <c r="S79" s="106"/>
      <c r="T79" s="73" t="str">
        <f>IF(S79=0,"",((SUM(S$68:S79))/(SUM(R$68:R79))-1)*100)</f>
        <v/>
      </c>
    </row>
    <row r="80" spans="2:20">
      <c r="B80" s="81" t="s">
        <v>18</v>
      </c>
      <c r="C80" s="107">
        <v>4305615384</v>
      </c>
      <c r="D80" s="108">
        <v>3969635866</v>
      </c>
      <c r="E80" s="108">
        <v>3418001940</v>
      </c>
      <c r="F80" s="109">
        <v>3820112917</v>
      </c>
      <c r="G80" s="108">
        <v>6743555013</v>
      </c>
      <c r="H80" s="108">
        <v>7648440767</v>
      </c>
      <c r="I80" s="108">
        <v>9088006220</v>
      </c>
      <c r="J80" s="108">
        <v>11974015240</v>
      </c>
      <c r="K80" s="108">
        <v>16572554581</v>
      </c>
      <c r="L80" s="108">
        <v>9205488366</v>
      </c>
      <c r="M80" s="108">
        <v>10096538553</v>
      </c>
      <c r="N80" s="109">
        <v>14151806029</v>
      </c>
      <c r="O80" s="109">
        <v>13448477371</v>
      </c>
      <c r="P80" s="108">
        <v>16463302897</v>
      </c>
      <c r="Q80" s="108">
        <v>15873935472</v>
      </c>
      <c r="R80" s="108">
        <v>7380844260</v>
      </c>
      <c r="S80" s="110">
        <v>2266087274</v>
      </c>
      <c r="T80" s="45"/>
    </row>
    <row r="81" spans="2:23">
      <c r="B81" s="16" t="s">
        <v>68</v>
      </c>
    </row>
    <row r="82" spans="2:23">
      <c r="B82" s="17" t="s">
        <v>61</v>
      </c>
    </row>
    <row r="83" spans="2:23">
      <c r="B83" s="1" t="s">
        <v>37</v>
      </c>
      <c r="O83" s="33"/>
    </row>
    <row r="84" spans="2:23">
      <c r="B84" s="1" t="s">
        <v>38</v>
      </c>
    </row>
    <row r="85" spans="2:23">
      <c r="B85" s="61" t="str">
        <f>B54</f>
        <v xml:space="preserve">                 Dados atualizados em 7 de outubro de 2016.</v>
      </c>
    </row>
    <row r="86" spans="2:23" ht="14.25">
      <c r="B86" s="18" t="s">
        <v>82</v>
      </c>
    </row>
    <row r="89" spans="2:23" ht="15">
      <c r="B89" s="6" t="s">
        <v>23</v>
      </c>
    </row>
    <row r="92" spans="2:23">
      <c r="H92" s="61"/>
    </row>
    <row r="94" spans="2:23" ht="21">
      <c r="B94" s="5" t="s">
        <v>84</v>
      </c>
    </row>
    <row r="95" spans="2:23">
      <c r="B95" s="23"/>
      <c r="V95" s="19" t="s">
        <v>2</v>
      </c>
      <c r="W95" s="19"/>
    </row>
    <row r="96" spans="2:23" ht="14.25">
      <c r="B96" s="7" t="s">
        <v>1</v>
      </c>
      <c r="C96" s="8" t="s">
        <v>2</v>
      </c>
      <c r="V96" s="20" t="s">
        <v>33</v>
      </c>
      <c r="W96" s="20"/>
    </row>
    <row r="97" spans="2:20" ht="15">
      <c r="B97" s="14" t="s">
        <v>19</v>
      </c>
      <c r="C97" s="15" t="s">
        <v>20</v>
      </c>
      <c r="D97" s="15" t="s">
        <v>20</v>
      </c>
      <c r="E97" s="15" t="s">
        <v>20</v>
      </c>
      <c r="F97" s="15" t="s">
        <v>20</v>
      </c>
      <c r="G97" s="15"/>
      <c r="I97" s="44"/>
      <c r="J97" s="44"/>
    </row>
    <row r="98" spans="2:20" ht="14.25" customHeight="1">
      <c r="B98" s="24"/>
      <c r="C98" s="96" t="s">
        <v>3</v>
      </c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8"/>
      <c r="T98" s="62" t="s">
        <v>58</v>
      </c>
    </row>
    <row r="99" spans="2:20" ht="14.25">
      <c r="B99" s="9" t="s">
        <v>21</v>
      </c>
      <c r="C99" s="25">
        <v>2000</v>
      </c>
      <c r="D99" s="26">
        <v>2001</v>
      </c>
      <c r="E99" s="26">
        <v>2002</v>
      </c>
      <c r="F99" s="26">
        <v>2003</v>
      </c>
      <c r="G99" s="26">
        <v>2004</v>
      </c>
      <c r="H99" s="26">
        <v>2005</v>
      </c>
      <c r="I99" s="26">
        <v>2006</v>
      </c>
      <c r="J99" s="26">
        <v>2007</v>
      </c>
      <c r="K99" s="26">
        <v>2008</v>
      </c>
      <c r="L99" s="46">
        <v>2009</v>
      </c>
      <c r="M99" s="46">
        <v>2010</v>
      </c>
      <c r="N99" s="46">
        <v>2011</v>
      </c>
      <c r="O99" s="46">
        <v>2012</v>
      </c>
      <c r="P99" s="46">
        <v>2013</v>
      </c>
      <c r="Q99" s="46">
        <v>2014</v>
      </c>
      <c r="R99" s="46">
        <v>2015</v>
      </c>
      <c r="S99" s="46">
        <v>2016</v>
      </c>
      <c r="T99" s="63" t="s">
        <v>83</v>
      </c>
    </row>
    <row r="100" spans="2:20" ht="13.5">
      <c r="B100" s="27" t="s">
        <v>6</v>
      </c>
      <c r="C100" s="51">
        <f>C68/C37</f>
        <v>168.67359511989056</v>
      </c>
      <c r="D100" s="51">
        <f>D68/D37</f>
        <v>169.67499742742652</v>
      </c>
      <c r="E100" s="51">
        <f t="shared" ref="D100:F111" si="0">E68/E37</f>
        <v>103.89434718196478</v>
      </c>
      <c r="F100" s="51">
        <f t="shared" si="0"/>
        <v>195.58539204573972</v>
      </c>
      <c r="G100" s="51">
        <f t="shared" ref="G100:G106" si="1">G68/G37</f>
        <v>205.64482469487649</v>
      </c>
      <c r="H100" s="51">
        <f t="shared" ref="H100:I111" si="2">H68/H37</f>
        <v>262.71556285838875</v>
      </c>
      <c r="I100" s="51">
        <f t="shared" si="2"/>
        <v>398.13081420117663</v>
      </c>
      <c r="J100" s="51">
        <f t="shared" ref="J100:J110" si="3">J68/J37</f>
        <v>409.03275078500025</v>
      </c>
      <c r="K100" s="51">
        <f t="shared" ref="K100:K105" si="4">K68/K37</f>
        <v>615.9266296393007</v>
      </c>
      <c r="L100" s="52">
        <f t="shared" ref="L100:L108" si="5">L68/L37</f>
        <v>293.97103641539763</v>
      </c>
      <c r="M100" s="53">
        <f t="shared" ref="M100:N106" si="6">M68/M37</f>
        <v>496.2024276299324</v>
      </c>
      <c r="N100" s="53">
        <f t="shared" si="6"/>
        <v>625.90740666758586</v>
      </c>
      <c r="O100" s="65">
        <f t="shared" ref="O100:P111" si="7">O68/O37</f>
        <v>744.60697751025668</v>
      </c>
      <c r="P100" s="66">
        <f t="shared" si="7"/>
        <v>718.440877073151</v>
      </c>
      <c r="Q100" s="66">
        <f>Q68/Q37</f>
        <v>698.9423674824036</v>
      </c>
      <c r="R100" s="66">
        <f>IF(AND(R68&gt;0,R37&gt;0),R68/R37,"")</f>
        <v>547.55128722045288</v>
      </c>
      <c r="S100" s="66">
        <f>IF(AND(S68&gt;0,S37&gt;0),S68/S37,"")</f>
        <v>284.08908323259647</v>
      </c>
      <c r="T100" s="73">
        <f>IF(S100="","",((SUM(S$100:S100))/(SUM(R$100:R100))-1)*100)</f>
        <v>-48.116443178368854</v>
      </c>
    </row>
    <row r="101" spans="2:20" ht="13.5">
      <c r="B101" s="28" t="s">
        <v>7</v>
      </c>
      <c r="C101" s="54">
        <f t="shared" ref="C101:C111" si="8">C69/C38</f>
        <v>175.40471933838097</v>
      </c>
      <c r="D101" s="54">
        <f t="shared" si="0"/>
        <v>176.64275724905775</v>
      </c>
      <c r="E101" s="54">
        <f t="shared" si="0"/>
        <v>116.77324060461702</v>
      </c>
      <c r="F101" s="54">
        <f t="shared" si="0"/>
        <v>206.76654900876991</v>
      </c>
      <c r="G101" s="54">
        <f t="shared" si="1"/>
        <v>211.4520617547908</v>
      </c>
      <c r="H101" s="54">
        <f t="shared" si="2"/>
        <v>274.22201964712622</v>
      </c>
      <c r="I101" s="54">
        <f t="shared" si="2"/>
        <v>383.91669567058977</v>
      </c>
      <c r="J101" s="54">
        <f t="shared" si="3"/>
        <v>384.99543768439901</v>
      </c>
      <c r="K101" s="54">
        <f t="shared" si="4"/>
        <v>598.24305449687881</v>
      </c>
      <c r="L101" s="55">
        <f t="shared" si="5"/>
        <v>292.55759404268855</v>
      </c>
      <c r="M101" s="56">
        <f t="shared" si="6"/>
        <v>509.46118786747172</v>
      </c>
      <c r="N101" s="56">
        <f t="shared" si="6"/>
        <v>618.09942948058222</v>
      </c>
      <c r="O101" s="56">
        <f t="shared" si="7"/>
        <v>758.64889978135955</v>
      </c>
      <c r="P101" s="66">
        <f t="shared" si="7"/>
        <v>738.6313215527972</v>
      </c>
      <c r="Q101" s="66">
        <f t="shared" ref="Q101:Q110" si="9">Q69/Q38</f>
        <v>742.38996502033194</v>
      </c>
      <c r="R101" s="66">
        <f t="shared" ref="R101:S111" si="10">IF(AND(R69&gt;0,R38&gt;0),R69/R38,"")</f>
        <v>455.91904738100902</v>
      </c>
      <c r="S101" s="66">
        <f t="shared" si="10"/>
        <v>261.90418993957974</v>
      </c>
      <c r="T101" s="73">
        <f>IF(S101="","",((SUM(S$100:S101))/(SUM(R$100:R101))-1)*100)</f>
        <v>-45.58949533978771</v>
      </c>
    </row>
    <row r="102" spans="2:20" ht="13.5">
      <c r="B102" s="28" t="s">
        <v>8</v>
      </c>
      <c r="C102" s="54">
        <f t="shared" si="8"/>
        <v>187.55322664854478</v>
      </c>
      <c r="D102" s="54">
        <f t="shared" si="0"/>
        <v>184.83066046817547</v>
      </c>
      <c r="E102" s="54">
        <f t="shared" si="0"/>
        <v>125.75251482267498</v>
      </c>
      <c r="F102" s="54">
        <f t="shared" si="0"/>
        <v>219.93310306258792</v>
      </c>
      <c r="G102" s="54">
        <f t="shared" si="1"/>
        <v>214.03759986316857</v>
      </c>
      <c r="H102" s="54">
        <f t="shared" si="2"/>
        <v>309.93133578212996</v>
      </c>
      <c r="I102" s="54">
        <f t="shared" si="2"/>
        <v>404.66092113434911</v>
      </c>
      <c r="J102" s="54">
        <f t="shared" si="3"/>
        <v>381.26865827447693</v>
      </c>
      <c r="K102" s="54">
        <f t="shared" si="4"/>
        <v>627.19175678124441</v>
      </c>
      <c r="L102" s="55">
        <f t="shared" si="5"/>
        <v>307.88467963430099</v>
      </c>
      <c r="M102" s="56">
        <f t="shared" si="6"/>
        <v>494.08519012444424</v>
      </c>
      <c r="N102" s="56">
        <f t="shared" ref="N102:N107" si="11">N70/N39</f>
        <v>715.05304324366205</v>
      </c>
      <c r="O102" s="56">
        <f t="shared" si="7"/>
        <v>819.56090320828321</v>
      </c>
      <c r="P102" s="66">
        <f t="shared" si="7"/>
        <v>747.22574696848505</v>
      </c>
      <c r="Q102" s="66">
        <f t="shared" si="9"/>
        <v>733.16670508545326</v>
      </c>
      <c r="R102" s="66">
        <f t="shared" si="10"/>
        <v>394.45158816839432</v>
      </c>
      <c r="S102" s="66">
        <f t="shared" si="10"/>
        <v>245.90220518187303</v>
      </c>
      <c r="T102" s="73">
        <f>IF(S102="","",((SUM(S$100:S102))/(SUM(R$100:R102))-1)*100)</f>
        <v>-43.351952247448864</v>
      </c>
    </row>
    <row r="103" spans="2:20" ht="13.5">
      <c r="B103" s="28" t="s">
        <v>9</v>
      </c>
      <c r="C103" s="54">
        <f t="shared" si="8"/>
        <v>188.35333436681287</v>
      </c>
      <c r="D103" s="54">
        <f t="shared" si="0"/>
        <v>156.52600387524805</v>
      </c>
      <c r="E103" s="54">
        <f t="shared" si="0"/>
        <v>152.21005240964666</v>
      </c>
      <c r="F103" s="54">
        <f t="shared" si="0"/>
        <v>197.08367338716093</v>
      </c>
      <c r="G103" s="54">
        <f t="shared" si="1"/>
        <v>227.67155721667902</v>
      </c>
      <c r="H103" s="54">
        <f t="shared" si="2"/>
        <v>323.13466024560921</v>
      </c>
      <c r="I103" s="54">
        <f t="shared" ref="I103:I111" si="12">I71/I40</f>
        <v>422.17851247820761</v>
      </c>
      <c r="J103" s="54">
        <f t="shared" si="3"/>
        <v>418.59801032040656</v>
      </c>
      <c r="K103" s="54">
        <f t="shared" si="4"/>
        <v>699.82250262104208</v>
      </c>
      <c r="L103" s="55">
        <f t="shared" si="5"/>
        <v>317.32960969216003</v>
      </c>
      <c r="M103" s="56">
        <f t="shared" si="6"/>
        <v>528.77450675308751</v>
      </c>
      <c r="N103" s="56">
        <f t="shared" si="11"/>
        <v>754.8631594215351</v>
      </c>
      <c r="O103" s="56">
        <f t="shared" si="7"/>
        <v>813.56118807787948</v>
      </c>
      <c r="P103" s="66">
        <f t="shared" si="7"/>
        <v>769.10784241530314</v>
      </c>
      <c r="Q103" s="66">
        <f t="shared" si="9"/>
        <v>703.73293555060195</v>
      </c>
      <c r="R103" s="66">
        <f t="shared" si="10"/>
        <v>383.0300962924257</v>
      </c>
      <c r="S103" s="66">
        <f t="shared" si="10"/>
        <v>264.33284979586904</v>
      </c>
      <c r="T103" s="73">
        <f>IF(S103="","",((SUM(S$100:S103))/(SUM(R$100:R103))-1)*100)</f>
        <v>-40.693049737182129</v>
      </c>
    </row>
    <row r="104" spans="2:20" ht="13.5">
      <c r="B104" s="28" t="s">
        <v>10</v>
      </c>
      <c r="C104" s="54">
        <f t="shared" si="8"/>
        <v>158.17886567639169</v>
      </c>
      <c r="D104" s="54">
        <f t="shared" si="0"/>
        <v>173.1171381812803</v>
      </c>
      <c r="E104" s="54">
        <f t="shared" si="0"/>
        <v>166.62906362492981</v>
      </c>
      <c r="F104" s="54">
        <f t="shared" si="0"/>
        <v>174.96260519478693</v>
      </c>
      <c r="G104" s="54">
        <f t="shared" si="1"/>
        <v>228.39051671815372</v>
      </c>
      <c r="H104" s="54">
        <f t="shared" si="2"/>
        <v>338.82912492689707</v>
      </c>
      <c r="I104" s="54">
        <f t="shared" si="12"/>
        <v>447.32622402234767</v>
      </c>
      <c r="J104" s="54">
        <f t="shared" si="3"/>
        <v>435.97869859398986</v>
      </c>
      <c r="K104" s="54">
        <f t="shared" si="4"/>
        <v>723.98420878840591</v>
      </c>
      <c r="L104" s="55">
        <f t="shared" si="5"/>
        <v>338.84362627152035</v>
      </c>
      <c r="M104" s="56">
        <f t="shared" si="6"/>
        <v>537.06279553865875</v>
      </c>
      <c r="N104" s="56">
        <f t="shared" si="11"/>
        <v>798.5812603984017</v>
      </c>
      <c r="O104" s="56">
        <f t="shared" si="7"/>
        <v>789.49144112248814</v>
      </c>
      <c r="P104" s="66">
        <f t="shared" si="7"/>
        <v>604.57052976829743</v>
      </c>
      <c r="Q104" s="66">
        <f t="shared" si="9"/>
        <v>728.18160767048744</v>
      </c>
      <c r="R104" s="66">
        <f t="shared" si="10"/>
        <v>364.72217370106284</v>
      </c>
      <c r="S104" s="66">
        <f t="shared" si="10"/>
        <v>231.5587772178047</v>
      </c>
      <c r="T104" s="73">
        <f>IF(S104="","",((SUM(S$100:S104))/(SUM(R$100:R104))-1)*100)</f>
        <v>-39.982169254260199</v>
      </c>
    </row>
    <row r="105" spans="2:20" ht="13.5">
      <c r="B105" s="28" t="s">
        <v>11</v>
      </c>
      <c r="C105" s="54">
        <f t="shared" si="8"/>
        <v>181.49054134286743</v>
      </c>
      <c r="D105" s="54">
        <f t="shared" si="0"/>
        <v>173.58804384191873</v>
      </c>
      <c r="E105" s="54">
        <f t="shared" si="0"/>
        <v>162.16346872364753</v>
      </c>
      <c r="F105" s="54">
        <f t="shared" si="0"/>
        <v>162.47033222259057</v>
      </c>
      <c r="G105" s="54">
        <f t="shared" si="1"/>
        <v>254.81018076662042</v>
      </c>
      <c r="H105" s="54">
        <f t="shared" si="2"/>
        <v>335.19115874212855</v>
      </c>
      <c r="I105" s="54">
        <f t="shared" si="12"/>
        <v>468.94773650576167</v>
      </c>
      <c r="J105" s="54">
        <f t="shared" si="3"/>
        <v>454.22450257807378</v>
      </c>
      <c r="K105" s="54">
        <f t="shared" si="4"/>
        <v>800.93485485262386</v>
      </c>
      <c r="L105" s="55">
        <f t="shared" si="5"/>
        <v>412.39805247469195</v>
      </c>
      <c r="M105" s="56">
        <f t="shared" si="6"/>
        <v>515.77561220697669</v>
      </c>
      <c r="N105" s="56">
        <f t="shared" si="11"/>
        <v>784.65855638922676</v>
      </c>
      <c r="O105" s="56">
        <f t="shared" si="7"/>
        <v>734.60257350907159</v>
      </c>
      <c r="P105" s="66">
        <f t="shared" si="7"/>
        <v>696.89324744612031</v>
      </c>
      <c r="Q105" s="66">
        <f t="shared" si="9"/>
        <v>703.26408357315131</v>
      </c>
      <c r="R105" s="66">
        <f t="shared" si="10"/>
        <v>402.22396179167441</v>
      </c>
      <c r="S105" s="66">
        <f t="shared" si="10"/>
        <v>286.83383032597396</v>
      </c>
      <c r="T105" s="73">
        <f>IF(S105="","",((SUM(S$100:S105))/(SUM(R$100:R105))-1)*100)</f>
        <v>-38.199219899011283</v>
      </c>
    </row>
    <row r="106" spans="2:20" ht="13.5">
      <c r="B106" s="28" t="s">
        <v>12</v>
      </c>
      <c r="C106" s="54">
        <f t="shared" si="8"/>
        <v>193.58639962817816</v>
      </c>
      <c r="D106" s="54">
        <f t="shared" si="0"/>
        <v>180.50065646854677</v>
      </c>
      <c r="E106" s="54">
        <f t="shared" si="0"/>
        <v>158.33517444882281</v>
      </c>
      <c r="F106" s="54">
        <f t="shared" si="0"/>
        <v>186.71679107780494</v>
      </c>
      <c r="G106" s="54">
        <f t="shared" si="1"/>
        <v>241.98777464729466</v>
      </c>
      <c r="H106" s="54">
        <f t="shared" si="2"/>
        <v>350.40117089785014</v>
      </c>
      <c r="I106" s="54">
        <f t="shared" si="12"/>
        <v>464.44214383867848</v>
      </c>
      <c r="J106" s="54">
        <f t="shared" si="3"/>
        <v>474.84168137824713</v>
      </c>
      <c r="K106" s="54">
        <f t="shared" ref="K106:K111" si="13">K74/K43</f>
        <v>887.39150464662737</v>
      </c>
      <c r="L106" s="55">
        <f t="shared" si="5"/>
        <v>450.08259183308667</v>
      </c>
      <c r="M106" s="56">
        <f t="shared" si="6"/>
        <v>473.28249234266553</v>
      </c>
      <c r="N106" s="56">
        <f t="shared" si="11"/>
        <v>781.42752830069151</v>
      </c>
      <c r="O106" s="56">
        <f t="shared" si="7"/>
        <v>660.65132817931794</v>
      </c>
      <c r="P106" s="66">
        <f t="shared" si="7"/>
        <v>698.36792310547366</v>
      </c>
      <c r="Q106" s="66">
        <f t="shared" si="9"/>
        <v>715.87743361983041</v>
      </c>
      <c r="R106" s="66">
        <f t="shared" si="10"/>
        <v>414.79022401798051</v>
      </c>
      <c r="S106" s="66">
        <f t="shared" si="10"/>
        <v>324.01433890506189</v>
      </c>
      <c r="T106" s="73">
        <f>IF(S106="","",((SUM(S$100:S106))/(SUM(R$100:R106))-1)*100)</f>
        <v>-35.915120593504668</v>
      </c>
    </row>
    <row r="107" spans="2:20" ht="13.5">
      <c r="B107" s="28" t="s">
        <v>13</v>
      </c>
      <c r="C107" s="54">
        <f t="shared" si="8"/>
        <v>188.78146084573575</v>
      </c>
      <c r="D107" s="54">
        <f t="shared" si="0"/>
        <v>164.09066740750822</v>
      </c>
      <c r="E107" s="54">
        <f t="shared" si="0"/>
        <v>168.7968197825094</v>
      </c>
      <c r="F107" s="54">
        <f t="shared" si="0"/>
        <v>192.378555214578</v>
      </c>
      <c r="G107" s="54">
        <f>G75/G44</f>
        <v>265.7763662489308</v>
      </c>
      <c r="H107" s="54">
        <f t="shared" si="2"/>
        <v>390.75493608011908</v>
      </c>
      <c r="I107" s="54">
        <f t="shared" si="12"/>
        <v>484.40657208735092</v>
      </c>
      <c r="J107" s="54">
        <f t="shared" si="3"/>
        <v>488.17392337372877</v>
      </c>
      <c r="K107" s="54">
        <f t="shared" si="13"/>
        <v>846.31666649038914</v>
      </c>
      <c r="L107" s="55">
        <f t="shared" si="5"/>
        <v>454.92972093755736</v>
      </c>
      <c r="M107" s="56">
        <f>M75/M44</f>
        <v>522.65989563830431</v>
      </c>
      <c r="N107" s="56">
        <f t="shared" si="11"/>
        <v>746.94063471143704</v>
      </c>
      <c r="O107" s="56">
        <f t="shared" si="7"/>
        <v>679.56867292804634</v>
      </c>
      <c r="P107" s="66">
        <f t="shared" si="7"/>
        <v>713.68915053821365</v>
      </c>
      <c r="Q107" s="66">
        <f t="shared" si="9"/>
        <v>730.4945624845227</v>
      </c>
      <c r="R107" s="66">
        <f t="shared" si="10"/>
        <v>417.05463572095749</v>
      </c>
      <c r="S107" s="66">
        <f t="shared" si="10"/>
        <v>309.22307963624922</v>
      </c>
      <c r="T107" s="73">
        <f>IF(S107="","",((SUM(S$100:S107))/(SUM(R$100:R107))-1)*100)</f>
        <v>-34.673780080399418</v>
      </c>
    </row>
    <row r="108" spans="2:20" ht="13.5">
      <c r="B108" s="28" t="s">
        <v>14</v>
      </c>
      <c r="C108" s="54">
        <f t="shared" si="8"/>
        <v>190.02401472973011</v>
      </c>
      <c r="D108" s="54">
        <f t="shared" si="0"/>
        <v>158.63916540862397</v>
      </c>
      <c r="E108" s="54">
        <f t="shared" si="0"/>
        <v>167.00267860661228</v>
      </c>
      <c r="F108" s="54">
        <f t="shared" si="0"/>
        <v>188.43124899257126</v>
      </c>
      <c r="G108" s="54">
        <f>G76/G45</f>
        <v>272.88049013778181</v>
      </c>
      <c r="H108" s="54">
        <f t="shared" si="2"/>
        <v>418.46059643967385</v>
      </c>
      <c r="I108" s="54">
        <f t="shared" si="12"/>
        <v>471.02454654239261</v>
      </c>
      <c r="J108" s="54">
        <f t="shared" si="3"/>
        <v>488.37308270246842</v>
      </c>
      <c r="K108" s="54">
        <f t="shared" si="13"/>
        <v>778.15548818751699</v>
      </c>
      <c r="L108" s="55">
        <f t="shared" si="5"/>
        <v>479.67479718565045</v>
      </c>
      <c r="M108" s="56">
        <f>M76/M45</f>
        <v>502.61081799984623</v>
      </c>
      <c r="N108" s="56">
        <f>N76/N45</f>
        <v>755.91906254314802</v>
      </c>
      <c r="O108" s="56">
        <f t="shared" si="7"/>
        <v>694.19681841785632</v>
      </c>
      <c r="P108" s="66">
        <f t="shared" si="7"/>
        <v>731.95284416743573</v>
      </c>
      <c r="Q108" s="66">
        <f t="shared" si="9"/>
        <v>715.58739423323891</v>
      </c>
      <c r="R108" s="66">
        <f t="shared" si="10"/>
        <v>390.60989107448773</v>
      </c>
      <c r="S108" s="66">
        <f t="shared" si="10"/>
        <v>295.28863433517222</v>
      </c>
      <c r="T108" s="73">
        <f>IF(S108="","",((SUM(S$100:S108))/(SUM(R$100:R108))-1)*100)</f>
        <v>-33.609742870327722</v>
      </c>
    </row>
    <row r="109" spans="2:20" ht="13.5">
      <c r="B109" s="28" t="s">
        <v>15</v>
      </c>
      <c r="C109" s="54">
        <f t="shared" si="8"/>
        <v>208.64687891007591</v>
      </c>
      <c r="D109" s="54">
        <f t="shared" si="0"/>
        <v>168.80213194646694</v>
      </c>
      <c r="E109" s="54">
        <f t="shared" si="0"/>
        <v>178.3693300253594</v>
      </c>
      <c r="F109" s="54">
        <f t="shared" si="0"/>
        <v>186.78699290350426</v>
      </c>
      <c r="G109" s="54">
        <f>G77/G46</f>
        <v>293.56690029935612</v>
      </c>
      <c r="H109" s="54">
        <f t="shared" si="2"/>
        <v>419.11405683352666</v>
      </c>
      <c r="I109" s="54">
        <f t="shared" si="12"/>
        <v>429.42039798179218</v>
      </c>
      <c r="J109" s="54">
        <f t="shared" si="3"/>
        <v>511.74972282271955</v>
      </c>
      <c r="K109" s="54">
        <f t="shared" si="13"/>
        <v>688.4903619545438</v>
      </c>
      <c r="L109" s="55">
        <f>L77/L46</f>
        <v>467.44419196666456</v>
      </c>
      <c r="M109" s="56">
        <f>M77/M46</f>
        <v>519.95931365703382</v>
      </c>
      <c r="N109" s="56">
        <f>N77/N46</f>
        <v>721.04693052195137</v>
      </c>
      <c r="O109" s="56">
        <f t="shared" si="7"/>
        <v>736.99894327714628</v>
      </c>
      <c r="P109" s="66">
        <f t="shared" si="7"/>
        <v>629.4009590012098</v>
      </c>
      <c r="Q109" s="66">
        <f t="shared" si="9"/>
        <v>655.99846858884132</v>
      </c>
      <c r="R109" s="66">
        <f t="shared" si="10"/>
        <v>414.64200200813798</v>
      </c>
      <c r="S109" s="66" t="str">
        <f t="shared" si="10"/>
        <v/>
      </c>
      <c r="T109" s="73" t="str">
        <f>IF(S109="","",((SUM(S$100:S109))/(SUM(R$100:R109))-1)*100)</f>
        <v/>
      </c>
    </row>
    <row r="110" spans="2:20" ht="13.5">
      <c r="B110" s="28" t="s">
        <v>16</v>
      </c>
      <c r="C110" s="54">
        <f t="shared" si="8"/>
        <v>200.35510500294461</v>
      </c>
      <c r="D110" s="54">
        <f t="shared" si="0"/>
        <v>135.34646561255451</v>
      </c>
      <c r="E110" s="54">
        <f t="shared" si="0"/>
        <v>184.94460300282054</v>
      </c>
      <c r="F110" s="54">
        <f t="shared" si="0"/>
        <v>186.30193810759701</v>
      </c>
      <c r="G110" s="54">
        <f>G78/G47</f>
        <v>303.76802986655338</v>
      </c>
      <c r="H110" s="54">
        <f t="shared" si="2"/>
        <v>393.22870613409174</v>
      </c>
      <c r="I110" s="54">
        <f t="shared" si="12"/>
        <v>417.57532899218154</v>
      </c>
      <c r="J110" s="54">
        <f t="shared" si="3"/>
        <v>586.68518234932571</v>
      </c>
      <c r="K110" s="54">
        <f t="shared" si="13"/>
        <v>543.65791003073298</v>
      </c>
      <c r="L110" s="55">
        <f>L78/L47</f>
        <v>491.6556729721388</v>
      </c>
      <c r="M110" s="56">
        <f>M78/M47</f>
        <v>535.90490511496512</v>
      </c>
      <c r="N110" s="56">
        <f>N78/N47</f>
        <v>752.22681813675342</v>
      </c>
      <c r="O110" s="56">
        <f t="shared" si="7"/>
        <v>714.39393669072876</v>
      </c>
      <c r="P110" s="66">
        <f t="shared" si="7"/>
        <v>719.44601740216638</v>
      </c>
      <c r="Q110" s="66">
        <f t="shared" si="9"/>
        <v>624.00115233571364</v>
      </c>
      <c r="R110" s="66">
        <f t="shared" si="10"/>
        <v>325.22819286794197</v>
      </c>
      <c r="S110" s="66" t="str">
        <f t="shared" si="10"/>
        <v/>
      </c>
      <c r="T110" s="73" t="str">
        <f>IF(S110="","",((SUM(S$100:S110))/(SUM(R$100:R110))-1)*100)</f>
        <v/>
      </c>
    </row>
    <row r="111" spans="2:20" ht="13.5">
      <c r="B111" s="28" t="s">
        <v>17</v>
      </c>
      <c r="C111" s="57">
        <f t="shared" si="8"/>
        <v>202.12333845635251</v>
      </c>
      <c r="D111" s="57">
        <f t="shared" si="0"/>
        <v>126.16194931217093</v>
      </c>
      <c r="E111" s="57">
        <f t="shared" si="0"/>
        <v>162.52206813704868</v>
      </c>
      <c r="F111" s="57">
        <f t="shared" si="0"/>
        <v>195.46588566810905</v>
      </c>
      <c r="G111" s="57">
        <f>G79/G48</f>
        <v>297.3737482762798</v>
      </c>
      <c r="H111" s="57">
        <f t="shared" si="2"/>
        <v>399.7038871726362</v>
      </c>
      <c r="I111" s="57">
        <f t="shared" si="12"/>
        <v>383.2671836150779</v>
      </c>
      <c r="J111" s="57">
        <f>J79/J48</f>
        <v>605.6897684069836</v>
      </c>
      <c r="K111" s="57">
        <f t="shared" si="13"/>
        <v>392.58988568077291</v>
      </c>
      <c r="L111" s="55">
        <f>L79/L48</f>
        <v>514.56226791880124</v>
      </c>
      <c r="M111" s="56">
        <f>M79/M48</f>
        <v>552.16663435453233</v>
      </c>
      <c r="N111" s="56">
        <f>N79/N48</f>
        <v>739.52429567111665</v>
      </c>
      <c r="O111" s="56">
        <f t="shared" si="7"/>
        <v>745.05214779979372</v>
      </c>
      <c r="P111" s="66">
        <f t="shared" si="7"/>
        <v>748.47848133731554</v>
      </c>
      <c r="Q111" s="66">
        <f>Q79/Q48</f>
        <v>580.99590387238788</v>
      </c>
      <c r="R111" s="66">
        <f t="shared" si="10"/>
        <v>311.26054143906356</v>
      </c>
      <c r="S111" s="66" t="str">
        <f t="shared" si="10"/>
        <v/>
      </c>
      <c r="T111" s="73" t="str">
        <f>IF(S111="","",((SUM(S$100:S111))/(SUM(R$100:R111))-1)*100)</f>
        <v/>
      </c>
    </row>
    <row r="112" spans="2:20" ht="13.5">
      <c r="B112" s="29" t="s">
        <v>24</v>
      </c>
      <c r="C112" s="58">
        <f>(SUM(C100:C111))/12</f>
        <v>186.9309566721588</v>
      </c>
      <c r="D112" s="58">
        <f>(SUM(D100:D111))/12</f>
        <v>163.99338643324816</v>
      </c>
      <c r="E112" s="58">
        <f>(SUM(E100:E111))/12</f>
        <v>153.94944678088783</v>
      </c>
      <c r="F112" s="59">
        <f>(SUM(F100:F111))/12</f>
        <v>191.07358890715003</v>
      </c>
      <c r="G112" s="58">
        <f t="shared" ref="G112:L112" si="14">(SUM(G100:G111)/12)</f>
        <v>251.44667087420714</v>
      </c>
      <c r="H112" s="58">
        <f t="shared" si="14"/>
        <v>351.30726798001479</v>
      </c>
      <c r="I112" s="58">
        <f t="shared" si="14"/>
        <v>431.27475642249215</v>
      </c>
      <c r="J112" s="58">
        <f t="shared" si="14"/>
        <v>469.96761827248497</v>
      </c>
      <c r="K112" s="58">
        <f t="shared" si="14"/>
        <v>683.55873534750663</v>
      </c>
      <c r="L112" s="58">
        <f t="shared" si="14"/>
        <v>401.77782011205483</v>
      </c>
      <c r="M112" s="58">
        <f>(SUM(M100:M111)/12)</f>
        <v>515.66214826899329</v>
      </c>
      <c r="N112" s="58">
        <f>(SUM(N100:N111)/12)</f>
        <v>732.85401045717447</v>
      </c>
      <c r="O112" s="58">
        <f>(SUM(O100:O111)/12)</f>
        <v>740.94448587518571</v>
      </c>
      <c r="P112" s="58">
        <f>(SUM(P100:P111)/12)</f>
        <v>709.68374506466409</v>
      </c>
      <c r="Q112" s="58">
        <f>(SUM(Q100:Q111)/COUNTIF($Q$100:$Q$111,"&gt;0"))</f>
        <v>694.38604829308031</v>
      </c>
      <c r="R112" s="58">
        <f>AVERAGE(R100:R111)</f>
        <v>401.79030347363238</v>
      </c>
      <c r="S112" s="58">
        <f>AVERAGE(S100:S111)</f>
        <v>278.12744317446442</v>
      </c>
      <c r="T112" s="45"/>
    </row>
    <row r="113" spans="2:23">
      <c r="B113" s="16" t="s">
        <v>68</v>
      </c>
      <c r="C113" s="34"/>
      <c r="D113" s="34"/>
      <c r="E113" s="34"/>
      <c r="F113" s="34"/>
      <c r="G113" s="34"/>
    </row>
    <row r="114" spans="2:23">
      <c r="B114" s="17" t="s">
        <v>62</v>
      </c>
    </row>
    <row r="115" spans="2:23">
      <c r="B115" s="1" t="s">
        <v>37</v>
      </c>
    </row>
    <row r="116" spans="2:23">
      <c r="B116" s="1" t="s">
        <v>38</v>
      </c>
    </row>
    <row r="117" spans="2:23">
      <c r="B117" s="61" t="str">
        <f>B85</f>
        <v xml:space="preserve">                 Dados atualizados em 7 de outubro de 2016.</v>
      </c>
    </row>
    <row r="118" spans="2:23" ht="14.25">
      <c r="B118" s="18" t="s">
        <v>82</v>
      </c>
    </row>
    <row r="121" spans="2:23" ht="16.5">
      <c r="B121" s="6" t="s">
        <v>23</v>
      </c>
      <c r="J121" s="21"/>
    </row>
    <row r="122" spans="2:23" ht="15">
      <c r="B122" s="6"/>
    </row>
    <row r="126" spans="2:23" ht="21">
      <c r="B126" s="5" t="s">
        <v>85</v>
      </c>
    </row>
    <row r="127" spans="2:23" ht="18">
      <c r="B127" s="5"/>
      <c r="V127" s="19" t="s">
        <v>2</v>
      </c>
      <c r="W127" s="19"/>
    </row>
    <row r="128" spans="2:23" ht="14.25">
      <c r="B128" s="7" t="s">
        <v>1</v>
      </c>
      <c r="C128" s="8" t="s">
        <v>34</v>
      </c>
      <c r="V128" s="20" t="s">
        <v>31</v>
      </c>
      <c r="W128" s="20"/>
    </row>
    <row r="129" spans="2:20" ht="15">
      <c r="B129" s="14" t="s">
        <v>19</v>
      </c>
      <c r="C129" s="15" t="s">
        <v>20</v>
      </c>
      <c r="D129" s="15" t="s">
        <v>20</v>
      </c>
      <c r="E129" s="15" t="s">
        <v>20</v>
      </c>
      <c r="F129" s="15" t="s">
        <v>20</v>
      </c>
      <c r="G129" s="15" t="s">
        <v>20</v>
      </c>
      <c r="H129" s="15" t="s">
        <v>20</v>
      </c>
    </row>
    <row r="130" spans="2:20">
      <c r="B130" s="9"/>
      <c r="C130" s="35" t="s">
        <v>3</v>
      </c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49"/>
      <c r="O130" s="49"/>
      <c r="P130" s="36"/>
      <c r="Q130" s="36"/>
      <c r="R130" s="36"/>
      <c r="S130" s="37"/>
      <c r="T130" s="62" t="s">
        <v>58</v>
      </c>
    </row>
    <row r="131" spans="2:20" ht="14.25">
      <c r="B131" s="35" t="s">
        <v>21</v>
      </c>
      <c r="C131" s="69">
        <v>2000</v>
      </c>
      <c r="D131" s="70">
        <v>2001</v>
      </c>
      <c r="E131" s="70">
        <v>2002</v>
      </c>
      <c r="F131" s="70">
        <v>2003</v>
      </c>
      <c r="G131" s="70">
        <v>2004</v>
      </c>
      <c r="H131" s="70">
        <v>2005</v>
      </c>
      <c r="I131" s="70">
        <v>2006</v>
      </c>
      <c r="J131" s="70">
        <v>2007</v>
      </c>
      <c r="K131" s="71">
        <v>2008</v>
      </c>
      <c r="L131" s="71">
        <v>2009</v>
      </c>
      <c r="M131" s="71">
        <v>2010</v>
      </c>
      <c r="N131" s="71">
        <v>2011</v>
      </c>
      <c r="O131" s="71">
        <v>2012</v>
      </c>
      <c r="P131" s="71">
        <v>2013</v>
      </c>
      <c r="Q131" s="71">
        <v>2014</v>
      </c>
      <c r="R131" s="71">
        <v>2015</v>
      </c>
      <c r="S131" s="79">
        <v>2016</v>
      </c>
      <c r="T131" s="63" t="s">
        <v>83</v>
      </c>
    </row>
    <row r="132" spans="2:20" ht="13.5">
      <c r="B132" s="12" t="s">
        <v>6</v>
      </c>
      <c r="C132" s="99">
        <v>0</v>
      </c>
      <c r="D132" s="100">
        <v>482738.53171838832</v>
      </c>
      <c r="E132" s="100">
        <v>552396.87872182648</v>
      </c>
      <c r="F132" s="101">
        <v>852918.41147601185</v>
      </c>
      <c r="G132" s="100">
        <v>1457948.6406178707</v>
      </c>
      <c r="H132" s="100">
        <v>1253124.9017883972</v>
      </c>
      <c r="I132" s="100">
        <v>2645724.4288146724</v>
      </c>
      <c r="J132" s="100">
        <v>2375267.1244310406</v>
      </c>
      <c r="K132" s="101">
        <v>1221416.9224434379</v>
      </c>
      <c r="L132" s="101">
        <v>1966594.4077812526</v>
      </c>
      <c r="M132" s="101">
        <v>2369114</v>
      </c>
      <c r="N132" s="101">
        <v>2293445.2029335499</v>
      </c>
      <c r="O132" s="101">
        <v>2438161.8338025981</v>
      </c>
      <c r="P132" s="100">
        <v>818687.48233304033</v>
      </c>
      <c r="Q132" s="100">
        <v>1897045.2919638983</v>
      </c>
      <c r="R132" s="100">
        <v>3732468.3185505862</v>
      </c>
      <c r="S132" s="102">
        <v>4366319.8103653593</v>
      </c>
      <c r="T132" s="73">
        <f>IF(S132=0,"",((SUM(S$132:S132))/(SUM(R$132:R132))-1)*100)</f>
        <v>16.982099718422106</v>
      </c>
    </row>
    <row r="133" spans="2:20" ht="13.5">
      <c r="B133" s="13" t="s">
        <v>7</v>
      </c>
      <c r="C133" s="103">
        <v>6.8537785667737799E-2</v>
      </c>
      <c r="D133" s="104">
        <v>738842.45410215482</v>
      </c>
      <c r="E133" s="104">
        <v>547210.52448259585</v>
      </c>
      <c r="F133" s="105">
        <v>1740856.4663854791</v>
      </c>
      <c r="G133" s="104">
        <v>1230354.4910246278</v>
      </c>
      <c r="H133" s="104">
        <v>923937.98479806818</v>
      </c>
      <c r="I133" s="104">
        <v>757099.85532568407</v>
      </c>
      <c r="J133" s="104">
        <v>1841972.3404965701</v>
      </c>
      <c r="K133" s="104">
        <v>1251104.8688471685</v>
      </c>
      <c r="L133" s="104">
        <v>2596698.818122128</v>
      </c>
      <c r="M133" s="104">
        <v>2817657</v>
      </c>
      <c r="N133" s="105">
        <v>3146518</v>
      </c>
      <c r="O133" s="105">
        <v>2632470.6867578486</v>
      </c>
      <c r="P133" s="104">
        <v>1717736.8930634232</v>
      </c>
      <c r="Q133" s="104">
        <v>1467415.1830130096</v>
      </c>
      <c r="R133" s="104">
        <v>2765310.4566143979</v>
      </c>
      <c r="S133" s="106">
        <v>3566611.6997006354</v>
      </c>
      <c r="T133" s="73">
        <f>IF(S133=0,"",((SUM(S$132:S133))/(SUM(R$132:R133))-1)*100)</f>
        <v>22.086820505282144</v>
      </c>
    </row>
    <row r="134" spans="2:20" ht="13.5">
      <c r="B134" s="13" t="s">
        <v>8</v>
      </c>
      <c r="C134" s="103">
        <v>0</v>
      </c>
      <c r="D134" s="104">
        <v>62826.264578324081</v>
      </c>
      <c r="E134" s="104">
        <v>1203002.721287162</v>
      </c>
      <c r="F134" s="105">
        <v>1335292.4446620741</v>
      </c>
      <c r="G134" s="104">
        <v>1572330.514038973</v>
      </c>
      <c r="H134" s="104">
        <v>571269.85988848947</v>
      </c>
      <c r="I134" s="104">
        <v>1166874.5873999798</v>
      </c>
      <c r="J134" s="104">
        <v>1880798.6701091737</v>
      </c>
      <c r="K134" s="104">
        <v>678752.03044837923</v>
      </c>
      <c r="L134" s="104">
        <v>1774363.523153455</v>
      </c>
      <c r="M134" s="104">
        <v>3514758.0533514367</v>
      </c>
      <c r="N134" s="105">
        <v>2094252</v>
      </c>
      <c r="O134" s="105">
        <v>3205606.443571453</v>
      </c>
      <c r="P134" s="104">
        <v>2043853.183391389</v>
      </c>
      <c r="Q134" s="104">
        <v>1687991.3128637727</v>
      </c>
      <c r="R134" s="104">
        <v>2989342.2148524881</v>
      </c>
      <c r="S134" s="106">
        <v>3365326.2940004682</v>
      </c>
      <c r="T134" s="73">
        <f>IF(S134=0,"",((SUM(S$132:S134))/(SUM(R$132:R134))-1)*100)</f>
        <v>19.090478723257618</v>
      </c>
    </row>
    <row r="135" spans="2:20" ht="13.5">
      <c r="B135" s="13" t="s">
        <v>9</v>
      </c>
      <c r="C135" s="103">
        <v>0</v>
      </c>
      <c r="D135" s="104">
        <v>748724.31630749872</v>
      </c>
      <c r="E135" s="104">
        <v>1013538.0991438396</v>
      </c>
      <c r="F135" s="105">
        <v>714792.91652291978</v>
      </c>
      <c r="G135" s="104">
        <v>426625.26124842803</v>
      </c>
      <c r="H135" s="104">
        <v>1149399.4992042913</v>
      </c>
      <c r="I135" s="104">
        <v>1315794.9286087896</v>
      </c>
      <c r="J135" s="104">
        <v>2260141.5426733592</v>
      </c>
      <c r="K135" s="104">
        <v>307365.35161423153</v>
      </c>
      <c r="L135" s="104">
        <v>2404857.5120000001</v>
      </c>
      <c r="M135" s="104">
        <v>2865707.2192483619</v>
      </c>
      <c r="N135" s="105">
        <v>2469083.75</v>
      </c>
      <c r="O135" s="105">
        <v>3156675.0214229273</v>
      </c>
      <c r="P135" s="104">
        <v>1133544.735524222</v>
      </c>
      <c r="Q135" s="104">
        <v>1811362.1175868323</v>
      </c>
      <c r="R135" s="104">
        <v>3866146.9835405145</v>
      </c>
      <c r="S135" s="106">
        <v>3926964.7539980193</v>
      </c>
      <c r="T135" s="73">
        <f>IF(S135=0,"",((SUM(S$132:S135))/(SUM(R$132:R135))-1)*100)</f>
        <v>14.018700053150468</v>
      </c>
    </row>
    <row r="136" spans="2:20" ht="13.5">
      <c r="B136" s="13" t="s">
        <v>10</v>
      </c>
      <c r="C136" s="103">
        <v>0</v>
      </c>
      <c r="D136" s="104">
        <v>741129.79371250083</v>
      </c>
      <c r="E136" s="104">
        <v>1099351.9134401474</v>
      </c>
      <c r="F136" s="105">
        <v>933414.79350523604</v>
      </c>
      <c r="G136" s="104">
        <v>1321002.1690018587</v>
      </c>
      <c r="H136" s="104">
        <v>1279571.4524188433</v>
      </c>
      <c r="I136" s="104">
        <v>1114750.7250408982</v>
      </c>
      <c r="J136" s="104">
        <v>1753458.071157506</v>
      </c>
      <c r="K136" s="104">
        <v>3354216.2580544646</v>
      </c>
      <c r="L136" s="104">
        <v>2606485.9788330346</v>
      </c>
      <c r="M136" s="104">
        <v>3688684.7546657478</v>
      </c>
      <c r="N136" s="105">
        <v>3951702.9195510596</v>
      </c>
      <c r="O136" s="105">
        <v>2569591.0079348297</v>
      </c>
      <c r="P136" s="104">
        <v>1943946.5806781889</v>
      </c>
      <c r="Q136" s="104">
        <v>2501574.2101338794</v>
      </c>
      <c r="R136" s="104">
        <v>3732575.9039362548</v>
      </c>
      <c r="S136" s="106">
        <v>2614051.1045327573</v>
      </c>
      <c r="T136" s="73">
        <f>IF(S136=0,"",((SUM(S$132:S136))/(SUM(R$132:R136))-1)*100)</f>
        <v>4.4096726536020148</v>
      </c>
    </row>
    <row r="137" spans="2:20" ht="13.5">
      <c r="B137" s="13" t="s">
        <v>11</v>
      </c>
      <c r="C137" s="103">
        <v>66231.370081571193</v>
      </c>
      <c r="D137" s="104">
        <v>706233.00487629499</v>
      </c>
      <c r="E137" s="104">
        <v>395299.27979146532</v>
      </c>
      <c r="F137" s="105">
        <v>971146.25349165907</v>
      </c>
      <c r="G137" s="104">
        <v>1517559.7749757948</v>
      </c>
      <c r="H137" s="104">
        <v>93868.35082408716</v>
      </c>
      <c r="I137" s="104">
        <v>1236422.4434379067</v>
      </c>
      <c r="J137" s="104">
        <v>1474994.7561124901</v>
      </c>
      <c r="K137" s="104">
        <v>2584016.8679123502</v>
      </c>
      <c r="L137" s="104">
        <v>2034174.6942363977</v>
      </c>
      <c r="M137" s="104">
        <v>2787806.7229041704</v>
      </c>
      <c r="N137" s="105">
        <v>2779990.3967508152</v>
      </c>
      <c r="O137" s="105">
        <v>1667295.9758282604</v>
      </c>
      <c r="P137" s="104">
        <v>1293103.0381606333</v>
      </c>
      <c r="Q137" s="104">
        <v>2424855.3123295903</v>
      </c>
      <c r="R137" s="104">
        <v>4414593.7712142635</v>
      </c>
      <c r="S137" s="106">
        <v>4129295.3782120482</v>
      </c>
      <c r="T137" s="73">
        <f>IF(S137=0,"",((SUM(S$132:S137))/(SUM(R$132:R137))-1)*100)</f>
        <v>2.1773109912899935</v>
      </c>
    </row>
    <row r="138" spans="2:20" ht="13.5">
      <c r="B138" s="13" t="s">
        <v>12</v>
      </c>
      <c r="C138" s="103">
        <v>352685.97784319456</v>
      </c>
      <c r="D138" s="104">
        <v>616281.91613671603</v>
      </c>
      <c r="E138" s="104">
        <v>2541184.2812521067</v>
      </c>
      <c r="F138" s="105">
        <v>1059870.3562326808</v>
      </c>
      <c r="G138" s="104">
        <v>1221364.8463670053</v>
      </c>
      <c r="H138" s="104">
        <v>3532178.907597627</v>
      </c>
      <c r="I138" s="104">
        <v>2374648.9711430385</v>
      </c>
      <c r="J138" s="104">
        <v>1965175.4409784437</v>
      </c>
      <c r="K138" s="104">
        <v>1977527.7908231972</v>
      </c>
      <c r="L138" s="104">
        <v>3781408.3043057309</v>
      </c>
      <c r="M138" s="104">
        <v>1673388.4594411121</v>
      </c>
      <c r="N138" s="105">
        <v>3156814</v>
      </c>
      <c r="O138" s="105">
        <v>2334936.8351936969</v>
      </c>
      <c r="P138" s="104">
        <v>1292904.4492916523</v>
      </c>
      <c r="Q138" s="104">
        <v>4356290.7330536302</v>
      </c>
      <c r="R138" s="104">
        <v>3129111.4815762825</v>
      </c>
      <c r="S138" s="106">
        <v>3634996.2073071655</v>
      </c>
      <c r="T138" s="73">
        <f>IF(S138=0,"",((SUM(S$132:S138))/(SUM(R$132:R138))-1)*100)</f>
        <v>3.9546648323903089</v>
      </c>
    </row>
    <row r="139" spans="2:20" ht="13.5">
      <c r="B139" s="13" t="s">
        <v>13</v>
      </c>
      <c r="C139" s="103">
        <v>0</v>
      </c>
      <c r="D139" s="104">
        <v>391767.58724523045</v>
      </c>
      <c r="E139" s="104">
        <v>1274312.2491629401</v>
      </c>
      <c r="F139" s="105">
        <v>763285.74512837059</v>
      </c>
      <c r="G139" s="104">
        <v>1658509.7666291997</v>
      </c>
      <c r="H139" s="104">
        <v>2193930.7054542219</v>
      </c>
      <c r="I139" s="104">
        <v>1906646.8511078716</v>
      </c>
      <c r="J139" s="104">
        <v>2280964.3834091942</v>
      </c>
      <c r="K139" s="104">
        <v>2688963.9805468693</v>
      </c>
      <c r="L139" s="104">
        <v>3819313.5392902056</v>
      </c>
      <c r="M139" s="104">
        <v>3346050.7862492627</v>
      </c>
      <c r="N139" s="105">
        <v>3689321.7634686232</v>
      </c>
      <c r="O139" s="105">
        <v>4001876.3323948057</v>
      </c>
      <c r="P139" s="104">
        <v>1879212.8103542298</v>
      </c>
      <c r="Q139" s="104">
        <v>2581866.2218858856</v>
      </c>
      <c r="R139" s="104">
        <v>4032912.7836451256</v>
      </c>
      <c r="S139" s="106">
        <v>4453150.1274246853</v>
      </c>
      <c r="T139" s="73">
        <f>IF(S139=0,"",((SUM(S$132:S139))/(SUM(R$132:R139))-1)*100)</f>
        <v>4.8643883620256068</v>
      </c>
    </row>
    <row r="140" spans="2:20" ht="13.5">
      <c r="B140" s="13" t="s">
        <v>14</v>
      </c>
      <c r="C140" s="103">
        <v>28.089256421204016</v>
      </c>
      <c r="D140" s="104">
        <v>209173.69609671691</v>
      </c>
      <c r="E140" s="104">
        <v>1157500.4112267138</v>
      </c>
      <c r="F140" s="105">
        <v>1383157.4601867413</v>
      </c>
      <c r="G140" s="104">
        <v>308239.55284507608</v>
      </c>
      <c r="H140" s="104">
        <v>1717040.3018128807</v>
      </c>
      <c r="I140" s="104">
        <v>2652932.1822451227</v>
      </c>
      <c r="J140" s="104">
        <v>1895253.8989728126</v>
      </c>
      <c r="K140" s="104">
        <v>1788926.6145097213</v>
      </c>
      <c r="L140" s="104">
        <v>1781780.7738963021</v>
      </c>
      <c r="M140" s="104">
        <v>2938267.171171973</v>
      </c>
      <c r="N140" s="105">
        <v>2399722.9726215703</v>
      </c>
      <c r="O140" s="105">
        <v>2460466.5156860347</v>
      </c>
      <c r="P140" s="104">
        <v>2570836.6426655687</v>
      </c>
      <c r="Q140" s="104">
        <v>2399525.3369242242</v>
      </c>
      <c r="R140" s="104">
        <v>3232281.2702404936</v>
      </c>
      <c r="S140" s="106">
        <v>4583385.2376553863</v>
      </c>
      <c r="T140" s="73">
        <f>IF(S140=0,"",((SUM(S$132:S140))/(SUM(R$132:R140))-1)*100)</f>
        <v>8.6075545840690779</v>
      </c>
    </row>
    <row r="141" spans="2:20" ht="13.5">
      <c r="B141" s="13" t="s">
        <v>15</v>
      </c>
      <c r="C141" s="103">
        <v>0</v>
      </c>
      <c r="D141" s="104">
        <v>393100.36740747397</v>
      </c>
      <c r="E141" s="104">
        <v>1603306.2403092065</v>
      </c>
      <c r="F141" s="105">
        <v>1409557.7194876305</v>
      </c>
      <c r="G141" s="104">
        <v>907741.62502643093</v>
      </c>
      <c r="H141" s="104">
        <v>593248.47813748522</v>
      </c>
      <c r="I141" s="104">
        <v>1704740.6590471526</v>
      </c>
      <c r="J141" s="104">
        <v>2370797.8309981413</v>
      </c>
      <c r="K141" s="104">
        <v>2371801.0605740235</v>
      </c>
      <c r="L141" s="104">
        <v>3003245.8762255586</v>
      </c>
      <c r="M141" s="104">
        <v>1622016.6943031708</v>
      </c>
      <c r="N141" s="105">
        <v>2750126</v>
      </c>
      <c r="O141" s="105">
        <v>1283882.972945903</v>
      </c>
      <c r="P141" s="104">
        <v>1647705.0558108997</v>
      </c>
      <c r="Q141" s="104">
        <v>2496706.6472283746</v>
      </c>
      <c r="R141" s="104">
        <v>3955529.4456747943</v>
      </c>
      <c r="S141" s="106"/>
      <c r="T141" s="73" t="str">
        <f>IF(S141=0,"",((SUM(S$132:S141))/(SUM(R$132:R141))-1)*100)</f>
        <v/>
      </c>
    </row>
    <row r="142" spans="2:20" ht="13.5">
      <c r="B142" s="13" t="s">
        <v>16</v>
      </c>
      <c r="C142" s="103">
        <v>245182.68016449065</v>
      </c>
      <c r="D142" s="104">
        <v>279997.0438866542</v>
      </c>
      <c r="E142" s="104">
        <v>824641.03166220977</v>
      </c>
      <c r="F142" s="105">
        <v>1127795.9724896224</v>
      </c>
      <c r="G142" s="104">
        <v>810457.81185661664</v>
      </c>
      <c r="H142" s="104">
        <v>1563976.8754799294</v>
      </c>
      <c r="I142" s="104">
        <v>1887782.9451239193</v>
      </c>
      <c r="J142" s="104">
        <v>1633206.8742557622</v>
      </c>
      <c r="K142" s="104">
        <v>2858233.9261270687</v>
      </c>
      <c r="L142" s="104">
        <v>2602636.5747799282</v>
      </c>
      <c r="M142" s="104">
        <v>2928768.6724462202</v>
      </c>
      <c r="N142" s="105">
        <v>2400644</v>
      </c>
      <c r="O142" s="105">
        <v>2456275.1816775547</v>
      </c>
      <c r="P142" s="104">
        <v>2684151.8802096671</v>
      </c>
      <c r="Q142" s="104">
        <v>2928139.610714803</v>
      </c>
      <c r="R142" s="104">
        <v>2759678.9487741636</v>
      </c>
      <c r="S142" s="106"/>
      <c r="T142" s="73" t="str">
        <f>IF(S142=0,"",((SUM(S$132:S142))/(SUM(R$132:R142))-1)*100)</f>
        <v/>
      </c>
    </row>
    <row r="143" spans="2:20" ht="13.5">
      <c r="B143" s="13" t="s">
        <v>17</v>
      </c>
      <c r="C143" s="103">
        <v>419950.42021527601</v>
      </c>
      <c r="D143" s="104">
        <v>1057664.9322487134</v>
      </c>
      <c r="E143" s="104">
        <v>1423077.5139884497</v>
      </c>
      <c r="F143" s="105">
        <v>1737941.2778080727</v>
      </c>
      <c r="G143" s="104">
        <v>962787.67486116826</v>
      </c>
      <c r="H143" s="104">
        <v>1057431.6970297252</v>
      </c>
      <c r="I143" s="104">
        <v>2594288.3025251236</v>
      </c>
      <c r="J143" s="104">
        <v>2722158.3593932586</v>
      </c>
      <c r="K143" s="104">
        <v>4055184.8014066797</v>
      </c>
      <c r="L143" s="104">
        <v>2131495.2533478616</v>
      </c>
      <c r="M143" s="104">
        <v>6093020</v>
      </c>
      <c r="N143" s="105">
        <v>3948660.25</v>
      </c>
      <c r="O143" s="105">
        <v>3674111.8343590377</v>
      </c>
      <c r="P143" s="104">
        <v>3069962.2433421998</v>
      </c>
      <c r="Q143" s="104">
        <v>3559645.5123140104</v>
      </c>
      <c r="R143" s="104">
        <v>4143389.2351180213</v>
      </c>
      <c r="S143" s="106"/>
      <c r="T143" s="73" t="str">
        <f>IF(S143=0,"",((SUM(S$132:S143))/(SUM(R$132:R143))-1)*100)</f>
        <v/>
      </c>
    </row>
    <row r="144" spans="2:20">
      <c r="B144" s="81" t="s">
        <v>18</v>
      </c>
      <c r="C144" s="107">
        <v>1084078.6060987394</v>
      </c>
      <c r="D144" s="108">
        <v>6428479.9083166672</v>
      </c>
      <c r="E144" s="108">
        <v>13634821.144468663</v>
      </c>
      <c r="F144" s="109">
        <v>14030029.817376496</v>
      </c>
      <c r="G144" s="108">
        <v>13394922.12849305</v>
      </c>
      <c r="H144" s="108">
        <v>15928979.014434043</v>
      </c>
      <c r="I144" s="108">
        <v>21357706.879820153</v>
      </c>
      <c r="J144" s="108">
        <v>24454189.292987749</v>
      </c>
      <c r="K144" s="108">
        <v>25137510.473307595</v>
      </c>
      <c r="L144" s="108">
        <v>30503055.255971856</v>
      </c>
      <c r="M144" s="108">
        <v>36645239.533781454</v>
      </c>
      <c r="N144" s="109">
        <v>35080281.255325615</v>
      </c>
      <c r="O144" s="109">
        <v>31881350.641574949</v>
      </c>
      <c r="P144" s="108">
        <v>22095644.994825114</v>
      </c>
      <c r="Q144" s="108">
        <v>30112417.490011912</v>
      </c>
      <c r="R144" s="108">
        <v>42753340.813737392</v>
      </c>
      <c r="S144" s="110">
        <v>34640100.613196529</v>
      </c>
      <c r="T144" s="45"/>
    </row>
    <row r="145" spans="2:23">
      <c r="B145" s="16" t="s">
        <v>68</v>
      </c>
    </row>
    <row r="146" spans="2:23" ht="14.25">
      <c r="B146" s="17" t="s">
        <v>39</v>
      </c>
    </row>
    <row r="147" spans="2:23">
      <c r="B147" s="61" t="str">
        <f>B117</f>
        <v xml:space="preserve">                 Dados atualizados em 7 de outubro de 2016.</v>
      </c>
    </row>
    <row r="148" spans="2:23" ht="14.25">
      <c r="B148" s="18" t="s">
        <v>82</v>
      </c>
    </row>
    <row r="153" spans="2:23" ht="15">
      <c r="B153" s="6" t="s">
        <v>23</v>
      </c>
    </row>
    <row r="158" spans="2:23" ht="18">
      <c r="B158" s="5" t="s">
        <v>76</v>
      </c>
    </row>
    <row r="159" spans="2:23">
      <c r="V159" s="19" t="s">
        <v>2</v>
      </c>
      <c r="W159" s="19"/>
    </row>
    <row r="160" spans="2:23" ht="14.25">
      <c r="B160" s="7" t="s">
        <v>1</v>
      </c>
      <c r="C160" s="8" t="s">
        <v>2</v>
      </c>
      <c r="V160" s="20" t="s">
        <v>32</v>
      </c>
      <c r="W160" s="20"/>
    </row>
    <row r="161" spans="2:20" ht="15">
      <c r="B161" s="14" t="s">
        <v>19</v>
      </c>
      <c r="C161" s="15" t="s">
        <v>20</v>
      </c>
      <c r="D161" s="15" t="s">
        <v>20</v>
      </c>
      <c r="E161" s="15" t="s">
        <v>20</v>
      </c>
      <c r="F161" s="15" t="s">
        <v>20</v>
      </c>
      <c r="G161" s="15" t="s">
        <v>20</v>
      </c>
      <c r="H161" s="15" t="s">
        <v>20</v>
      </c>
      <c r="I161" s="15" t="s">
        <v>20</v>
      </c>
    </row>
    <row r="162" spans="2:20">
      <c r="B162" s="9"/>
      <c r="C162" s="35" t="s">
        <v>3</v>
      </c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49"/>
      <c r="O162" s="49"/>
      <c r="P162" s="36"/>
      <c r="Q162" s="36"/>
      <c r="R162" s="36"/>
      <c r="S162" s="37"/>
      <c r="T162" s="62" t="s">
        <v>58</v>
      </c>
    </row>
    <row r="163" spans="2:20" ht="14.25">
      <c r="B163" s="35" t="s">
        <v>21</v>
      </c>
      <c r="C163" s="69">
        <v>2000</v>
      </c>
      <c r="D163" s="70">
        <v>2001</v>
      </c>
      <c r="E163" s="70">
        <v>2002</v>
      </c>
      <c r="F163" s="70">
        <v>2003</v>
      </c>
      <c r="G163" s="70">
        <v>2004</v>
      </c>
      <c r="H163" s="70">
        <v>2005</v>
      </c>
      <c r="I163" s="70">
        <v>2006</v>
      </c>
      <c r="J163" s="70">
        <v>2007</v>
      </c>
      <c r="K163" s="71">
        <v>2008</v>
      </c>
      <c r="L163" s="71">
        <v>2009</v>
      </c>
      <c r="M163" s="71">
        <v>2010</v>
      </c>
      <c r="N163" s="71">
        <v>2011</v>
      </c>
      <c r="O163" s="71">
        <v>2012</v>
      </c>
      <c r="P163" s="71">
        <v>2013</v>
      </c>
      <c r="Q163" s="71">
        <v>2014</v>
      </c>
      <c r="R163" s="71">
        <v>2015</v>
      </c>
      <c r="S163" s="79">
        <v>2016</v>
      </c>
      <c r="T163" s="63" t="s">
        <v>83</v>
      </c>
    </row>
    <row r="164" spans="2:20" ht="13.5">
      <c r="B164" s="12" t="s">
        <v>6</v>
      </c>
      <c r="C164" s="99">
        <v>0</v>
      </c>
      <c r="D164" s="100">
        <v>66156287</v>
      </c>
      <c r="E164" s="100">
        <v>43039514</v>
      </c>
      <c r="F164" s="101">
        <v>122667487</v>
      </c>
      <c r="G164" s="100">
        <v>229737858</v>
      </c>
      <c r="H164" s="100">
        <v>213392000</v>
      </c>
      <c r="I164" s="100">
        <v>721417096</v>
      </c>
      <c r="J164" s="100">
        <v>708401020</v>
      </c>
      <c r="K164" s="101">
        <v>615869133</v>
      </c>
      <c r="L164" s="101">
        <v>343637965</v>
      </c>
      <c r="M164" s="101">
        <v>1014449589</v>
      </c>
      <c r="N164" s="101">
        <v>1188396928</v>
      </c>
      <c r="O164" s="101">
        <v>1553983918</v>
      </c>
      <c r="P164" s="100">
        <v>473625468</v>
      </c>
      <c r="Q164" s="100">
        <v>1111427967</v>
      </c>
      <c r="R164" s="100">
        <v>1188709955</v>
      </c>
      <c r="S164" s="102">
        <v>811488523</v>
      </c>
      <c r="T164" s="73">
        <f>IF(S164=0,"",((SUM(S$164:S164))/(SUM(R$164:R164))-1)*100)</f>
        <v>-31.733681577521576</v>
      </c>
    </row>
    <row r="165" spans="2:20" ht="13.5">
      <c r="B165" s="13" t="s">
        <v>7</v>
      </c>
      <c r="C165" s="103">
        <v>51</v>
      </c>
      <c r="D165" s="104">
        <v>85843872</v>
      </c>
      <c r="E165" s="104">
        <v>45354146</v>
      </c>
      <c r="F165" s="105">
        <v>273683107</v>
      </c>
      <c r="G165" s="104">
        <v>200683383</v>
      </c>
      <c r="H165" s="104">
        <v>194290086</v>
      </c>
      <c r="I165" s="104">
        <v>235088202</v>
      </c>
      <c r="J165" s="104">
        <v>484405508</v>
      </c>
      <c r="K165" s="104">
        <v>607035185</v>
      </c>
      <c r="L165" s="104">
        <v>504198570</v>
      </c>
      <c r="M165" s="104">
        <v>1233606769</v>
      </c>
      <c r="N165" s="105">
        <v>1677642545</v>
      </c>
      <c r="O165" s="105">
        <v>1682153949</v>
      </c>
      <c r="P165" s="104">
        <v>1032218102</v>
      </c>
      <c r="Q165" s="104">
        <v>795771598</v>
      </c>
      <c r="R165" s="104">
        <v>676721007</v>
      </c>
      <c r="S165" s="106">
        <v>512908285</v>
      </c>
      <c r="T165" s="73">
        <f>IF(S165=0,"",((SUM(S$164:S165))/(SUM(R$164:R165))-1)*100)</f>
        <v>-29.003172190298411</v>
      </c>
    </row>
    <row r="166" spans="2:20" ht="13.5">
      <c r="B166" s="13" t="s">
        <v>8</v>
      </c>
      <c r="C166" s="103">
        <v>0</v>
      </c>
      <c r="D166" s="104">
        <v>8562194</v>
      </c>
      <c r="E166" s="104">
        <v>110677852</v>
      </c>
      <c r="F166" s="105">
        <v>252928793</v>
      </c>
      <c r="G166" s="104">
        <v>256672821</v>
      </c>
      <c r="H166" s="104">
        <v>117354610</v>
      </c>
      <c r="I166" s="104">
        <v>360583552</v>
      </c>
      <c r="J166" s="104">
        <v>542596040</v>
      </c>
      <c r="K166" s="104">
        <v>367863659</v>
      </c>
      <c r="L166" s="104">
        <v>305990351</v>
      </c>
      <c r="M166" s="104">
        <v>1524449171</v>
      </c>
      <c r="N166" s="105">
        <v>1143710739</v>
      </c>
      <c r="O166" s="105">
        <v>2115644731</v>
      </c>
      <c r="P166" s="104">
        <v>1290209733</v>
      </c>
      <c r="Q166" s="104">
        <v>975553711</v>
      </c>
      <c r="R166" s="104">
        <v>849856388</v>
      </c>
      <c r="S166" s="106">
        <v>510255830</v>
      </c>
      <c r="T166" s="73">
        <f>IF(S166=0,"",((SUM(S$164:S166))/(SUM(R$164:R166))-1)*100)</f>
        <v>-32.432468408914438</v>
      </c>
    </row>
    <row r="167" spans="2:20" ht="13.5">
      <c r="B167" s="13" t="s">
        <v>9</v>
      </c>
      <c r="C167" s="103">
        <v>0</v>
      </c>
      <c r="D167" s="104">
        <v>79974562</v>
      </c>
      <c r="E167" s="104">
        <v>116807682</v>
      </c>
      <c r="F167" s="105">
        <v>104745062</v>
      </c>
      <c r="G167" s="104">
        <v>76173983</v>
      </c>
      <c r="H167" s="104">
        <v>290641403</v>
      </c>
      <c r="I167" s="104">
        <v>402139078</v>
      </c>
      <c r="J167" s="104">
        <v>695026639</v>
      </c>
      <c r="K167" s="104">
        <v>147273473</v>
      </c>
      <c r="L167" s="104">
        <v>487156593</v>
      </c>
      <c r="M167" s="104">
        <v>1313522809</v>
      </c>
      <c r="N167" s="105">
        <v>1536034093</v>
      </c>
      <c r="O167" s="105">
        <v>2250979426</v>
      </c>
      <c r="P167" s="104">
        <v>675674329</v>
      </c>
      <c r="Q167" s="104">
        <v>1078398533</v>
      </c>
      <c r="R167" s="104">
        <v>1088393159</v>
      </c>
      <c r="S167" s="106">
        <v>700856490</v>
      </c>
      <c r="T167" s="73">
        <f>IF(S167=0,"",((SUM(S$164:S167))/(SUM(R$164:R167))-1)*100)</f>
        <v>-33.340638836499082</v>
      </c>
    </row>
    <row r="168" spans="2:20" ht="13.5">
      <c r="B168" s="13" t="s">
        <v>10</v>
      </c>
      <c r="C168" s="103">
        <v>0</v>
      </c>
      <c r="D168" s="104">
        <v>75495898</v>
      </c>
      <c r="E168" s="104">
        <v>141431989</v>
      </c>
      <c r="F168" s="105">
        <v>112243387</v>
      </c>
      <c r="G168" s="104">
        <v>231603147</v>
      </c>
      <c r="H168" s="104">
        <v>311845917</v>
      </c>
      <c r="I168" s="104">
        <v>368935921</v>
      </c>
      <c r="J168" s="104">
        <v>570385642</v>
      </c>
      <c r="K168" s="104">
        <v>1939748035</v>
      </c>
      <c r="L168" s="104">
        <v>602785281</v>
      </c>
      <c r="M168" s="104">
        <v>1743693234</v>
      </c>
      <c r="N168" s="105">
        <v>2693183311</v>
      </c>
      <c r="O168" s="105">
        <v>1779810230</v>
      </c>
      <c r="P168" s="104">
        <v>1096945579</v>
      </c>
      <c r="Q168" s="104">
        <v>1435617332</v>
      </c>
      <c r="R168" s="104">
        <v>1149737010</v>
      </c>
      <c r="S168" s="106">
        <v>532942269</v>
      </c>
      <c r="T168" s="73">
        <f>IF(S168=0,"",((SUM(S$164:S168))/(SUM(R$164:R168))-1)*100)</f>
        <v>-38.053850998220284</v>
      </c>
    </row>
    <row r="169" spans="2:20" ht="13.5">
      <c r="B169" s="13" t="s">
        <v>11</v>
      </c>
      <c r="C169" s="103">
        <v>8830391</v>
      </c>
      <c r="D169" s="104">
        <v>87475491</v>
      </c>
      <c r="E169" s="104">
        <v>53591019</v>
      </c>
      <c r="F169" s="105">
        <v>122826413</v>
      </c>
      <c r="G169" s="104">
        <v>295307681</v>
      </c>
      <c r="H169" s="104">
        <v>23922092</v>
      </c>
      <c r="I169" s="104">
        <v>448002825</v>
      </c>
      <c r="J169" s="104">
        <v>488465839</v>
      </c>
      <c r="K169" s="104">
        <v>1799810490</v>
      </c>
      <c r="L169" s="104">
        <v>557516944</v>
      </c>
      <c r="M169" s="104">
        <v>1194755082</v>
      </c>
      <c r="N169" s="105">
        <v>1866824289</v>
      </c>
      <c r="O169" s="105">
        <v>1065155301</v>
      </c>
      <c r="P169" s="104">
        <v>728293100</v>
      </c>
      <c r="Q169" s="104">
        <v>1417716022</v>
      </c>
      <c r="R169" s="104">
        <v>1445919594</v>
      </c>
      <c r="S169" s="106">
        <v>966238279</v>
      </c>
      <c r="T169" s="73">
        <f>IF(S169=0,"",((SUM(S$164:S169))/(SUM(R$164:R169))-1)*100)</f>
        <v>-36.951443489300054</v>
      </c>
    </row>
    <row r="170" spans="2:20" ht="13.5">
      <c r="B170" s="13" t="s">
        <v>12</v>
      </c>
      <c r="C170" s="103">
        <v>50862353</v>
      </c>
      <c r="D170" s="104">
        <v>74907022</v>
      </c>
      <c r="E170" s="104">
        <v>318458938</v>
      </c>
      <c r="F170" s="105">
        <v>153018416</v>
      </c>
      <c r="G170" s="104">
        <v>231719816</v>
      </c>
      <c r="H170" s="104">
        <v>850080347</v>
      </c>
      <c r="I170" s="104">
        <v>869938847</v>
      </c>
      <c r="J170" s="104">
        <v>702271728</v>
      </c>
      <c r="K170" s="104">
        <v>1405623267</v>
      </c>
      <c r="L170" s="104">
        <v>1278703323</v>
      </c>
      <c r="M170" s="104">
        <v>711758481</v>
      </c>
      <c r="N170" s="105">
        <v>2023005424</v>
      </c>
      <c r="O170" s="105">
        <v>1348032731</v>
      </c>
      <c r="P170" s="104">
        <v>692158186</v>
      </c>
      <c r="Q170" s="104">
        <v>2602565612</v>
      </c>
      <c r="R170" s="104">
        <v>1001821787</v>
      </c>
      <c r="S170" s="106">
        <v>906794823</v>
      </c>
      <c r="T170" s="73">
        <f>IF(S170=0,"",((SUM(S$164:S170))/(SUM(R$164:R170))-1)*100)</f>
        <v>-33.233638599490142</v>
      </c>
    </row>
    <row r="171" spans="2:20" ht="13.5">
      <c r="B171" s="13" t="s">
        <v>13</v>
      </c>
      <c r="C171" s="103">
        <v>0</v>
      </c>
      <c r="D171" s="104">
        <v>47229478</v>
      </c>
      <c r="E171" s="104">
        <v>166749234</v>
      </c>
      <c r="F171" s="105">
        <v>113010231</v>
      </c>
      <c r="G171" s="104">
        <v>321934004</v>
      </c>
      <c r="H171" s="104">
        <v>636207175</v>
      </c>
      <c r="I171" s="104">
        <v>725090370</v>
      </c>
      <c r="J171" s="104">
        <v>874899327</v>
      </c>
      <c r="K171" s="104">
        <v>1950324900</v>
      </c>
      <c r="L171" s="104">
        <v>1347738894</v>
      </c>
      <c r="M171" s="104">
        <v>1392656997</v>
      </c>
      <c r="N171" s="105">
        <v>2396571771</v>
      </c>
      <c r="O171" s="105">
        <v>2334210463</v>
      </c>
      <c r="P171" s="104">
        <v>1088002165</v>
      </c>
      <c r="Q171" s="104">
        <v>1488898574</v>
      </c>
      <c r="R171" s="104">
        <v>1132640741</v>
      </c>
      <c r="S171" s="106">
        <v>1068827024</v>
      </c>
      <c r="T171" s="73">
        <f>IF(S171=0,"",((SUM(S$164:S171))/(SUM(R$164:R171))-1)*100)</f>
        <v>-29.570510489560718</v>
      </c>
    </row>
    <row r="172" spans="2:20" ht="13.5">
      <c r="B172" s="13" t="s">
        <v>14</v>
      </c>
      <c r="C172" s="103">
        <v>27486</v>
      </c>
      <c r="D172" s="104">
        <v>24735018</v>
      </c>
      <c r="E172" s="104">
        <v>165038539</v>
      </c>
      <c r="F172" s="105">
        <v>216359485</v>
      </c>
      <c r="G172" s="104">
        <v>70818158</v>
      </c>
      <c r="H172" s="104">
        <v>560060719</v>
      </c>
      <c r="I172" s="104">
        <v>970097246</v>
      </c>
      <c r="J172" s="104">
        <v>728282955</v>
      </c>
      <c r="K172" s="104">
        <v>1107032760</v>
      </c>
      <c r="L172" s="104">
        <v>765003495</v>
      </c>
      <c r="M172" s="104">
        <v>1299147999</v>
      </c>
      <c r="N172" s="105">
        <v>1459662419</v>
      </c>
      <c r="O172" s="105">
        <v>1496664060</v>
      </c>
      <c r="P172" s="104">
        <v>1553745089</v>
      </c>
      <c r="Q172" s="104">
        <v>1327190582</v>
      </c>
      <c r="R172" s="104">
        <v>788144333</v>
      </c>
      <c r="S172" s="106">
        <v>1102109822</v>
      </c>
      <c r="T172" s="73">
        <f>IF(S172=0,"",((SUM(S$164:S172))/(SUM(R$164:R172))-1)*100)</f>
        <v>-23.702380481610053</v>
      </c>
    </row>
    <row r="173" spans="2:20" ht="13.5">
      <c r="B173" s="13" t="s">
        <v>15</v>
      </c>
      <c r="C173" s="103">
        <v>0</v>
      </c>
      <c r="D173" s="104">
        <v>45721755</v>
      </c>
      <c r="E173" s="104">
        <v>238460316</v>
      </c>
      <c r="F173" s="105">
        <v>205555410</v>
      </c>
      <c r="G173" s="104">
        <v>199131186</v>
      </c>
      <c r="H173" s="104">
        <v>189924472</v>
      </c>
      <c r="I173" s="104">
        <v>536180576</v>
      </c>
      <c r="J173" s="104">
        <v>1008655552</v>
      </c>
      <c r="K173" s="104">
        <v>1450355341</v>
      </c>
      <c r="L173" s="104">
        <v>1169958994</v>
      </c>
      <c r="M173" s="104">
        <v>716646334</v>
      </c>
      <c r="N173" s="105">
        <v>1750551624</v>
      </c>
      <c r="O173" s="105">
        <v>794288048</v>
      </c>
      <c r="P173" s="104">
        <v>980878038</v>
      </c>
      <c r="Q173" s="104">
        <v>1301079260</v>
      </c>
      <c r="R173" s="104">
        <v>911490679</v>
      </c>
      <c r="S173" s="106"/>
      <c r="T173" s="73" t="str">
        <f>IF(S173=0,"",((SUM(S$164:S173))/(SUM(R$164:R173))-1)*100)</f>
        <v/>
      </c>
    </row>
    <row r="174" spans="2:20" ht="13.5">
      <c r="B174" s="13" t="s">
        <v>16</v>
      </c>
      <c r="C174" s="103">
        <v>38934539</v>
      </c>
      <c r="D174" s="104">
        <v>35941686</v>
      </c>
      <c r="E174" s="104">
        <v>116558589</v>
      </c>
      <c r="F174" s="105">
        <v>175959350</v>
      </c>
      <c r="G174" s="104">
        <v>192455031</v>
      </c>
      <c r="H174" s="104">
        <v>476863854</v>
      </c>
      <c r="I174" s="104">
        <v>511483460</v>
      </c>
      <c r="J174" s="104">
        <v>755651537</v>
      </c>
      <c r="K174" s="104">
        <v>1125021707</v>
      </c>
      <c r="L174" s="104">
        <v>1064318139</v>
      </c>
      <c r="M174" s="104">
        <v>1333048223</v>
      </c>
      <c r="N174" s="105">
        <v>1522505197</v>
      </c>
      <c r="O174" s="105">
        <v>1573939101</v>
      </c>
      <c r="P174" s="104">
        <v>1574214894</v>
      </c>
      <c r="Q174" s="104">
        <v>1376055404</v>
      </c>
      <c r="R174" s="104">
        <v>671700966</v>
      </c>
      <c r="S174" s="106"/>
      <c r="T174" s="73" t="str">
        <f>IF(S174=0,"",((SUM(S$164:S174))/(SUM(R$164:R174))-1)*100)</f>
        <v/>
      </c>
    </row>
    <row r="175" spans="2:20" ht="13.5">
      <c r="B175" s="13" t="s">
        <v>17</v>
      </c>
      <c r="C175" s="103">
        <v>59930153</v>
      </c>
      <c r="D175" s="104">
        <v>88828204</v>
      </c>
      <c r="E175" s="104">
        <v>175203918</v>
      </c>
      <c r="F175" s="105">
        <v>268933182</v>
      </c>
      <c r="G175" s="104">
        <v>221454284</v>
      </c>
      <c r="H175" s="104">
        <v>299867060</v>
      </c>
      <c r="I175" s="104">
        <v>745331539</v>
      </c>
      <c r="J175" s="104">
        <v>1346023676</v>
      </c>
      <c r="K175" s="104">
        <v>1166799569</v>
      </c>
      <c r="L175" s="104">
        <v>943370723</v>
      </c>
      <c r="M175" s="104">
        <v>2815505352</v>
      </c>
      <c r="N175" s="105">
        <v>2527356605</v>
      </c>
      <c r="O175" s="105">
        <v>2311014633</v>
      </c>
      <c r="P175" s="104">
        <v>1770642759</v>
      </c>
      <c r="Q175" s="104">
        <v>1446464989</v>
      </c>
      <c r="R175" s="104">
        <v>876172681</v>
      </c>
      <c r="S175" s="106"/>
      <c r="T175" s="73" t="str">
        <f>IF(S175=0,"",((SUM(S$164:S175))/(SUM(R$164:R175))-1)*100)</f>
        <v/>
      </c>
    </row>
    <row r="176" spans="2:20">
      <c r="B176" s="81" t="s">
        <v>18</v>
      </c>
      <c r="C176" s="107">
        <v>158584973</v>
      </c>
      <c r="D176" s="108">
        <v>720871467</v>
      </c>
      <c r="E176" s="108">
        <v>1691371736</v>
      </c>
      <c r="F176" s="109">
        <v>2121930323</v>
      </c>
      <c r="G176" s="108">
        <v>2527691352</v>
      </c>
      <c r="H176" s="108">
        <v>4164449735</v>
      </c>
      <c r="I176" s="108">
        <v>6894288712</v>
      </c>
      <c r="J176" s="108">
        <v>8905065463</v>
      </c>
      <c r="K176" s="108">
        <v>13682757519</v>
      </c>
      <c r="L176" s="108">
        <v>9370379272</v>
      </c>
      <c r="M176" s="108">
        <v>16293240040</v>
      </c>
      <c r="N176" s="109">
        <v>21785444945</v>
      </c>
      <c r="O176" s="109">
        <v>20305876591</v>
      </c>
      <c r="P176" s="108">
        <v>12956607442</v>
      </c>
      <c r="Q176" s="108">
        <v>16356739584</v>
      </c>
      <c r="R176" s="108">
        <v>11781308300</v>
      </c>
      <c r="S176" s="110">
        <v>7112421345</v>
      </c>
      <c r="T176" s="45"/>
    </row>
    <row r="177" spans="2:15">
      <c r="B177" s="16" t="s">
        <v>68</v>
      </c>
      <c r="G177" s="39"/>
    </row>
    <row r="178" spans="2:15">
      <c r="B178" s="17" t="s">
        <v>40</v>
      </c>
      <c r="G178" s="39"/>
      <c r="O178" s="33"/>
    </row>
    <row r="179" spans="2:15">
      <c r="B179" s="1" t="s">
        <v>41</v>
      </c>
      <c r="G179" s="39"/>
    </row>
    <row r="180" spans="2:15">
      <c r="B180" s="61" t="str">
        <f>B147</f>
        <v xml:space="preserve">                 Dados atualizados em 7 de outubro de 2016.</v>
      </c>
    </row>
    <row r="181" spans="2:15" ht="14.25">
      <c r="B181" s="18" t="s">
        <v>82</v>
      </c>
    </row>
    <row r="185" spans="2:15" ht="15">
      <c r="B185" s="6" t="s">
        <v>23</v>
      </c>
    </row>
    <row r="186" spans="2:15" ht="15">
      <c r="B186" s="6"/>
    </row>
    <row r="190" spans="2:15" ht="21">
      <c r="B190" s="5" t="s">
        <v>86</v>
      </c>
    </row>
    <row r="191" spans="2:15" ht="15.75">
      <c r="B191" s="2" t="s">
        <v>25</v>
      </c>
    </row>
    <row r="193" spans="2:23">
      <c r="B193" s="30" t="str">
        <f>IF(C194="(Tudo)","DERIVADOS TOTAL (m3)",C194)</f>
        <v>DERIVADOS TOTAL (m3)</v>
      </c>
      <c r="V193" s="31" t="str">
        <f>IF(B194="(Tudo)","DERIVADOS TOTAL",B194)</f>
        <v>PRODUTO</v>
      </c>
      <c r="W193" s="31"/>
    </row>
    <row r="194" spans="2:23" ht="14.25">
      <c r="B194" s="10" t="s">
        <v>1</v>
      </c>
      <c r="C194" s="11" t="s">
        <v>5</v>
      </c>
      <c r="V194" s="20" t="s">
        <v>26</v>
      </c>
      <c r="W194" s="20"/>
    </row>
    <row r="195" spans="2:23" ht="15">
      <c r="B195" s="14" t="s">
        <v>19</v>
      </c>
      <c r="C195" s="15" t="s">
        <v>20</v>
      </c>
      <c r="D195" s="15" t="s">
        <v>20</v>
      </c>
      <c r="E195" s="15" t="s">
        <v>20</v>
      </c>
      <c r="F195" s="15" t="s">
        <v>20</v>
      </c>
      <c r="G195" s="15" t="s">
        <v>20</v>
      </c>
      <c r="H195" s="15" t="s">
        <v>20</v>
      </c>
      <c r="I195" s="15" t="s">
        <v>20</v>
      </c>
      <c r="J195" s="15" t="s">
        <v>20</v>
      </c>
    </row>
    <row r="196" spans="2:23">
      <c r="B196" s="9"/>
      <c r="C196" s="35" t="s">
        <v>3</v>
      </c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49"/>
      <c r="O196" s="49"/>
      <c r="P196" s="36"/>
      <c r="Q196" s="36"/>
      <c r="R196" s="36"/>
      <c r="S196" s="37"/>
      <c r="T196" s="62" t="s">
        <v>58</v>
      </c>
    </row>
    <row r="197" spans="2:23" ht="14.25">
      <c r="B197" s="35" t="s">
        <v>21</v>
      </c>
      <c r="C197" s="69">
        <v>2000</v>
      </c>
      <c r="D197" s="70">
        <v>2001</v>
      </c>
      <c r="E197" s="70">
        <v>2002</v>
      </c>
      <c r="F197" s="70">
        <v>2003</v>
      </c>
      <c r="G197" s="70">
        <v>2004</v>
      </c>
      <c r="H197" s="70">
        <v>2005</v>
      </c>
      <c r="I197" s="70">
        <v>2006</v>
      </c>
      <c r="J197" s="70">
        <v>2007</v>
      </c>
      <c r="K197" s="71">
        <v>2008</v>
      </c>
      <c r="L197" s="71">
        <v>2009</v>
      </c>
      <c r="M197" s="71">
        <v>2010</v>
      </c>
      <c r="N197" s="71">
        <v>2011</v>
      </c>
      <c r="O197" s="71">
        <v>2012</v>
      </c>
      <c r="P197" s="71">
        <v>2013</v>
      </c>
      <c r="Q197" s="71">
        <v>2014</v>
      </c>
      <c r="R197" s="71">
        <v>2015</v>
      </c>
      <c r="S197" s="79">
        <v>2016</v>
      </c>
      <c r="T197" s="63" t="s">
        <v>83</v>
      </c>
    </row>
    <row r="198" spans="2:23" ht="13.5">
      <c r="B198" s="12" t="s">
        <v>6</v>
      </c>
      <c r="C198" s="99">
        <v>1312371.4021986043</v>
      </c>
      <c r="D198" s="100">
        <v>1975842.8983267713</v>
      </c>
      <c r="E198" s="100">
        <v>1289905.6747745911</v>
      </c>
      <c r="F198" s="101">
        <v>994525.56862520485</v>
      </c>
      <c r="G198" s="100">
        <v>888327.69266254501</v>
      </c>
      <c r="H198" s="100">
        <v>751975.76581559447</v>
      </c>
      <c r="I198" s="100">
        <v>1072477.1394682992</v>
      </c>
      <c r="J198" s="100">
        <v>937889.89194559865</v>
      </c>
      <c r="K198" s="100">
        <v>998741.66448722407</v>
      </c>
      <c r="L198" s="100">
        <v>1049367.4368952946</v>
      </c>
      <c r="M198" s="100">
        <v>1496791</v>
      </c>
      <c r="N198" s="101">
        <v>1531432.0878482619</v>
      </c>
      <c r="O198" s="101">
        <v>1780129.1819382915</v>
      </c>
      <c r="P198" s="100">
        <v>3336522.7958366401</v>
      </c>
      <c r="Q198" s="100">
        <v>2819108.9526878442</v>
      </c>
      <c r="R198" s="100">
        <v>2341108.3039948633</v>
      </c>
      <c r="S198" s="102">
        <v>597777.86202199571</v>
      </c>
      <c r="T198" s="73">
        <f>IF(S198=0,"",((SUM(S$198:S198))/(SUM(R$198:R198))-1)*100)</f>
        <v>-74.466031280913043</v>
      </c>
    </row>
    <row r="199" spans="2:23" ht="13.5">
      <c r="B199" s="13" t="s">
        <v>7</v>
      </c>
      <c r="C199" s="103">
        <v>1051049.900763602</v>
      </c>
      <c r="D199" s="104">
        <v>1023297.5295055693</v>
      </c>
      <c r="E199" s="104">
        <v>1246812.5933358637</v>
      </c>
      <c r="F199" s="105">
        <v>1220194.6158306934</v>
      </c>
      <c r="G199" s="104">
        <v>617389.59311775328</v>
      </c>
      <c r="H199" s="104">
        <v>643718.77941563714</v>
      </c>
      <c r="I199" s="104">
        <v>855417.93961522821</v>
      </c>
      <c r="J199" s="104">
        <v>1184310.4480953475</v>
      </c>
      <c r="K199" s="104">
        <v>1426222.9415758906</v>
      </c>
      <c r="L199" s="104">
        <v>714464.84515305189</v>
      </c>
      <c r="M199" s="104">
        <v>2027030.0473973195</v>
      </c>
      <c r="N199" s="105">
        <v>1595633.517094017</v>
      </c>
      <c r="O199" s="105">
        <v>2356164.9302406604</v>
      </c>
      <c r="P199" s="104">
        <v>2050040.5761095542</v>
      </c>
      <c r="Q199" s="104">
        <v>2697853.7098026359</v>
      </c>
      <c r="R199" s="104">
        <v>2717066.0536894291</v>
      </c>
      <c r="S199" s="106">
        <v>2806606.6994254687</v>
      </c>
      <c r="T199" s="73">
        <f>IF(S199=0,"",((SUM(S$198:S199))/(SUM(R$198:R199))-1)*100)</f>
        <v>-32.695389270724093</v>
      </c>
    </row>
    <row r="200" spans="2:23" ht="13.5">
      <c r="B200" s="13" t="s">
        <v>8</v>
      </c>
      <c r="C200" s="103">
        <v>1195836.756581207</v>
      </c>
      <c r="D200" s="104">
        <v>2066826.8231758978</v>
      </c>
      <c r="E200" s="104">
        <v>1364181.5817471561</v>
      </c>
      <c r="F200" s="105">
        <v>996484.97551863908</v>
      </c>
      <c r="G200" s="104">
        <v>1109503.678350704</v>
      </c>
      <c r="H200" s="104">
        <v>752843.99436232483</v>
      </c>
      <c r="I200" s="104">
        <v>937618.36762946262</v>
      </c>
      <c r="J200" s="104">
        <v>1441189.3409123856</v>
      </c>
      <c r="K200" s="104">
        <v>1852335.0594831156</v>
      </c>
      <c r="L200" s="104">
        <v>1422543.2590939624</v>
      </c>
      <c r="M200" s="104">
        <v>2394099.6637846367</v>
      </c>
      <c r="N200" s="105">
        <v>2226753.7299325238</v>
      </c>
      <c r="O200" s="105">
        <v>2466000.702914997</v>
      </c>
      <c r="P200" s="104">
        <v>2399818.8144366057</v>
      </c>
      <c r="Q200" s="104">
        <v>2093513.3467176738</v>
      </c>
      <c r="R200" s="104">
        <v>2982788.4462042307</v>
      </c>
      <c r="S200" s="106">
        <v>2704322.2133584609</v>
      </c>
      <c r="T200" s="73">
        <f>IF(S200=0,"",((SUM(S$198:S200))/(SUM(R$198:R200))-1)*100)</f>
        <v>-24.030157534719333</v>
      </c>
    </row>
    <row r="201" spans="2:23" ht="13.5">
      <c r="B201" s="13" t="s">
        <v>9</v>
      </c>
      <c r="C201" s="103">
        <v>1084461.4199835754</v>
      </c>
      <c r="D201" s="104">
        <v>1408556.2006856669</v>
      </c>
      <c r="E201" s="104">
        <v>1556164.4684945294</v>
      </c>
      <c r="F201" s="105">
        <v>1194710.996203579</v>
      </c>
      <c r="G201" s="104">
        <v>653182.49235402572</v>
      </c>
      <c r="H201" s="104">
        <v>750771.21001127793</v>
      </c>
      <c r="I201" s="104">
        <v>1176659.9302269481</v>
      </c>
      <c r="J201" s="104">
        <v>1023006.2831597006</v>
      </c>
      <c r="K201" s="104">
        <v>1373484.9326569231</v>
      </c>
      <c r="L201" s="104">
        <v>989338.38497702824</v>
      </c>
      <c r="M201" s="104">
        <v>2603057.236544501</v>
      </c>
      <c r="N201" s="105">
        <v>2464716.4462809917</v>
      </c>
      <c r="O201" s="105">
        <v>2938114.6696930313</v>
      </c>
      <c r="P201" s="104">
        <v>3248079.7472309452</v>
      </c>
      <c r="Q201" s="104">
        <v>2009860.6520705363</v>
      </c>
      <c r="R201" s="104">
        <v>2283680.2160129617</v>
      </c>
      <c r="S201" s="106">
        <v>2785846.4015928525</v>
      </c>
      <c r="T201" s="73">
        <f>IF(S201=0,"",((SUM(S$198:S201))/(SUM(R$198:R201))-1)*100)</f>
        <v>-13.851227986731418</v>
      </c>
    </row>
    <row r="202" spans="2:23" ht="13.5">
      <c r="B202" s="13" t="s">
        <v>10</v>
      </c>
      <c r="C202" s="103">
        <v>1890653.9753815723</v>
      </c>
      <c r="D202" s="104">
        <v>1859665.3175705911</v>
      </c>
      <c r="E202" s="104">
        <v>1373710.4657836973</v>
      </c>
      <c r="F202" s="105">
        <v>1157017.5556252513</v>
      </c>
      <c r="G202" s="104">
        <v>702132.33819917636</v>
      </c>
      <c r="H202" s="104">
        <v>1114528.67576015</v>
      </c>
      <c r="I202" s="104">
        <v>882808.67378869187</v>
      </c>
      <c r="J202" s="104">
        <v>1161900.6102548533</v>
      </c>
      <c r="K202" s="104">
        <v>1778335.4904159578</v>
      </c>
      <c r="L202" s="104">
        <v>1428207.8226985484</v>
      </c>
      <c r="M202" s="104">
        <v>2157933.6550244684</v>
      </c>
      <c r="N202" s="105">
        <v>2363321</v>
      </c>
      <c r="O202" s="105">
        <v>2705647.8407915835</v>
      </c>
      <c r="P202" s="104">
        <v>3277194.3759636614</v>
      </c>
      <c r="Q202" s="104">
        <v>2788321.4888261976</v>
      </c>
      <c r="R202" s="104">
        <v>2204145.5334026646</v>
      </c>
      <c r="S202" s="106">
        <v>2442481.0187694775</v>
      </c>
      <c r="T202" s="73">
        <f>IF(S202=0,"",((SUM(S$198:S202))/(SUM(R$198:R202))-1)*100)</f>
        <v>-9.5121276336138436</v>
      </c>
    </row>
    <row r="203" spans="2:23" ht="13.5">
      <c r="B203" s="13" t="s">
        <v>11</v>
      </c>
      <c r="C203" s="103">
        <v>1425043.572453768</v>
      </c>
      <c r="D203" s="104">
        <v>1352473.0067173408</v>
      </c>
      <c r="E203" s="104">
        <v>1114853.8128581773</v>
      </c>
      <c r="F203" s="105">
        <v>944762.67516477231</v>
      </c>
      <c r="G203" s="104">
        <v>830349.31008641969</v>
      </c>
      <c r="H203" s="104">
        <v>1375041.5341235516</v>
      </c>
      <c r="I203" s="104">
        <v>1051162.1373837581</v>
      </c>
      <c r="J203" s="104">
        <v>1500443.8060158652</v>
      </c>
      <c r="K203" s="104">
        <v>1244301.7013244261</v>
      </c>
      <c r="L203" s="104">
        <v>1075491.9526858779</v>
      </c>
      <c r="M203" s="104">
        <v>2157351.2278649737</v>
      </c>
      <c r="N203" s="105">
        <v>2520293.98</v>
      </c>
      <c r="O203" s="105">
        <v>2559841.0079446826</v>
      </c>
      <c r="P203" s="104">
        <v>1502535.3903415115</v>
      </c>
      <c r="Q203" s="104">
        <v>2726806.6224108376</v>
      </c>
      <c r="R203" s="104">
        <v>2386751.3505114154</v>
      </c>
      <c r="S203" s="106">
        <v>2310091.4805433368</v>
      </c>
      <c r="T203" s="73">
        <f>IF(S203=0,"",((SUM(S$198:S203))/(SUM(R$198:R203))-1)*100)</f>
        <v>-8.5039779738680039</v>
      </c>
    </row>
    <row r="204" spans="2:23" ht="13.5">
      <c r="B204" s="13" t="s">
        <v>12</v>
      </c>
      <c r="C204" s="103">
        <v>1503029.1565791229</v>
      </c>
      <c r="D204" s="104">
        <v>1771119.13873338</v>
      </c>
      <c r="E204" s="104">
        <v>1610251.9895602162</v>
      </c>
      <c r="F204" s="105">
        <v>1010611.0365876766</v>
      </c>
      <c r="G204" s="104">
        <v>834337.09818439127</v>
      </c>
      <c r="H204" s="104">
        <v>514987.5156507811</v>
      </c>
      <c r="I204" s="104">
        <v>1378803.9515517845</v>
      </c>
      <c r="J204" s="104">
        <v>1497744.2126533843</v>
      </c>
      <c r="K204" s="104">
        <v>1043654.0852331974</v>
      </c>
      <c r="L204" s="104">
        <v>1509971.685242183</v>
      </c>
      <c r="M204" s="104">
        <v>2229280.4711647849</v>
      </c>
      <c r="N204" s="105">
        <v>2514406</v>
      </c>
      <c r="O204" s="105">
        <v>1594808.568456531</v>
      </c>
      <c r="P204" s="104">
        <v>2481572.1925523984</v>
      </c>
      <c r="Q204" s="104">
        <v>3046248.8471193751</v>
      </c>
      <c r="R204" s="104">
        <v>2227072.9098225641</v>
      </c>
      <c r="S204" s="106">
        <v>3094584.4478910365</v>
      </c>
      <c r="T204" s="73">
        <f>IF(S204=0,"",((SUM(S$198:S204))/(SUM(R$198:R204))-1)*100)</f>
        <v>-2.3386323566530809</v>
      </c>
    </row>
    <row r="205" spans="2:23" ht="13.5">
      <c r="B205" s="13" t="s">
        <v>13</v>
      </c>
      <c r="C205" s="103">
        <v>1776518.0125288358</v>
      </c>
      <c r="D205" s="104">
        <v>1110398.3869858771</v>
      </c>
      <c r="E205" s="104">
        <v>1123068.7562014372</v>
      </c>
      <c r="F205" s="105">
        <v>850825.26505377365</v>
      </c>
      <c r="G205" s="104">
        <v>944815.02303938288</v>
      </c>
      <c r="H205" s="104">
        <v>1871939.261873489</v>
      </c>
      <c r="I205" s="104">
        <v>1013087.6844346754</v>
      </c>
      <c r="J205" s="104">
        <v>1573833.8845050335</v>
      </c>
      <c r="K205" s="104">
        <v>1608317.736641241</v>
      </c>
      <c r="L205" s="104">
        <v>1653128.7762983991</v>
      </c>
      <c r="M205" s="104">
        <v>2823396.8801993318</v>
      </c>
      <c r="N205" s="105">
        <v>3256791.1416223962</v>
      </c>
      <c r="O205" s="105">
        <v>1502902.4016702932</v>
      </c>
      <c r="P205" s="104">
        <v>2829903.6308077662</v>
      </c>
      <c r="Q205" s="104">
        <v>2334972.2149673346</v>
      </c>
      <c r="R205" s="104">
        <v>708883.87409875065</v>
      </c>
      <c r="S205" s="106">
        <v>3209531.6761634275</v>
      </c>
      <c r="T205" s="73">
        <f>IF(S205=0,"",((SUM(S$198:S205))/(SUM(R$198:R205))-1)*100)</f>
        <v>11.762291693287551</v>
      </c>
    </row>
    <row r="206" spans="2:23" ht="13.5">
      <c r="B206" s="13" t="s">
        <v>14</v>
      </c>
      <c r="C206" s="103">
        <v>1246745.8336124399</v>
      </c>
      <c r="D206" s="104">
        <v>1306740.0109201339</v>
      </c>
      <c r="E206" s="104">
        <v>1461784.0797811504</v>
      </c>
      <c r="F206" s="105">
        <v>1455702.3178202272</v>
      </c>
      <c r="G206" s="104">
        <v>1136201.0053094877</v>
      </c>
      <c r="H206" s="104">
        <v>930980.68413880165</v>
      </c>
      <c r="I206" s="104">
        <v>1242968.6207201486</v>
      </c>
      <c r="J206" s="104">
        <v>1883378.7932262879</v>
      </c>
      <c r="K206" s="104">
        <v>1907326.259156347</v>
      </c>
      <c r="L206" s="104">
        <v>1466434.8049524901</v>
      </c>
      <c r="M206" s="104">
        <v>3046784.5718788896</v>
      </c>
      <c r="N206" s="105">
        <v>3326597</v>
      </c>
      <c r="O206" s="105">
        <v>1696660.9881349707</v>
      </c>
      <c r="P206" s="104">
        <v>2094099.0976864928</v>
      </c>
      <c r="Q206" s="104">
        <v>2713707.4592478806</v>
      </c>
      <c r="R206" s="104">
        <v>1535436.0075006103</v>
      </c>
      <c r="S206" s="106">
        <v>2496534.8865152327</v>
      </c>
      <c r="T206" s="73">
        <f>IF(S206=0,"",((SUM(S$198:S206))/(SUM(R$198:R206))-1)*100)</f>
        <v>15.78818082860376</v>
      </c>
    </row>
    <row r="207" spans="2:23" ht="13.5">
      <c r="B207" s="13" t="s">
        <v>15</v>
      </c>
      <c r="C207" s="103">
        <v>2144487.966270736</v>
      </c>
      <c r="D207" s="104">
        <v>1291378.6545609282</v>
      </c>
      <c r="E207" s="104">
        <v>1764816.9392640248</v>
      </c>
      <c r="F207" s="105">
        <v>1591085.5095684307</v>
      </c>
      <c r="G207" s="104">
        <v>1666755.4138886766</v>
      </c>
      <c r="H207" s="104">
        <v>753734.68309808185</v>
      </c>
      <c r="I207" s="104">
        <v>1508958.8142083676</v>
      </c>
      <c r="J207" s="104">
        <v>855704.72701470437</v>
      </c>
      <c r="K207" s="104">
        <v>2185811.7912753709</v>
      </c>
      <c r="L207" s="104">
        <v>1721361.5090887782</v>
      </c>
      <c r="M207" s="104">
        <v>2444022.5498040984</v>
      </c>
      <c r="N207" s="105">
        <v>3262368</v>
      </c>
      <c r="O207" s="105">
        <v>2307571.1778624048</v>
      </c>
      <c r="P207" s="104">
        <v>2790859.5146766049</v>
      </c>
      <c r="Q207" s="104">
        <v>2067388.4968847919</v>
      </c>
      <c r="R207" s="104">
        <v>1744131.0675407641</v>
      </c>
      <c r="S207" s="106"/>
      <c r="T207" s="73" t="str">
        <f>IF(S207=0,"",((SUM(S$198:S207))/(SUM(R$198:R207))-1)*100)</f>
        <v/>
      </c>
    </row>
    <row r="208" spans="2:23" ht="13.5">
      <c r="B208" s="13" t="s">
        <v>16</v>
      </c>
      <c r="C208" s="103">
        <v>1947577.6726819384</v>
      </c>
      <c r="D208" s="104">
        <v>1895592.5710424127</v>
      </c>
      <c r="E208" s="104">
        <v>1516700.8699880396</v>
      </c>
      <c r="F208" s="105">
        <v>1056586.1365483529</v>
      </c>
      <c r="G208" s="104">
        <v>1231134.4889635381</v>
      </c>
      <c r="H208" s="104">
        <v>750653.91523841931</v>
      </c>
      <c r="I208" s="104">
        <v>1253271.6407140715</v>
      </c>
      <c r="J208" s="104">
        <v>1663325.1381957899</v>
      </c>
      <c r="K208" s="104">
        <v>1603706.941735093</v>
      </c>
      <c r="L208" s="104">
        <v>1328489.5663084753</v>
      </c>
      <c r="M208" s="104">
        <v>2357309.6325279465</v>
      </c>
      <c r="N208" s="105">
        <v>2856242</v>
      </c>
      <c r="O208" s="105">
        <v>3450060.0808533565</v>
      </c>
      <c r="P208" s="104">
        <v>2256512.0845362097</v>
      </c>
      <c r="Q208" s="104">
        <v>2509889.3876024643</v>
      </c>
      <c r="R208" s="104">
        <v>3002907.807059193</v>
      </c>
      <c r="S208" s="106"/>
      <c r="T208" s="73" t="str">
        <f>IF(S208=0,"",((SUM(S$198:S208))/(SUM(R$198:R208))-1)*100)</f>
        <v/>
      </c>
    </row>
    <row r="209" spans="2:20" ht="13.5">
      <c r="B209" s="94" t="s">
        <v>17</v>
      </c>
      <c r="C209" s="103">
        <v>1678752.0353333005</v>
      </c>
      <c r="D209" s="104">
        <v>1214534.9549819755</v>
      </c>
      <c r="E209" s="104">
        <v>1406491.069023913</v>
      </c>
      <c r="F209" s="105">
        <v>666896.74736140401</v>
      </c>
      <c r="G209" s="104">
        <v>1130273.4648139186</v>
      </c>
      <c r="H209" s="104">
        <v>710459.9643054693</v>
      </c>
      <c r="I209" s="104">
        <v>1128062.0061731339</v>
      </c>
      <c r="J209" s="104">
        <v>1236795.768101098</v>
      </c>
      <c r="K209" s="104">
        <v>891502.09868596564</v>
      </c>
      <c r="L209" s="104">
        <v>1577924.6145658339</v>
      </c>
      <c r="M209" s="104">
        <v>1638323.4039966848</v>
      </c>
      <c r="N209" s="105">
        <v>2396347.581137741</v>
      </c>
      <c r="O209" s="105">
        <v>1819719.2207501449</v>
      </c>
      <c r="P209" s="104">
        <v>2352241.471780037</v>
      </c>
      <c r="Q209" s="104">
        <v>3470650.8712434019</v>
      </c>
      <c r="R209" s="104">
        <v>1590488.5088581946</v>
      </c>
      <c r="S209" s="106"/>
      <c r="T209" s="73" t="str">
        <f>IF(S209=0,"",((SUM(S$198:S209))/(SUM(R$198:R209))-1)*100)</f>
        <v/>
      </c>
    </row>
    <row r="210" spans="2:20">
      <c r="B210" s="81" t="s">
        <v>18</v>
      </c>
      <c r="C210" s="107">
        <v>18256527.704368703</v>
      </c>
      <c r="D210" s="108">
        <v>18276425.493206542</v>
      </c>
      <c r="E210" s="108">
        <v>16828742.300812796</v>
      </c>
      <c r="F210" s="109">
        <v>13139403.399908002</v>
      </c>
      <c r="G210" s="108">
        <v>11744401.598970018</v>
      </c>
      <c r="H210" s="108">
        <v>10921635.983793579</v>
      </c>
      <c r="I210" s="108">
        <v>13501296.905914571</v>
      </c>
      <c r="J210" s="108">
        <v>15959522.904080052</v>
      </c>
      <c r="K210" s="108">
        <v>17913740.702670749</v>
      </c>
      <c r="L210" s="108">
        <v>15936724.657959927</v>
      </c>
      <c r="M210" s="108">
        <v>27375380.340187635</v>
      </c>
      <c r="N210" s="109">
        <v>30314902.483915932</v>
      </c>
      <c r="O210" s="109">
        <v>27177620.771250948</v>
      </c>
      <c r="P210" s="108">
        <v>30619379.691958431</v>
      </c>
      <c r="Q210" s="108">
        <v>31278322.049580973</v>
      </c>
      <c r="R210" s="108">
        <v>25724460.078695636</v>
      </c>
      <c r="S210" s="110">
        <v>22447776.686281286</v>
      </c>
      <c r="T210" s="45"/>
    </row>
    <row r="211" spans="2:20">
      <c r="B211" s="16" t="s">
        <v>68</v>
      </c>
    </row>
    <row r="212" spans="2:20">
      <c r="B212" s="17" t="s">
        <v>42</v>
      </c>
    </row>
    <row r="213" spans="2:20">
      <c r="B213" s="1" t="s">
        <v>49</v>
      </c>
    </row>
    <row r="214" spans="2:20">
      <c r="B214" s="1" t="s">
        <v>48</v>
      </c>
    </row>
    <row r="215" spans="2:20">
      <c r="B215" s="47" t="s">
        <v>63</v>
      </c>
    </row>
    <row r="216" spans="2:20" ht="14.25">
      <c r="B216" s="61" t="s">
        <v>71</v>
      </c>
    </row>
    <row r="217" spans="2:20">
      <c r="B217" s="61" t="str">
        <f>B180</f>
        <v xml:space="preserve">                 Dados atualizados em 7 de outubro de 2016.</v>
      </c>
    </row>
    <row r="218" spans="2:20" ht="14.25">
      <c r="B218" s="18" t="s">
        <v>82</v>
      </c>
    </row>
    <row r="219" spans="2:20" ht="51" customHeight="1"/>
    <row r="220" spans="2:20" ht="15">
      <c r="B220" s="6" t="s">
        <v>23</v>
      </c>
    </row>
    <row r="224" spans="2:20" ht="18">
      <c r="B224" s="22" t="s">
        <v>78</v>
      </c>
    </row>
    <row r="225" spans="2:23" ht="15.75">
      <c r="B225" s="2" t="s">
        <v>25</v>
      </c>
    </row>
    <row r="226" spans="2:23">
      <c r="L226" s="48"/>
      <c r="M226" s="48"/>
      <c r="N226" s="48"/>
      <c r="O226" s="48"/>
      <c r="P226" s="48"/>
      <c r="Q226" s="48"/>
      <c r="R226" s="48"/>
      <c r="S226" s="48"/>
      <c r="T226" s="48"/>
    </row>
    <row r="227" spans="2:23">
      <c r="B227" s="30" t="str">
        <f>IF(C228="(Tudo)","DERIVADOS TOTAL",C228)</f>
        <v>DERIVADOS TOTAL</v>
      </c>
      <c r="K227" s="48"/>
      <c r="V227" s="31" t="str">
        <f>IF(B228="(Tudo)","DERIVADOS TOTAL",B228)</f>
        <v>PRODUTO</v>
      </c>
      <c r="W227" s="31"/>
    </row>
    <row r="228" spans="2:23">
      <c r="B228" s="10" t="s">
        <v>1</v>
      </c>
      <c r="C228" s="11" t="s">
        <v>5</v>
      </c>
      <c r="V228" s="20" t="s">
        <v>30</v>
      </c>
      <c r="W228" s="20"/>
    </row>
    <row r="229" spans="2:23" ht="15">
      <c r="B229" s="14" t="s">
        <v>19</v>
      </c>
      <c r="C229" s="15" t="s">
        <v>20</v>
      </c>
      <c r="D229" s="15" t="s">
        <v>20</v>
      </c>
      <c r="E229" s="15" t="s">
        <v>20</v>
      </c>
      <c r="F229" s="15" t="s">
        <v>20</v>
      </c>
      <c r="G229" s="15" t="s">
        <v>20</v>
      </c>
      <c r="H229" s="15" t="s">
        <v>20</v>
      </c>
      <c r="I229" s="15" t="s">
        <v>20</v>
      </c>
      <c r="J229" s="15" t="s">
        <v>20</v>
      </c>
    </row>
    <row r="230" spans="2:23">
      <c r="B230" s="9"/>
      <c r="C230" s="35" t="s">
        <v>3</v>
      </c>
      <c r="D230" s="36"/>
      <c r="E230" s="36"/>
      <c r="F230" s="36"/>
      <c r="G230" s="36"/>
      <c r="H230" s="36"/>
      <c r="I230" s="36"/>
      <c r="J230" s="36"/>
      <c r="K230" s="49"/>
      <c r="L230" s="49"/>
      <c r="M230" s="36"/>
      <c r="N230" s="49"/>
      <c r="O230" s="49"/>
      <c r="P230" s="36"/>
      <c r="Q230" s="36"/>
      <c r="R230" s="36"/>
      <c r="S230" s="37"/>
      <c r="T230" s="62" t="s">
        <v>58</v>
      </c>
    </row>
    <row r="231" spans="2:23" ht="14.25">
      <c r="B231" s="35" t="s">
        <v>21</v>
      </c>
      <c r="C231" s="69">
        <v>2000</v>
      </c>
      <c r="D231" s="70">
        <v>2001</v>
      </c>
      <c r="E231" s="70">
        <v>2002</v>
      </c>
      <c r="F231" s="70">
        <v>2003</v>
      </c>
      <c r="G231" s="70">
        <v>2004</v>
      </c>
      <c r="H231" s="70">
        <v>2005</v>
      </c>
      <c r="I231" s="70">
        <v>2006</v>
      </c>
      <c r="J231" s="70">
        <v>2007</v>
      </c>
      <c r="K231" s="71">
        <v>2008</v>
      </c>
      <c r="L231" s="71">
        <v>2009</v>
      </c>
      <c r="M231" s="71">
        <v>2010</v>
      </c>
      <c r="N231" s="71">
        <v>2011</v>
      </c>
      <c r="O231" s="71">
        <v>2012</v>
      </c>
      <c r="P231" s="71">
        <v>2013</v>
      </c>
      <c r="Q231" s="71">
        <v>2014</v>
      </c>
      <c r="R231" s="71">
        <v>2015</v>
      </c>
      <c r="S231" s="79">
        <v>2016</v>
      </c>
      <c r="T231" s="63" t="s">
        <v>83</v>
      </c>
    </row>
    <row r="232" spans="2:23" ht="13.5">
      <c r="B232" s="12" t="s">
        <v>6</v>
      </c>
      <c r="C232" s="99">
        <v>167443533</v>
      </c>
      <c r="D232" s="100">
        <v>350514133</v>
      </c>
      <c r="E232" s="100">
        <v>140527257</v>
      </c>
      <c r="F232" s="101">
        <v>157770020</v>
      </c>
      <c r="G232" s="100">
        <v>171062563</v>
      </c>
      <c r="H232" s="100">
        <v>193774329</v>
      </c>
      <c r="I232" s="100">
        <v>381687061</v>
      </c>
      <c r="J232" s="100">
        <v>343667540</v>
      </c>
      <c r="K232" s="100">
        <v>486954921</v>
      </c>
      <c r="L232" s="100">
        <v>321943059</v>
      </c>
      <c r="M232" s="100">
        <v>682319587</v>
      </c>
      <c r="N232" s="101">
        <v>771397585</v>
      </c>
      <c r="O232" s="101">
        <v>1085825117</v>
      </c>
      <c r="P232" s="100">
        <v>2316230917</v>
      </c>
      <c r="Q232" s="100">
        <v>1773723759</v>
      </c>
      <c r="R232" s="100">
        <v>1209056660</v>
      </c>
      <c r="S232" s="102">
        <v>151716660</v>
      </c>
      <c r="T232" s="73">
        <f>IF(S232=0,"",((SUM(S$232:S232))/(SUM(R$232:R232))-1)*100)</f>
        <v>-87.451650115388318</v>
      </c>
    </row>
    <row r="233" spans="2:23" ht="13.5">
      <c r="B233" s="13" t="s">
        <v>7</v>
      </c>
      <c r="C233" s="103">
        <v>164836131</v>
      </c>
      <c r="D233" s="104">
        <v>160114470</v>
      </c>
      <c r="E233" s="104">
        <v>128310526</v>
      </c>
      <c r="F233" s="105">
        <v>195766738</v>
      </c>
      <c r="G233" s="104">
        <v>121549614</v>
      </c>
      <c r="H233" s="104">
        <v>163844846</v>
      </c>
      <c r="I233" s="104">
        <v>279619624</v>
      </c>
      <c r="J233" s="104">
        <v>387358512</v>
      </c>
      <c r="K233" s="104">
        <v>802314384</v>
      </c>
      <c r="L233" s="104">
        <v>232576987</v>
      </c>
      <c r="M233" s="104">
        <v>891695310</v>
      </c>
      <c r="N233" s="105">
        <v>864987761</v>
      </c>
      <c r="O233" s="105">
        <v>1514693759</v>
      </c>
      <c r="P233" s="104">
        <v>1372803134</v>
      </c>
      <c r="Q233" s="104">
        <v>1806379994</v>
      </c>
      <c r="R233" s="104">
        <v>1242945133</v>
      </c>
      <c r="S233" s="106">
        <v>808617166</v>
      </c>
      <c r="T233" s="73">
        <f>IF(S233=0,"",((SUM(S$232:S233))/(SUM(R$232:R233))-1)*100)</f>
        <v>-60.834701314592387</v>
      </c>
    </row>
    <row r="234" spans="2:23" ht="13.5">
      <c r="B234" s="13" t="s">
        <v>8</v>
      </c>
      <c r="C234" s="103">
        <v>199807833</v>
      </c>
      <c r="D234" s="104">
        <v>341228837</v>
      </c>
      <c r="E234" s="104">
        <v>169874409</v>
      </c>
      <c r="F234" s="105">
        <v>170831770</v>
      </c>
      <c r="G234" s="104">
        <v>200701075</v>
      </c>
      <c r="H234" s="104">
        <v>201655711</v>
      </c>
      <c r="I234" s="104">
        <v>308739944</v>
      </c>
      <c r="J234" s="104">
        <v>469102007</v>
      </c>
      <c r="K234" s="104">
        <v>1146432060</v>
      </c>
      <c r="L234" s="104">
        <v>394572405</v>
      </c>
      <c r="M234" s="104">
        <v>1167815369</v>
      </c>
      <c r="N234" s="105">
        <v>1230655288</v>
      </c>
      <c r="O234" s="105">
        <v>1785540775</v>
      </c>
      <c r="P234" s="104">
        <v>1489093313</v>
      </c>
      <c r="Q234" s="104">
        <v>1334890866</v>
      </c>
      <c r="R234" s="104">
        <v>1058697292</v>
      </c>
      <c r="S234" s="106">
        <v>744071275</v>
      </c>
      <c r="T234" s="73">
        <f>IF(S234=0,"",((SUM(S$232:S234))/(SUM(R$232:R234))-1)*100)</f>
        <v>-51.451119570961467</v>
      </c>
    </row>
    <row r="235" spans="2:23" ht="13.5">
      <c r="B235" s="13" t="s">
        <v>9</v>
      </c>
      <c r="C235" s="103">
        <v>188123240</v>
      </c>
      <c r="D235" s="104">
        <v>215267175</v>
      </c>
      <c r="E235" s="104">
        <v>210903119</v>
      </c>
      <c r="F235" s="105">
        <v>207047602</v>
      </c>
      <c r="G235" s="104">
        <v>122717781</v>
      </c>
      <c r="H235" s="104">
        <v>185363976</v>
      </c>
      <c r="I235" s="104">
        <v>408038097</v>
      </c>
      <c r="J235" s="104">
        <v>383261504</v>
      </c>
      <c r="K235" s="104">
        <v>739114962</v>
      </c>
      <c r="L235" s="104">
        <v>266182112</v>
      </c>
      <c r="M235" s="104">
        <v>1308780539</v>
      </c>
      <c r="N235" s="105">
        <v>1614444784</v>
      </c>
      <c r="O235" s="105">
        <v>2222523025</v>
      </c>
      <c r="P235" s="104">
        <v>2287863808</v>
      </c>
      <c r="Q235" s="104">
        <v>1326430897</v>
      </c>
      <c r="R235" s="104">
        <v>797970380</v>
      </c>
      <c r="S235" s="106">
        <v>717401741</v>
      </c>
      <c r="T235" s="73">
        <f>IF(S235=0,"",((SUM(S$232:S235))/(SUM(R$232:R235))-1)*100)</f>
        <v>-43.792234199612714</v>
      </c>
    </row>
    <row r="236" spans="2:23" ht="13.5">
      <c r="B236" s="13" t="s">
        <v>10</v>
      </c>
      <c r="C236" s="103">
        <v>315964775</v>
      </c>
      <c r="D236" s="104">
        <v>278492862</v>
      </c>
      <c r="E236" s="104">
        <v>192880734</v>
      </c>
      <c r="F236" s="105">
        <v>220913951</v>
      </c>
      <c r="G236" s="104">
        <v>122957755</v>
      </c>
      <c r="H236" s="104">
        <v>345330542</v>
      </c>
      <c r="I236" s="104">
        <v>270593187</v>
      </c>
      <c r="J236" s="104">
        <v>510614677</v>
      </c>
      <c r="K236" s="104">
        <v>1162136914</v>
      </c>
      <c r="L236" s="104">
        <v>414328107</v>
      </c>
      <c r="M236" s="104">
        <v>1015238456</v>
      </c>
      <c r="N236" s="105">
        <v>1633243538</v>
      </c>
      <c r="O236" s="105">
        <v>1945677219</v>
      </c>
      <c r="P236" s="104">
        <v>2179825131</v>
      </c>
      <c r="Q236" s="104">
        <v>1696911205</v>
      </c>
      <c r="R236" s="104">
        <v>837680967</v>
      </c>
      <c r="S236" s="106">
        <v>619670886</v>
      </c>
      <c r="T236" s="73">
        <f>IF(S236=0,"",((SUM(S$232:S236))/(SUM(R$232:R236))-1)*100)</f>
        <v>-40.900298800328571</v>
      </c>
    </row>
    <row r="237" spans="2:23" ht="13.5">
      <c r="B237" s="13" t="s">
        <v>11</v>
      </c>
      <c r="C237" s="103">
        <v>228431778</v>
      </c>
      <c r="D237" s="104">
        <v>235670625</v>
      </c>
      <c r="E237" s="104">
        <v>165872438</v>
      </c>
      <c r="F237" s="105">
        <v>150222327</v>
      </c>
      <c r="G237" s="104">
        <v>158357194</v>
      </c>
      <c r="H237" s="104">
        <v>402294364</v>
      </c>
      <c r="I237" s="104">
        <v>421643971</v>
      </c>
      <c r="J237" s="104">
        <v>627265909</v>
      </c>
      <c r="K237" s="104">
        <v>862603611</v>
      </c>
      <c r="L237" s="104">
        <v>352796786</v>
      </c>
      <c r="M237" s="104">
        <v>1045314172</v>
      </c>
      <c r="N237" s="105">
        <v>1691977924</v>
      </c>
      <c r="O237" s="105">
        <v>1750777232</v>
      </c>
      <c r="P237" s="104">
        <v>991489453</v>
      </c>
      <c r="Q237" s="104">
        <v>1740814395</v>
      </c>
      <c r="R237" s="104">
        <v>943261505</v>
      </c>
      <c r="S237" s="106">
        <v>630527077</v>
      </c>
      <c r="T237" s="73">
        <f>IF(S237=0,"",((SUM(S$232:S237))/(SUM(R$232:R237))-1)*100)</f>
        <v>-39.700512233149219</v>
      </c>
    </row>
    <row r="238" spans="2:23" ht="13.5">
      <c r="B238" s="13" t="s">
        <v>12</v>
      </c>
      <c r="C238" s="103">
        <v>242522067</v>
      </c>
      <c r="D238" s="104">
        <v>285315190</v>
      </c>
      <c r="E238" s="104">
        <v>223592934</v>
      </c>
      <c r="F238" s="105">
        <v>148300279</v>
      </c>
      <c r="G238" s="104">
        <v>173430387</v>
      </c>
      <c r="H238" s="104">
        <v>159938477</v>
      </c>
      <c r="I238" s="104">
        <v>492012309</v>
      </c>
      <c r="J238" s="104">
        <v>691039837</v>
      </c>
      <c r="K238" s="104">
        <v>766577444</v>
      </c>
      <c r="L238" s="104">
        <v>520662013</v>
      </c>
      <c r="M238" s="104">
        <v>974862038</v>
      </c>
      <c r="N238" s="105">
        <v>1674552948</v>
      </c>
      <c r="O238" s="105">
        <v>873767161</v>
      </c>
      <c r="P238" s="104">
        <v>1369579588</v>
      </c>
      <c r="Q238" s="104">
        <v>1841261893</v>
      </c>
      <c r="R238" s="104">
        <v>835375362</v>
      </c>
      <c r="S238" s="106">
        <v>930324867</v>
      </c>
      <c r="T238" s="73">
        <f>IF(S238=0,"",((SUM(S$232:S238))/(SUM(R$232:R238))-1)*100)</f>
        <v>-33.540243854821263</v>
      </c>
    </row>
    <row r="239" spans="2:23" ht="13.5">
      <c r="B239" s="13" t="s">
        <v>13</v>
      </c>
      <c r="C239" s="103">
        <v>291848227</v>
      </c>
      <c r="D239" s="104">
        <v>146247981</v>
      </c>
      <c r="E239" s="104">
        <v>170527877</v>
      </c>
      <c r="F239" s="105">
        <v>150319868</v>
      </c>
      <c r="G239" s="104">
        <v>204775186</v>
      </c>
      <c r="H239" s="104">
        <v>653115655</v>
      </c>
      <c r="I239" s="104">
        <v>374956310</v>
      </c>
      <c r="J239" s="104">
        <v>709415277</v>
      </c>
      <c r="K239" s="104">
        <v>1245231803</v>
      </c>
      <c r="L239" s="104">
        <v>586289928</v>
      </c>
      <c r="M239" s="104">
        <v>1289382395</v>
      </c>
      <c r="N239" s="105">
        <v>2155523584</v>
      </c>
      <c r="O239" s="105">
        <v>854344667</v>
      </c>
      <c r="P239" s="104">
        <v>1589148662</v>
      </c>
      <c r="Q239" s="104">
        <v>1442294609</v>
      </c>
      <c r="R239" s="104">
        <v>202609924</v>
      </c>
      <c r="S239" s="106">
        <v>935631749</v>
      </c>
      <c r="T239" s="73">
        <f>IF(S239=0,"",((SUM(S$232:S239))/(SUM(R$232:R239))-1)*100)</f>
        <v>-22.302548141615151</v>
      </c>
    </row>
    <row r="240" spans="2:23" ht="13.5">
      <c r="B240" s="13" t="s">
        <v>14</v>
      </c>
      <c r="C240" s="103">
        <v>237470101</v>
      </c>
      <c r="D240" s="104">
        <v>207754416</v>
      </c>
      <c r="E240" s="104">
        <v>238714532</v>
      </c>
      <c r="F240" s="105">
        <v>262511744</v>
      </c>
      <c r="G240" s="104">
        <v>253509727</v>
      </c>
      <c r="H240" s="104">
        <v>322632692</v>
      </c>
      <c r="I240" s="104">
        <v>526697388</v>
      </c>
      <c r="J240" s="104">
        <v>906342258</v>
      </c>
      <c r="K240" s="104">
        <v>1381115329</v>
      </c>
      <c r="L240" s="104">
        <v>596365100</v>
      </c>
      <c r="M240" s="104">
        <v>1405488544</v>
      </c>
      <c r="N240" s="105">
        <v>2193799524</v>
      </c>
      <c r="O240" s="105">
        <v>1016770627</v>
      </c>
      <c r="P240" s="104">
        <v>1297823186</v>
      </c>
      <c r="Q240" s="104">
        <v>1791040052</v>
      </c>
      <c r="R240" s="104">
        <v>542243259</v>
      </c>
      <c r="S240" s="106">
        <v>719405618</v>
      </c>
      <c r="T240" s="73">
        <f>IF(S240=0,"",((SUM(S$232:S240))/(SUM(R$232:R240))-1)*100)</f>
        <v>-18.415942891053206</v>
      </c>
    </row>
    <row r="241" spans="2:20" ht="13.5">
      <c r="B241" s="13" t="s">
        <v>15</v>
      </c>
      <c r="C241" s="103">
        <v>439873873</v>
      </c>
      <c r="D241" s="104">
        <v>201849177</v>
      </c>
      <c r="E241" s="104">
        <v>287280692</v>
      </c>
      <c r="F241" s="105">
        <v>272353512</v>
      </c>
      <c r="G241" s="104">
        <v>472524749</v>
      </c>
      <c r="H241" s="104">
        <v>262103723</v>
      </c>
      <c r="I241" s="104">
        <v>584600791</v>
      </c>
      <c r="J241" s="104">
        <v>387468170</v>
      </c>
      <c r="K241" s="104">
        <v>1413115200</v>
      </c>
      <c r="L241" s="104">
        <v>665244790</v>
      </c>
      <c r="M241" s="104">
        <v>1188914621</v>
      </c>
      <c r="N241" s="105">
        <v>2171286712</v>
      </c>
      <c r="O241" s="105">
        <v>1448550938</v>
      </c>
      <c r="P241" s="104">
        <v>1727176461</v>
      </c>
      <c r="Q241" s="104">
        <v>1197256377</v>
      </c>
      <c r="R241" s="104">
        <v>586012850</v>
      </c>
      <c r="S241" s="106"/>
      <c r="T241" s="73" t="str">
        <f>IF(S241=0,"",((SUM(S$232:S241))/(SUM(R$232:R241))-1)*100)</f>
        <v/>
      </c>
    </row>
    <row r="242" spans="2:20" ht="13.5">
      <c r="B242" s="13" t="s">
        <v>16</v>
      </c>
      <c r="C242" s="103">
        <v>418770536</v>
      </c>
      <c r="D242" s="104">
        <v>268954693</v>
      </c>
      <c r="E242" s="104">
        <v>230285538</v>
      </c>
      <c r="F242" s="105">
        <v>166533159</v>
      </c>
      <c r="G242" s="104">
        <v>348992140</v>
      </c>
      <c r="H242" s="104">
        <v>222479057</v>
      </c>
      <c r="I242" s="104">
        <v>488003295</v>
      </c>
      <c r="J242" s="104">
        <v>858108201</v>
      </c>
      <c r="K242" s="104">
        <v>778327259</v>
      </c>
      <c r="L242" s="104">
        <v>565195614</v>
      </c>
      <c r="M242" s="104">
        <v>1217851202</v>
      </c>
      <c r="N242" s="105">
        <v>1874875710</v>
      </c>
      <c r="O242" s="105">
        <v>2486141755</v>
      </c>
      <c r="P242" s="104">
        <v>1389466026</v>
      </c>
      <c r="Q242" s="104">
        <v>1505458513</v>
      </c>
      <c r="R242" s="104">
        <v>1004817104</v>
      </c>
      <c r="S242" s="106"/>
      <c r="T242" s="73" t="str">
        <f>IF(S242=0,"",((SUM(S$232:S242))/(SUM(R$232:R242))-1)*100)</f>
        <v/>
      </c>
    </row>
    <row r="243" spans="2:20" ht="13.5">
      <c r="B243" s="13" t="s">
        <v>17</v>
      </c>
      <c r="C243" s="103">
        <v>332377698</v>
      </c>
      <c r="D243" s="104">
        <v>146996136</v>
      </c>
      <c r="E243" s="104">
        <v>235634832</v>
      </c>
      <c r="F243" s="105">
        <v>123370613</v>
      </c>
      <c r="G243" s="104">
        <v>294267675</v>
      </c>
      <c r="H243" s="104">
        <v>223338745</v>
      </c>
      <c r="I243" s="104">
        <v>421932754</v>
      </c>
      <c r="J243" s="104">
        <v>664159498</v>
      </c>
      <c r="K243" s="104">
        <v>389824048</v>
      </c>
      <c r="L243" s="104">
        <v>655317042</v>
      </c>
      <c r="M243" s="104">
        <v>792475458</v>
      </c>
      <c r="N243" s="105">
        <v>1526501805</v>
      </c>
      <c r="O243" s="105">
        <v>1166541548</v>
      </c>
      <c r="P243" s="104">
        <v>1589885703</v>
      </c>
      <c r="Q243" s="104">
        <v>2019214855</v>
      </c>
      <c r="R243" s="104">
        <v>449607246</v>
      </c>
      <c r="S243" s="106"/>
      <c r="T243" s="73" t="str">
        <f>IF(S243=0,"",((SUM(S$232:S243))/(SUM(R$232:R243))-1)*100)</f>
        <v/>
      </c>
    </row>
    <row r="244" spans="2:20">
      <c r="B244" s="81" t="s">
        <v>18</v>
      </c>
      <c r="C244" s="111">
        <v>3227469792</v>
      </c>
      <c r="D244" s="112">
        <v>2838405695</v>
      </c>
      <c r="E244" s="112">
        <v>2394404888</v>
      </c>
      <c r="F244" s="113">
        <v>2225941583</v>
      </c>
      <c r="G244" s="112">
        <v>2644845846</v>
      </c>
      <c r="H244" s="112">
        <v>3335872117</v>
      </c>
      <c r="I244" s="112">
        <v>4958524731</v>
      </c>
      <c r="J244" s="112">
        <v>6937803390</v>
      </c>
      <c r="K244" s="112">
        <v>11173747935</v>
      </c>
      <c r="L244" s="112">
        <v>5571473943</v>
      </c>
      <c r="M244" s="112">
        <v>12980137691</v>
      </c>
      <c r="N244" s="113">
        <v>19403247163</v>
      </c>
      <c r="O244" s="113">
        <v>18151153823</v>
      </c>
      <c r="P244" s="112">
        <v>19600385382</v>
      </c>
      <c r="Q244" s="112">
        <v>19475677415</v>
      </c>
      <c r="R244" s="112">
        <v>9710277682</v>
      </c>
      <c r="S244" s="114">
        <v>6257367039</v>
      </c>
      <c r="T244" s="45"/>
    </row>
    <row r="245" spans="2:20">
      <c r="B245" s="16" t="s">
        <v>68</v>
      </c>
    </row>
    <row r="246" spans="2:20">
      <c r="B246" s="17" t="s">
        <v>43</v>
      </c>
      <c r="O246" s="33"/>
    </row>
    <row r="247" spans="2:20">
      <c r="B247" s="1" t="s">
        <v>50</v>
      </c>
    </row>
    <row r="248" spans="2:20">
      <c r="B248" s="1" t="s">
        <v>48</v>
      </c>
    </row>
    <row r="249" spans="2:20">
      <c r="B249" s="47" t="s">
        <v>63</v>
      </c>
    </row>
    <row r="250" spans="2:20">
      <c r="B250" s="1" t="s">
        <v>37</v>
      </c>
    </row>
    <row r="251" spans="2:20">
      <c r="B251" s="61" t="s">
        <v>70</v>
      </c>
    </row>
    <row r="252" spans="2:20">
      <c r="B252" s="61" t="str">
        <f>B217</f>
        <v xml:space="preserve">                 Dados atualizados em 7 de outubro de 2016.</v>
      </c>
    </row>
    <row r="253" spans="2:20" ht="14.25">
      <c r="B253" s="18" t="s">
        <v>82</v>
      </c>
    </row>
    <row r="254" spans="2:20" ht="40.5" customHeight="1"/>
    <row r="255" spans="2:20" ht="15">
      <c r="B255" s="6" t="s">
        <v>23</v>
      </c>
    </row>
    <row r="256" spans="2:20" ht="34.5" customHeight="1"/>
    <row r="257" spans="2:23" ht="21">
      <c r="B257" s="5" t="s">
        <v>87</v>
      </c>
    </row>
    <row r="258" spans="2:23" ht="15.75">
      <c r="B258" s="2" t="s">
        <v>25</v>
      </c>
    </row>
    <row r="259" spans="2:23" ht="15.75">
      <c r="B259" s="43" t="s">
        <v>55</v>
      </c>
      <c r="C259" s="42"/>
      <c r="D259" s="42"/>
      <c r="E259" s="42"/>
      <c r="F259" s="42"/>
      <c r="G259" s="42"/>
    </row>
    <row r="260" spans="2:23" ht="15.75">
      <c r="B260" s="43" t="s">
        <v>56</v>
      </c>
      <c r="C260" s="42"/>
      <c r="D260" s="42"/>
      <c r="E260" s="42"/>
      <c r="F260" s="42"/>
      <c r="G260" s="42"/>
    </row>
    <row r="262" spans="2:23">
      <c r="B262" s="30" t="str">
        <f>IF(C263="(Tudo)","DERIVADOS TOTAL (m3)",C263)</f>
        <v>DERIVADOS TOTAL (m3)</v>
      </c>
      <c r="V262" s="31" t="str">
        <f>IF(B263="(Tudo)","DERIVADOS TOTAL",B263)</f>
        <v>PRODUTO</v>
      </c>
      <c r="W262" s="31"/>
    </row>
    <row r="263" spans="2:23" ht="14.25">
      <c r="B263" s="10" t="s">
        <v>1</v>
      </c>
      <c r="C263" s="11" t="s">
        <v>5</v>
      </c>
      <c r="V263" s="20" t="s">
        <v>27</v>
      </c>
      <c r="W263" s="20"/>
    </row>
    <row r="264" spans="2:23" ht="15">
      <c r="B264" s="14" t="s">
        <v>19</v>
      </c>
      <c r="C264" s="15" t="s">
        <v>20</v>
      </c>
      <c r="D264" s="15" t="s">
        <v>20</v>
      </c>
      <c r="E264" s="15" t="s">
        <v>20</v>
      </c>
      <c r="F264" s="15" t="s">
        <v>20</v>
      </c>
      <c r="G264" s="15" t="s">
        <v>20</v>
      </c>
      <c r="H264" s="15" t="s">
        <v>20</v>
      </c>
      <c r="I264" s="15" t="s">
        <v>20</v>
      </c>
      <c r="J264" s="15" t="s">
        <v>20</v>
      </c>
    </row>
    <row r="265" spans="2:23">
      <c r="B265" s="9"/>
      <c r="C265" s="35" t="s">
        <v>3</v>
      </c>
      <c r="D265" s="36"/>
      <c r="E265" s="36"/>
      <c r="F265" s="36"/>
      <c r="G265" s="36"/>
      <c r="H265" s="36"/>
      <c r="I265" s="36"/>
      <c r="J265" s="49"/>
      <c r="K265" s="49"/>
      <c r="L265" s="49"/>
      <c r="M265" s="49"/>
      <c r="N265" s="49"/>
      <c r="O265" s="49"/>
      <c r="P265" s="49"/>
      <c r="Q265" s="49"/>
      <c r="R265" s="36"/>
      <c r="S265" s="37"/>
      <c r="T265" s="62" t="s">
        <v>58</v>
      </c>
    </row>
    <row r="266" spans="2:23" ht="14.25">
      <c r="B266" s="35" t="s">
        <v>4</v>
      </c>
      <c r="C266" s="69">
        <v>2000</v>
      </c>
      <c r="D266" s="70">
        <v>2001</v>
      </c>
      <c r="E266" s="70">
        <v>2002</v>
      </c>
      <c r="F266" s="70">
        <v>2003</v>
      </c>
      <c r="G266" s="70">
        <v>2004</v>
      </c>
      <c r="H266" s="70">
        <v>2005</v>
      </c>
      <c r="I266" s="70">
        <v>2006</v>
      </c>
      <c r="J266" s="70">
        <v>2007</v>
      </c>
      <c r="K266" s="70">
        <v>2008</v>
      </c>
      <c r="L266" s="70">
        <v>2009</v>
      </c>
      <c r="M266" s="70">
        <v>2010</v>
      </c>
      <c r="N266" s="70">
        <v>2011</v>
      </c>
      <c r="O266" s="70">
        <v>2012</v>
      </c>
      <c r="P266" s="70">
        <v>2013</v>
      </c>
      <c r="Q266" s="70">
        <v>2014</v>
      </c>
      <c r="R266" s="70">
        <v>2015</v>
      </c>
      <c r="S266" s="80">
        <v>2016</v>
      </c>
      <c r="T266" s="63" t="s">
        <v>83</v>
      </c>
    </row>
    <row r="267" spans="2:23" ht="13.5">
      <c r="B267" s="12" t="s">
        <v>6</v>
      </c>
      <c r="C267" s="99">
        <v>731228.6968411695</v>
      </c>
      <c r="D267" s="100">
        <v>1781844.0391620724</v>
      </c>
      <c r="E267" s="100">
        <v>876795.38620384282</v>
      </c>
      <c r="F267" s="101">
        <v>1193111.5732493068</v>
      </c>
      <c r="G267" s="100">
        <v>929711.80347978603</v>
      </c>
      <c r="H267" s="100">
        <v>1260372.5689537609</v>
      </c>
      <c r="I267" s="100">
        <v>1658348.2137807447</v>
      </c>
      <c r="J267" s="100">
        <v>984016.66266515979</v>
      </c>
      <c r="K267" s="100">
        <v>1585392.0314341986</v>
      </c>
      <c r="L267" s="100">
        <v>904004.72106084775</v>
      </c>
      <c r="M267" s="100">
        <v>1365760</v>
      </c>
      <c r="N267" s="101">
        <v>1093131.3910999519</v>
      </c>
      <c r="O267" s="101">
        <v>1247548.5720655143</v>
      </c>
      <c r="P267" s="100">
        <v>939466.98177137796</v>
      </c>
      <c r="Q267" s="100">
        <v>1096315.5811479692</v>
      </c>
      <c r="R267" s="100">
        <v>1067403.8507631884</v>
      </c>
      <c r="S267" s="102">
        <v>888526.58107426437</v>
      </c>
      <c r="T267" s="73">
        <f>IF(S267=0,"",((SUM(S$267:S267))/(SUM(R$267:R267))-1)*100)</f>
        <v>-16.758162298274236</v>
      </c>
    </row>
    <row r="268" spans="2:23" ht="13.5">
      <c r="B268" s="13" t="s">
        <v>7</v>
      </c>
      <c r="C268" s="103">
        <v>662049.02306975459</v>
      </c>
      <c r="D268" s="104">
        <v>1341684.7728442943</v>
      </c>
      <c r="E268" s="104">
        <v>577384.75086127582</v>
      </c>
      <c r="F268" s="105">
        <v>1188463.0541709587</v>
      </c>
      <c r="G268" s="104">
        <v>850058.55843854009</v>
      </c>
      <c r="H268" s="104">
        <v>1008507.2779177199</v>
      </c>
      <c r="I268" s="104">
        <v>1209576.228556667</v>
      </c>
      <c r="J268" s="104">
        <v>1197256.2755320424</v>
      </c>
      <c r="K268" s="104">
        <v>1239110.4573047229</v>
      </c>
      <c r="L268" s="104">
        <v>1199684.8774712528</v>
      </c>
      <c r="M268" s="104">
        <v>1175699.74</v>
      </c>
      <c r="N268" s="105">
        <v>1332057.9100000001</v>
      </c>
      <c r="O268" s="105">
        <v>1363763.3387459274</v>
      </c>
      <c r="P268" s="104">
        <v>691622.36895384034</v>
      </c>
      <c r="Q268" s="104">
        <v>1313238.7739500271</v>
      </c>
      <c r="R268" s="104">
        <v>846405.60451263224</v>
      </c>
      <c r="S268" s="106">
        <v>779447.39614722109</v>
      </c>
      <c r="T268" s="73">
        <f>IF(S268=0,"",((SUM(S$267:S268))/(SUM(R$267:R268))-1)*100)</f>
        <v>-12.845347658652095</v>
      </c>
    </row>
    <row r="269" spans="2:23" ht="13.5">
      <c r="B269" s="13" t="s">
        <v>8</v>
      </c>
      <c r="C269" s="103">
        <v>735066.48630826967</v>
      </c>
      <c r="D269" s="104">
        <v>1391603.6486031006</v>
      </c>
      <c r="E269" s="104">
        <v>1645672.1466941878</v>
      </c>
      <c r="F269" s="105">
        <v>1151123.0647950224</v>
      </c>
      <c r="G269" s="104">
        <v>1381866.7444782217</v>
      </c>
      <c r="H269" s="104">
        <v>1232972.0110881529</v>
      </c>
      <c r="I269" s="104">
        <v>1563148.0286542107</v>
      </c>
      <c r="J269" s="104">
        <v>2018198.8683598582</v>
      </c>
      <c r="K269" s="104">
        <v>1022353.1232604353</v>
      </c>
      <c r="L269" s="104">
        <v>1026631.409110172</v>
      </c>
      <c r="M269" s="104">
        <v>1086707.7939334267</v>
      </c>
      <c r="N269" s="105">
        <v>1315226.54</v>
      </c>
      <c r="O269" s="105">
        <v>1280868.2736329755</v>
      </c>
      <c r="P269" s="104">
        <v>1246957.1874577501</v>
      </c>
      <c r="Q269" s="104">
        <v>887209.27517399634</v>
      </c>
      <c r="R269" s="104">
        <v>1022725.0286802556</v>
      </c>
      <c r="S269" s="106">
        <v>1080949.8816605108</v>
      </c>
      <c r="T269" s="73">
        <f>IF(S269=0,"",((SUM(S$267:S269))/(SUM(R$267:R269))-1)*100)</f>
        <v>-6.388844609150734</v>
      </c>
    </row>
    <row r="270" spans="2:23" ht="13.5">
      <c r="B270" s="13" t="s">
        <v>9</v>
      </c>
      <c r="C270" s="103">
        <v>396832.76216331148</v>
      </c>
      <c r="D270" s="104">
        <v>1676614.1271500299</v>
      </c>
      <c r="E270" s="104">
        <v>1117743.2960214962</v>
      </c>
      <c r="F270" s="105">
        <v>1410865.4412451934</v>
      </c>
      <c r="G270" s="104">
        <v>1419237.8537513658</v>
      </c>
      <c r="H270" s="104">
        <v>1117816.9227520435</v>
      </c>
      <c r="I270" s="104">
        <v>1760157.3930608376</v>
      </c>
      <c r="J270" s="104">
        <v>1473493.1204063613</v>
      </c>
      <c r="K270" s="104">
        <v>1581524.6844440226</v>
      </c>
      <c r="L270" s="104">
        <v>1175158.9484910001</v>
      </c>
      <c r="M270" s="104">
        <v>873946.46026978863</v>
      </c>
      <c r="N270" s="105">
        <v>1059532.68</v>
      </c>
      <c r="O270" s="105">
        <v>1250947.1012793328</v>
      </c>
      <c r="P270" s="104">
        <v>1319468.8433183376</v>
      </c>
      <c r="Q270" s="104">
        <v>1097902.2262837761</v>
      </c>
      <c r="R270" s="104">
        <v>924412.34185898665</v>
      </c>
      <c r="S270" s="106">
        <v>1171299.611312052</v>
      </c>
      <c r="T270" s="73">
        <f>IF(S270=0,"",((SUM(S$267:S270))/(SUM(R$267:R270))-1)*100)</f>
        <v>1.5352877688615152</v>
      </c>
    </row>
    <row r="271" spans="2:23" ht="13.5">
      <c r="B271" s="13" t="s">
        <v>10</v>
      </c>
      <c r="C271" s="103">
        <v>1098094.9838372055</v>
      </c>
      <c r="D271" s="104">
        <v>1414292.623043621</v>
      </c>
      <c r="E271" s="104">
        <v>1434101.3715909524</v>
      </c>
      <c r="F271" s="105">
        <v>1470094.9914854304</v>
      </c>
      <c r="G271" s="104">
        <v>1485056.9930643188</v>
      </c>
      <c r="H271" s="104">
        <v>823682.99205627246</v>
      </c>
      <c r="I271" s="104">
        <v>920021.64244255365</v>
      </c>
      <c r="J271" s="104">
        <v>1632107.8644858077</v>
      </c>
      <c r="K271" s="104">
        <v>1483122.623873828</v>
      </c>
      <c r="L271" s="104">
        <v>1554621.9425873186</v>
      </c>
      <c r="M271" s="104">
        <v>1233728.5442995941</v>
      </c>
      <c r="N271" s="105">
        <v>1149307.2661574073</v>
      </c>
      <c r="O271" s="105">
        <v>1465346.7743609382</v>
      </c>
      <c r="P271" s="104">
        <v>1259131.6241704731</v>
      </c>
      <c r="Q271" s="104">
        <v>1017031.780416824</v>
      </c>
      <c r="R271" s="104">
        <v>1235971.4154556433</v>
      </c>
      <c r="S271" s="106">
        <v>1212025.0675338814</v>
      </c>
      <c r="T271" s="73">
        <f>IF(S271=0,"",((SUM(S$267:S271))/(SUM(R$267:R271))-1)*100)</f>
        <v>0.69316977013968994</v>
      </c>
    </row>
    <row r="272" spans="2:23" ht="13.5">
      <c r="B272" s="13" t="s">
        <v>11</v>
      </c>
      <c r="C272" s="103">
        <v>847915.7743693731</v>
      </c>
      <c r="D272" s="104">
        <v>1143111.6454588745</v>
      </c>
      <c r="E272" s="104">
        <v>1411946.3565363644</v>
      </c>
      <c r="F272" s="105">
        <v>870550.79845653556</v>
      </c>
      <c r="G272" s="104">
        <v>1428370.7538425452</v>
      </c>
      <c r="H272" s="104">
        <v>1189365.2738430453</v>
      </c>
      <c r="I272" s="104">
        <v>1326249.813990362</v>
      </c>
      <c r="J272" s="104">
        <v>1511575.3018499729</v>
      </c>
      <c r="K272" s="104">
        <v>1476761.2602506084</v>
      </c>
      <c r="L272" s="104">
        <v>1046359.5475357681</v>
      </c>
      <c r="M272" s="104">
        <v>1154577.6798796118</v>
      </c>
      <c r="N272" s="105">
        <v>1370297.9287037037</v>
      </c>
      <c r="O272" s="105">
        <v>1120152.6222474789</v>
      </c>
      <c r="P272" s="104">
        <v>1069006.3279762261</v>
      </c>
      <c r="Q272" s="104">
        <v>1562919.6765740756</v>
      </c>
      <c r="R272" s="104">
        <v>1420286.4845443396</v>
      </c>
      <c r="S272" s="106">
        <v>1113719.6748788157</v>
      </c>
      <c r="T272" s="73">
        <f>IF(S272=0,"",((SUM(S$267:S272))/(SUM(R$267:R272))-1)*100)</f>
        <v>-4.1618535034493647</v>
      </c>
    </row>
    <row r="273" spans="2:20" ht="13.5">
      <c r="B273" s="13" t="s">
        <v>12</v>
      </c>
      <c r="C273" s="103">
        <v>1316243.3623703762</v>
      </c>
      <c r="D273" s="104">
        <v>1051825.7551195442</v>
      </c>
      <c r="E273" s="104">
        <v>1393215.0139545794</v>
      </c>
      <c r="F273" s="105">
        <v>1270962.5835763614</v>
      </c>
      <c r="G273" s="104">
        <v>1170479.8739813098</v>
      </c>
      <c r="H273" s="104">
        <v>1915197.3437419801</v>
      </c>
      <c r="I273" s="104">
        <v>2076014.9416721184</v>
      </c>
      <c r="J273" s="104">
        <v>1708112.7282195694</v>
      </c>
      <c r="K273" s="104">
        <v>1489261.2882482612</v>
      </c>
      <c r="L273" s="104">
        <v>1655510.3451105505</v>
      </c>
      <c r="M273" s="104">
        <v>1133731.0871974251</v>
      </c>
      <c r="N273" s="105">
        <v>1124640</v>
      </c>
      <c r="O273" s="105">
        <v>1275165.1105055707</v>
      </c>
      <c r="P273" s="104">
        <v>1499170.1242619855</v>
      </c>
      <c r="Q273" s="104">
        <v>1330225.8642384687</v>
      </c>
      <c r="R273" s="104">
        <v>1557744.6390571061</v>
      </c>
      <c r="S273" s="106">
        <v>957883.78721997875</v>
      </c>
      <c r="T273" s="73">
        <f>IF(S273=0,"",((SUM(S$267:S273))/(SUM(R$267:R273))-1)*100)</f>
        <v>-10.787651113143792</v>
      </c>
    </row>
    <row r="274" spans="2:20" ht="13.5">
      <c r="B274" s="13" t="s">
        <v>13</v>
      </c>
      <c r="C274" s="103">
        <v>1044619.4048498829</v>
      </c>
      <c r="D274" s="104">
        <v>1340390.9853690797</v>
      </c>
      <c r="E274" s="104">
        <v>1324940.017744917</v>
      </c>
      <c r="F274" s="105">
        <v>1240921.0964422526</v>
      </c>
      <c r="G274" s="104">
        <v>1493946.4919535564</v>
      </c>
      <c r="H274" s="104">
        <v>1610774.2726475431</v>
      </c>
      <c r="I274" s="104">
        <v>1612560.3151942801</v>
      </c>
      <c r="J274" s="104">
        <v>1600812.6495704828</v>
      </c>
      <c r="K274" s="104">
        <v>1313640.0841693126</v>
      </c>
      <c r="L274" s="104">
        <v>1343730.8013716836</v>
      </c>
      <c r="M274" s="104">
        <v>1457956.3986913664</v>
      </c>
      <c r="N274" s="105">
        <v>1277941.3697266611</v>
      </c>
      <c r="O274" s="105">
        <v>1171997.6788717387</v>
      </c>
      <c r="P274" s="104">
        <v>1091701.3653052722</v>
      </c>
      <c r="Q274" s="104">
        <v>1403932.2331300294</v>
      </c>
      <c r="R274" s="104">
        <v>1267918.3065298491</v>
      </c>
      <c r="S274" s="106">
        <v>918998.9213552057</v>
      </c>
      <c r="T274" s="73">
        <f>IF(S274=0,"",((SUM(S$267:S274))/(SUM(R$267:R274))-1)*100)</f>
        <v>-13.058268543762807</v>
      </c>
    </row>
    <row r="275" spans="2:20" ht="13.5">
      <c r="B275" s="13" t="s">
        <v>14</v>
      </c>
      <c r="C275" s="103">
        <v>956692.03994162439</v>
      </c>
      <c r="D275" s="104">
        <v>1074984.1630877885</v>
      </c>
      <c r="E275" s="104">
        <v>1650300.446986872</v>
      </c>
      <c r="F275" s="105">
        <v>1541062.6771006808</v>
      </c>
      <c r="G275" s="104">
        <v>1246184.2775744677</v>
      </c>
      <c r="H275" s="104">
        <v>1402850.6851549787</v>
      </c>
      <c r="I275" s="104">
        <v>1476563.8028490276</v>
      </c>
      <c r="J275" s="104">
        <v>1370616.6482036139</v>
      </c>
      <c r="K275" s="104">
        <v>1081281.4710867042</v>
      </c>
      <c r="L275" s="104">
        <v>1386238.4354920876</v>
      </c>
      <c r="M275" s="104">
        <v>1136357.3547491038</v>
      </c>
      <c r="N275" s="105">
        <v>799331.43171296292</v>
      </c>
      <c r="O275" s="105">
        <v>1022691.3734453254</v>
      </c>
      <c r="P275" s="104">
        <v>1477393.3590440934</v>
      </c>
      <c r="Q275" s="104">
        <v>1345473.0816562939</v>
      </c>
      <c r="R275" s="104">
        <v>1084893.4179122213</v>
      </c>
      <c r="S275" s="106">
        <v>1112885.2997681289</v>
      </c>
      <c r="T275" s="73">
        <f>IF(S275=0,"",((SUM(S$267:S275))/(SUM(R$267:R275))-1)*100)</f>
        <v>-11.43126370228873</v>
      </c>
    </row>
    <row r="276" spans="2:20" ht="13.5">
      <c r="B276" s="13" t="s">
        <v>15</v>
      </c>
      <c r="C276" s="103">
        <v>609482.97685211152</v>
      </c>
      <c r="D276" s="104">
        <v>1120396.1949359768</v>
      </c>
      <c r="E276" s="104">
        <v>1547748.1853975307</v>
      </c>
      <c r="F276" s="105">
        <v>1536401.7446641317</v>
      </c>
      <c r="G276" s="104">
        <v>1089301.0084239214</v>
      </c>
      <c r="H276" s="104">
        <v>1324281.5229501682</v>
      </c>
      <c r="I276" s="104">
        <v>947463.43430369406</v>
      </c>
      <c r="J276" s="104">
        <v>1517222.6527269511</v>
      </c>
      <c r="K276" s="104">
        <v>1159267.4192289568</v>
      </c>
      <c r="L276" s="104">
        <v>1281280.9240851188</v>
      </c>
      <c r="M276" s="104">
        <v>1004523.5741503824</v>
      </c>
      <c r="N276" s="105">
        <v>989214.33600000001</v>
      </c>
      <c r="O276" s="105">
        <v>1128159.675435249</v>
      </c>
      <c r="P276" s="104">
        <v>1211922.6189843912</v>
      </c>
      <c r="Q276" s="104">
        <v>962189.68558456225</v>
      </c>
      <c r="R276" s="104">
        <v>1121108.7706511996</v>
      </c>
      <c r="S276" s="106"/>
      <c r="T276" s="73" t="str">
        <f>IF(S276=0,"",((SUM(S$267:S276))/(SUM(R$267:R276))-1)*100)</f>
        <v/>
      </c>
    </row>
    <row r="277" spans="2:20" ht="13.5">
      <c r="B277" s="13" t="s">
        <v>16</v>
      </c>
      <c r="C277" s="103">
        <v>495883.83325468766</v>
      </c>
      <c r="D277" s="104">
        <v>1302517.061469262</v>
      </c>
      <c r="E277" s="104">
        <v>1003145.9990969929</v>
      </c>
      <c r="F277" s="105">
        <v>1033930.0381015326</v>
      </c>
      <c r="G277" s="104">
        <v>1322853.6196835544</v>
      </c>
      <c r="H277" s="104">
        <v>1853527.5230316168</v>
      </c>
      <c r="I277" s="104">
        <v>859939.0737943009</v>
      </c>
      <c r="J277" s="104">
        <v>1636984.7523673961</v>
      </c>
      <c r="K277" s="104">
        <v>770612.12174242828</v>
      </c>
      <c r="L277" s="104">
        <v>1240090.2047445881</v>
      </c>
      <c r="M277" s="104">
        <v>958349.19020027074</v>
      </c>
      <c r="N277" s="105">
        <v>963752</v>
      </c>
      <c r="O277" s="105">
        <v>1293502.0652553684</v>
      </c>
      <c r="P277" s="104">
        <v>1079551.5441931793</v>
      </c>
      <c r="Q277" s="104">
        <v>976381.49573216494</v>
      </c>
      <c r="R277" s="104">
        <v>873874.09927794104</v>
      </c>
      <c r="S277" s="106"/>
      <c r="T277" s="73" t="str">
        <f>IF(S277=0,"",((SUM(S$267:S277))/(SUM(R$267:R277))-1)*100)</f>
        <v/>
      </c>
    </row>
    <row r="278" spans="2:20" ht="13.5">
      <c r="B278" s="13" t="s">
        <v>17</v>
      </c>
      <c r="C278" s="103">
        <v>858703.26079298719</v>
      </c>
      <c r="D278" s="104">
        <v>1026539.3087893167</v>
      </c>
      <c r="E278" s="104">
        <v>1030233.7850702166</v>
      </c>
      <c r="F278" s="105">
        <v>1101404.2384891671</v>
      </c>
      <c r="G278" s="104">
        <v>1979168.7370295508</v>
      </c>
      <c r="H278" s="104">
        <v>1251648.9667236563</v>
      </c>
      <c r="I278" s="104">
        <v>1364722.7310063129</v>
      </c>
      <c r="J278" s="104">
        <v>997479.34241174278</v>
      </c>
      <c r="K278" s="104">
        <v>1784044.190366138</v>
      </c>
      <c r="L278" s="104">
        <v>1348585.380479367</v>
      </c>
      <c r="M278" s="104">
        <v>1201563</v>
      </c>
      <c r="N278" s="105">
        <v>1047831.0700000001</v>
      </c>
      <c r="O278" s="105">
        <v>1276129.4264082382</v>
      </c>
      <c r="P278" s="104">
        <v>1187495.2259784949</v>
      </c>
      <c r="Q278" s="104">
        <v>917274.01538644219</v>
      </c>
      <c r="R278" s="104">
        <v>1059417.9912667975</v>
      </c>
      <c r="S278" s="106"/>
      <c r="T278" s="73" t="str">
        <f>IF(S278=0,"",((SUM(S$267:S278))/(SUM(R$267:R278))-1)*100)</f>
        <v/>
      </c>
    </row>
    <row r="279" spans="2:20">
      <c r="B279" s="81" t="s">
        <v>18</v>
      </c>
      <c r="C279" s="107">
        <v>9752812.6046507545</v>
      </c>
      <c r="D279" s="108">
        <v>15665804.325032962</v>
      </c>
      <c r="E279" s="108">
        <v>15013226.756159229</v>
      </c>
      <c r="F279" s="109">
        <v>15008891.301776573</v>
      </c>
      <c r="G279" s="108">
        <v>15796236.715701139</v>
      </c>
      <c r="H279" s="108">
        <v>15990997.360860936</v>
      </c>
      <c r="I279" s="108">
        <v>16774765.61930511</v>
      </c>
      <c r="J279" s="108">
        <v>17647876.866798956</v>
      </c>
      <c r="K279" s="108">
        <v>15986370.755409611</v>
      </c>
      <c r="L279" s="108">
        <v>15161897.537539758</v>
      </c>
      <c r="M279" s="108">
        <v>13782900.823370969</v>
      </c>
      <c r="N279" s="109">
        <v>13522263.923400685</v>
      </c>
      <c r="O279" s="109">
        <v>14896272.012253659</v>
      </c>
      <c r="P279" s="108">
        <v>14072887.571415419</v>
      </c>
      <c r="Q279" s="108">
        <v>13910093.68927463</v>
      </c>
      <c r="R279" s="108">
        <v>13482161.950510159</v>
      </c>
      <c r="S279" s="110">
        <v>9235736.2209500577</v>
      </c>
      <c r="T279" s="45"/>
    </row>
    <row r="280" spans="2:20">
      <c r="B280" s="16" t="s">
        <v>68</v>
      </c>
    </row>
    <row r="281" spans="2:20">
      <c r="B281" s="17" t="s">
        <v>54</v>
      </c>
    </row>
    <row r="282" spans="2:20">
      <c r="B282" s="1" t="s">
        <v>52</v>
      </c>
    </row>
    <row r="283" spans="2:20">
      <c r="B283" s="1" t="s">
        <v>50</v>
      </c>
    </row>
    <row r="284" spans="2:20">
      <c r="B284" s="1" t="s">
        <v>48</v>
      </c>
    </row>
    <row r="285" spans="2:20">
      <c r="B285" s="47" t="s">
        <v>63</v>
      </c>
    </row>
    <row r="286" spans="2:20" ht="14.25">
      <c r="B286" s="1" t="s">
        <v>36</v>
      </c>
    </row>
    <row r="287" spans="2:20">
      <c r="B287" s="61" t="str">
        <f>B252</f>
        <v xml:space="preserve">                 Dados atualizados em 7 de outubro de 2016.</v>
      </c>
    </row>
    <row r="288" spans="2:20" ht="14.25">
      <c r="B288" s="18" t="s">
        <v>82</v>
      </c>
    </row>
    <row r="290" spans="2:23" ht="14.25">
      <c r="B290" s="18"/>
    </row>
    <row r="291" spans="2:23" ht="15">
      <c r="B291" s="6" t="s">
        <v>23</v>
      </c>
    </row>
    <row r="292" spans="2:23" ht="61.5" customHeight="1"/>
    <row r="293" spans="2:23" ht="18">
      <c r="B293" s="5" t="s">
        <v>88</v>
      </c>
    </row>
    <row r="294" spans="2:23" ht="15.75">
      <c r="B294" s="2" t="s">
        <v>25</v>
      </c>
    </row>
    <row r="295" spans="2:23" ht="15.75">
      <c r="B295" s="43" t="s">
        <v>55</v>
      </c>
      <c r="C295" s="42"/>
      <c r="D295" s="42"/>
      <c r="E295" s="42"/>
      <c r="F295" s="42"/>
      <c r="G295" s="42"/>
    </row>
    <row r="296" spans="2:23" ht="15.75">
      <c r="B296" s="43" t="s">
        <v>56</v>
      </c>
      <c r="C296" s="42"/>
      <c r="D296" s="42"/>
      <c r="E296" s="42"/>
      <c r="F296" s="42"/>
      <c r="G296" s="42"/>
    </row>
    <row r="298" spans="2:23">
      <c r="B298" s="30" t="str">
        <f>IF(C299="(Tudo)","DERIVADOS TOTAL",C299)</f>
        <v>DERIVADOS TOTAL</v>
      </c>
      <c r="V298" s="31" t="str">
        <f>IF(B299="(Tudo)","DERIVADOS TOTAL",B299)</f>
        <v>PRODUTO</v>
      </c>
      <c r="W298" s="31"/>
    </row>
    <row r="299" spans="2:23">
      <c r="B299" s="10" t="s">
        <v>1</v>
      </c>
      <c r="C299" s="11" t="s">
        <v>5</v>
      </c>
      <c r="V299" s="20" t="s">
        <v>32</v>
      </c>
      <c r="W299" s="20"/>
    </row>
    <row r="300" spans="2:23" ht="15">
      <c r="B300" s="14" t="s">
        <v>19</v>
      </c>
      <c r="C300" s="15" t="s">
        <v>20</v>
      </c>
      <c r="D300" s="15" t="s">
        <v>20</v>
      </c>
      <c r="E300" s="15" t="s">
        <v>20</v>
      </c>
      <c r="F300" s="15" t="s">
        <v>20</v>
      </c>
      <c r="G300" s="15" t="s">
        <v>20</v>
      </c>
      <c r="H300" s="15" t="s">
        <v>20</v>
      </c>
      <c r="I300" s="15" t="s">
        <v>20</v>
      </c>
      <c r="J300" s="15" t="s">
        <v>20</v>
      </c>
    </row>
    <row r="301" spans="2:23">
      <c r="B301" s="9"/>
      <c r="C301" s="35" t="s">
        <v>3</v>
      </c>
      <c r="D301" s="36"/>
      <c r="E301" s="36"/>
      <c r="F301" s="36"/>
      <c r="G301" s="36"/>
      <c r="H301" s="36"/>
      <c r="I301" s="36"/>
      <c r="J301" s="36"/>
      <c r="K301" s="49"/>
      <c r="L301" s="36"/>
      <c r="M301" s="36"/>
      <c r="N301" s="49"/>
      <c r="O301" s="49"/>
      <c r="P301" s="36"/>
      <c r="Q301" s="36"/>
      <c r="R301" s="36"/>
      <c r="S301" s="37"/>
      <c r="T301" s="62" t="s">
        <v>58</v>
      </c>
    </row>
    <row r="302" spans="2:23" ht="14.25">
      <c r="B302" s="35" t="s">
        <v>21</v>
      </c>
      <c r="C302" s="69">
        <v>2000</v>
      </c>
      <c r="D302" s="70">
        <v>2001</v>
      </c>
      <c r="E302" s="70">
        <v>2002</v>
      </c>
      <c r="F302" s="70">
        <v>2003</v>
      </c>
      <c r="G302" s="70">
        <v>2004</v>
      </c>
      <c r="H302" s="70">
        <v>2005</v>
      </c>
      <c r="I302" s="70">
        <v>2006</v>
      </c>
      <c r="J302" s="70">
        <v>2007</v>
      </c>
      <c r="K302" s="84">
        <v>2008</v>
      </c>
      <c r="L302" s="84">
        <v>2009</v>
      </c>
      <c r="M302" s="84">
        <v>2010</v>
      </c>
      <c r="N302" s="84">
        <v>2011</v>
      </c>
      <c r="O302" s="84">
        <v>2012</v>
      </c>
      <c r="P302" s="84">
        <v>2013</v>
      </c>
      <c r="Q302" s="84">
        <v>2014</v>
      </c>
      <c r="R302" s="70">
        <v>2015</v>
      </c>
      <c r="S302" s="80">
        <v>2016</v>
      </c>
      <c r="T302" s="63" t="s">
        <v>83</v>
      </c>
    </row>
    <row r="303" spans="2:23" ht="13.5">
      <c r="B303" s="12" t="s">
        <v>6</v>
      </c>
      <c r="C303" s="99">
        <v>112219043</v>
      </c>
      <c r="D303" s="100">
        <v>349298021</v>
      </c>
      <c r="E303" s="100">
        <v>107401252</v>
      </c>
      <c r="F303" s="101">
        <v>211443839</v>
      </c>
      <c r="G303" s="100">
        <v>163444544</v>
      </c>
      <c r="H303" s="100">
        <v>316410751</v>
      </c>
      <c r="I303" s="100">
        <v>553749160</v>
      </c>
      <c r="J303" s="100">
        <v>372623119</v>
      </c>
      <c r="K303" s="101">
        <v>872290232</v>
      </c>
      <c r="L303" s="101">
        <v>273319325</v>
      </c>
      <c r="M303" s="101">
        <v>676477464</v>
      </c>
      <c r="N303" s="101">
        <v>604792842</v>
      </c>
      <c r="O303" s="101">
        <v>887050916</v>
      </c>
      <c r="P303" s="101">
        <v>706643481</v>
      </c>
      <c r="Q303" s="101">
        <v>766782641</v>
      </c>
      <c r="R303" s="100">
        <v>476653987</v>
      </c>
      <c r="S303" s="102">
        <v>242988882</v>
      </c>
      <c r="T303" s="73">
        <f>IF(S303=0,"",((SUM(S$303:S303))/(SUM(R$303:R303))-1)*100)</f>
        <v>-49.021955416896581</v>
      </c>
    </row>
    <row r="304" spans="2:23" ht="13.5">
      <c r="B304" s="13" t="s">
        <v>7</v>
      </c>
      <c r="C304" s="103">
        <v>120692581</v>
      </c>
      <c r="D304" s="104">
        <v>274538056</v>
      </c>
      <c r="E304" s="104">
        <v>85091179</v>
      </c>
      <c r="F304" s="105">
        <v>245771851</v>
      </c>
      <c r="G304" s="104">
        <v>175154772</v>
      </c>
      <c r="H304" s="104">
        <v>282386226</v>
      </c>
      <c r="I304" s="104">
        <v>451231858</v>
      </c>
      <c r="J304" s="104">
        <v>392549612</v>
      </c>
      <c r="K304" s="104">
        <v>700125446</v>
      </c>
      <c r="L304" s="104">
        <v>374981426</v>
      </c>
      <c r="M304" s="104">
        <v>562781280</v>
      </c>
      <c r="N304" s="105">
        <v>798955336</v>
      </c>
      <c r="O304" s="105">
        <v>994228614</v>
      </c>
      <c r="P304" s="104">
        <v>502256584</v>
      </c>
      <c r="Q304" s="104">
        <v>902693845</v>
      </c>
      <c r="R304" s="104">
        <v>323431786</v>
      </c>
      <c r="S304" s="106">
        <v>185021248</v>
      </c>
      <c r="T304" s="73">
        <f>IF(S304=0,"",((SUM(S$303:S304))/(SUM(R$303:R304))-1)*100)</f>
        <v>-46.504469340189104</v>
      </c>
    </row>
    <row r="305" spans="2:20" ht="13.5">
      <c r="B305" s="13" t="s">
        <v>8</v>
      </c>
      <c r="C305" s="103">
        <v>131347945</v>
      </c>
      <c r="D305" s="104">
        <v>229044991</v>
      </c>
      <c r="E305" s="104">
        <v>179207593</v>
      </c>
      <c r="F305" s="105">
        <v>279168362</v>
      </c>
      <c r="G305" s="104">
        <v>255248236</v>
      </c>
      <c r="H305" s="104">
        <v>318693193</v>
      </c>
      <c r="I305" s="104">
        <v>562336594</v>
      </c>
      <c r="J305" s="104">
        <v>681480048</v>
      </c>
      <c r="K305" s="104">
        <v>564436283</v>
      </c>
      <c r="L305" s="104">
        <v>307861872</v>
      </c>
      <c r="M305" s="104">
        <v>556933300</v>
      </c>
      <c r="N305" s="105">
        <v>839039527</v>
      </c>
      <c r="O305" s="105">
        <v>1001616190</v>
      </c>
      <c r="P305" s="104">
        <v>908518732</v>
      </c>
      <c r="Q305" s="104">
        <v>634423121</v>
      </c>
      <c r="R305" s="104">
        <v>421190706</v>
      </c>
      <c r="S305" s="106">
        <v>252130562</v>
      </c>
      <c r="T305" s="73">
        <f>IF(S305=0,"",((SUM(S$303:S305))/(SUM(R$303:R305))-1)*100)</f>
        <v>-44.309032091004518</v>
      </c>
    </row>
    <row r="306" spans="2:20" ht="13.5">
      <c r="B306" s="13" t="s">
        <v>9</v>
      </c>
      <c r="C306" s="103">
        <v>80820582</v>
      </c>
      <c r="D306" s="104">
        <v>262209765</v>
      </c>
      <c r="E306" s="104">
        <v>160929036</v>
      </c>
      <c r="F306" s="105">
        <v>301410527</v>
      </c>
      <c r="G306" s="104">
        <v>263234805</v>
      </c>
      <c r="H306" s="104">
        <v>323581324</v>
      </c>
      <c r="I306" s="104">
        <v>637908688</v>
      </c>
      <c r="J306" s="104">
        <v>581064566</v>
      </c>
      <c r="K306" s="104">
        <v>859705103</v>
      </c>
      <c r="L306" s="104">
        <v>354114536</v>
      </c>
      <c r="M306" s="104">
        <v>459847735</v>
      </c>
      <c r="N306" s="105">
        <v>774618717</v>
      </c>
      <c r="O306" s="105">
        <v>932799302</v>
      </c>
      <c r="P306" s="104">
        <v>944058521</v>
      </c>
      <c r="Q306" s="104">
        <v>757045043</v>
      </c>
      <c r="R306" s="104">
        <v>364939917</v>
      </c>
      <c r="S306" s="106">
        <v>297887981</v>
      </c>
      <c r="T306" s="73">
        <f>IF(S306=0,"",((SUM(S$303:S306))/(SUM(R$303:R306))-1)*100)</f>
        <v>-38.342039871336695</v>
      </c>
    </row>
    <row r="307" spans="2:20" ht="13.5">
      <c r="B307" s="13" t="s">
        <v>10</v>
      </c>
      <c r="C307" s="103">
        <v>194472522</v>
      </c>
      <c r="D307" s="104">
        <v>221553939</v>
      </c>
      <c r="E307" s="104">
        <v>221188407</v>
      </c>
      <c r="F307" s="105">
        <v>242300695</v>
      </c>
      <c r="G307" s="104">
        <v>279128885</v>
      </c>
      <c r="H307" s="104">
        <v>278861565</v>
      </c>
      <c r="I307" s="104">
        <v>367331120</v>
      </c>
      <c r="J307" s="104">
        <v>720998460</v>
      </c>
      <c r="K307" s="104">
        <v>974655552</v>
      </c>
      <c r="L307" s="104">
        <v>494798303</v>
      </c>
      <c r="M307" s="104">
        <v>638709273</v>
      </c>
      <c r="N307" s="105">
        <v>879606777</v>
      </c>
      <c r="O307" s="105">
        <v>1153342981</v>
      </c>
      <c r="P307" s="104">
        <v>848672653</v>
      </c>
      <c r="Q307" s="104">
        <v>733621811</v>
      </c>
      <c r="R307" s="104">
        <v>482817320</v>
      </c>
      <c r="S307" s="106">
        <v>338557384</v>
      </c>
      <c r="T307" s="73">
        <f>IF(S307=0,"",((SUM(S$303:S307))/(SUM(R$303:R307))-1)*100)</f>
        <v>-36.367104759157051</v>
      </c>
    </row>
    <row r="308" spans="2:20" ht="13.5">
      <c r="B308" s="13" t="s">
        <v>11</v>
      </c>
      <c r="C308" s="103">
        <v>158961735</v>
      </c>
      <c r="D308" s="104">
        <v>182573474</v>
      </c>
      <c r="E308" s="104">
        <v>230694915</v>
      </c>
      <c r="F308" s="105">
        <v>169265703</v>
      </c>
      <c r="G308" s="104">
        <v>329420426</v>
      </c>
      <c r="H308" s="104">
        <v>379070224</v>
      </c>
      <c r="I308" s="104">
        <v>508473345</v>
      </c>
      <c r="J308" s="104">
        <v>673151098</v>
      </c>
      <c r="K308" s="104">
        <v>1014905706</v>
      </c>
      <c r="L308" s="104">
        <v>412164171</v>
      </c>
      <c r="M308" s="104">
        <v>578017440</v>
      </c>
      <c r="N308" s="105">
        <v>1003886248</v>
      </c>
      <c r="O308" s="105">
        <v>829662605</v>
      </c>
      <c r="P308" s="104">
        <v>756996800</v>
      </c>
      <c r="Q308" s="104">
        <v>1046536380</v>
      </c>
      <c r="R308" s="104">
        <v>564672431</v>
      </c>
      <c r="S308" s="106">
        <v>331475218</v>
      </c>
      <c r="T308" s="73">
        <f>IF(S308=0,"",((SUM(S$303:S308))/(SUM(R$303:R308))-1)*100)</f>
        <v>-37.424253769644253</v>
      </c>
    </row>
    <row r="309" spans="2:20" ht="13.5">
      <c r="B309" s="13" t="s">
        <v>12</v>
      </c>
      <c r="C309" s="103">
        <v>238923088</v>
      </c>
      <c r="D309" s="104">
        <v>156843758</v>
      </c>
      <c r="E309" s="104">
        <v>219883837</v>
      </c>
      <c r="F309" s="105">
        <v>220354208</v>
      </c>
      <c r="G309" s="104">
        <v>272000700</v>
      </c>
      <c r="H309" s="104">
        <v>614607756</v>
      </c>
      <c r="I309" s="104">
        <v>820462198</v>
      </c>
      <c r="J309" s="104">
        <v>747881008</v>
      </c>
      <c r="K309" s="104">
        <v>1124803551</v>
      </c>
      <c r="L309" s="104">
        <v>686676979</v>
      </c>
      <c r="M309" s="104">
        <v>564526269</v>
      </c>
      <c r="N309" s="105">
        <v>841330943</v>
      </c>
      <c r="O309" s="105">
        <v>846072261</v>
      </c>
      <c r="P309" s="104">
        <v>1006479359</v>
      </c>
      <c r="Q309" s="104">
        <v>924632910</v>
      </c>
      <c r="R309" s="104">
        <v>618855710</v>
      </c>
      <c r="S309" s="106">
        <v>318534861</v>
      </c>
      <c r="T309" s="73">
        <f>IF(S309=0,"",((SUM(S$303:S309))/(SUM(R$303:R309))-1)*100)</f>
        <v>-39.53701044093625</v>
      </c>
    </row>
    <row r="310" spans="2:20" ht="13.5">
      <c r="B310" s="13" t="s">
        <v>13</v>
      </c>
      <c r="C310" s="103">
        <v>200130961</v>
      </c>
      <c r="D310" s="104">
        <v>200111361</v>
      </c>
      <c r="E310" s="104">
        <v>196253020</v>
      </c>
      <c r="F310" s="105">
        <v>244540585</v>
      </c>
      <c r="G310" s="104">
        <v>385990312</v>
      </c>
      <c r="H310" s="104">
        <v>543109479</v>
      </c>
      <c r="I310" s="104">
        <v>715780538</v>
      </c>
      <c r="J310" s="104">
        <v>771856683</v>
      </c>
      <c r="K310" s="104">
        <v>1079581442</v>
      </c>
      <c r="L310" s="104">
        <v>601305983</v>
      </c>
      <c r="M310" s="104">
        <v>724635639</v>
      </c>
      <c r="N310" s="105">
        <v>963509657</v>
      </c>
      <c r="O310" s="105">
        <v>811658819</v>
      </c>
      <c r="P310" s="104">
        <v>751736084</v>
      </c>
      <c r="Q310" s="104">
        <v>942549594</v>
      </c>
      <c r="R310" s="104">
        <v>469170189</v>
      </c>
      <c r="S310" s="106">
        <v>315433320</v>
      </c>
      <c r="T310" s="73">
        <f>IF(S310=0,"",((SUM(S$303:S310))/(SUM(R$303:R310))-1)*100)</f>
        <v>-38.683671263957507</v>
      </c>
    </row>
    <row r="311" spans="2:20" ht="13.5">
      <c r="B311" s="13" t="s">
        <v>14</v>
      </c>
      <c r="C311" s="103">
        <v>192348596</v>
      </c>
      <c r="D311" s="104">
        <v>165674550</v>
      </c>
      <c r="E311" s="104">
        <v>264701251</v>
      </c>
      <c r="F311" s="105">
        <v>302303594</v>
      </c>
      <c r="G311" s="104">
        <v>270186718</v>
      </c>
      <c r="H311" s="104">
        <v>480686123</v>
      </c>
      <c r="I311" s="104">
        <v>635410247</v>
      </c>
      <c r="J311" s="104">
        <v>615486184</v>
      </c>
      <c r="K311" s="104">
        <v>866074427</v>
      </c>
      <c r="L311" s="104">
        <v>634849832</v>
      </c>
      <c r="M311" s="104">
        <v>578036339</v>
      </c>
      <c r="N311" s="105">
        <v>606923222</v>
      </c>
      <c r="O311" s="105">
        <v>759286527</v>
      </c>
      <c r="P311" s="104">
        <v>1074369954</v>
      </c>
      <c r="Q311" s="104">
        <v>898093758</v>
      </c>
      <c r="R311" s="104">
        <v>349271735</v>
      </c>
      <c r="S311" s="106">
        <v>353685349</v>
      </c>
      <c r="T311" s="73">
        <f>IF(S311=0,"",((SUM(S$303:S311))/(SUM(R$303:R311))-1)*100)</f>
        <v>-35.256390148756779</v>
      </c>
    </row>
    <row r="312" spans="2:20" ht="13.5">
      <c r="B312" s="13" t="s">
        <v>15</v>
      </c>
      <c r="C312" s="103">
        <v>123152735</v>
      </c>
      <c r="D312" s="104">
        <v>157524576</v>
      </c>
      <c r="E312" s="104">
        <v>263542841</v>
      </c>
      <c r="F312" s="105">
        <v>290031908</v>
      </c>
      <c r="G312" s="104">
        <v>259379182</v>
      </c>
      <c r="H312" s="104">
        <v>547496946</v>
      </c>
      <c r="I312" s="104">
        <v>353777974</v>
      </c>
      <c r="J312" s="104">
        <v>709116060</v>
      </c>
      <c r="K312" s="104">
        <v>794241445</v>
      </c>
      <c r="L312" s="104">
        <v>601592967</v>
      </c>
      <c r="M312" s="104">
        <v>513026373</v>
      </c>
      <c r="N312" s="105">
        <v>714325601</v>
      </c>
      <c r="O312" s="105">
        <v>837033610</v>
      </c>
      <c r="P312" s="104">
        <v>886954902</v>
      </c>
      <c r="Q312" s="104">
        <v>637369563</v>
      </c>
      <c r="R312" s="104">
        <v>358473265</v>
      </c>
      <c r="S312" s="106"/>
      <c r="T312" s="73" t="str">
        <f>IF(S312=0,"",((SUM(S$303:S312))/(SUM(R$303:R312))-1)*100)</f>
        <v/>
      </c>
    </row>
    <row r="313" spans="2:20" ht="13.5">
      <c r="B313" s="13" t="s">
        <v>16</v>
      </c>
      <c r="C313" s="103">
        <v>113591935</v>
      </c>
      <c r="D313" s="104">
        <v>170962272</v>
      </c>
      <c r="E313" s="104">
        <v>177069487</v>
      </c>
      <c r="F313" s="105">
        <v>207977295</v>
      </c>
      <c r="G313" s="104">
        <v>316972788</v>
      </c>
      <c r="H313" s="104">
        <v>713314992</v>
      </c>
      <c r="I313" s="104">
        <v>338947160</v>
      </c>
      <c r="J313" s="104">
        <v>860487298</v>
      </c>
      <c r="K313" s="104">
        <v>416009062</v>
      </c>
      <c r="L313" s="104">
        <v>579896116</v>
      </c>
      <c r="M313" s="104">
        <v>507024571</v>
      </c>
      <c r="N313" s="105">
        <v>708769114</v>
      </c>
      <c r="O313" s="105">
        <v>918602925</v>
      </c>
      <c r="P313" s="104">
        <v>776769453</v>
      </c>
      <c r="Q313" s="104">
        <v>569504391</v>
      </c>
      <c r="R313" s="104">
        <v>286737511</v>
      </c>
      <c r="S313" s="106"/>
      <c r="T313" s="73" t="str">
        <f>IF(S313=0,"",((SUM(S$303:S313))/(SUM(R$303:R313))-1)*100)</f>
        <v/>
      </c>
    </row>
    <row r="314" spans="2:20" ht="13.5">
      <c r="B314" s="13" t="s">
        <v>17</v>
      </c>
      <c r="C314" s="103">
        <v>187376723</v>
      </c>
      <c r="D314" s="104">
        <v>128044936</v>
      </c>
      <c r="E314" s="104">
        <v>165621937</v>
      </c>
      <c r="F314" s="105">
        <v>202308498</v>
      </c>
      <c r="G314" s="104">
        <v>477473883</v>
      </c>
      <c r="H314" s="104">
        <v>444102004</v>
      </c>
      <c r="I314" s="104">
        <v>466335629</v>
      </c>
      <c r="J314" s="104">
        <v>555801291</v>
      </c>
      <c r="K314" s="104">
        <v>606320440</v>
      </c>
      <c r="L314" s="104">
        <v>676705607</v>
      </c>
      <c r="M314" s="104">
        <v>695405520</v>
      </c>
      <c r="N314" s="105">
        <v>744132137</v>
      </c>
      <c r="O314" s="105">
        <v>855690280</v>
      </c>
      <c r="P314" s="104">
        <v>778162272</v>
      </c>
      <c r="Q314" s="104">
        <v>492915258</v>
      </c>
      <c r="R314" s="104">
        <v>305884905</v>
      </c>
      <c r="S314" s="106"/>
      <c r="T314" s="73" t="str">
        <f>IF(S314=0,"",((SUM(S$303:S314))/(SUM(R$303:R314))-1)*100)</f>
        <v/>
      </c>
    </row>
    <row r="315" spans="2:20">
      <c r="B315" s="50" t="s">
        <v>18</v>
      </c>
      <c r="C315" s="107">
        <v>1854038446</v>
      </c>
      <c r="D315" s="108">
        <v>2498379699</v>
      </c>
      <c r="E315" s="108">
        <v>2271584755</v>
      </c>
      <c r="F315" s="109">
        <v>2916877065</v>
      </c>
      <c r="G315" s="108">
        <v>3447635251</v>
      </c>
      <c r="H315" s="108">
        <v>5242320583</v>
      </c>
      <c r="I315" s="108">
        <v>6411744511</v>
      </c>
      <c r="J315" s="108">
        <v>7682495427</v>
      </c>
      <c r="K315" s="108">
        <v>9873148689</v>
      </c>
      <c r="L315" s="108">
        <v>5998267117</v>
      </c>
      <c r="M315" s="108">
        <v>7055421203</v>
      </c>
      <c r="N315" s="109">
        <v>9479890121</v>
      </c>
      <c r="O315" s="109">
        <v>10827045030</v>
      </c>
      <c r="P315" s="108">
        <v>9941618795</v>
      </c>
      <c r="Q315" s="108">
        <v>9306168315</v>
      </c>
      <c r="R315" s="108">
        <v>5022099462</v>
      </c>
      <c r="S315" s="110">
        <v>2635714805</v>
      </c>
      <c r="T315" s="45"/>
    </row>
    <row r="316" spans="2:20">
      <c r="B316" s="16" t="s">
        <v>68</v>
      </c>
    </row>
    <row r="317" spans="2:20">
      <c r="B317" s="17" t="s">
        <v>54</v>
      </c>
      <c r="O317" s="33"/>
    </row>
    <row r="318" spans="2:20">
      <c r="B318" s="1" t="s">
        <v>53</v>
      </c>
    </row>
    <row r="319" spans="2:20">
      <c r="B319" s="1" t="s">
        <v>51</v>
      </c>
    </row>
    <row r="320" spans="2:20">
      <c r="B320" s="1" t="s">
        <v>48</v>
      </c>
    </row>
    <row r="321" spans="2:23">
      <c r="B321" s="47" t="s">
        <v>63</v>
      </c>
    </row>
    <row r="322" spans="2:23">
      <c r="B322" s="1" t="s">
        <v>37</v>
      </c>
    </row>
    <row r="323" spans="2:23">
      <c r="B323" s="1" t="s">
        <v>38</v>
      </c>
    </row>
    <row r="324" spans="2:23">
      <c r="B324" s="61" t="str">
        <f>B287</f>
        <v xml:space="preserve">                 Dados atualizados em 7 de outubro de 2016.</v>
      </c>
    </row>
    <row r="325" spans="2:23" ht="14.25">
      <c r="B325" s="18" t="s">
        <v>82</v>
      </c>
    </row>
    <row r="327" spans="2:23" ht="14.25">
      <c r="B327" s="18"/>
    </row>
    <row r="328" spans="2:23" ht="15">
      <c r="B328" s="6" t="s">
        <v>23</v>
      </c>
    </row>
    <row r="329" spans="2:23" ht="46.5" customHeight="1">
      <c r="B329" s="6"/>
    </row>
    <row r="330" spans="2:23" ht="21">
      <c r="B330" s="5" t="s">
        <v>89</v>
      </c>
    </row>
    <row r="331" spans="2:23">
      <c r="V331" s="32" t="s">
        <v>28</v>
      </c>
      <c r="W331" s="32"/>
    </row>
    <row r="332" spans="2:23" ht="14.25">
      <c r="B332" s="7" t="s">
        <v>1</v>
      </c>
      <c r="C332" s="8" t="s">
        <v>35</v>
      </c>
      <c r="V332" s="20" t="s">
        <v>22</v>
      </c>
      <c r="W332" s="20"/>
    </row>
    <row r="333" spans="2:23" ht="15">
      <c r="B333" s="14" t="s">
        <v>19</v>
      </c>
      <c r="C333" s="15" t="s">
        <v>20</v>
      </c>
      <c r="D333" s="15" t="s">
        <v>20</v>
      </c>
      <c r="E333" s="15" t="s">
        <v>20</v>
      </c>
      <c r="F333" s="15" t="s">
        <v>20</v>
      </c>
      <c r="G333" s="15" t="s">
        <v>20</v>
      </c>
      <c r="H333" s="15" t="s">
        <v>20</v>
      </c>
      <c r="I333" s="15" t="s">
        <v>20</v>
      </c>
      <c r="J333" s="15" t="s">
        <v>20</v>
      </c>
    </row>
    <row r="334" spans="2:23">
      <c r="B334" s="9"/>
      <c r="C334" s="35" t="s">
        <v>3</v>
      </c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49"/>
      <c r="O334" s="49"/>
      <c r="P334" s="36"/>
      <c r="Q334" s="36"/>
      <c r="R334" s="36"/>
      <c r="S334" s="37"/>
      <c r="T334" s="62" t="s">
        <v>58</v>
      </c>
    </row>
    <row r="335" spans="2:23" ht="14.25">
      <c r="B335" s="35" t="s">
        <v>21</v>
      </c>
      <c r="C335" s="82">
        <v>2000</v>
      </c>
      <c r="D335" s="83">
        <v>2001</v>
      </c>
      <c r="E335" s="83">
        <v>2002</v>
      </c>
      <c r="F335" s="83">
        <v>2003</v>
      </c>
      <c r="G335" s="83">
        <v>2004</v>
      </c>
      <c r="H335" s="83">
        <v>2005</v>
      </c>
      <c r="I335" s="83">
        <v>2006</v>
      </c>
      <c r="J335" s="84">
        <v>2007</v>
      </c>
      <c r="K335" s="84">
        <v>2008</v>
      </c>
      <c r="L335" s="84">
        <v>2009</v>
      </c>
      <c r="M335" s="84">
        <v>2010</v>
      </c>
      <c r="N335" s="84">
        <v>2011</v>
      </c>
      <c r="O335" s="84">
        <v>2012</v>
      </c>
      <c r="P335" s="84">
        <v>2013</v>
      </c>
      <c r="Q335" s="84">
        <v>2014</v>
      </c>
      <c r="R335" s="83">
        <v>2015</v>
      </c>
      <c r="S335" s="85">
        <v>2016</v>
      </c>
      <c r="T335" s="63" t="s">
        <v>83</v>
      </c>
    </row>
    <row r="336" spans="2:23" ht="13.5">
      <c r="B336" s="12" t="s">
        <v>6</v>
      </c>
      <c r="C336" s="99">
        <v>101942.42200000001</v>
      </c>
      <c r="D336" s="100">
        <v>260970.13600000006</v>
      </c>
      <c r="E336" s="100">
        <v>459568.72694376559</v>
      </c>
      <c r="F336" s="101">
        <v>400341.58133035304</v>
      </c>
      <c r="G336" s="100">
        <v>555184.66224093747</v>
      </c>
      <c r="H336" s="100">
        <v>705516.32041726832</v>
      </c>
      <c r="I336" s="100">
        <v>800286.01326782361</v>
      </c>
      <c r="J336" s="100">
        <v>774178.86140316399</v>
      </c>
      <c r="K336" s="101">
        <v>1004564.2837281101</v>
      </c>
      <c r="L336" s="101">
        <v>632608.26329999976</v>
      </c>
      <c r="M336" s="101">
        <v>657852.70130000007</v>
      </c>
      <c r="N336" s="101">
        <v>708588.55330000015</v>
      </c>
      <c r="O336" s="101">
        <v>671833.72500000021</v>
      </c>
      <c r="P336" s="101">
        <v>1497996.8384885218</v>
      </c>
      <c r="Q336" s="101">
        <v>1189326.5703999999</v>
      </c>
      <c r="R336" s="100">
        <v>2318656.2785648596</v>
      </c>
      <c r="S336" s="102">
        <v>1446837.6371999998</v>
      </c>
      <c r="T336" s="73">
        <f>IF(S336=0,"",((SUM(S$336:S336))/(SUM(R$336:R336))-1)*100)</f>
        <v>-37.600167365232551</v>
      </c>
    </row>
    <row r="337" spans="2:20" ht="13.5">
      <c r="B337" s="13" t="s">
        <v>7</v>
      </c>
      <c r="C337" s="103">
        <v>118705.42</v>
      </c>
      <c r="D337" s="104">
        <v>295165.79399999999</v>
      </c>
      <c r="E337" s="104">
        <v>416982.74420450674</v>
      </c>
      <c r="F337" s="105">
        <v>381701.78107282694</v>
      </c>
      <c r="G337" s="104">
        <v>597818.60360800789</v>
      </c>
      <c r="H337" s="104">
        <v>625620.46291624405</v>
      </c>
      <c r="I337" s="104">
        <v>769496.18323625671</v>
      </c>
      <c r="J337" s="104">
        <v>722354.92075366748</v>
      </c>
      <c r="K337" s="104">
        <v>944674.64076780016</v>
      </c>
      <c r="L337" s="104">
        <v>562312.01169032254</v>
      </c>
      <c r="M337" s="104">
        <v>737498.02169032255</v>
      </c>
      <c r="N337" s="105">
        <v>902521.91489032237</v>
      </c>
      <c r="O337" s="105">
        <v>864282.76979999989</v>
      </c>
      <c r="P337" s="104">
        <v>1410720.6470262175</v>
      </c>
      <c r="Q337" s="104">
        <v>1079353.7948</v>
      </c>
      <c r="R337" s="104">
        <v>1776776.7492</v>
      </c>
      <c r="S337" s="106">
        <v>1292019.6819999998</v>
      </c>
      <c r="T337" s="73">
        <f>IF(S337=0,"",((SUM(S$336:S337))/(SUM(R$336:R337))-1)*100)</f>
        <v>-33.124109205742037</v>
      </c>
    </row>
    <row r="338" spans="2:20" ht="13.5">
      <c r="B338" s="13" t="s">
        <v>8</v>
      </c>
      <c r="C338" s="103">
        <v>114386.08500000001</v>
      </c>
      <c r="D338" s="104">
        <v>344470.45419999992</v>
      </c>
      <c r="E338" s="104">
        <v>454350.46182479156</v>
      </c>
      <c r="F338" s="105">
        <v>429947.35951984825</v>
      </c>
      <c r="G338" s="104">
        <v>656632.69562670717</v>
      </c>
      <c r="H338" s="104">
        <v>722410.29172665637</v>
      </c>
      <c r="I338" s="104">
        <v>880853.53715321259</v>
      </c>
      <c r="J338" s="104">
        <v>797098.6081313052</v>
      </c>
      <c r="K338" s="104">
        <v>998292.41216179985</v>
      </c>
      <c r="L338" s="104">
        <v>646798.93229999999</v>
      </c>
      <c r="M338" s="104">
        <v>786629.8853000002</v>
      </c>
      <c r="N338" s="105">
        <v>940563.76989999996</v>
      </c>
      <c r="O338" s="105">
        <v>1016579.8670000001</v>
      </c>
      <c r="P338" s="104">
        <v>1514008.7831999999</v>
      </c>
      <c r="Q338" s="104">
        <v>1158936.9300000004</v>
      </c>
      <c r="R338" s="104">
        <v>1645914.5168000001</v>
      </c>
      <c r="S338" s="106">
        <v>1294905.466</v>
      </c>
      <c r="T338" s="73">
        <f>IF(S338=0,"",((SUM(S$336:S338))/(SUM(R$336:R338))-1)*100)</f>
        <v>-29.741881084718045</v>
      </c>
    </row>
    <row r="339" spans="2:20" ht="13.5">
      <c r="B339" s="13" t="s">
        <v>9</v>
      </c>
      <c r="C339" s="103">
        <v>131216.79</v>
      </c>
      <c r="D339" s="104">
        <v>299081.03500000003</v>
      </c>
      <c r="E339" s="104">
        <v>448923.34552882065</v>
      </c>
      <c r="F339" s="105">
        <v>441462.87151406106</v>
      </c>
      <c r="G339" s="104">
        <v>644562.46418286848</v>
      </c>
      <c r="H339" s="104">
        <v>738022.48883414245</v>
      </c>
      <c r="I339" s="104">
        <v>700181.99645140371</v>
      </c>
      <c r="J339" s="104">
        <v>773386.77338561206</v>
      </c>
      <c r="K339" s="104">
        <v>952207.32752930198</v>
      </c>
      <c r="L339" s="104">
        <v>659706.43509677413</v>
      </c>
      <c r="M339" s="104">
        <v>753997.52989677421</v>
      </c>
      <c r="N339" s="105">
        <v>724642.35209677438</v>
      </c>
      <c r="O339" s="105">
        <v>1164218.1945254905</v>
      </c>
      <c r="P339" s="104">
        <v>1350717.8157399998</v>
      </c>
      <c r="Q339" s="104">
        <v>1558975.0726999994</v>
      </c>
      <c r="R339" s="104">
        <v>1745117.2811999999</v>
      </c>
      <c r="S339" s="106">
        <v>1667004.1259999997</v>
      </c>
      <c r="T339" s="73">
        <f>IF(S339=0,"",((SUM(S$336:S339))/(SUM(R$336:R339))-1)*100)</f>
        <v>-23.852351625554093</v>
      </c>
    </row>
    <row r="340" spans="2:20" ht="13.5">
      <c r="B340" s="13" t="s">
        <v>10</v>
      </c>
      <c r="C340" s="103">
        <v>127845.372</v>
      </c>
      <c r="D340" s="104">
        <v>398830.33600000001</v>
      </c>
      <c r="E340" s="104">
        <v>440824.19172610505</v>
      </c>
      <c r="F340" s="105">
        <v>462387.62581434025</v>
      </c>
      <c r="G340" s="104">
        <v>669391.12143414945</v>
      </c>
      <c r="H340" s="104">
        <v>724523.47855994152</v>
      </c>
      <c r="I340" s="104">
        <v>791000.34593456681</v>
      </c>
      <c r="J340" s="104">
        <v>811985.21232785087</v>
      </c>
      <c r="K340" s="104">
        <v>974175.55168209434</v>
      </c>
      <c r="L340" s="104">
        <v>832913.11329999997</v>
      </c>
      <c r="M340" s="104">
        <v>864822.37129999965</v>
      </c>
      <c r="N340" s="105">
        <v>785535.55589999992</v>
      </c>
      <c r="O340" s="105">
        <v>1310334.0914</v>
      </c>
      <c r="P340" s="104">
        <v>1680531.8897999998</v>
      </c>
      <c r="Q340" s="104">
        <v>1972266.6296999999</v>
      </c>
      <c r="R340" s="104">
        <v>1703462.2116</v>
      </c>
      <c r="S340" s="106">
        <v>1252810.7219999996</v>
      </c>
      <c r="T340" s="73">
        <f>IF(S340=0,"",((SUM(S$336:S340))/(SUM(R$336:R340))-1)*100)</f>
        <v>-24.334789548080195</v>
      </c>
    </row>
    <row r="341" spans="2:20" ht="13.5">
      <c r="B341" s="13" t="s">
        <v>11</v>
      </c>
      <c r="C341" s="103">
        <v>179610.682</v>
      </c>
      <c r="D341" s="104">
        <v>332571.45500000002</v>
      </c>
      <c r="E341" s="104">
        <v>418653.39095261326</v>
      </c>
      <c r="F341" s="105">
        <v>513839.82626747037</v>
      </c>
      <c r="G341" s="104">
        <v>658488.95173911355</v>
      </c>
      <c r="H341" s="104">
        <v>680544.91915868549</v>
      </c>
      <c r="I341" s="104">
        <v>790290.71750817774</v>
      </c>
      <c r="J341" s="104">
        <v>828452.88585938048</v>
      </c>
      <c r="K341" s="104">
        <v>938278.68727500003</v>
      </c>
      <c r="L341" s="104">
        <v>818566.23009677429</v>
      </c>
      <c r="M341" s="104">
        <v>1047425.4552967742</v>
      </c>
      <c r="N341" s="105">
        <v>961891.16589677404</v>
      </c>
      <c r="O341" s="105">
        <v>1119988.4712</v>
      </c>
      <c r="P341" s="104">
        <v>1190564.334</v>
      </c>
      <c r="Q341" s="104">
        <v>1142791.2310000001</v>
      </c>
      <c r="R341" s="104">
        <v>1478613.946</v>
      </c>
      <c r="S341" s="106">
        <v>875238.28379999998</v>
      </c>
      <c r="T341" s="73">
        <f>IF(S341=0,"",((SUM(S$336:S341))/(SUM(R$336:R341))-1)*100)</f>
        <v>-26.617745301749874</v>
      </c>
    </row>
    <row r="342" spans="2:20" ht="13.5">
      <c r="B342" s="13" t="s">
        <v>12</v>
      </c>
      <c r="C342" s="103">
        <v>227445.58600000001</v>
      </c>
      <c r="D342" s="104">
        <v>367506.49949999992</v>
      </c>
      <c r="E342" s="104">
        <v>436346.58219387941</v>
      </c>
      <c r="F342" s="105">
        <v>510812.47176061675</v>
      </c>
      <c r="G342" s="104">
        <v>658013.75477784441</v>
      </c>
      <c r="H342" s="104">
        <v>710698.71551947575</v>
      </c>
      <c r="I342" s="104">
        <v>811377.45986287377</v>
      </c>
      <c r="J342" s="104">
        <v>899495.98350912926</v>
      </c>
      <c r="K342" s="104">
        <v>970059.35865000042</v>
      </c>
      <c r="L342" s="104">
        <v>900855.22730000003</v>
      </c>
      <c r="M342" s="104">
        <v>1121064.4949</v>
      </c>
      <c r="N342" s="105">
        <v>955032.05880000023</v>
      </c>
      <c r="O342" s="105">
        <v>894960.41760000004</v>
      </c>
      <c r="P342" s="104">
        <v>1452583.3569999998</v>
      </c>
      <c r="Q342" s="104">
        <v>2041596.9539999999</v>
      </c>
      <c r="R342" s="104">
        <v>1607340.8269999996</v>
      </c>
      <c r="S342" s="106">
        <v>872598.76800000016</v>
      </c>
      <c r="T342" s="73">
        <f>IF(S342=0,"",((SUM(S$336:S342))/(SUM(R$336:R342))-1)*100)</f>
        <v>-29.117803352805506</v>
      </c>
    </row>
    <row r="343" spans="2:20" ht="13.5">
      <c r="B343" s="13" t="s">
        <v>13</v>
      </c>
      <c r="C343" s="103">
        <v>239054.74299999999</v>
      </c>
      <c r="D343" s="104">
        <v>433207.36368109798</v>
      </c>
      <c r="E343" s="104">
        <v>457948.43852075917</v>
      </c>
      <c r="F343" s="105">
        <v>516932.18543427734</v>
      </c>
      <c r="G343" s="104">
        <v>698793.28653078771</v>
      </c>
      <c r="H343" s="104">
        <v>784080.33681010921</v>
      </c>
      <c r="I343" s="104">
        <v>859287.24386895122</v>
      </c>
      <c r="J343" s="104">
        <v>889781.57740971632</v>
      </c>
      <c r="K343" s="104">
        <v>971966.18294999993</v>
      </c>
      <c r="L343" s="104">
        <v>764156.96629999997</v>
      </c>
      <c r="M343" s="104">
        <v>1505327.9156999998</v>
      </c>
      <c r="N343" s="105">
        <v>959603.84239999985</v>
      </c>
      <c r="O343" s="105">
        <v>717304.47119999991</v>
      </c>
      <c r="P343" s="104">
        <v>1244397.1272</v>
      </c>
      <c r="Q343" s="104">
        <v>1733386.1739999999</v>
      </c>
      <c r="R343" s="104">
        <v>1233793.2669999998</v>
      </c>
      <c r="S343" s="106">
        <v>886193.4319999998</v>
      </c>
      <c r="T343" s="73">
        <f>IF(S343=0,"",((SUM(S$336:S343))/(SUM(R$336:R343))-1)*100)</f>
        <v>-29.031541749928468</v>
      </c>
    </row>
    <row r="344" spans="2:20" ht="13.5">
      <c r="B344" s="13" t="s">
        <v>14</v>
      </c>
      <c r="C344" s="103">
        <v>238142.228</v>
      </c>
      <c r="D344" s="104">
        <v>400312.05190642207</v>
      </c>
      <c r="E344" s="104">
        <v>472497.69292163604</v>
      </c>
      <c r="F344" s="105">
        <v>488405.64470337896</v>
      </c>
      <c r="G344" s="104">
        <v>743755.51258535986</v>
      </c>
      <c r="H344" s="104">
        <v>789359.09309846337</v>
      </c>
      <c r="I344" s="104">
        <v>869945.45254034433</v>
      </c>
      <c r="J344" s="104">
        <v>915106.89668184635</v>
      </c>
      <c r="K344" s="104">
        <v>914007.70305000001</v>
      </c>
      <c r="L344" s="104">
        <v>695321.48209677427</v>
      </c>
      <c r="M344" s="104">
        <v>1366327.068</v>
      </c>
      <c r="N344" s="105">
        <v>939486.60840000014</v>
      </c>
      <c r="O344" s="105">
        <v>1251750.0885999999</v>
      </c>
      <c r="P344" s="104">
        <v>1406717.2181999998</v>
      </c>
      <c r="Q344" s="104">
        <v>1090442.263</v>
      </c>
      <c r="R344" s="104">
        <v>1504787.7524000001</v>
      </c>
      <c r="S344" s="106"/>
      <c r="T344" s="73" t="str">
        <f>IF(S344=0,"",((SUM(S$336:S344))/(SUM(R$336:R344))-1)*100)</f>
        <v/>
      </c>
    </row>
    <row r="345" spans="2:20" ht="13.5">
      <c r="B345" s="13" t="s">
        <v>15</v>
      </c>
      <c r="C345" s="103">
        <v>248428.21799999996</v>
      </c>
      <c r="D345" s="104">
        <v>506149.06607691088</v>
      </c>
      <c r="E345" s="104">
        <v>455297.29466636048</v>
      </c>
      <c r="F345" s="105">
        <v>599014.5511842313</v>
      </c>
      <c r="G345" s="104">
        <v>776352.01155334793</v>
      </c>
      <c r="H345" s="104">
        <v>854415.30746735306</v>
      </c>
      <c r="I345" s="104">
        <v>890976.83313856577</v>
      </c>
      <c r="J345" s="104">
        <v>969854.53477948229</v>
      </c>
      <c r="K345" s="104">
        <v>966996.9463000003</v>
      </c>
      <c r="L345" s="104">
        <v>697616.67030000011</v>
      </c>
      <c r="M345" s="104">
        <v>1396777.3703000001</v>
      </c>
      <c r="N345" s="105">
        <v>910437.20899999992</v>
      </c>
      <c r="O345" s="105">
        <v>1464507.19</v>
      </c>
      <c r="P345" s="104">
        <v>1432250.8670000001</v>
      </c>
      <c r="Q345" s="104">
        <v>1728655.2046000003</v>
      </c>
      <c r="R345" s="104">
        <v>1288617.8498</v>
      </c>
      <c r="S345" s="106"/>
      <c r="T345" s="73" t="str">
        <f>IF(S345=0,"",((SUM(S$336:S345))/(SUM(R$336:R345))-1)*100)</f>
        <v/>
      </c>
    </row>
    <row r="346" spans="2:20" ht="13.5">
      <c r="B346" s="13" t="s">
        <v>16</v>
      </c>
      <c r="C346" s="103">
        <v>231264.7</v>
      </c>
      <c r="D346" s="104">
        <v>508543.50339532498</v>
      </c>
      <c r="E346" s="104">
        <v>410006.38246325671</v>
      </c>
      <c r="F346" s="105">
        <v>621203.92142080481</v>
      </c>
      <c r="G346" s="104">
        <v>724554.03154014912</v>
      </c>
      <c r="H346" s="104">
        <v>833469.12957460561</v>
      </c>
      <c r="I346" s="104">
        <v>802663.12015470862</v>
      </c>
      <c r="J346" s="104">
        <v>953747.30091245973</v>
      </c>
      <c r="K346" s="104">
        <v>919593.97169677389</v>
      </c>
      <c r="L346" s="104">
        <v>707999.1640967743</v>
      </c>
      <c r="M346" s="104">
        <v>1318380.939496774</v>
      </c>
      <c r="N346" s="105">
        <v>907701.3060000001</v>
      </c>
      <c r="O346" s="105">
        <v>1388927.7502000001</v>
      </c>
      <c r="P346" s="104">
        <v>1341986.5494000001</v>
      </c>
      <c r="Q346" s="104">
        <v>1201583.4765999999</v>
      </c>
      <c r="R346" s="104">
        <v>1274076.2560000001</v>
      </c>
      <c r="S346" s="106"/>
      <c r="T346" s="73" t="str">
        <f>IF(S346=0,"",((SUM(S$336:S346))/(SUM(R$336:R346))-1)*100)</f>
        <v/>
      </c>
    </row>
    <row r="347" spans="2:20" ht="13.5">
      <c r="B347" s="13" t="s">
        <v>17</v>
      </c>
      <c r="C347" s="103">
        <v>252528.739</v>
      </c>
      <c r="D347" s="104">
        <v>456207.05091512209</v>
      </c>
      <c r="E347" s="104">
        <v>397874.27390504366</v>
      </c>
      <c r="F347" s="105">
        <v>580809.08874859673</v>
      </c>
      <c r="G347" s="104">
        <v>702547.49355272821</v>
      </c>
      <c r="H347" s="104">
        <v>828891.82134913409</v>
      </c>
      <c r="I347" s="104">
        <v>822391.64833265299</v>
      </c>
      <c r="J347" s="104">
        <v>998601.42899601406</v>
      </c>
      <c r="K347" s="104">
        <v>793080.87229999981</v>
      </c>
      <c r="L347" s="104">
        <v>624347.48129999998</v>
      </c>
      <c r="M347" s="104">
        <v>1091059.3056999999</v>
      </c>
      <c r="N347" s="105">
        <v>785225.9384000001</v>
      </c>
      <c r="O347" s="105">
        <v>1278100.3044899998</v>
      </c>
      <c r="P347" s="104">
        <v>990989.57300000021</v>
      </c>
      <c r="Q347" s="104">
        <v>1500700.4063999997</v>
      </c>
      <c r="R347" s="104">
        <v>1534399.7592</v>
      </c>
      <c r="S347" s="106"/>
      <c r="T347" s="73" t="str">
        <f>IF(S347=0,"",((SUM(S$336:S347))/(SUM(R$336:R347))-1)*100)</f>
        <v/>
      </c>
    </row>
    <row r="348" spans="2:20">
      <c r="B348" s="81" t="s">
        <v>18</v>
      </c>
      <c r="C348" s="107">
        <v>2210570.9849999999</v>
      </c>
      <c r="D348" s="108">
        <v>4603014.7456748784</v>
      </c>
      <c r="E348" s="108">
        <v>5269273.5258515384</v>
      </c>
      <c r="F348" s="109">
        <v>5946858.9087708052</v>
      </c>
      <c r="G348" s="108">
        <v>8086094.5893720016</v>
      </c>
      <c r="H348" s="108">
        <v>8997552.365432078</v>
      </c>
      <c r="I348" s="108">
        <v>9788750.5514495391</v>
      </c>
      <c r="J348" s="108">
        <v>10334044.984149627</v>
      </c>
      <c r="K348" s="108">
        <v>11347897.938090879</v>
      </c>
      <c r="L348" s="108">
        <v>8543201.9771774188</v>
      </c>
      <c r="M348" s="108">
        <v>12647163.058880648</v>
      </c>
      <c r="N348" s="109">
        <v>10481230.274983872</v>
      </c>
      <c r="O348" s="109">
        <v>13142787.34101549</v>
      </c>
      <c r="P348" s="108">
        <v>16513465.000054739</v>
      </c>
      <c r="Q348" s="108">
        <v>17398014.707200002</v>
      </c>
      <c r="R348" s="108">
        <v>19111556.694764856</v>
      </c>
      <c r="S348" s="110">
        <v>9587608.1169999987</v>
      </c>
      <c r="T348" s="45"/>
    </row>
    <row r="349" spans="2:20">
      <c r="B349" s="16" t="s">
        <v>29</v>
      </c>
    </row>
    <row r="350" spans="2:20">
      <c r="B350" s="17" t="s">
        <v>67</v>
      </c>
    </row>
    <row r="351" spans="2:20" ht="14.25">
      <c r="B351" s="1" t="s">
        <v>45</v>
      </c>
      <c r="N351" s="33"/>
    </row>
    <row r="352" spans="2:20">
      <c r="B352" s="1" t="s">
        <v>65</v>
      </c>
    </row>
    <row r="353" spans="2:23" ht="14.25">
      <c r="B353" s="47" t="s">
        <v>64</v>
      </c>
    </row>
    <row r="354" spans="2:23">
      <c r="B354" s="61" t="s">
        <v>93</v>
      </c>
    </row>
    <row r="355" spans="2:23" ht="14.25">
      <c r="B355" s="18" t="s">
        <v>82</v>
      </c>
    </row>
    <row r="358" spans="2:23" ht="15">
      <c r="B358" s="6" t="s">
        <v>23</v>
      </c>
    </row>
    <row r="361" spans="2:23" ht="13.5">
      <c r="L361" s="67"/>
    </row>
    <row r="362" spans="2:23" ht="18">
      <c r="B362" s="5" t="s">
        <v>90</v>
      </c>
    </row>
    <row r="363" spans="2:23">
      <c r="V363" s="32" t="s">
        <v>28</v>
      </c>
      <c r="W363" s="32"/>
    </row>
    <row r="364" spans="2:23" ht="14.25">
      <c r="B364" s="7" t="s">
        <v>1</v>
      </c>
      <c r="C364" s="8" t="s">
        <v>28</v>
      </c>
      <c r="D364" s="33"/>
      <c r="V364" s="20" t="s">
        <v>30</v>
      </c>
      <c r="W364" s="20"/>
    </row>
    <row r="365" spans="2:23" ht="15">
      <c r="B365" s="14" t="s">
        <v>19</v>
      </c>
      <c r="C365" s="15" t="s">
        <v>20</v>
      </c>
      <c r="D365" s="15" t="s">
        <v>20</v>
      </c>
      <c r="E365" s="15" t="s">
        <v>20</v>
      </c>
      <c r="F365" s="15" t="s">
        <v>20</v>
      </c>
      <c r="G365" s="15" t="s">
        <v>20</v>
      </c>
      <c r="H365" s="15" t="s">
        <v>20</v>
      </c>
      <c r="I365" s="15" t="s">
        <v>20</v>
      </c>
      <c r="J365" s="15" t="s">
        <v>20</v>
      </c>
    </row>
    <row r="366" spans="2:23">
      <c r="B366" s="9"/>
      <c r="C366" s="35" t="s">
        <v>3</v>
      </c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49"/>
      <c r="O366" s="49"/>
      <c r="P366" s="36"/>
      <c r="Q366" s="36"/>
      <c r="R366" s="36"/>
      <c r="S366" s="37"/>
      <c r="T366" s="62" t="s">
        <v>58</v>
      </c>
    </row>
    <row r="367" spans="2:23" ht="14.25">
      <c r="B367" s="35" t="s">
        <v>21</v>
      </c>
      <c r="C367" s="69">
        <v>2000</v>
      </c>
      <c r="D367" s="70">
        <v>2001</v>
      </c>
      <c r="E367" s="70">
        <v>2002</v>
      </c>
      <c r="F367" s="70">
        <v>2003</v>
      </c>
      <c r="G367" s="70">
        <v>2004</v>
      </c>
      <c r="H367" s="70">
        <v>2005</v>
      </c>
      <c r="I367" s="70">
        <v>2006</v>
      </c>
      <c r="J367" s="70">
        <v>2007</v>
      </c>
      <c r="K367" s="71">
        <v>2008</v>
      </c>
      <c r="L367" s="71">
        <v>2009</v>
      </c>
      <c r="M367" s="71">
        <v>2010</v>
      </c>
      <c r="N367" s="71">
        <v>2011</v>
      </c>
      <c r="O367" s="71">
        <v>2012</v>
      </c>
      <c r="P367" s="71">
        <v>2013</v>
      </c>
      <c r="Q367" s="71">
        <v>2014</v>
      </c>
      <c r="R367" s="71">
        <v>2015</v>
      </c>
      <c r="S367" s="79">
        <v>2016</v>
      </c>
      <c r="T367" s="63" t="s">
        <v>83</v>
      </c>
    </row>
    <row r="368" spans="2:23" ht="13.5">
      <c r="B368" s="12" t="s">
        <v>6</v>
      </c>
      <c r="C368" s="99">
        <v>8888167.6441124994</v>
      </c>
      <c r="D368" s="100">
        <v>23604046.280023798</v>
      </c>
      <c r="E368" s="100">
        <v>33512362.878982097</v>
      </c>
      <c r="F368" s="101">
        <v>33929210.789999999</v>
      </c>
      <c r="G368" s="100">
        <v>54326332.009999998</v>
      </c>
      <c r="H368" s="100">
        <v>70799986.640000001</v>
      </c>
      <c r="I368" s="100">
        <v>114377260.38</v>
      </c>
      <c r="J368" s="100">
        <v>126138132.75999999</v>
      </c>
      <c r="K368" s="101">
        <v>228230926.48000002</v>
      </c>
      <c r="L368" s="101">
        <v>143212237.83000001</v>
      </c>
      <c r="M368" s="101">
        <v>146721218.94</v>
      </c>
      <c r="N368" s="101">
        <v>176881193.43000001</v>
      </c>
      <c r="O368" s="101">
        <v>240860208.70000002</v>
      </c>
      <c r="P368" s="101">
        <v>641044941.25</v>
      </c>
      <c r="Q368" s="101">
        <v>443538894.44000006</v>
      </c>
      <c r="R368" s="100">
        <v>863601655.09000003</v>
      </c>
      <c r="S368" s="102">
        <v>264087209.2784</v>
      </c>
      <c r="T368" s="73">
        <f>IF(S368=0,"",((SUM(S$368:S368))/(SUM(R$368:R368))-1)*100)</f>
        <v>-69.420252066228599</v>
      </c>
    </row>
    <row r="369" spans="2:20" ht="13.5">
      <c r="B369" s="13" t="s">
        <v>7</v>
      </c>
      <c r="C369" s="103">
        <v>9460134.9399999995</v>
      </c>
      <c r="D369" s="104">
        <v>25586039.312470101</v>
      </c>
      <c r="E369" s="104">
        <v>30142375.315165102</v>
      </c>
      <c r="F369" s="105">
        <v>35665374.300000004</v>
      </c>
      <c r="G369" s="104">
        <v>58180114.280000001</v>
      </c>
      <c r="H369" s="104">
        <v>60616377.140000001</v>
      </c>
      <c r="I369" s="104">
        <v>110619421.80999999</v>
      </c>
      <c r="J369" s="104">
        <v>120069050.59999999</v>
      </c>
      <c r="K369" s="104">
        <v>215634495.48999998</v>
      </c>
      <c r="L369" s="104">
        <v>127097394.01000001</v>
      </c>
      <c r="M369" s="104">
        <v>166559244.05000001</v>
      </c>
      <c r="N369" s="105">
        <v>235449309.51999998</v>
      </c>
      <c r="O369" s="105">
        <v>318296248.06</v>
      </c>
      <c r="P369" s="104">
        <v>645328575.61000001</v>
      </c>
      <c r="Q369" s="104">
        <v>404634025.42000002</v>
      </c>
      <c r="R369" s="104">
        <v>672595900.18595004</v>
      </c>
      <c r="S369" s="106">
        <v>251156929.56999999</v>
      </c>
      <c r="T369" s="73">
        <f>IF(SUM(R368:R369)=0,"n/d",((SUM(S368:S369))/(SUM(R368:R369))-1)*100)</f>
        <v>-66.459773544175079</v>
      </c>
    </row>
    <row r="370" spans="2:20" ht="13.5">
      <c r="B370" s="13" t="s">
        <v>8</v>
      </c>
      <c r="C370" s="103">
        <v>10167003.449999999</v>
      </c>
      <c r="D370" s="104">
        <v>29004739.231235899</v>
      </c>
      <c r="E370" s="104">
        <v>32267899.23</v>
      </c>
      <c r="F370" s="105">
        <v>41377637.710000001</v>
      </c>
      <c r="G370" s="104">
        <v>63602087.130000003</v>
      </c>
      <c r="H370" s="104">
        <v>73718301.730000004</v>
      </c>
      <c r="I370" s="104">
        <v>125921118.28</v>
      </c>
      <c r="J370" s="104">
        <v>130663571.86999999</v>
      </c>
      <c r="K370" s="104">
        <v>227331075.99999997</v>
      </c>
      <c r="L370" s="104">
        <v>144979917.46999997</v>
      </c>
      <c r="M370" s="104">
        <v>177360961.25</v>
      </c>
      <c r="N370" s="105">
        <v>242799172.22000003</v>
      </c>
      <c r="O370" s="105">
        <v>382094434.5</v>
      </c>
      <c r="P370" s="104">
        <v>662714549.97000003</v>
      </c>
      <c r="Q370" s="104">
        <v>444704563.91999996</v>
      </c>
      <c r="R370" s="104">
        <v>524433981.67000008</v>
      </c>
      <c r="S370" s="106">
        <v>220514732.01999998</v>
      </c>
      <c r="T370" s="73">
        <f>IF(S370=0,"",((SUM(S$368:S370))/(SUM(R$368:R370))-1)*100)</f>
        <v>-64.294496241726748</v>
      </c>
    </row>
    <row r="371" spans="2:20" ht="13.5">
      <c r="B371" s="13" t="s">
        <v>9</v>
      </c>
      <c r="C371" s="103">
        <v>9577646.7461439986</v>
      </c>
      <c r="D371" s="104">
        <v>24773519.251746103</v>
      </c>
      <c r="E371" s="104">
        <v>32404952.259999998</v>
      </c>
      <c r="F371" s="105">
        <v>46168762.689999998</v>
      </c>
      <c r="G371" s="104">
        <v>61890736.969999999</v>
      </c>
      <c r="H371" s="104">
        <v>78903048.5</v>
      </c>
      <c r="I371" s="104">
        <v>109742502.57000001</v>
      </c>
      <c r="J371" s="104">
        <v>122370672.55999999</v>
      </c>
      <c r="K371" s="104">
        <v>237570636.85999998</v>
      </c>
      <c r="L371" s="104">
        <v>121571026.92</v>
      </c>
      <c r="M371" s="104">
        <v>172557738.48999998</v>
      </c>
      <c r="N371" s="105">
        <v>204218715.42000002</v>
      </c>
      <c r="O371" s="105">
        <v>498149803.17000002</v>
      </c>
      <c r="P371" s="104">
        <v>592995887.35000002</v>
      </c>
      <c r="Q371" s="104">
        <v>719905118.28999996</v>
      </c>
      <c r="R371" s="104">
        <v>479768445.25999999</v>
      </c>
      <c r="S371" s="106">
        <v>289465996.85000002</v>
      </c>
      <c r="T371" s="73">
        <f>IF(S371=0,"",((SUM(S$368:S371))/(SUM(R$368:R371))-1)*100)</f>
        <v>-59.643171354923851</v>
      </c>
    </row>
    <row r="372" spans="2:20" ht="13.5">
      <c r="B372" s="13" t="s">
        <v>10</v>
      </c>
      <c r="C372" s="103">
        <v>9098820.4690000005</v>
      </c>
      <c r="D372" s="104">
        <v>31328006.949263401</v>
      </c>
      <c r="E372" s="104">
        <v>34302876.609999999</v>
      </c>
      <c r="F372" s="105">
        <v>49051082.829999998</v>
      </c>
      <c r="G372" s="104">
        <v>64823764.760000005</v>
      </c>
      <c r="H372" s="104">
        <v>74549789.219999999</v>
      </c>
      <c r="I372" s="104">
        <v>124336525.11999999</v>
      </c>
      <c r="J372" s="104">
        <v>122885898.75999999</v>
      </c>
      <c r="K372" s="104">
        <v>241616284.59999999</v>
      </c>
      <c r="L372" s="104">
        <v>153549759.37</v>
      </c>
      <c r="M372" s="104">
        <v>205444074.74000001</v>
      </c>
      <c r="N372" s="105">
        <v>221725692.89000002</v>
      </c>
      <c r="O372" s="105">
        <v>568956381.50999999</v>
      </c>
      <c r="P372" s="104">
        <v>785323717.99000001</v>
      </c>
      <c r="Q372" s="104">
        <v>963869484.5</v>
      </c>
      <c r="R372" s="104">
        <v>478387149.41000003</v>
      </c>
      <c r="S372" s="106">
        <v>177878597.91000003</v>
      </c>
      <c r="T372" s="73">
        <f>IF(S372=0,"",((SUM(S$368:S372))/(SUM(R$368:R372))-1)*100)</f>
        <v>-60.146131105826541</v>
      </c>
    </row>
    <row r="373" spans="2:20" ht="13.5">
      <c r="B373" s="13" t="s">
        <v>11</v>
      </c>
      <c r="C373" s="103">
        <v>15041016.392105099</v>
      </c>
      <c r="D373" s="104">
        <v>27193912.813766502</v>
      </c>
      <c r="E373" s="104">
        <v>33483898.280000001</v>
      </c>
      <c r="F373" s="105">
        <v>51745537.910000004</v>
      </c>
      <c r="G373" s="104">
        <v>63632181.019999996</v>
      </c>
      <c r="H373" s="104">
        <v>70311093.450000003</v>
      </c>
      <c r="I373" s="104">
        <v>120945364.77999999</v>
      </c>
      <c r="J373" s="104">
        <v>126521310.34</v>
      </c>
      <c r="K373" s="104">
        <v>229836962.17000002</v>
      </c>
      <c r="L373" s="104">
        <v>151081323.25999999</v>
      </c>
      <c r="M373" s="104">
        <v>247926025.23999998</v>
      </c>
      <c r="N373" s="105">
        <v>279817747.55000001</v>
      </c>
      <c r="O373" s="105">
        <v>482319707.64999998</v>
      </c>
      <c r="P373" s="104">
        <v>461664491.28000003</v>
      </c>
      <c r="Q373" s="104">
        <v>434414516.52999997</v>
      </c>
      <c r="R373" s="104">
        <v>362561514.13999999</v>
      </c>
      <c r="S373" s="106">
        <v>103344449.14</v>
      </c>
      <c r="T373" s="73">
        <f>IF(S373=0,"",((SUM(S$368:S373))/(SUM(R$368:R373))-1)*100)</f>
        <v>-61.36311124236866</v>
      </c>
    </row>
    <row r="374" spans="2:20" ht="13.5">
      <c r="B374" s="13" t="s">
        <v>12</v>
      </c>
      <c r="C374" s="103">
        <v>19092473.039168902</v>
      </c>
      <c r="D374" s="104">
        <v>29854705.938951302</v>
      </c>
      <c r="E374" s="104">
        <v>36806530.18</v>
      </c>
      <c r="F374" s="105">
        <v>51072788.299999997</v>
      </c>
      <c r="G374" s="104">
        <v>65134839.420000002</v>
      </c>
      <c r="H374" s="104">
        <v>83856110.399999991</v>
      </c>
      <c r="I374" s="104">
        <v>135160183.05000001</v>
      </c>
      <c r="J374" s="104">
        <v>149863976.19000003</v>
      </c>
      <c r="K374" s="104">
        <v>272442021.69999999</v>
      </c>
      <c r="L374" s="104">
        <v>175287608.38999996</v>
      </c>
      <c r="M374" s="104">
        <v>280361247.84000003</v>
      </c>
      <c r="N374" s="105">
        <v>313440563.89999998</v>
      </c>
      <c r="O374" s="105">
        <v>360659676.53999996</v>
      </c>
      <c r="P374" s="104">
        <v>598380895.97000003</v>
      </c>
      <c r="Q374" s="104">
        <v>995102266.7099998</v>
      </c>
      <c r="R374" s="104">
        <v>396699450.03999996</v>
      </c>
      <c r="S374" s="106">
        <v>103724504.17</v>
      </c>
      <c r="T374" s="73">
        <f>IF(S374=0,"",((SUM(S$368:S374))/(SUM(R$368:R374))-1)*100)</f>
        <v>-62.674577369526354</v>
      </c>
    </row>
    <row r="375" spans="2:20" ht="13.5">
      <c r="B375" s="13" t="s">
        <v>13</v>
      </c>
      <c r="C375" s="103">
        <v>19376403.077619199</v>
      </c>
      <c r="D375" s="104">
        <v>33794713.335074</v>
      </c>
      <c r="E375" s="104">
        <v>38536902.630000003</v>
      </c>
      <c r="F375" s="105">
        <v>51064285.139999993</v>
      </c>
      <c r="G375" s="104">
        <v>66092853.5</v>
      </c>
      <c r="H375" s="104">
        <v>92599480.130185589</v>
      </c>
      <c r="I375" s="104">
        <v>144721601.52000001</v>
      </c>
      <c r="J375" s="104">
        <v>149071780.32999998</v>
      </c>
      <c r="K375" s="104">
        <v>275770714.40000004</v>
      </c>
      <c r="L375" s="104">
        <v>141804480.87</v>
      </c>
      <c r="M375" s="104">
        <v>393116187.95000005</v>
      </c>
      <c r="N375" s="105">
        <v>317671674.44</v>
      </c>
      <c r="O375" s="105">
        <v>273213713.10000002</v>
      </c>
      <c r="P375" s="104">
        <v>483470130.82000005</v>
      </c>
      <c r="Q375" s="104">
        <v>774243178.10000002</v>
      </c>
      <c r="R375" s="104">
        <v>274901635.56</v>
      </c>
      <c r="S375" s="106">
        <v>105328844.16</v>
      </c>
      <c r="T375" s="73">
        <f>IF(S375=0,"",((SUM(S$368:S375))/(SUM(R$368:R375))-1)*100)</f>
        <v>-62.607449794562918</v>
      </c>
    </row>
    <row r="376" spans="2:20" ht="13.5">
      <c r="B376" s="13" t="s">
        <v>14</v>
      </c>
      <c r="C376" s="103">
        <v>19374318.349251699</v>
      </c>
      <c r="D376" s="104">
        <v>30287881.566360001</v>
      </c>
      <c r="E376" s="104">
        <v>38307869.5</v>
      </c>
      <c r="F376" s="105">
        <v>48592409.509999998</v>
      </c>
      <c r="G376" s="104">
        <v>71922453.310000002</v>
      </c>
      <c r="H376" s="104">
        <v>97367660.979999989</v>
      </c>
      <c r="I376" s="104">
        <v>147292749.48000002</v>
      </c>
      <c r="J376" s="104">
        <v>162060084.03999999</v>
      </c>
      <c r="K376" s="104">
        <v>255888680</v>
      </c>
      <c r="L376" s="104">
        <v>127518862.23</v>
      </c>
      <c r="M376" s="104">
        <v>343197587.19</v>
      </c>
      <c r="N376" s="105">
        <v>309909662.23000002</v>
      </c>
      <c r="O376" s="105">
        <v>494209867.41999996</v>
      </c>
      <c r="P376" s="104">
        <v>578603572.90999997</v>
      </c>
      <c r="Q376" s="104">
        <v>342076264.35999995</v>
      </c>
      <c r="R376" s="104">
        <v>354506738.51999998</v>
      </c>
      <c r="S376" s="106"/>
      <c r="T376" s="73" t="str">
        <f>IF(S376=0,"",((SUM(S$368:S376))/(SUM(R$368:R376))-1)*100)</f>
        <v/>
      </c>
    </row>
    <row r="377" spans="2:20" ht="13.5">
      <c r="B377" s="13" t="s">
        <v>15</v>
      </c>
      <c r="C377" s="103">
        <v>21776353.181250799</v>
      </c>
      <c r="D377" s="104">
        <v>36596274.616133898</v>
      </c>
      <c r="E377" s="104">
        <v>40222514.538709998</v>
      </c>
      <c r="F377" s="105">
        <v>58114882.200000003</v>
      </c>
      <c r="G377" s="104">
        <v>75338512.200000003</v>
      </c>
      <c r="H377" s="104">
        <v>115767240.15843579</v>
      </c>
      <c r="I377" s="104">
        <v>152330243.16000003</v>
      </c>
      <c r="J377" s="104">
        <v>186390729.84</v>
      </c>
      <c r="K377" s="104">
        <v>301187203.61000001</v>
      </c>
      <c r="L377" s="104">
        <v>142466510.66</v>
      </c>
      <c r="M377" s="104">
        <v>373983993.38</v>
      </c>
      <c r="N377" s="105">
        <v>315364586.98000002</v>
      </c>
      <c r="O377" s="105">
        <v>571866972.38</v>
      </c>
      <c r="P377" s="104">
        <v>611597990.44000006</v>
      </c>
      <c r="Q377" s="104">
        <v>624511209.40999997</v>
      </c>
      <c r="R377" s="104">
        <v>267917707.61999997</v>
      </c>
      <c r="S377" s="106"/>
      <c r="T377" s="73" t="str">
        <f>IF(S377=0,"",((SUM(S$368:S377))/(SUM(R$368:R377))-1)*100)</f>
        <v/>
      </c>
    </row>
    <row r="378" spans="2:20" ht="13.5">
      <c r="B378" s="13" t="s">
        <v>16</v>
      </c>
      <c r="C378" s="103">
        <v>20488274.330958899</v>
      </c>
      <c r="D378" s="104">
        <v>38030392.372117504</v>
      </c>
      <c r="E378" s="104">
        <v>37792397.380000003</v>
      </c>
      <c r="F378" s="105">
        <v>59926468.779999994</v>
      </c>
      <c r="G378" s="104">
        <v>70768887</v>
      </c>
      <c r="H378" s="104">
        <v>113667523.78999999</v>
      </c>
      <c r="I378" s="104">
        <v>135056724.03999999</v>
      </c>
      <c r="J378" s="104">
        <v>191881181.11000001</v>
      </c>
      <c r="K378" s="104">
        <v>300484735.54000002</v>
      </c>
      <c r="L378" s="104">
        <v>153785843.84</v>
      </c>
      <c r="M378" s="104">
        <v>360705686.35000002</v>
      </c>
      <c r="N378" s="105">
        <v>329063939.81999999</v>
      </c>
      <c r="O378" s="105">
        <v>553065512.67999995</v>
      </c>
      <c r="P378" s="104">
        <v>563651770.66999996</v>
      </c>
      <c r="Q378" s="104">
        <v>408879512.84000003</v>
      </c>
      <c r="R378" s="104">
        <v>261843157.38</v>
      </c>
      <c r="S378" s="106"/>
      <c r="T378" s="73" t="str">
        <f>IF(S378=0,"",((SUM(S$368:S378))/(SUM(R$368:R378))-1)*100)</f>
        <v/>
      </c>
    </row>
    <row r="379" spans="2:20" ht="13.5">
      <c r="B379" s="13" t="s">
        <v>17</v>
      </c>
      <c r="C379" s="103">
        <v>21660455.6216718</v>
      </c>
      <c r="D379" s="104">
        <v>34740757.941154994</v>
      </c>
      <c r="E379" s="104">
        <v>37110812.980000004</v>
      </c>
      <c r="F379" s="105">
        <v>56794560.18</v>
      </c>
      <c r="G379" s="104">
        <v>68890638.090000004</v>
      </c>
      <c r="H379" s="104">
        <v>111849602.82999998</v>
      </c>
      <c r="I379" s="104">
        <v>139149029.46000001</v>
      </c>
      <c r="J379" s="104">
        <v>195105914.31999999</v>
      </c>
      <c r="K379" s="104">
        <v>242989265.94</v>
      </c>
      <c r="L379" s="104">
        <v>126388879.37</v>
      </c>
      <c r="M379" s="104">
        <v>287603733.49000001</v>
      </c>
      <c r="N379" s="105">
        <v>284210377.64999998</v>
      </c>
      <c r="O379" s="105">
        <v>505057548.49000001</v>
      </c>
      <c r="P379" s="104">
        <v>336631836.54000002</v>
      </c>
      <c r="Q379" s="104">
        <v>552752881.62999988</v>
      </c>
      <c r="R379" s="104">
        <v>335863654.61000001</v>
      </c>
      <c r="S379" s="106"/>
      <c r="T379" s="73" t="str">
        <f>IF(S379=0,"",((SUM(S$368:S379))/(SUM(R$368:R379))-1)*100)</f>
        <v/>
      </c>
    </row>
    <row r="380" spans="2:20">
      <c r="B380" s="81" t="s">
        <v>18</v>
      </c>
      <c r="C380" s="107">
        <v>184001067.24128288</v>
      </c>
      <c r="D380" s="108">
        <v>364794989.60829753</v>
      </c>
      <c r="E380" s="108">
        <v>424891391.78285724</v>
      </c>
      <c r="F380" s="109">
        <v>583503000.33999991</v>
      </c>
      <c r="G380" s="108">
        <v>784603399.69000006</v>
      </c>
      <c r="H380" s="108">
        <v>1044006214.9686213</v>
      </c>
      <c r="I380" s="108">
        <v>1559652723.6500001</v>
      </c>
      <c r="J380" s="108">
        <v>1783022302.72</v>
      </c>
      <c r="K380" s="108">
        <v>3028983002.7900004</v>
      </c>
      <c r="L380" s="108">
        <v>1708743844.2199998</v>
      </c>
      <c r="M380" s="108">
        <v>3155537698.9099998</v>
      </c>
      <c r="N380" s="109">
        <v>3230552636.0500007</v>
      </c>
      <c r="O380" s="109">
        <v>5248750074.1999998</v>
      </c>
      <c r="P380" s="108">
        <v>6961408360.8000002</v>
      </c>
      <c r="Q380" s="108">
        <v>7108631916.1500006</v>
      </c>
      <c r="R380" s="108">
        <v>5273080989.4859495</v>
      </c>
      <c r="S380" s="110">
        <v>1515501263.0984004</v>
      </c>
      <c r="T380" s="45"/>
    </row>
    <row r="381" spans="2:20">
      <c r="B381" s="16" t="s">
        <v>29</v>
      </c>
    </row>
    <row r="382" spans="2:20">
      <c r="B382" s="17" t="s">
        <v>67</v>
      </c>
      <c r="G382" s="40"/>
      <c r="N382" s="33"/>
    </row>
    <row r="383" spans="2:20">
      <c r="B383" s="1" t="s">
        <v>37</v>
      </c>
    </row>
    <row r="384" spans="2:20">
      <c r="B384" s="1" t="s">
        <v>38</v>
      </c>
    </row>
    <row r="385" spans="2:2">
      <c r="B385" s="1" t="s">
        <v>44</v>
      </c>
    </row>
    <row r="386" spans="2:2">
      <c r="B386" s="1" t="s">
        <v>66</v>
      </c>
    </row>
    <row r="387" spans="2:2">
      <c r="B387" s="61" t="s">
        <v>93</v>
      </c>
    </row>
    <row r="388" spans="2:2" ht="14.25">
      <c r="B388" s="18" t="s">
        <v>82</v>
      </c>
    </row>
    <row r="391" spans="2:2" ht="15">
      <c r="B391" s="6" t="s">
        <v>23</v>
      </c>
    </row>
  </sheetData>
  <sheetProtection formatCells="0" formatColumns="0"/>
  <mergeCells count="2">
    <mergeCell ref="B10:K10"/>
    <mergeCell ref="C98:S98"/>
  </mergeCells>
  <phoneticPr fontId="0" type="noConversion"/>
  <hyperlinks>
    <hyperlink ref="B57" location="Plan1!A13" display="Voltar ao índice"/>
    <hyperlink ref="B16:C16" location="Plan1!A56" display="Importação de petróleo - 2000-2006 (m3)"/>
    <hyperlink ref="B17:C17" location="A81" display="Dispêndio com a Importação de Petróleo (US$ FOB)"/>
    <hyperlink ref="B17:D17" location="Plan1!A87" display="Dispêndio com a importação de petróleo - 2000-2006 (US$ FOB)"/>
    <hyperlink ref="B18:D18" location="Plan1!A119" display="Preço médio do petróleo importado - 2000-2006 (US$/m3 FOB)"/>
    <hyperlink ref="B19:C19" location="Plan1!A150" display="Exportação de petróleo - 2000-2006 (m3)"/>
    <hyperlink ref="B20:D20" location="Plan1!A182" display="Receita com a exportação de petróleo - 2000-2006 (US$ FOB)"/>
    <hyperlink ref="B21:C21" location="Plan1!A218" display="Importação de Derivados - 1999-2003 (m3)"/>
    <hyperlink ref="B89" location="Plan1!A13" display="Voltar ao índice"/>
    <hyperlink ref="B121" location="Plan1!A13" display="Voltar ao índice"/>
    <hyperlink ref="B153" location="Plan1!A13" display="Voltar ao índice"/>
    <hyperlink ref="B185" location="Plan1!A13" display="Voltar ao índice"/>
    <hyperlink ref="B220" location="Plan1!A13" display="Voltar ao índice"/>
    <hyperlink ref="B255" location="Plan1!A13" display="Voltar ao índice"/>
    <hyperlink ref="B291" location="Plan1!A13" display="Voltar ao índice"/>
    <hyperlink ref="B328" location="Plan1!A13" display="Voltar ao índice"/>
    <hyperlink ref="B358" location="Plan1!A13" display="Voltar ao índice"/>
    <hyperlink ref="B391" location="Plan1!A13" display="Voltar ao índice"/>
    <hyperlink ref="B22:D22" location="A251" display="Dispêndio com a Importação de Derivados - 1999-2003 (US$ FOB)"/>
    <hyperlink ref="B23:C23" location="A286" display="Exportação de Derivados - 1999-2003 (m3)"/>
    <hyperlink ref="B24:D24" location="A351" display="Importação de Gás Natural - 1999-2003 (103 m3)"/>
    <hyperlink ref="B21:D21" location="Plan1!A215" display="Importação de derivados de petróleo por produto - 2000-2006 (m3)"/>
    <hyperlink ref="B22:E22" location="Plan1!A249" display="Dispêndio com a importação de derivados de petróleo por produto - 2000-2006 (US$ FOB)"/>
    <hyperlink ref="B23:D23" location="Plan1!A281" display="Exportação de derivados de petróleo por produto - 2000-2006 (m3)1"/>
    <hyperlink ref="B24:E24" location="A317" display="Receita com a exportação de derivados de petróleo por produto - 2000-2006 (US$ FOB)1"/>
    <hyperlink ref="B25:D25" location="A354" display="Importação de gás natural - 2000-2006 (103 m3)"/>
    <hyperlink ref="B26:D26" location="A385" display="Dispêndio com a importação de gás natural - 2000-2006 (US$ FOB)"/>
  </hyperlinks>
  <pageMargins left="0.78740157499999996" right="0.78740157499999996" top="0.984251969" bottom="0.984251969" header="0.49212598499999999" footer="0.49212598499999999"/>
  <pageSetup paperSize="9" orientation="portrait" horizontalDpi="300" verticalDpi="300" r:id="rId11"/>
  <headerFooter alignWithMargins="0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ANP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lrosas</dc:creator>
  <cp:lastModifiedBy>vgoncalo</cp:lastModifiedBy>
  <dcterms:created xsi:type="dcterms:W3CDTF">2002-06-12T13:21:24Z</dcterms:created>
  <dcterms:modified xsi:type="dcterms:W3CDTF">2016-10-07T18:27:10Z</dcterms:modified>
</cp:coreProperties>
</file>