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ess-list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M67" i="1"/>
  <c r="N67" i="1"/>
  <c r="O67" i="1"/>
  <c r="P67" i="1"/>
  <c r="K67" i="1"/>
  <c r="P33" i="1" l="1"/>
  <c r="O33" i="1"/>
  <c r="N33" i="1"/>
  <c r="M33" i="1"/>
  <c r="L33" i="1"/>
  <c r="K33" i="1"/>
  <c r="G33" i="1"/>
  <c r="F33" i="1"/>
  <c r="E33" i="1"/>
  <c r="D33" i="1"/>
  <c r="C33" i="1"/>
  <c r="B33" i="1"/>
  <c r="G71" i="1" l="1"/>
  <c r="G67" i="1"/>
  <c r="F71" i="1"/>
  <c r="F67" i="1"/>
  <c r="E71" i="1"/>
  <c r="E67" i="1"/>
  <c r="D71" i="1"/>
  <c r="D67" i="1"/>
  <c r="C71" i="1"/>
  <c r="C67" i="1"/>
  <c r="B67" i="1"/>
  <c r="B71" i="1"/>
  <c r="G74" i="1"/>
  <c r="G68" i="1"/>
  <c r="K68" i="1"/>
  <c r="A64" i="1" l="1"/>
  <c r="J64" i="1" s="1"/>
  <c r="A61" i="1"/>
  <c r="J61" i="1" s="1"/>
  <c r="A57" i="1"/>
  <c r="J57" i="1" s="1"/>
  <c r="A53" i="1"/>
  <c r="J53" i="1" s="1"/>
  <c r="A49" i="1"/>
  <c r="J49" i="1" s="1"/>
  <c r="A45" i="1"/>
  <c r="J45" i="1" s="1"/>
  <c r="A41" i="1"/>
  <c r="J41" i="1" s="1"/>
  <c r="A37" i="1"/>
  <c r="J37" i="1" s="1"/>
  <c r="A58" i="1"/>
  <c r="J58" i="1" s="1"/>
  <c r="A50" i="1"/>
  <c r="J50" i="1" s="1"/>
  <c r="A38" i="1"/>
  <c r="J38" i="1" s="1"/>
  <c r="A63" i="1"/>
  <c r="J63" i="1" s="1"/>
  <c r="A60" i="1"/>
  <c r="J60" i="1" s="1"/>
  <c r="A56" i="1"/>
  <c r="J56" i="1" s="1"/>
  <c r="A52" i="1"/>
  <c r="J52" i="1" s="1"/>
  <c r="A48" i="1"/>
  <c r="J48" i="1" s="1"/>
  <c r="A44" i="1"/>
  <c r="J44" i="1" s="1"/>
  <c r="A40" i="1"/>
  <c r="J40" i="1" s="1"/>
  <c r="A36" i="1"/>
  <c r="J36" i="1" s="1"/>
  <c r="A54" i="1"/>
  <c r="J54" i="1" s="1"/>
  <c r="A42" i="1"/>
  <c r="J42" i="1" s="1"/>
  <c r="A62" i="1"/>
  <c r="J62" i="1" s="1"/>
  <c r="A59" i="1"/>
  <c r="J59" i="1" s="1"/>
  <c r="A55" i="1"/>
  <c r="J55" i="1" s="1"/>
  <c r="A51" i="1"/>
  <c r="J51" i="1" s="1"/>
  <c r="A47" i="1"/>
  <c r="J47" i="1" s="1"/>
  <c r="A43" i="1"/>
  <c r="J43" i="1" s="1"/>
  <c r="A39" i="1"/>
  <c r="J39" i="1" s="1"/>
  <c r="A46" i="1"/>
  <c r="J46" i="1" s="1"/>
  <c r="A35" i="1"/>
  <c r="J35" i="1" s="1"/>
  <c r="P74" i="1"/>
  <c r="D9" i="1"/>
  <c r="F74" i="1" l="1"/>
  <c r="F68" i="1" s="1"/>
  <c r="E74" i="1"/>
  <c r="E68" i="1" s="1"/>
  <c r="D74" i="1"/>
  <c r="C74" i="1"/>
  <c r="C68" i="1" s="1"/>
  <c r="B74" i="1"/>
  <c r="B68" i="1" s="1"/>
  <c r="H74" i="1" l="1"/>
  <c r="D68" i="1"/>
  <c r="I68" i="1" s="1"/>
  <c r="P68" i="1"/>
  <c r="O68" i="1" l="1"/>
  <c r="N68" i="1"/>
  <c r="M68" i="1"/>
  <c r="L68" i="1"/>
  <c r="Q68" i="1" l="1"/>
  <c r="R68" i="1" s="1"/>
</calcChain>
</file>

<file path=xl/sharedStrings.xml><?xml version="1.0" encoding="utf-8"?>
<sst xmlns="http://schemas.openxmlformats.org/spreadsheetml/2006/main" count="60" uniqueCount="56">
  <si>
    <t>Year</t>
  </si>
  <si>
    <t>month name</t>
  </si>
  <si>
    <t>Total Member</t>
  </si>
  <si>
    <t>member id</t>
  </si>
  <si>
    <t>member name</t>
  </si>
  <si>
    <t>Total meal</t>
  </si>
  <si>
    <t>mem1</t>
  </si>
  <si>
    <t>mem2</t>
  </si>
  <si>
    <t>mem3</t>
  </si>
  <si>
    <t>mem4</t>
  </si>
  <si>
    <t>mem5</t>
  </si>
  <si>
    <t>Total expenditure</t>
  </si>
  <si>
    <t>expenditure id</t>
  </si>
  <si>
    <t>expenditure name</t>
  </si>
  <si>
    <t>exp1</t>
  </si>
  <si>
    <t>exp2</t>
  </si>
  <si>
    <t>exp3</t>
  </si>
  <si>
    <t>exp4</t>
  </si>
  <si>
    <t>exp5</t>
  </si>
  <si>
    <t>exp6</t>
  </si>
  <si>
    <t>Electric bill details</t>
  </si>
  <si>
    <t>Elect Starting Unit</t>
  </si>
  <si>
    <t>Elect Ending Unit</t>
  </si>
  <si>
    <t>Unit bill</t>
  </si>
  <si>
    <t>Mess Diposite</t>
  </si>
  <si>
    <t>Expenditure</t>
  </si>
  <si>
    <t>Border Name</t>
  </si>
  <si>
    <t>Expd Name</t>
  </si>
  <si>
    <t>Daily Date</t>
  </si>
  <si>
    <t>Total</t>
  </si>
  <si>
    <t>Extra Charges</t>
  </si>
  <si>
    <t>Egg</t>
  </si>
  <si>
    <t>Guest</t>
  </si>
  <si>
    <t>Charge</t>
  </si>
  <si>
    <t>color details</t>
  </si>
  <si>
    <t>Not Editable</t>
  </si>
  <si>
    <t>Editable(checked)</t>
  </si>
  <si>
    <t>Fully Editable</t>
  </si>
  <si>
    <t>Hand Cash</t>
  </si>
  <si>
    <t>Total Diposite</t>
  </si>
  <si>
    <t>Total Expd.</t>
  </si>
  <si>
    <t>JUNE</t>
  </si>
  <si>
    <t>MESS_BAZAR</t>
  </si>
  <si>
    <t>ESTABLISHE</t>
  </si>
  <si>
    <t>DIDI</t>
  </si>
  <si>
    <t>GAS</t>
  </si>
  <si>
    <t>GARBAZE</t>
  </si>
  <si>
    <t>ELECTRIC</t>
  </si>
  <si>
    <t>Meal Ch.*</t>
  </si>
  <si>
    <t>mem6</t>
  </si>
  <si>
    <t>name_surname</t>
  </si>
  <si>
    <t>name2_surname</t>
  </si>
  <si>
    <t>name3_surname</t>
  </si>
  <si>
    <t>name4_surname</t>
  </si>
  <si>
    <t>name5_surname</t>
  </si>
  <si>
    <t>name6_surname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</si>
</sst>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53" zoomScale="85" zoomScaleNormal="85" workbookViewId="0">
      <selection activeCell="S59" sqref="S59"/>
    </sheetView>
  </sheetViews>
  <sheetFormatPr defaultRowHeight="15.75" x14ac:dyDescent="0.25"/>
  <cols>
    <col min="1" max="1" width="17.5703125" style="2" bestFit="1" customWidth="1"/>
    <col min="2" max="2" width="18" style="2" bestFit="1" customWidth="1"/>
    <col min="3" max="3" width="10.85546875" style="2" bestFit="1" customWidth="1"/>
    <col min="4" max="4" width="12.42578125" style="2" bestFit="1" customWidth="1"/>
    <col min="5" max="5" width="11" style="2" bestFit="1" customWidth="1"/>
    <col min="6" max="6" width="9.140625" style="2"/>
    <col min="7" max="7" width="9.28515625" style="2" customWidth="1"/>
    <col min="8" max="8" width="7.85546875" style="2" bestFit="1" customWidth="1"/>
    <col min="9" max="9" width="17.5703125" style="2" bestFit="1" customWidth="1"/>
    <col min="10" max="10" width="11.42578125" style="2" bestFit="1" customWidth="1"/>
    <col min="11" max="11" width="14.28515625" style="2" bestFit="1" customWidth="1"/>
    <col min="12" max="12" width="12.5703125" style="2" bestFit="1" customWidth="1"/>
    <col min="13" max="13" width="6.5703125" style="2" bestFit="1" customWidth="1"/>
    <col min="14" max="14" width="10" style="2" bestFit="1" customWidth="1"/>
    <col min="15" max="15" width="5" style="2" bestFit="1" customWidth="1"/>
    <col min="16" max="16" width="10.42578125" style="2" bestFit="1" customWidth="1"/>
    <col min="17" max="17" width="11.85546875" style="2" bestFit="1" customWidth="1"/>
    <col min="18" max="18" width="11.140625" style="2" bestFit="1" customWidth="1"/>
    <col min="19" max="16384" width="9.140625" style="2"/>
  </cols>
  <sheetData>
    <row r="1" spans="1:13" x14ac:dyDescent="0.25">
      <c r="A1" s="1" t="s">
        <v>34</v>
      </c>
      <c r="C1" s="1"/>
      <c r="D1" s="22" t="s">
        <v>35</v>
      </c>
      <c r="F1" s="9"/>
      <c r="G1" s="43" t="s">
        <v>36</v>
      </c>
      <c r="H1" s="43"/>
      <c r="I1" s="43"/>
      <c r="K1" s="5"/>
      <c r="L1" s="44" t="s">
        <v>37</v>
      </c>
      <c r="M1" s="44"/>
    </row>
    <row r="3" spans="1:13" ht="16.5" thickBot="1" x14ac:dyDescent="0.3"/>
    <row r="4" spans="1:13" ht="16.5" thickBot="1" x14ac:dyDescent="0.3">
      <c r="A4" s="11" t="s">
        <v>0</v>
      </c>
      <c r="B4" s="39">
        <v>2019</v>
      </c>
    </row>
    <row r="5" spans="1:13" ht="16.5" thickBot="1" x14ac:dyDescent="0.3">
      <c r="A5" s="38" t="s">
        <v>1</v>
      </c>
      <c r="B5" s="19" t="s">
        <v>41</v>
      </c>
    </row>
    <row r="8" spans="1:13" ht="16.5" thickBot="1" x14ac:dyDescent="0.3">
      <c r="A8" s="1" t="s">
        <v>2</v>
      </c>
      <c r="B8" s="5">
        <v>6</v>
      </c>
    </row>
    <row r="9" spans="1:13" ht="16.5" thickBot="1" x14ac:dyDescent="0.3">
      <c r="A9" s="11" t="s">
        <v>3</v>
      </c>
      <c r="B9" s="36" t="s">
        <v>4</v>
      </c>
      <c r="C9" s="11" t="s">
        <v>5</v>
      </c>
      <c r="D9" s="37">
        <f>SUM(C10:C15)</f>
        <v>0</v>
      </c>
    </row>
    <row r="10" spans="1:13" x14ac:dyDescent="0.25">
      <c r="A10" s="35" t="s">
        <v>6</v>
      </c>
      <c r="B10" s="15" t="s">
        <v>50</v>
      </c>
      <c r="C10" s="33"/>
    </row>
    <row r="11" spans="1:13" x14ac:dyDescent="0.25">
      <c r="A11" s="35" t="s">
        <v>7</v>
      </c>
      <c r="B11" s="17" t="s">
        <v>51</v>
      </c>
      <c r="C11" s="33"/>
    </row>
    <row r="12" spans="1:13" x14ac:dyDescent="0.25">
      <c r="A12" s="35" t="s">
        <v>8</v>
      </c>
      <c r="B12" s="20" t="s">
        <v>52</v>
      </c>
      <c r="C12" s="16"/>
    </row>
    <row r="13" spans="1:13" x14ac:dyDescent="0.25">
      <c r="A13" s="35" t="s">
        <v>9</v>
      </c>
      <c r="B13" s="17" t="s">
        <v>53</v>
      </c>
      <c r="C13" s="33"/>
    </row>
    <row r="14" spans="1:13" x14ac:dyDescent="0.25">
      <c r="A14" s="35" t="s">
        <v>10</v>
      </c>
      <c r="B14" s="17" t="s">
        <v>54</v>
      </c>
      <c r="C14" s="33"/>
    </row>
    <row r="15" spans="1:13" ht="16.5" thickBot="1" x14ac:dyDescent="0.3">
      <c r="A15" s="38" t="s">
        <v>49</v>
      </c>
      <c r="B15" s="18" t="s">
        <v>55</v>
      </c>
      <c r="C15" s="34"/>
    </row>
    <row r="17" spans="1:15" ht="16.5" thickBot="1" x14ac:dyDescent="0.3">
      <c r="A17" s="31"/>
    </row>
    <row r="18" spans="1:15" ht="16.5" thickBot="1" x14ac:dyDescent="0.3">
      <c r="A18" s="32" t="s">
        <v>11</v>
      </c>
      <c r="B18" s="39">
        <v>6</v>
      </c>
    </row>
    <row r="19" spans="1:15" x14ac:dyDescent="0.25">
      <c r="A19" s="32" t="s">
        <v>12</v>
      </c>
      <c r="B19" s="14" t="s">
        <v>13</v>
      </c>
    </row>
    <row r="20" spans="1:15" x14ac:dyDescent="0.25">
      <c r="A20" s="35" t="s">
        <v>14</v>
      </c>
      <c r="B20" s="20" t="s">
        <v>42</v>
      </c>
    </row>
    <row r="21" spans="1:15" x14ac:dyDescent="0.25">
      <c r="A21" s="35" t="s">
        <v>15</v>
      </c>
      <c r="B21" s="20" t="s">
        <v>43</v>
      </c>
    </row>
    <row r="22" spans="1:15" x14ac:dyDescent="0.25">
      <c r="A22" s="35" t="s">
        <v>16</v>
      </c>
      <c r="B22" s="20" t="s">
        <v>44</v>
      </c>
    </row>
    <row r="23" spans="1:15" x14ac:dyDescent="0.25">
      <c r="A23" s="35" t="s">
        <v>17</v>
      </c>
      <c r="B23" s="28" t="s">
        <v>47</v>
      </c>
    </row>
    <row r="24" spans="1:15" x14ac:dyDescent="0.25">
      <c r="A24" s="35" t="s">
        <v>18</v>
      </c>
      <c r="B24" s="20" t="s">
        <v>45</v>
      </c>
    </row>
    <row r="25" spans="1:15" ht="16.5" thickBot="1" x14ac:dyDescent="0.3">
      <c r="A25" s="38" t="s">
        <v>19</v>
      </c>
      <c r="B25" s="21" t="s">
        <v>46</v>
      </c>
    </row>
    <row r="26" spans="1:15" ht="16.5" thickBot="1" x14ac:dyDescent="0.3"/>
    <row r="27" spans="1:15" ht="16.5" thickBot="1" x14ac:dyDescent="0.3">
      <c r="A27" s="45" t="s">
        <v>20</v>
      </c>
      <c r="B27" s="46"/>
    </row>
    <row r="28" spans="1:15" x14ac:dyDescent="0.25">
      <c r="A28" s="32" t="s">
        <v>21</v>
      </c>
      <c r="B28" s="40">
        <v>0</v>
      </c>
    </row>
    <row r="29" spans="1:15" ht="16.5" thickBot="1" x14ac:dyDescent="0.3">
      <c r="A29" s="35" t="s">
        <v>22</v>
      </c>
      <c r="B29" s="34">
        <v>1</v>
      </c>
    </row>
    <row r="30" spans="1:15" ht="16.5" thickBot="1" x14ac:dyDescent="0.3">
      <c r="A30" s="11" t="s">
        <v>23</v>
      </c>
      <c r="B30" s="19">
        <v>10</v>
      </c>
    </row>
    <row r="32" spans="1:15" s="1" customFormat="1" x14ac:dyDescent="0.25">
      <c r="B32" s="47" t="s">
        <v>24</v>
      </c>
      <c r="C32" s="47"/>
      <c r="D32" s="47"/>
      <c r="E32" s="47"/>
      <c r="F32" s="47"/>
      <c r="G32" s="47"/>
      <c r="H32" s="25"/>
      <c r="K32" s="47" t="s">
        <v>25</v>
      </c>
      <c r="L32" s="47"/>
      <c r="M32" s="47"/>
      <c r="N32" s="47"/>
      <c r="O32" s="47"/>
    </row>
    <row r="33" spans="1:16" x14ac:dyDescent="0.25">
      <c r="A33" s="7" t="s">
        <v>26</v>
      </c>
      <c r="B33" s="10" t="str">
        <f>B10</f>
        <v>name_surname</v>
      </c>
      <c r="C33" s="10" t="str">
        <f>B11</f>
        <v>name2_surname</v>
      </c>
      <c r="D33" s="10" t="str">
        <f>B12</f>
        <v>name3_surname</v>
      </c>
      <c r="E33" s="10" t="str">
        <f>B13</f>
        <v>name4_surname</v>
      </c>
      <c r="F33" s="10" t="str">
        <f>B14</f>
        <v>name5_surname</v>
      </c>
      <c r="G33" s="10" t="str">
        <f>B15</f>
        <v>name6_surname</v>
      </c>
      <c r="H33" s="26"/>
      <c r="J33" s="7" t="s">
        <v>27</v>
      </c>
      <c r="K33" s="10" t="str">
        <f>B20</f>
        <v>MESS_BAZAR</v>
      </c>
      <c r="L33" s="10" t="str">
        <f>B21</f>
        <v>ESTABLISHE</v>
      </c>
      <c r="M33" s="10" t="str">
        <f>B22</f>
        <v>DIDI</v>
      </c>
      <c r="N33" s="10" t="str">
        <f>B23</f>
        <v>ELECTRIC</v>
      </c>
      <c r="O33" s="10" t="str">
        <f>B24</f>
        <v>GAS</v>
      </c>
      <c r="P33" s="10" t="str">
        <f>B25</f>
        <v>GARBAZE</v>
      </c>
    </row>
    <row r="34" spans="1:16" x14ac:dyDescent="0.25">
      <c r="A34" s="7" t="s">
        <v>28</v>
      </c>
      <c r="B34" s="3"/>
      <c r="C34" s="3"/>
      <c r="D34" s="3"/>
      <c r="E34" s="3"/>
      <c r="F34" s="3"/>
      <c r="G34" s="29"/>
      <c r="H34" s="26"/>
      <c r="J34" s="7" t="s">
        <v>28</v>
      </c>
      <c r="K34" s="3"/>
      <c r="L34" s="3"/>
      <c r="M34" s="3"/>
      <c r="N34" s="3"/>
      <c r="O34" s="3"/>
      <c r="P34" s="3"/>
    </row>
    <row r="35" spans="1:16" x14ac:dyDescent="0.25">
      <c r="A35" s="10">
        <f>IF(K68&lt;&gt;0,"Y",1)</f>
        <v>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26"/>
      <c r="J35" s="10">
        <f>A35</f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x14ac:dyDescent="0.25">
      <c r="A36" s="10">
        <f>IF(K68&lt;&gt;0,"Y",2)</f>
        <v>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26"/>
      <c r="J36" s="10">
        <f t="shared" ref="J36:J64" si="0">A36</f>
        <v>2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x14ac:dyDescent="0.25">
      <c r="A37" s="10">
        <f>IF(K68&lt;&gt;0,"Y",3)</f>
        <v>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26"/>
      <c r="J37" s="10">
        <f t="shared" si="0"/>
        <v>3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x14ac:dyDescent="0.25">
      <c r="A38" s="10">
        <f>IF(K68&lt;&gt;0,"Y",4)</f>
        <v>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26"/>
      <c r="J38" s="10">
        <f t="shared" si="0"/>
        <v>4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x14ac:dyDescent="0.25">
      <c r="A39" s="10">
        <f>IF(K68&lt;&gt;0,"Y",5)</f>
        <v>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26"/>
      <c r="J39" s="10">
        <f t="shared" si="0"/>
        <v>5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x14ac:dyDescent="0.25">
      <c r="A40" s="10">
        <f>IF(K68&lt;&gt;0,"Y",6)</f>
        <v>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26"/>
      <c r="J40" s="10">
        <f t="shared" si="0"/>
        <v>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x14ac:dyDescent="0.25">
      <c r="A41" s="10">
        <f>IF(K68&lt;&gt;0,"Y",7)</f>
        <v>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26"/>
      <c r="J41" s="10">
        <f t="shared" si="0"/>
        <v>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x14ac:dyDescent="0.25">
      <c r="A42" s="10">
        <f>IF(K68&lt;&gt;0,"Y",8)</f>
        <v>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26"/>
      <c r="J42" s="10">
        <f t="shared" si="0"/>
        <v>8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x14ac:dyDescent="0.25">
      <c r="A43" s="10">
        <f>IF(K68&lt;&gt;0,"Y",9)</f>
        <v>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26"/>
      <c r="J43" s="10">
        <f t="shared" si="0"/>
        <v>9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x14ac:dyDescent="0.25">
      <c r="A44" s="10">
        <f>IF(K68&lt;&gt;0,"Y",10)</f>
        <v>10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26"/>
      <c r="J44" s="10">
        <f t="shared" si="0"/>
        <v>10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x14ac:dyDescent="0.25">
      <c r="A45" s="10">
        <f>IF(K68&lt;&gt;0,"Y",11)</f>
        <v>11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26"/>
      <c r="J45" s="10">
        <f t="shared" si="0"/>
        <v>11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x14ac:dyDescent="0.25">
      <c r="A46" s="10">
        <f>IF(K68&lt;&gt;0,"Y",12)</f>
        <v>12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26"/>
      <c r="J46" s="10">
        <f t="shared" si="0"/>
        <v>12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x14ac:dyDescent="0.25">
      <c r="A47" s="10">
        <f>IF(K68&lt;&gt;0,"Y",13)</f>
        <v>13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26"/>
      <c r="J47" s="10">
        <f t="shared" si="0"/>
        <v>13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s="10">
        <f>IF(K68&lt;&gt;0,"Y",14)</f>
        <v>14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26"/>
      <c r="J48" s="10">
        <f t="shared" si="0"/>
        <v>14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</row>
    <row r="49" spans="1:16" x14ac:dyDescent="0.25">
      <c r="A49" s="10">
        <f>IF(K68&lt;&gt;0,"Y",15)</f>
        <v>15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26"/>
      <c r="J49" s="10">
        <f t="shared" si="0"/>
        <v>15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</row>
    <row r="50" spans="1:16" x14ac:dyDescent="0.25">
      <c r="A50" s="10">
        <f>IF(K68&lt;&gt;0,"Y",16)</f>
        <v>16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26"/>
      <c r="J50" s="10">
        <f t="shared" si="0"/>
        <v>16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</row>
    <row r="51" spans="1:16" x14ac:dyDescent="0.25">
      <c r="A51" s="10">
        <f>IF(K68&lt;&gt;0,"Y",17)</f>
        <v>17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26"/>
      <c r="J51" s="10">
        <f t="shared" si="0"/>
        <v>17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 x14ac:dyDescent="0.25">
      <c r="A52" s="10">
        <f>IF(K68&lt;&gt;0,"Y",18)</f>
        <v>18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26"/>
      <c r="J52" s="10">
        <f t="shared" si="0"/>
        <v>18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</row>
    <row r="53" spans="1:16" x14ac:dyDescent="0.25">
      <c r="A53" s="10">
        <f>IF(K68&lt;&gt;0,"Y",19)</f>
        <v>19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26"/>
      <c r="J53" s="10">
        <f t="shared" si="0"/>
        <v>19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:16" x14ac:dyDescent="0.25">
      <c r="A54" s="10">
        <f>IF(K68&lt;&gt;0,"Y",20)</f>
        <v>20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26"/>
      <c r="J54" s="10">
        <f t="shared" si="0"/>
        <v>20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s="10">
        <f>IF(K68&lt;&gt;0,"Y",21)</f>
        <v>21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26"/>
      <c r="J55" s="10">
        <f t="shared" si="0"/>
        <v>21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</row>
    <row r="56" spans="1:16" x14ac:dyDescent="0.25">
      <c r="A56" s="10">
        <f>IF(K68&lt;&gt;0,"Y",22)</f>
        <v>22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26"/>
      <c r="J56" s="10">
        <f t="shared" si="0"/>
        <v>22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16" x14ac:dyDescent="0.25">
      <c r="A57" s="10">
        <f>IF(K68&lt;&gt;0,"Y",23)</f>
        <v>23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26"/>
      <c r="J57" s="10">
        <f t="shared" si="0"/>
        <v>23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 x14ac:dyDescent="0.25">
      <c r="A58" s="10">
        <f>IF(K68&lt;&gt;0,"Y",24)</f>
        <v>24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26"/>
      <c r="J58" s="10">
        <f t="shared" si="0"/>
        <v>24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</row>
    <row r="59" spans="1:16" x14ac:dyDescent="0.25">
      <c r="A59" s="10">
        <f>IF(K68&lt;&gt;0,"Y",25)</f>
        <v>25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26"/>
      <c r="J59" s="10">
        <f t="shared" si="0"/>
        <v>25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</row>
    <row r="60" spans="1:16" x14ac:dyDescent="0.25">
      <c r="A60" s="10">
        <f>IF(K68&lt;&gt;0,"Y",26)</f>
        <v>26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26"/>
      <c r="J60" s="10">
        <f t="shared" si="0"/>
        <v>26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 x14ac:dyDescent="0.25">
      <c r="A61" s="10">
        <f>IF(K68&lt;&gt;0,"Y",27)</f>
        <v>27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26"/>
      <c r="J61" s="10">
        <f t="shared" si="0"/>
        <v>27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</row>
    <row r="62" spans="1:16" x14ac:dyDescent="0.25">
      <c r="A62" s="10">
        <f>IF(K68&lt;&gt;0,"Y",28)</f>
        <v>28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26"/>
      <c r="J62" s="10">
        <f t="shared" si="0"/>
        <v>28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 x14ac:dyDescent="0.25">
      <c r="A63" s="10">
        <f>IF(K68&lt;&gt;0,"Y",29)</f>
        <v>29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26"/>
      <c r="J63" s="10">
        <f t="shared" si="0"/>
        <v>29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</row>
    <row r="64" spans="1:16" x14ac:dyDescent="0.25">
      <c r="A64" s="10">
        <f>IF(K68&lt;&gt;0,"Y",30)</f>
        <v>30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26"/>
      <c r="J64" s="10">
        <f t="shared" si="0"/>
        <v>30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8" x14ac:dyDescent="0.25">
      <c r="A65" s="10"/>
      <c r="B65" s="4"/>
      <c r="C65" s="4"/>
      <c r="D65" s="4"/>
      <c r="E65" s="4"/>
      <c r="F65" s="4"/>
      <c r="G65" s="4"/>
      <c r="H65" s="26"/>
      <c r="J65" s="10"/>
      <c r="K65" s="4"/>
      <c r="L65" s="4"/>
      <c r="M65" s="4"/>
      <c r="N65" s="4"/>
      <c r="O65" s="4"/>
      <c r="P65" s="4"/>
    </row>
    <row r="67" spans="1:18" s="1" customFormat="1" x14ac:dyDescent="0.25">
      <c r="A67" s="24" t="s">
        <v>26</v>
      </c>
      <c r="B67" s="27" t="str">
        <f>B33</f>
        <v>name_surname</v>
      </c>
      <c r="C67" s="42" t="str">
        <f t="shared" ref="C67:G67" si="1">C33</f>
        <v>name2_surname</v>
      </c>
      <c r="D67" s="42" t="str">
        <f t="shared" si="1"/>
        <v>name3_surname</v>
      </c>
      <c r="E67" s="42" t="str">
        <f t="shared" si="1"/>
        <v>name4_surname</v>
      </c>
      <c r="F67" s="42" t="str">
        <f t="shared" si="1"/>
        <v>name5_surname</v>
      </c>
      <c r="G67" s="42" t="str">
        <f t="shared" si="1"/>
        <v>name6_surname</v>
      </c>
      <c r="H67" s="27"/>
      <c r="I67" s="24" t="s">
        <v>39</v>
      </c>
      <c r="J67" s="24" t="s">
        <v>27</v>
      </c>
      <c r="K67" s="23" t="str">
        <f>K33</f>
        <v>MESS_BAZAR</v>
      </c>
      <c r="L67" s="42" t="str">
        <f t="shared" ref="L67:P67" si="2">L33</f>
        <v>ESTABLISHE</v>
      </c>
      <c r="M67" s="42" t="str">
        <f t="shared" si="2"/>
        <v>DIDI</v>
      </c>
      <c r="N67" s="42" t="str">
        <f t="shared" si="2"/>
        <v>ELECTRIC</v>
      </c>
      <c r="O67" s="42" t="str">
        <f t="shared" si="2"/>
        <v>GAS</v>
      </c>
      <c r="P67" s="42" t="str">
        <f t="shared" si="2"/>
        <v>GARBAZE</v>
      </c>
      <c r="Q67" s="24" t="s">
        <v>40</v>
      </c>
      <c r="R67" s="24" t="s">
        <v>38</v>
      </c>
    </row>
    <row r="68" spans="1:18" s="1" customFormat="1" x14ac:dyDescent="0.25">
      <c r="A68" s="24" t="s">
        <v>29</v>
      </c>
      <c r="B68" s="7">
        <f t="shared" ref="B68:G68" si="3">SUM(B35:B65)</f>
        <v>0</v>
      </c>
      <c r="C68" s="23">
        <f t="shared" si="3"/>
        <v>0</v>
      </c>
      <c r="D68" s="23">
        <f t="shared" si="3"/>
        <v>0</v>
      </c>
      <c r="E68" s="23">
        <f t="shared" si="3"/>
        <v>0</v>
      </c>
      <c r="F68" s="23">
        <f t="shared" si="3"/>
        <v>0</v>
      </c>
      <c r="G68" s="27">
        <f t="shared" si="3"/>
        <v>0</v>
      </c>
      <c r="H68" s="30"/>
      <c r="I68" s="24">
        <f>SUM(B68:G68)</f>
        <v>0</v>
      </c>
      <c r="J68" s="7"/>
      <c r="K68" s="7">
        <f>SUM(K35:K65)+K64</f>
        <v>0</v>
      </c>
      <c r="L68" s="7">
        <f t="shared" ref="L68:P68" si="4">SUM(L35:L65)</f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8">
        <f t="shared" si="4"/>
        <v>0</v>
      </c>
      <c r="Q68" s="24">
        <f>SUM(K68:P68)</f>
        <v>0</v>
      </c>
      <c r="R68" s="24">
        <f>I68-Q68</f>
        <v>0</v>
      </c>
    </row>
    <row r="69" spans="1:18" s="1" customFormat="1" x14ac:dyDescent="0.25"/>
    <row r="70" spans="1:18" s="1" customFormat="1" ht="16.5" thickBot="1" x14ac:dyDescent="0.3"/>
    <row r="71" spans="1:18" s="6" customFormat="1" ht="16.5" thickBot="1" x14ac:dyDescent="0.3">
      <c r="A71" s="7" t="s">
        <v>30</v>
      </c>
      <c r="B71" s="10" t="str">
        <f>B33</f>
        <v>name_surname</v>
      </c>
      <c r="C71" s="10" t="str">
        <f t="shared" ref="C71:G71" si="5">C33</f>
        <v>name2_surname</v>
      </c>
      <c r="D71" s="10" t="str">
        <f t="shared" si="5"/>
        <v>name3_surname</v>
      </c>
      <c r="E71" s="10" t="str">
        <f t="shared" si="5"/>
        <v>name4_surname</v>
      </c>
      <c r="F71" s="10" t="str">
        <f t="shared" si="5"/>
        <v>name5_surname</v>
      </c>
      <c r="G71" s="10" t="str">
        <f t="shared" si="5"/>
        <v>name6_surname</v>
      </c>
      <c r="H71" s="11" t="s">
        <v>33</v>
      </c>
    </row>
    <row r="72" spans="1:18" s="6" customFormat="1" ht="16.5" thickBot="1" x14ac:dyDescent="0.3">
      <c r="A72" s="7" t="s">
        <v>31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12">
        <v>5</v>
      </c>
    </row>
    <row r="73" spans="1:18" s="6" customFormat="1" ht="16.5" thickBot="1" x14ac:dyDescent="0.3">
      <c r="A73" s="7" t="s">
        <v>32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12">
        <v>30</v>
      </c>
    </row>
    <row r="74" spans="1:18" s="1" customFormat="1" ht="16.5" thickBot="1" x14ac:dyDescent="0.3">
      <c r="A74" s="1" t="s">
        <v>29</v>
      </c>
      <c r="B74" s="7">
        <f>B72*H72+B73*H73</f>
        <v>0</v>
      </c>
      <c r="C74" s="7">
        <f>C72*H72+C73*H73</f>
        <v>0</v>
      </c>
      <c r="D74" s="7">
        <f>D72*H72+D73*H73</f>
        <v>0</v>
      </c>
      <c r="E74" s="23">
        <f>E72*H72+E73*H73</f>
        <v>0</v>
      </c>
      <c r="F74" s="23">
        <f>F72*H72+F73*H73</f>
        <v>0</v>
      </c>
      <c r="G74" s="27">
        <f>G72*I72+G73*I73</f>
        <v>0</v>
      </c>
      <c r="H74" s="41">
        <f>SUM(B74:G74)</f>
        <v>0</v>
      </c>
      <c r="N74" s="48" t="s">
        <v>48</v>
      </c>
      <c r="O74" s="48"/>
      <c r="P74" s="7" t="e">
        <f>(K68)/SUM(C10:C15)</f>
        <v>#DIV/0!</v>
      </c>
    </row>
    <row r="75" spans="1:18" s="1" customFormat="1" x14ac:dyDescent="0.25">
      <c r="H75" s="13"/>
      <c r="N75" s="48"/>
      <c r="O75" s="48"/>
      <c r="P75" s="27"/>
    </row>
    <row r="76" spans="1:18" x14ac:dyDescent="0.25">
      <c r="M76" s="1"/>
      <c r="N76" s="50"/>
      <c r="O76" s="50"/>
      <c r="P76" s="50"/>
    </row>
    <row r="77" spans="1:18" x14ac:dyDescent="0.25">
      <c r="M77" s="1"/>
      <c r="N77" s="49"/>
      <c r="O77" s="49"/>
      <c r="P77" s="49"/>
    </row>
  </sheetData>
  <mergeCells count="9">
    <mergeCell ref="N75:O75"/>
    <mergeCell ref="N77:P77"/>
    <mergeCell ref="N76:P76"/>
    <mergeCell ref="N74:O74"/>
    <mergeCell ref="G1:I1"/>
    <mergeCell ref="L1:M1"/>
    <mergeCell ref="A27:B27"/>
    <mergeCell ref="B32:G32"/>
    <mergeCell ref="K32:O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python</cp:lastModifiedBy>
  <dcterms:created xsi:type="dcterms:W3CDTF">2019-05-04T04:38:05Z</dcterms:created>
  <dcterms:modified xsi:type="dcterms:W3CDTF">2019-09-01T10:09:00Z</dcterms:modified>
</cp:coreProperties>
</file>